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rasa\Desktop\"/>
    </mc:Choice>
  </mc:AlternateContent>
  <xr:revisionPtr revIDLastSave="0" documentId="13_ncr:1_{B7C216D1-A8C0-4AD9-87AB-68F85961F344}" xr6:coauthVersionLast="47" xr6:coauthVersionMax="47" xr10:uidLastSave="{00000000-0000-0000-0000-000000000000}"/>
  <bookViews>
    <workbookView xWindow="-28920" yWindow="930" windowWidth="29040" windowHeight="15720" firstSheet="13" activeTab="16" xr2:uid="{00000000-000D-0000-FFFF-FFFF00000000}"/>
  </bookViews>
  <sheets>
    <sheet name="Sheet1" sheetId="1" r:id="rId1"/>
    <sheet name="10% TAW - NoIrrigation" sheetId="2" r:id="rId2"/>
    <sheet name="20% TAW - NoIrrigation" sheetId="4" r:id="rId3"/>
    <sheet name="30% TAW- NoIrrigation" sheetId="5" r:id="rId4"/>
    <sheet name="10% TAW - Irrigation thrsh 0%" sheetId="6" r:id="rId5"/>
    <sheet name="20% TAW - Irrigation thrsh 0%" sheetId="7" r:id="rId6"/>
    <sheet name="30% TAW - Irrigation thrsh  0%" sheetId="8" r:id="rId7"/>
    <sheet name="10% TAW - Irrigation thrsh  20%" sheetId="9" r:id="rId8"/>
    <sheet name="20% TAW - Irrigation thrsh  20%" sheetId="10" r:id="rId9"/>
    <sheet name="30% TAW - Irrigation thrsh  20%" sheetId="11" r:id="rId10"/>
    <sheet name="10% TAW - IrrThrsh0%+Mulch" sheetId="12" r:id="rId11"/>
    <sheet name="20% TAW - IrrThrsh0%+Mulch " sheetId="13" r:id="rId12"/>
    <sheet name="30% TAW - IrrThrsh0%+Mulch " sheetId="14" r:id="rId13"/>
    <sheet name="10% TAW - IrrThrsh20%+Mulch " sheetId="15" r:id="rId14"/>
    <sheet name="20% TAW - IrrThrsh20%+Mulch " sheetId="16" r:id="rId15"/>
    <sheet name="30% TAW - IrrThrsh20%+Mulch" sheetId="17" r:id="rId16"/>
    <sheet name="Tabelle Summary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8" l="1"/>
  <c r="P36" i="18"/>
  <c r="Q36" i="18"/>
  <c r="R36" i="18"/>
  <c r="S36" i="18"/>
  <c r="O37" i="18"/>
  <c r="P37" i="18"/>
  <c r="Q37" i="18"/>
  <c r="R37" i="18"/>
  <c r="S37" i="18"/>
  <c r="O38" i="18"/>
  <c r="P38" i="18"/>
  <c r="Q38" i="18"/>
  <c r="R38" i="18"/>
  <c r="S38" i="18"/>
  <c r="O39" i="18"/>
  <c r="P39" i="18"/>
  <c r="Q39" i="18"/>
  <c r="R39" i="18"/>
  <c r="S39" i="18"/>
  <c r="O40" i="18"/>
  <c r="P40" i="18"/>
  <c r="Q40" i="18"/>
  <c r="R40" i="18"/>
  <c r="S40" i="18"/>
  <c r="O41" i="18"/>
  <c r="P41" i="18"/>
  <c r="Q41" i="18"/>
  <c r="R41" i="18"/>
  <c r="S41" i="18"/>
  <c r="O42" i="18"/>
  <c r="P42" i="18"/>
  <c r="Q42" i="18"/>
  <c r="R42" i="18"/>
  <c r="S42" i="18"/>
  <c r="O43" i="18"/>
  <c r="P43" i="18"/>
  <c r="Q43" i="18"/>
  <c r="R43" i="18"/>
  <c r="S43" i="18"/>
  <c r="O44" i="18"/>
  <c r="P44" i="18"/>
  <c r="Q44" i="18"/>
  <c r="R44" i="18"/>
  <c r="S44" i="18"/>
  <c r="O45" i="18"/>
  <c r="P45" i="18"/>
  <c r="Q45" i="18"/>
  <c r="R45" i="18"/>
  <c r="S45" i="18"/>
  <c r="O46" i="18"/>
  <c r="P46" i="18"/>
  <c r="Q46" i="18"/>
  <c r="R46" i="18"/>
  <c r="S46" i="18"/>
  <c r="O47" i="18"/>
  <c r="P47" i="18"/>
  <c r="Q47" i="18"/>
  <c r="R47" i="18"/>
  <c r="S47" i="18"/>
  <c r="O48" i="18"/>
  <c r="P48" i="18"/>
  <c r="Q48" i="18"/>
  <c r="R48" i="18"/>
  <c r="S48" i="18"/>
  <c r="O49" i="18"/>
  <c r="P49" i="18"/>
  <c r="Q49" i="18"/>
  <c r="R49" i="18"/>
  <c r="S49" i="18"/>
  <c r="O50" i="18"/>
  <c r="P50" i="18"/>
  <c r="Q50" i="18"/>
  <c r="R50" i="18"/>
  <c r="S50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36" i="18"/>
  <c r="O4" i="17"/>
  <c r="Q4" i="17"/>
  <c r="G35" i="17"/>
  <c r="F35" i="17"/>
  <c r="E35" i="17"/>
  <c r="D35" i="17"/>
  <c r="C35" i="17"/>
  <c r="B35" i="17"/>
  <c r="A35" i="17"/>
  <c r="G34" i="17"/>
  <c r="F34" i="17"/>
  <c r="E34" i="17"/>
  <c r="D34" i="17"/>
  <c r="C34" i="17"/>
  <c r="B34" i="17"/>
  <c r="A34" i="17"/>
  <c r="G33" i="17"/>
  <c r="G36" i="17" s="1"/>
  <c r="G38" i="17" s="1"/>
  <c r="F33" i="17"/>
  <c r="E33" i="17"/>
  <c r="D33" i="17"/>
  <c r="D36" i="17" s="1"/>
  <c r="D38" i="17" s="1"/>
  <c r="C33" i="17"/>
  <c r="B33" i="17"/>
  <c r="A33" i="17"/>
  <c r="A36" i="17" s="1"/>
  <c r="A38" i="17" s="1"/>
  <c r="Q5" i="17"/>
  <c r="P5" i="17"/>
  <c r="O5" i="17"/>
  <c r="N5" i="17"/>
  <c r="M5" i="17"/>
  <c r="L5" i="17"/>
  <c r="P4" i="17"/>
  <c r="N4" i="17"/>
  <c r="M4" i="17"/>
  <c r="L4" i="17"/>
  <c r="Q3" i="17"/>
  <c r="P3" i="17"/>
  <c r="O3" i="17"/>
  <c r="N3" i="17"/>
  <c r="M3" i="17"/>
  <c r="L3" i="17"/>
  <c r="K3" i="17"/>
  <c r="Q2" i="17"/>
  <c r="P2" i="17"/>
  <c r="O2" i="17"/>
  <c r="N2" i="17"/>
  <c r="M2" i="17"/>
  <c r="L2" i="17"/>
  <c r="K2" i="17"/>
  <c r="A36" i="16"/>
  <c r="A38" i="16" s="1"/>
  <c r="G35" i="16"/>
  <c r="F35" i="16"/>
  <c r="E35" i="16"/>
  <c r="D35" i="16"/>
  <c r="C35" i="16"/>
  <c r="B35" i="16"/>
  <c r="A35" i="16"/>
  <c r="G34" i="16"/>
  <c r="G36" i="16" s="1"/>
  <c r="G38" i="16" s="1"/>
  <c r="F34" i="16"/>
  <c r="E34" i="16"/>
  <c r="D34" i="16"/>
  <c r="C34" i="16"/>
  <c r="B34" i="16"/>
  <c r="A34" i="16"/>
  <c r="G33" i="16"/>
  <c r="F33" i="16"/>
  <c r="E33" i="16"/>
  <c r="D33" i="16"/>
  <c r="D36" i="16" s="1"/>
  <c r="D38" i="16" s="1"/>
  <c r="C33" i="16"/>
  <c r="B33" i="16"/>
  <c r="A33" i="16"/>
  <c r="Q5" i="16"/>
  <c r="P5" i="16"/>
  <c r="O5" i="16"/>
  <c r="N5" i="16"/>
  <c r="M5" i="16"/>
  <c r="L5" i="16"/>
  <c r="Q4" i="16"/>
  <c r="P4" i="16"/>
  <c r="O4" i="16"/>
  <c r="N4" i="16"/>
  <c r="M4" i="16"/>
  <c r="L4" i="16"/>
  <c r="Q3" i="16"/>
  <c r="P3" i="16"/>
  <c r="O3" i="16"/>
  <c r="N3" i="16"/>
  <c r="M3" i="16"/>
  <c r="L3" i="16"/>
  <c r="K3" i="16"/>
  <c r="Q2" i="16"/>
  <c r="P2" i="16"/>
  <c r="O2" i="16"/>
  <c r="N2" i="16"/>
  <c r="M2" i="16"/>
  <c r="L2" i="16"/>
  <c r="K2" i="16"/>
  <c r="G35" i="15"/>
  <c r="F35" i="15"/>
  <c r="E35" i="15"/>
  <c r="D35" i="15"/>
  <c r="C35" i="15"/>
  <c r="B35" i="15"/>
  <c r="A35" i="15"/>
  <c r="G34" i="15"/>
  <c r="F34" i="15"/>
  <c r="E34" i="15"/>
  <c r="D34" i="15"/>
  <c r="C34" i="15"/>
  <c r="B34" i="15"/>
  <c r="A34" i="15"/>
  <c r="G33" i="15"/>
  <c r="G36" i="15" s="1"/>
  <c r="G38" i="15" s="1"/>
  <c r="F33" i="15"/>
  <c r="E33" i="15"/>
  <c r="D33" i="15"/>
  <c r="C33" i="15"/>
  <c r="B33" i="15"/>
  <c r="A33" i="15"/>
  <c r="A36" i="15" s="1"/>
  <c r="A38" i="15" s="1"/>
  <c r="Q5" i="15"/>
  <c r="P5" i="15"/>
  <c r="O5" i="15"/>
  <c r="N5" i="15"/>
  <c r="M5" i="15"/>
  <c r="L5" i="15"/>
  <c r="Q4" i="15"/>
  <c r="P4" i="15"/>
  <c r="O4" i="15"/>
  <c r="N4" i="15"/>
  <c r="M4" i="15"/>
  <c r="L4" i="15"/>
  <c r="Q3" i="15"/>
  <c r="P3" i="15"/>
  <c r="O3" i="15"/>
  <c r="N3" i="15"/>
  <c r="M3" i="15"/>
  <c r="L3" i="15"/>
  <c r="K3" i="15"/>
  <c r="Q2" i="15"/>
  <c r="P2" i="15"/>
  <c r="O2" i="15"/>
  <c r="N2" i="15"/>
  <c r="M2" i="15"/>
  <c r="L2" i="15"/>
  <c r="K2" i="15"/>
  <c r="A36" i="14"/>
  <c r="A38" i="14" s="1"/>
  <c r="G35" i="14"/>
  <c r="F35" i="14"/>
  <c r="E35" i="14"/>
  <c r="D35" i="14"/>
  <c r="C35" i="14"/>
  <c r="B35" i="14"/>
  <c r="A35" i="14"/>
  <c r="G34" i="14"/>
  <c r="F34" i="14"/>
  <c r="E34" i="14"/>
  <c r="D34" i="14"/>
  <c r="C34" i="14"/>
  <c r="B34" i="14"/>
  <c r="A34" i="14"/>
  <c r="G33" i="14"/>
  <c r="F33" i="14"/>
  <c r="E33" i="14"/>
  <c r="D33" i="14"/>
  <c r="D36" i="14" s="1"/>
  <c r="D38" i="14" s="1"/>
  <c r="C33" i="14"/>
  <c r="C36" i="14" s="1"/>
  <c r="C38" i="14" s="1"/>
  <c r="B33" i="14"/>
  <c r="A33" i="14"/>
  <c r="Q5" i="14"/>
  <c r="P5" i="14"/>
  <c r="O5" i="14"/>
  <c r="N5" i="14"/>
  <c r="M5" i="14"/>
  <c r="L5" i="14"/>
  <c r="Q4" i="14"/>
  <c r="P4" i="14"/>
  <c r="O4" i="14"/>
  <c r="N4" i="14"/>
  <c r="M4" i="14"/>
  <c r="L4" i="14"/>
  <c r="Q3" i="14"/>
  <c r="P3" i="14"/>
  <c r="O3" i="14"/>
  <c r="N3" i="14"/>
  <c r="M3" i="14"/>
  <c r="L3" i="14"/>
  <c r="K3" i="14"/>
  <c r="Q2" i="14"/>
  <c r="P2" i="14"/>
  <c r="O2" i="14"/>
  <c r="N2" i="14"/>
  <c r="M2" i="14"/>
  <c r="L2" i="14"/>
  <c r="K2" i="14"/>
  <c r="G35" i="13"/>
  <c r="F35" i="13"/>
  <c r="E35" i="13"/>
  <c r="D35" i="13"/>
  <c r="C35" i="13"/>
  <c r="B35" i="13"/>
  <c r="A35" i="13"/>
  <c r="G34" i="13"/>
  <c r="F34" i="13"/>
  <c r="E34" i="13"/>
  <c r="D34" i="13"/>
  <c r="C34" i="13"/>
  <c r="B34" i="13"/>
  <c r="A34" i="13"/>
  <c r="G33" i="13"/>
  <c r="F33" i="13"/>
  <c r="E33" i="13"/>
  <c r="D33" i="13"/>
  <c r="C33" i="13"/>
  <c r="B33" i="13"/>
  <c r="A33" i="13"/>
  <c r="A36" i="13" s="1"/>
  <c r="A38" i="13" s="1"/>
  <c r="Q5" i="13"/>
  <c r="P5" i="13"/>
  <c r="O5" i="13"/>
  <c r="N5" i="13"/>
  <c r="M5" i="13"/>
  <c r="L5" i="13"/>
  <c r="Q4" i="13"/>
  <c r="P4" i="13"/>
  <c r="O4" i="13"/>
  <c r="N4" i="13"/>
  <c r="M4" i="13"/>
  <c r="L4" i="13"/>
  <c r="Q3" i="13"/>
  <c r="P3" i="13"/>
  <c r="O3" i="13"/>
  <c r="N3" i="13"/>
  <c r="M3" i="13"/>
  <c r="L3" i="13"/>
  <c r="K3" i="13"/>
  <c r="Q2" i="13"/>
  <c r="P2" i="13"/>
  <c r="O2" i="13"/>
  <c r="N2" i="13"/>
  <c r="M2" i="13"/>
  <c r="L2" i="13"/>
  <c r="K2" i="13"/>
  <c r="G35" i="12"/>
  <c r="F35" i="12"/>
  <c r="E35" i="12"/>
  <c r="D35" i="12"/>
  <c r="C35" i="12"/>
  <c r="B35" i="12"/>
  <c r="A35" i="12"/>
  <c r="G34" i="12"/>
  <c r="F34" i="12"/>
  <c r="E34" i="12"/>
  <c r="D34" i="12"/>
  <c r="C34" i="12"/>
  <c r="B34" i="12"/>
  <c r="A34" i="12"/>
  <c r="G33" i="12"/>
  <c r="G36" i="12" s="1"/>
  <c r="G38" i="12" s="1"/>
  <c r="F33" i="12"/>
  <c r="E33" i="12"/>
  <c r="E36" i="12" s="1"/>
  <c r="E38" i="12" s="1"/>
  <c r="D33" i="12"/>
  <c r="C33" i="12"/>
  <c r="B33" i="12"/>
  <c r="A33" i="12"/>
  <c r="A36" i="12" s="1"/>
  <c r="A38" i="12" s="1"/>
  <c r="Q5" i="12"/>
  <c r="P5" i="12"/>
  <c r="O5" i="12"/>
  <c r="N5" i="12"/>
  <c r="M5" i="12"/>
  <c r="L5" i="12"/>
  <c r="Q4" i="12"/>
  <c r="P4" i="12"/>
  <c r="O4" i="12"/>
  <c r="N4" i="12"/>
  <c r="M4" i="12"/>
  <c r="L4" i="12"/>
  <c r="Q3" i="12"/>
  <c r="P3" i="12"/>
  <c r="O3" i="12"/>
  <c r="N3" i="12"/>
  <c r="M3" i="12"/>
  <c r="L3" i="12"/>
  <c r="K3" i="12"/>
  <c r="Q2" i="12"/>
  <c r="P2" i="12"/>
  <c r="O2" i="12"/>
  <c r="N2" i="12"/>
  <c r="M2" i="12"/>
  <c r="L2" i="12"/>
  <c r="K2" i="12"/>
  <c r="A36" i="11"/>
  <c r="A38" i="11" s="1"/>
  <c r="G35" i="11"/>
  <c r="F35" i="11"/>
  <c r="E35" i="11"/>
  <c r="D35" i="11"/>
  <c r="C35" i="11"/>
  <c r="B35" i="11"/>
  <c r="A35" i="11"/>
  <c r="G34" i="11"/>
  <c r="F34" i="11"/>
  <c r="E34" i="11"/>
  <c r="D34" i="11"/>
  <c r="C34" i="11"/>
  <c r="B34" i="11"/>
  <c r="A34" i="11"/>
  <c r="G33" i="11"/>
  <c r="G36" i="11" s="1"/>
  <c r="G38" i="11" s="1"/>
  <c r="F33" i="11"/>
  <c r="E33" i="11"/>
  <c r="D33" i="11"/>
  <c r="C33" i="11"/>
  <c r="B33" i="11"/>
  <c r="A33" i="11"/>
  <c r="Q5" i="11"/>
  <c r="P5" i="11"/>
  <c r="O5" i="11"/>
  <c r="N5" i="11"/>
  <c r="M5" i="11"/>
  <c r="L5" i="11"/>
  <c r="Q4" i="11"/>
  <c r="P4" i="11"/>
  <c r="O4" i="11"/>
  <c r="N4" i="11"/>
  <c r="M4" i="11"/>
  <c r="L4" i="11"/>
  <c r="Q3" i="11"/>
  <c r="P3" i="11"/>
  <c r="O3" i="11"/>
  <c r="N3" i="11"/>
  <c r="M3" i="11"/>
  <c r="L3" i="11"/>
  <c r="K3" i="11"/>
  <c r="Q2" i="11"/>
  <c r="P2" i="11"/>
  <c r="O2" i="11"/>
  <c r="N2" i="11"/>
  <c r="M2" i="11"/>
  <c r="L2" i="11"/>
  <c r="K2" i="11"/>
  <c r="G35" i="10"/>
  <c r="F35" i="10"/>
  <c r="E35" i="10"/>
  <c r="D35" i="10"/>
  <c r="C35" i="10"/>
  <c r="B35" i="10"/>
  <c r="A35" i="10"/>
  <c r="G34" i="10"/>
  <c r="F34" i="10"/>
  <c r="E34" i="10"/>
  <c r="D34" i="10"/>
  <c r="C34" i="10"/>
  <c r="B34" i="10"/>
  <c r="A34" i="10"/>
  <c r="G33" i="10"/>
  <c r="G36" i="10" s="1"/>
  <c r="G38" i="10" s="1"/>
  <c r="F33" i="10"/>
  <c r="E33" i="10"/>
  <c r="D33" i="10"/>
  <c r="C33" i="10"/>
  <c r="C36" i="10" s="1"/>
  <c r="C38" i="10" s="1"/>
  <c r="B33" i="10"/>
  <c r="A33" i="10"/>
  <c r="A36" i="10" s="1"/>
  <c r="A38" i="10" s="1"/>
  <c r="Q5" i="10"/>
  <c r="P5" i="10"/>
  <c r="O5" i="10"/>
  <c r="N5" i="10"/>
  <c r="M5" i="10"/>
  <c r="L5" i="10"/>
  <c r="Q4" i="10"/>
  <c r="P4" i="10"/>
  <c r="O4" i="10"/>
  <c r="N4" i="10"/>
  <c r="M4" i="10"/>
  <c r="L4" i="10"/>
  <c r="Q3" i="10"/>
  <c r="P3" i="10"/>
  <c r="O3" i="10"/>
  <c r="N3" i="10"/>
  <c r="M3" i="10"/>
  <c r="L3" i="10"/>
  <c r="K3" i="10"/>
  <c r="Q2" i="10"/>
  <c r="P2" i="10"/>
  <c r="O2" i="10"/>
  <c r="N2" i="10"/>
  <c r="M2" i="10"/>
  <c r="L2" i="10"/>
  <c r="K2" i="10"/>
  <c r="A38" i="9"/>
  <c r="A36" i="9"/>
  <c r="G35" i="9"/>
  <c r="F35" i="9"/>
  <c r="E35" i="9"/>
  <c r="D35" i="9"/>
  <c r="C35" i="9"/>
  <c r="B35" i="9"/>
  <c r="A35" i="9"/>
  <c r="G34" i="9"/>
  <c r="F34" i="9"/>
  <c r="E34" i="9"/>
  <c r="D34" i="9"/>
  <c r="C34" i="9"/>
  <c r="B34" i="9"/>
  <c r="A34" i="9"/>
  <c r="G33" i="9"/>
  <c r="G36" i="9" s="1"/>
  <c r="G38" i="9" s="1"/>
  <c r="F33" i="9"/>
  <c r="E33" i="9"/>
  <c r="D33" i="9"/>
  <c r="C33" i="9"/>
  <c r="B33" i="9"/>
  <c r="A33" i="9"/>
  <c r="Q5" i="9"/>
  <c r="P5" i="9"/>
  <c r="O5" i="9"/>
  <c r="N5" i="9"/>
  <c r="M5" i="9"/>
  <c r="L5" i="9"/>
  <c r="Q4" i="9"/>
  <c r="P4" i="9"/>
  <c r="O4" i="9"/>
  <c r="N4" i="9"/>
  <c r="M4" i="9"/>
  <c r="L4" i="9"/>
  <c r="Q3" i="9"/>
  <c r="P3" i="9"/>
  <c r="O3" i="9"/>
  <c r="N3" i="9"/>
  <c r="M3" i="9"/>
  <c r="L3" i="9"/>
  <c r="K3" i="9"/>
  <c r="Q2" i="9"/>
  <c r="P2" i="9"/>
  <c r="O2" i="9"/>
  <c r="N2" i="9"/>
  <c r="M2" i="9"/>
  <c r="L2" i="9"/>
  <c r="K2" i="9"/>
  <c r="G35" i="8"/>
  <c r="F35" i="8"/>
  <c r="E35" i="8"/>
  <c r="D35" i="8"/>
  <c r="C35" i="8"/>
  <c r="B35" i="8"/>
  <c r="A35" i="8"/>
  <c r="G34" i="8"/>
  <c r="F34" i="8"/>
  <c r="E34" i="8"/>
  <c r="D34" i="8"/>
  <c r="C34" i="8"/>
  <c r="B34" i="8"/>
  <c r="A34" i="8"/>
  <c r="G33" i="8"/>
  <c r="G36" i="8" s="1"/>
  <c r="G38" i="8" s="1"/>
  <c r="F33" i="8"/>
  <c r="E33" i="8"/>
  <c r="E36" i="8" s="1"/>
  <c r="E38" i="8" s="1"/>
  <c r="D33" i="8"/>
  <c r="C33" i="8"/>
  <c r="B33" i="8"/>
  <c r="A33" i="8"/>
  <c r="A36" i="8" s="1"/>
  <c r="A38" i="8" s="1"/>
  <c r="Q5" i="8"/>
  <c r="P5" i="8"/>
  <c r="O5" i="8"/>
  <c r="N5" i="8"/>
  <c r="M5" i="8"/>
  <c r="L5" i="8"/>
  <c r="Q4" i="8"/>
  <c r="P4" i="8"/>
  <c r="O4" i="8"/>
  <c r="N4" i="8"/>
  <c r="M4" i="8"/>
  <c r="L4" i="8"/>
  <c r="Q3" i="8"/>
  <c r="P3" i="8"/>
  <c r="O3" i="8"/>
  <c r="N3" i="8"/>
  <c r="M3" i="8"/>
  <c r="L3" i="8"/>
  <c r="K3" i="8"/>
  <c r="Q2" i="8"/>
  <c r="P2" i="8"/>
  <c r="O2" i="8"/>
  <c r="N2" i="8"/>
  <c r="M2" i="8"/>
  <c r="L2" i="8"/>
  <c r="K2" i="8"/>
  <c r="L4" i="7"/>
  <c r="G35" i="7"/>
  <c r="F35" i="7"/>
  <c r="E35" i="7"/>
  <c r="D35" i="7"/>
  <c r="C35" i="7"/>
  <c r="B35" i="7"/>
  <c r="A35" i="7"/>
  <c r="G34" i="7"/>
  <c r="F34" i="7"/>
  <c r="E34" i="7"/>
  <c r="D34" i="7"/>
  <c r="C34" i="7"/>
  <c r="B34" i="7"/>
  <c r="A34" i="7"/>
  <c r="G33" i="7"/>
  <c r="G36" i="7" s="1"/>
  <c r="G38" i="7" s="1"/>
  <c r="F33" i="7"/>
  <c r="E33" i="7"/>
  <c r="D33" i="7"/>
  <c r="C33" i="7"/>
  <c r="B33" i="7"/>
  <c r="A33" i="7"/>
  <c r="A36" i="7" s="1"/>
  <c r="A38" i="7" s="1"/>
  <c r="Q5" i="7"/>
  <c r="P5" i="7"/>
  <c r="O5" i="7"/>
  <c r="N5" i="7"/>
  <c r="M5" i="7"/>
  <c r="L5" i="7"/>
  <c r="Q4" i="7"/>
  <c r="P4" i="7"/>
  <c r="O4" i="7"/>
  <c r="N4" i="7"/>
  <c r="M4" i="7"/>
  <c r="Q3" i="7"/>
  <c r="P3" i="7"/>
  <c r="O3" i="7"/>
  <c r="N3" i="7"/>
  <c r="M3" i="7"/>
  <c r="L3" i="7"/>
  <c r="K3" i="7"/>
  <c r="Q2" i="7"/>
  <c r="P2" i="7"/>
  <c r="O2" i="7"/>
  <c r="N2" i="7"/>
  <c r="M2" i="7"/>
  <c r="L2" i="7"/>
  <c r="K2" i="7"/>
  <c r="K2" i="6"/>
  <c r="G35" i="6"/>
  <c r="F35" i="6"/>
  <c r="E35" i="6"/>
  <c r="D35" i="6"/>
  <c r="C35" i="6"/>
  <c r="B35" i="6"/>
  <c r="A35" i="6"/>
  <c r="G34" i="6"/>
  <c r="F34" i="6"/>
  <c r="E34" i="6"/>
  <c r="E36" i="6" s="1"/>
  <c r="E38" i="6" s="1"/>
  <c r="D34" i="6"/>
  <c r="C34" i="6"/>
  <c r="B34" i="6"/>
  <c r="A34" i="6"/>
  <c r="G33" i="6"/>
  <c r="F33" i="6"/>
  <c r="E33" i="6"/>
  <c r="D33" i="6"/>
  <c r="D36" i="6" s="1"/>
  <c r="D38" i="6" s="1"/>
  <c r="C33" i="6"/>
  <c r="C36" i="6" s="1"/>
  <c r="C38" i="6" s="1"/>
  <c r="B33" i="6"/>
  <c r="A33" i="6"/>
  <c r="Q5" i="6"/>
  <c r="P5" i="6"/>
  <c r="O5" i="6"/>
  <c r="N5" i="6"/>
  <c r="M5" i="6"/>
  <c r="L5" i="6"/>
  <c r="Q4" i="6"/>
  <c r="P4" i="6"/>
  <c r="O4" i="6"/>
  <c r="N4" i="6"/>
  <c r="M4" i="6"/>
  <c r="L4" i="6"/>
  <c r="Q3" i="6"/>
  <c r="P3" i="6"/>
  <c r="O3" i="6"/>
  <c r="N3" i="6"/>
  <c r="M3" i="6"/>
  <c r="L3" i="6"/>
  <c r="K3" i="6"/>
  <c r="Q2" i="6"/>
  <c r="P2" i="6"/>
  <c r="O2" i="6"/>
  <c r="N2" i="6"/>
  <c r="M2" i="6"/>
  <c r="L2" i="6"/>
  <c r="G35" i="5"/>
  <c r="F35" i="5"/>
  <c r="E35" i="5"/>
  <c r="D35" i="5"/>
  <c r="C35" i="5"/>
  <c r="B35" i="5"/>
  <c r="A35" i="5"/>
  <c r="G34" i="5"/>
  <c r="F34" i="5"/>
  <c r="E34" i="5"/>
  <c r="D34" i="5"/>
  <c r="C34" i="5"/>
  <c r="B34" i="5"/>
  <c r="A34" i="5"/>
  <c r="G33" i="5"/>
  <c r="F33" i="5"/>
  <c r="F36" i="5" s="1"/>
  <c r="F38" i="5" s="1"/>
  <c r="E33" i="5"/>
  <c r="E36" i="5" s="1"/>
  <c r="E38" i="5" s="1"/>
  <c r="D33" i="5"/>
  <c r="D36" i="5" s="1"/>
  <c r="D38" i="5" s="1"/>
  <c r="C33" i="5"/>
  <c r="B33" i="5"/>
  <c r="A33" i="5"/>
  <c r="A36" i="5" s="1"/>
  <c r="A38" i="5" s="1"/>
  <c r="Q5" i="5"/>
  <c r="P5" i="5"/>
  <c r="O5" i="5"/>
  <c r="N5" i="5"/>
  <c r="M5" i="5"/>
  <c r="L5" i="5"/>
  <c r="Q4" i="5"/>
  <c r="P4" i="5"/>
  <c r="O4" i="5"/>
  <c r="N4" i="5"/>
  <c r="M4" i="5"/>
  <c r="L4" i="5"/>
  <c r="Q3" i="5"/>
  <c r="P3" i="5"/>
  <c r="O3" i="5"/>
  <c r="N3" i="5"/>
  <c r="M3" i="5"/>
  <c r="L3" i="5"/>
  <c r="K3" i="5"/>
  <c r="Q2" i="5"/>
  <c r="P2" i="5"/>
  <c r="O2" i="5"/>
  <c r="N2" i="5"/>
  <c r="M2" i="5"/>
  <c r="L2" i="5"/>
  <c r="K2" i="5"/>
  <c r="N2" i="2"/>
  <c r="Q4" i="2"/>
  <c r="C36" i="1"/>
  <c r="C38" i="1" s="1"/>
  <c r="A36" i="1"/>
  <c r="A38" i="1" s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G36" i="1" s="1"/>
  <c r="G38" i="1" s="1"/>
  <c r="F33" i="1"/>
  <c r="F36" i="1" s="1"/>
  <c r="F38" i="1" s="1"/>
  <c r="E33" i="1"/>
  <c r="E36" i="1" s="1"/>
  <c r="E38" i="1" s="1"/>
  <c r="D33" i="1"/>
  <c r="D36" i="1" s="1"/>
  <c r="D38" i="1" s="1"/>
  <c r="C33" i="1"/>
  <c r="B33" i="1"/>
  <c r="B36" i="1" s="1"/>
  <c r="B38" i="1" s="1"/>
  <c r="A33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K3" i="1"/>
  <c r="Q2" i="1"/>
  <c r="P2" i="1"/>
  <c r="O2" i="1"/>
  <c r="N2" i="1"/>
  <c r="M2" i="1"/>
  <c r="L2" i="1"/>
  <c r="K2" i="1"/>
  <c r="G35" i="4"/>
  <c r="F35" i="4"/>
  <c r="F36" i="4" s="1"/>
  <c r="F38" i="4" s="1"/>
  <c r="E35" i="4"/>
  <c r="D35" i="4"/>
  <c r="C35" i="4"/>
  <c r="B35" i="4"/>
  <c r="A35" i="4"/>
  <c r="G34" i="4"/>
  <c r="F34" i="4"/>
  <c r="E34" i="4"/>
  <c r="D34" i="4"/>
  <c r="C34" i="4"/>
  <c r="B34" i="4"/>
  <c r="A34" i="4"/>
  <c r="G33" i="4"/>
  <c r="G36" i="4" s="1"/>
  <c r="G38" i="4" s="1"/>
  <c r="F33" i="4"/>
  <c r="E33" i="4"/>
  <c r="D33" i="4"/>
  <c r="C33" i="4"/>
  <c r="B33" i="4"/>
  <c r="B36" i="4" s="1"/>
  <c r="B38" i="4" s="1"/>
  <c r="A33" i="4"/>
  <c r="A36" i="4" s="1"/>
  <c r="A38" i="4" s="1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K3" i="4"/>
  <c r="Q2" i="4"/>
  <c r="P2" i="4"/>
  <c r="O2" i="4"/>
  <c r="N2" i="4"/>
  <c r="M2" i="4"/>
  <c r="L2" i="4"/>
  <c r="K2" i="4"/>
  <c r="F36" i="17" l="1"/>
  <c r="F38" i="17" s="1"/>
  <c r="E36" i="17"/>
  <c r="E38" i="17" s="1"/>
  <c r="C36" i="17"/>
  <c r="C38" i="17" s="1"/>
  <c r="B36" i="17"/>
  <c r="B38" i="17" s="1"/>
  <c r="F36" i="16"/>
  <c r="F38" i="16" s="1"/>
  <c r="E36" i="16"/>
  <c r="E38" i="16" s="1"/>
  <c r="C36" i="16"/>
  <c r="C38" i="16" s="1"/>
  <c r="B36" i="16"/>
  <c r="B38" i="16" s="1"/>
  <c r="F36" i="15"/>
  <c r="F38" i="15" s="1"/>
  <c r="E36" i="15"/>
  <c r="E38" i="15" s="1"/>
  <c r="D36" i="15"/>
  <c r="D38" i="15" s="1"/>
  <c r="C36" i="15"/>
  <c r="C38" i="15" s="1"/>
  <c r="B36" i="15"/>
  <c r="B38" i="15" s="1"/>
  <c r="G36" i="14"/>
  <c r="G38" i="14" s="1"/>
  <c r="F36" i="14"/>
  <c r="F38" i="14" s="1"/>
  <c r="E36" i="14"/>
  <c r="E38" i="14" s="1"/>
  <c r="B36" i="14"/>
  <c r="B38" i="14" s="1"/>
  <c r="G36" i="13"/>
  <c r="G38" i="13" s="1"/>
  <c r="F36" i="13"/>
  <c r="F38" i="13" s="1"/>
  <c r="E36" i="13"/>
  <c r="E38" i="13" s="1"/>
  <c r="D36" i="13"/>
  <c r="D38" i="13" s="1"/>
  <c r="C36" i="13"/>
  <c r="C38" i="13" s="1"/>
  <c r="B36" i="13"/>
  <c r="B38" i="13" s="1"/>
  <c r="F36" i="12"/>
  <c r="F38" i="12" s="1"/>
  <c r="D36" i="12"/>
  <c r="D38" i="12" s="1"/>
  <c r="C36" i="12"/>
  <c r="C38" i="12" s="1"/>
  <c r="B36" i="12"/>
  <c r="B38" i="12" s="1"/>
  <c r="F36" i="11"/>
  <c r="F38" i="11" s="1"/>
  <c r="E36" i="11"/>
  <c r="E38" i="11" s="1"/>
  <c r="D36" i="11"/>
  <c r="D38" i="11" s="1"/>
  <c r="C36" i="11"/>
  <c r="C38" i="11" s="1"/>
  <c r="B36" i="11"/>
  <c r="B38" i="11" s="1"/>
  <c r="F36" i="10"/>
  <c r="F38" i="10" s="1"/>
  <c r="E36" i="10"/>
  <c r="E38" i="10" s="1"/>
  <c r="D36" i="10"/>
  <c r="D38" i="10" s="1"/>
  <c r="B36" i="10"/>
  <c r="B38" i="10" s="1"/>
  <c r="F36" i="9"/>
  <c r="F38" i="9" s="1"/>
  <c r="E36" i="9"/>
  <c r="E38" i="9" s="1"/>
  <c r="D36" i="9"/>
  <c r="D38" i="9" s="1"/>
  <c r="C36" i="9"/>
  <c r="C38" i="9" s="1"/>
  <c r="B36" i="9"/>
  <c r="B38" i="9" s="1"/>
  <c r="F36" i="8"/>
  <c r="F38" i="8" s="1"/>
  <c r="D36" i="8"/>
  <c r="D38" i="8" s="1"/>
  <c r="C36" i="8"/>
  <c r="C38" i="8" s="1"/>
  <c r="B36" i="8"/>
  <c r="B38" i="8" s="1"/>
  <c r="F36" i="7"/>
  <c r="F38" i="7" s="1"/>
  <c r="E36" i="7"/>
  <c r="E38" i="7" s="1"/>
  <c r="D36" i="7"/>
  <c r="D38" i="7" s="1"/>
  <c r="C36" i="7"/>
  <c r="C38" i="7" s="1"/>
  <c r="B36" i="7"/>
  <c r="B38" i="7" s="1"/>
  <c r="A36" i="6"/>
  <c r="A38" i="6" s="1"/>
  <c r="G36" i="6"/>
  <c r="G38" i="6" s="1"/>
  <c r="F36" i="6"/>
  <c r="F38" i="6" s="1"/>
  <c r="B36" i="6"/>
  <c r="B38" i="6" s="1"/>
  <c r="G36" i="5"/>
  <c r="G38" i="5" s="1"/>
  <c r="C36" i="5"/>
  <c r="C38" i="5" s="1"/>
  <c r="B36" i="5"/>
  <c r="B38" i="5" s="1"/>
  <c r="E36" i="4"/>
  <c r="E38" i="4" s="1"/>
  <c r="D36" i="4"/>
  <c r="D38" i="4" s="1"/>
  <c r="C36" i="4"/>
  <c r="C38" i="4" s="1"/>
  <c r="L2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G36" i="2" s="1"/>
  <c r="G38" i="2" s="1"/>
  <c r="F33" i="2"/>
  <c r="F36" i="2" s="1"/>
  <c r="F38" i="2" s="1"/>
  <c r="E33" i="2"/>
  <c r="D33" i="2"/>
  <c r="C33" i="2"/>
  <c r="B33" i="2"/>
  <c r="B36" i="2" s="1"/>
  <c r="B38" i="2" s="1"/>
  <c r="A33" i="2"/>
  <c r="A36" i="2" s="1"/>
  <c r="A38" i="2" s="1"/>
  <c r="Q5" i="2"/>
  <c r="P5" i="2"/>
  <c r="O5" i="2"/>
  <c r="N5" i="2"/>
  <c r="M5" i="2"/>
  <c r="L5" i="2"/>
  <c r="P4" i="2"/>
  <c r="O4" i="2"/>
  <c r="N4" i="2"/>
  <c r="M4" i="2"/>
  <c r="L4" i="2"/>
  <c r="Q3" i="2"/>
  <c r="P3" i="2"/>
  <c r="O3" i="2"/>
  <c r="N3" i="2"/>
  <c r="M3" i="2"/>
  <c r="L3" i="2"/>
  <c r="K3" i="2"/>
  <c r="Q2" i="2"/>
  <c r="P2" i="2"/>
  <c r="O2" i="2"/>
  <c r="M2" i="2"/>
  <c r="K2" i="2"/>
  <c r="E36" i="2" l="1"/>
  <c r="E38" i="2" s="1"/>
  <c r="D36" i="2"/>
  <c r="D38" i="2" s="1"/>
  <c r="C36" i="2"/>
  <c r="C38" i="2" s="1"/>
</calcChain>
</file>

<file path=xl/sharedStrings.xml><?xml version="1.0" encoding="utf-8"?>
<sst xmlns="http://schemas.openxmlformats.org/spreadsheetml/2006/main" count="661" uniqueCount="48">
  <si>
    <t>Yield (tonne/ha)</t>
  </si>
  <si>
    <t>Historical</t>
  </si>
  <si>
    <t>ssp126-MidCentury</t>
  </si>
  <si>
    <t>ssp245-MidCentury</t>
  </si>
  <si>
    <t>ssp585-MidCentury</t>
  </si>
  <si>
    <t>ssp126-EndCentury</t>
  </si>
  <si>
    <t>ssp245-EndCentury</t>
  </si>
  <si>
    <t>ssp585-EndCentury</t>
  </si>
  <si>
    <t>With fixed IWC at 30% TAW</t>
  </si>
  <si>
    <t>Baseline</t>
  </si>
  <si>
    <t>Mean</t>
  </si>
  <si>
    <t>Siginificant change</t>
  </si>
  <si>
    <t>Variance</t>
  </si>
  <si>
    <t>Increase</t>
  </si>
  <si>
    <t>paired p Value</t>
  </si>
  <si>
    <t>Decrease</t>
  </si>
  <si>
    <t>F-tst for difference in variances</t>
  </si>
  <si>
    <t>IF &lt;0.05 variances are significantly different</t>
  </si>
  <si>
    <t>10% TAW - Threshold 10%</t>
  </si>
  <si>
    <t>10% TAW - No Irrigation</t>
  </si>
  <si>
    <t>10% TAW Irrigation Threshold 0%</t>
  </si>
  <si>
    <t>10% TAW Irrigation Threshold 20%</t>
  </si>
  <si>
    <t>10% TAW Irrigation Threshold 0% + Mulches</t>
  </si>
  <si>
    <t>10% TAW Irrigation Threshold 20% + Mulches</t>
  </si>
  <si>
    <t>20% TAW - No Irrigation</t>
  </si>
  <si>
    <t>20% TAW Irrigation Threshold 0%</t>
  </si>
  <si>
    <t>20% TAW Irrigation Threshold 0% + Mulches</t>
  </si>
  <si>
    <t>20% TAW Irrigation Threshold 20%</t>
  </si>
  <si>
    <t>20% TAW Irrigation Threshold 20% + Mulches</t>
  </si>
  <si>
    <t>30% TAW - No Irrigation</t>
  </si>
  <si>
    <t>30% TAW Irrigation Threshold 0%</t>
  </si>
  <si>
    <t>30% TAW Irrigation Threshold 0% + Mulches</t>
  </si>
  <si>
    <t>30% TAW Irrigation Threshold 20%</t>
  </si>
  <si>
    <t>30% TAW Irrigation Threshold 20% + Mulches</t>
  </si>
  <si>
    <t xml:space="preserve"> </t>
  </si>
  <si>
    <t>No Irrigation</t>
  </si>
  <si>
    <t>Irrigation threshold 20%</t>
  </si>
  <si>
    <t>Irrigation threshold 0%</t>
  </si>
  <si>
    <t>Irrigation threshold 0% and Mulches</t>
  </si>
  <si>
    <t>Irrigation threshold 20% and Mulches</t>
  </si>
  <si>
    <t>20% TAW</t>
  </si>
  <si>
    <t>10% TAW</t>
  </si>
  <si>
    <t>30% TAW</t>
  </si>
  <si>
    <t>2041-2070</t>
  </si>
  <si>
    <t>2071-2100</t>
  </si>
  <si>
    <t>SSP1-2.6</t>
  </si>
  <si>
    <t>SSP2-4.5</t>
  </si>
  <si>
    <t>SSP5-8.5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</si>
</sst>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"/>
    <numFmt numFmtId="171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0" borderId="1" xfId="0" applyBorder="1"/>
    <xf numFmtId="0" fontId="2" fillId="2" borderId="0" xfId="0" applyFont="1" applyFill="1"/>
    <xf numFmtId="0" fontId="1" fillId="2" borderId="0" xfId="0" applyFont="1" applyFill="1" applyAlignment="1">
      <alignment horizontal="center" textRotation="90"/>
    </xf>
    <xf numFmtId="0" fontId="1" fillId="0" borderId="0" xfId="0" applyFont="1"/>
    <xf numFmtId="0" fontId="1" fillId="2" borderId="0" xfId="0" applyFont="1" applyFill="1" applyAlignment="1">
      <alignment horizontal="center"/>
    </xf>
    <xf numFmtId="165" fontId="0" fillId="0" borderId="0" xfId="0" applyNumberFormat="1"/>
    <xf numFmtId="171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11" xfId="0" applyBorder="1"/>
    <xf numFmtId="0" fontId="0" fillId="0" borderId="12" xfId="0" applyBorder="1"/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/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1" fillId="2" borderId="9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" fontId="3" fillId="0" borderId="5" xfId="0" applyNumberFormat="1" applyFont="1" applyBorder="1"/>
    <xf numFmtId="2" fontId="3" fillId="0" borderId="4" xfId="0" applyNumberFormat="1" applyFont="1" applyBorder="1"/>
    <xf numFmtId="2" fontId="3" fillId="0" borderId="6" xfId="0" applyNumberFormat="1" applyFon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3" fillId="0" borderId="0" xfId="0" applyNumberFormat="1" applyFont="1" applyBorder="1"/>
    <xf numFmtId="2" fontId="3" fillId="0" borderId="8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2" fontId="3" fillId="0" borderId="7" xfId="0" applyNumberFormat="1" applyFont="1" applyBorder="1"/>
    <xf numFmtId="2" fontId="3" fillId="0" borderId="9" xfId="0" applyNumberFormat="1" applyFont="1" applyBorder="1"/>
    <xf numFmtId="2" fontId="2" fillId="0" borderId="5" xfId="0" applyNumberFormat="1" applyFont="1" applyBorder="1"/>
    <xf numFmtId="2" fontId="2" fillId="0" borderId="4" xfId="0" applyNumberFormat="1" applyFont="1" applyBorder="1"/>
    <xf numFmtId="2" fontId="2" fillId="0" borderId="6" xfId="0" applyNumberFormat="1" applyFont="1" applyBorder="1"/>
    <xf numFmtId="2" fontId="1" fillId="0" borderId="7" xfId="0" applyNumberFormat="1" applyFont="1" applyBorder="1"/>
    <xf numFmtId="2" fontId="1" fillId="0" borderId="0" xfId="0" applyNumberFormat="1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2" xfId="0" applyNumberFormat="1" applyFont="1" applyBorder="1"/>
    <xf numFmtId="2" fontId="1" fillId="0" borderId="10" xfId="0" applyNumberFormat="1" applyFont="1" applyBorder="1"/>
    <xf numFmtId="2" fontId="1" fillId="0" borderId="4" xfId="0" applyNumberFormat="1" applyFont="1" applyBorder="1"/>
    <xf numFmtId="2" fontId="1" fillId="0" borderId="6" xfId="0" applyNumberFormat="1" applyFont="1" applyBorder="1"/>
  </cellXfs>
  <cellStyles count="1">
    <cellStyle name="Normal" xfId="0" builtinId="0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3A3"/>
        </patternFill>
      </fill>
    </dxf>
    <dxf>
      <font>
        <b/>
        <i val="0"/>
        <color auto="1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9C0006"/>
      </font>
    </dxf>
    <dxf>
      <font>
        <color theme="9"/>
      </font>
    </dxf>
    <dxf>
      <font>
        <color rgb="FF9C0006"/>
      </font>
    </dxf>
  </dxfs>
  <tableStyles count="0" defaultTableStyle="TableStyleMedium2" defaultPivotStyle="PivotStyleLight16"/>
  <colors>
    <mruColors>
      <color rgb="FFFF8F8F"/>
      <color rgb="FFFFA3A3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opLeftCell="A20" workbookViewId="0">
      <selection sqref="A1:U41"/>
    </sheetView>
  </sheetViews>
  <sheetFormatPr defaultRowHeight="14.4" x14ac:dyDescent="0.3"/>
  <cols>
    <col min="1" max="1" width="13.5546875" bestFit="1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20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 t="shared" ref="K2:Q2" si="0">AVERAGE(A3:A31)</f>
        <v>1.5702837574120261</v>
      </c>
      <c r="L2" s="2">
        <f>AVERAGE(B3:B31)</f>
        <v>1.0062253386979907</v>
      </c>
      <c r="M2" s="2">
        <f t="shared" si="0"/>
        <v>0.87593899725932656</v>
      </c>
      <c r="N2" s="2">
        <f t="shared" si="0"/>
        <v>0.7893200649404889</v>
      </c>
      <c r="O2" s="2">
        <f t="shared" si="0"/>
        <v>0.93808041845417156</v>
      </c>
      <c r="P2" s="2">
        <f t="shared" si="0"/>
        <v>0.87622602786810933</v>
      </c>
      <c r="Q2" s="2">
        <f t="shared" si="0"/>
        <v>0.56709672603677319</v>
      </c>
      <c r="S2" s="3"/>
      <c r="T2" t="s">
        <v>11</v>
      </c>
    </row>
    <row r="3" spans="1:20" x14ac:dyDescent="0.3">
      <c r="A3">
        <v>1.3339911440755514</v>
      </c>
      <c r="B3" s="4">
        <v>1.3440610002959255</v>
      </c>
      <c r="C3" s="4">
        <v>0.96524906517405429</v>
      </c>
      <c r="D3" s="4">
        <v>0.63466344890456772</v>
      </c>
      <c r="E3" s="4">
        <v>0.62234608043139017</v>
      </c>
      <c r="F3" s="4">
        <v>0.89399354656870089</v>
      </c>
      <c r="G3" s="4">
        <v>0.49573556138995861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0.12714168349409996</v>
      </c>
      <c r="M3" s="5">
        <f t="shared" si="1"/>
        <v>0.14736033455683387</v>
      </c>
      <c r="N3" s="5">
        <f t="shared" si="1"/>
        <v>0.10634478497317029</v>
      </c>
      <c r="O3" s="5">
        <f t="shared" si="1"/>
        <v>0.13318552018802962</v>
      </c>
      <c r="P3" s="5">
        <f t="shared" si="1"/>
        <v>0.15350180202666289</v>
      </c>
      <c r="Q3" s="5">
        <f t="shared" si="1"/>
        <v>9.9291470661833026E-2</v>
      </c>
      <c r="S3" s="5"/>
      <c r="T3" t="s">
        <v>13</v>
      </c>
    </row>
    <row r="4" spans="1:20" x14ac:dyDescent="0.3">
      <c r="A4">
        <v>1.8816088868288521</v>
      </c>
      <c r="B4" s="6">
        <v>1.3586955750895136</v>
      </c>
      <c r="C4" s="6">
        <v>0.75893207107792837</v>
      </c>
      <c r="D4" s="6">
        <v>0.55702448783455172</v>
      </c>
      <c r="E4" s="6">
        <v>0.69599449013879422</v>
      </c>
      <c r="F4" s="6">
        <v>1.1736370194921262</v>
      </c>
      <c r="G4" s="6">
        <v>0.2364049234980892</v>
      </c>
      <c r="I4" s="8"/>
      <c r="J4" s="1" t="s">
        <v>14</v>
      </c>
      <c r="L4" s="3">
        <f>_xlfn.T.TEST(A3:A31,B3:B31,2,1)</f>
        <v>5.072462076780287E-7</v>
      </c>
      <c r="M4" s="3">
        <f>_xlfn.T.TEST(A3:A31,C3:C31,2,1)</f>
        <v>1.1144755594196422E-9</v>
      </c>
      <c r="N4" s="3">
        <f>_xlfn.T.TEST(A3:A31,D3:D31,2,1)</f>
        <v>5.4130793017173091E-10</v>
      </c>
      <c r="O4" s="3">
        <f>_xlfn.T.TEST(A3:A31,E3:E31,2,1)</f>
        <v>1.1274236528549551E-9</v>
      </c>
      <c r="P4" s="3">
        <f>_xlfn.T.TEST(A3:A31,F3:F31,2,1)</f>
        <v>6.5602355953190365E-9</v>
      </c>
      <c r="Q4" s="3">
        <f>_xlfn.T.TEST(A3:A31,G3:G31,2,1)</f>
        <v>9.5527308892409764E-13</v>
      </c>
      <c r="S4" s="2"/>
      <c r="T4" t="s">
        <v>15</v>
      </c>
    </row>
    <row r="5" spans="1:20" x14ac:dyDescent="0.3">
      <c r="A5">
        <v>1.4406561817360068</v>
      </c>
      <c r="B5" s="4">
        <v>0.42010016101457853</v>
      </c>
      <c r="C5" s="4">
        <v>0.81626197537351597</v>
      </c>
      <c r="D5" s="4">
        <v>0.82403025283214804</v>
      </c>
      <c r="E5" s="4">
        <v>0.842015583931496</v>
      </c>
      <c r="F5" s="4">
        <v>0.14572055007087706</v>
      </c>
      <c r="G5" s="4">
        <v>0.66541409742168567</v>
      </c>
      <c r="I5" s="8"/>
      <c r="J5" s="1" t="s">
        <v>16</v>
      </c>
      <c r="L5">
        <f>_xlfn.F.TEST(A3:A31,B3:B31)</f>
        <v>0.14037328291957368</v>
      </c>
      <c r="M5">
        <f>_xlfn.F.TEST(A3:A31,C3:C31)</f>
        <v>6.4039092750201795E-2</v>
      </c>
      <c r="N5">
        <f>_xlfn.F.TEST(A3:A31,D3:D31)</f>
        <v>0.31127502169093135</v>
      </c>
      <c r="O5">
        <f>_xlfn.F.TEST(A3:A31,E3:E31)</f>
        <v>0.11101558657447151</v>
      </c>
      <c r="P5">
        <f>_xlfn.F.TEST(A3:A31,F3:F31)</f>
        <v>5.0515112498084859E-2</v>
      </c>
      <c r="Q5">
        <f>_xlfn.F.TEST(A3:A31,G3:G31)</f>
        <v>0.40429715285293027</v>
      </c>
      <c r="R5" t="s">
        <v>17</v>
      </c>
    </row>
    <row r="6" spans="1:20" x14ac:dyDescent="0.3">
      <c r="A6">
        <v>1.3927015470100788</v>
      </c>
      <c r="B6" s="6">
        <v>1.6065031465950343</v>
      </c>
      <c r="C6" s="6">
        <v>0.60060559011246706</v>
      </c>
      <c r="D6" s="6">
        <v>0.71505366541945314</v>
      </c>
      <c r="E6" s="6">
        <v>1.0975038500675065</v>
      </c>
      <c r="F6" s="6">
        <v>0.97258883486555248</v>
      </c>
      <c r="G6" s="6">
        <v>0.52820504968674153</v>
      </c>
      <c r="I6" s="8"/>
    </row>
    <row r="7" spans="1:20" x14ac:dyDescent="0.3">
      <c r="A7">
        <v>1.5229083708540683</v>
      </c>
      <c r="B7" s="4">
        <v>1.5889257369346663</v>
      </c>
      <c r="C7" s="4">
        <v>1.3194066713336652</v>
      </c>
      <c r="D7" s="4">
        <v>0.88729508929819934</v>
      </c>
      <c r="E7" s="4">
        <v>1.2196576762939466</v>
      </c>
      <c r="F7" s="4">
        <v>1.6270570184634212</v>
      </c>
      <c r="G7" s="4">
        <v>0.637024310225909</v>
      </c>
    </row>
    <row r="8" spans="1:20" x14ac:dyDescent="0.3">
      <c r="A8">
        <v>1.1684197699567382</v>
      </c>
      <c r="B8" s="6">
        <v>0.32220384174326328</v>
      </c>
      <c r="C8" s="6">
        <v>0.44676901165162775</v>
      </c>
      <c r="D8" s="6">
        <v>1.0103982639230791</v>
      </c>
      <c r="E8" s="6">
        <v>0.77733948841504097</v>
      </c>
      <c r="F8" s="6">
        <v>1.1662692423229124</v>
      </c>
      <c r="G8" s="6">
        <v>0.48519852870359392</v>
      </c>
    </row>
    <row r="9" spans="1:20" x14ac:dyDescent="0.3">
      <c r="A9">
        <v>1.5850424501484093</v>
      </c>
      <c r="B9" s="4">
        <v>0.72837695126323732</v>
      </c>
      <c r="C9" s="4">
        <v>0.47574190039507597</v>
      </c>
      <c r="D9" s="4">
        <v>1.1549171494476986</v>
      </c>
      <c r="E9" s="4">
        <v>0.85492431842390093</v>
      </c>
      <c r="F9" s="4">
        <v>0.63937484473242223</v>
      </c>
      <c r="G9" s="4">
        <v>0.89145994369678461</v>
      </c>
    </row>
    <row r="10" spans="1:20" x14ac:dyDescent="0.3">
      <c r="A10">
        <v>1.7819682621427506</v>
      </c>
      <c r="B10" s="6">
        <v>1.2352955076209733</v>
      </c>
      <c r="C10" s="6">
        <v>1.0055534264087691</v>
      </c>
      <c r="D10" s="6">
        <v>0.24198268720304766</v>
      </c>
      <c r="E10" s="6">
        <v>0.79760662851332553</v>
      </c>
      <c r="F10" s="6">
        <v>1.3935291829794283</v>
      </c>
      <c r="G10" s="6">
        <v>0.38763405569434017</v>
      </c>
    </row>
    <row r="11" spans="1:20" x14ac:dyDescent="0.3">
      <c r="A11">
        <v>1.4666899180094117</v>
      </c>
      <c r="B11" s="4">
        <v>1.0282547660527899</v>
      </c>
      <c r="C11" s="4">
        <v>0.75870026181742845</v>
      </c>
      <c r="D11" s="4">
        <v>1.1955055779022732</v>
      </c>
      <c r="E11" s="4">
        <v>0.17853740107641358</v>
      </c>
      <c r="F11" s="4">
        <v>0.48917860453357409</v>
      </c>
      <c r="G11" s="4">
        <v>0.19845296743033566</v>
      </c>
    </row>
    <row r="12" spans="1:20" x14ac:dyDescent="0.3">
      <c r="A12">
        <v>1.7116735534830594</v>
      </c>
      <c r="B12" s="6">
        <v>1.3543056154199318</v>
      </c>
      <c r="C12" s="6">
        <v>1.6142470030728724</v>
      </c>
      <c r="D12" s="6">
        <v>1.040280368978435</v>
      </c>
      <c r="E12" s="6">
        <v>0.80181499490030428</v>
      </c>
      <c r="F12" s="6">
        <v>1.3015178066562154</v>
      </c>
      <c r="G12" s="6">
        <v>0.14406041339446538</v>
      </c>
    </row>
    <row r="13" spans="1:20" x14ac:dyDescent="0.3">
      <c r="A13">
        <v>1.8807096389842068</v>
      </c>
      <c r="B13" s="4">
        <v>0.41243717111429623</v>
      </c>
      <c r="C13" s="4">
        <v>1.5709598574876005</v>
      </c>
      <c r="D13" s="4">
        <v>1.071154965415581</v>
      </c>
      <c r="E13" s="4">
        <v>0.78295974100352161</v>
      </c>
      <c r="F13" s="4">
        <v>0.86483223992540714</v>
      </c>
      <c r="G13" s="4">
        <v>0.4521770046417547</v>
      </c>
    </row>
    <row r="14" spans="1:20" x14ac:dyDescent="0.3">
      <c r="A14">
        <v>0.8520111370286404</v>
      </c>
      <c r="B14" s="6">
        <v>1.1451191372825928</v>
      </c>
      <c r="C14" s="6">
        <v>0.51665866479587852</v>
      </c>
      <c r="D14" s="6">
        <v>1.0872501711986087</v>
      </c>
      <c r="E14" s="6">
        <v>0.53652305301267245</v>
      </c>
      <c r="F14" s="6">
        <v>0.37116027743196106</v>
      </c>
      <c r="G14" s="6">
        <v>0.61364147616558085</v>
      </c>
    </row>
    <row r="15" spans="1:20" x14ac:dyDescent="0.3">
      <c r="A15">
        <v>1.7276767401029238</v>
      </c>
      <c r="B15" s="4">
        <v>0.99857050878239784</v>
      </c>
      <c r="C15" s="4">
        <v>1.1619018255089713</v>
      </c>
      <c r="D15" s="4">
        <v>0.91034704227143226</v>
      </c>
      <c r="E15" s="4">
        <v>0.60685591845482867</v>
      </c>
      <c r="F15" s="4">
        <v>1.2036986481469332</v>
      </c>
      <c r="G15" s="4">
        <v>0.7212353206562151</v>
      </c>
    </row>
    <row r="16" spans="1:20" x14ac:dyDescent="0.3">
      <c r="A16">
        <v>1.6637073834748914</v>
      </c>
      <c r="B16" s="6">
        <v>0.76322174051491964</v>
      </c>
      <c r="C16" s="6">
        <v>0.38772845449006171</v>
      </c>
      <c r="D16" s="6">
        <v>0.72244626356752673</v>
      </c>
      <c r="E16" s="6">
        <v>0.7052773164515731</v>
      </c>
      <c r="F16" s="6">
        <v>0.41740948160013941</v>
      </c>
      <c r="G16" s="6">
        <v>1.1382373415749496</v>
      </c>
    </row>
    <row r="17" spans="1:7" x14ac:dyDescent="0.3">
      <c r="A17">
        <v>1.6285303973846179</v>
      </c>
      <c r="B17" s="4">
        <v>0.92566653189543224</v>
      </c>
      <c r="C17" s="4">
        <v>0.50943681923727457</v>
      </c>
      <c r="D17" s="4">
        <v>0.37999033961480067</v>
      </c>
      <c r="E17" s="4">
        <v>1.1484815450304502</v>
      </c>
      <c r="F17" s="4">
        <v>0.82545854408644481</v>
      </c>
      <c r="G17" s="4">
        <v>0.38625174548678032</v>
      </c>
    </row>
    <row r="18" spans="1:7" x14ac:dyDescent="0.3">
      <c r="A18">
        <v>1.8247881819246743</v>
      </c>
      <c r="B18" s="6">
        <v>0.8542422313854009</v>
      </c>
      <c r="C18" s="6">
        <v>1.044795864348276</v>
      </c>
      <c r="D18" s="6">
        <v>1.2989883089545964</v>
      </c>
      <c r="E18" s="6">
        <v>1.7631953593007175</v>
      </c>
      <c r="F18" s="6">
        <v>1.0709204790839528</v>
      </c>
      <c r="G18" s="6">
        <v>0.34710730448460325</v>
      </c>
    </row>
    <row r="19" spans="1:7" x14ac:dyDescent="0.3">
      <c r="A19">
        <v>0.94263388946083659</v>
      </c>
      <c r="B19" s="4">
        <v>1.0153363836129981</v>
      </c>
      <c r="C19" s="4">
        <v>1.0588012027465001</v>
      </c>
      <c r="D19" s="4">
        <v>0.86639419958634178</v>
      </c>
      <c r="E19" s="4">
        <v>0.67223082030534242</v>
      </c>
      <c r="F19" s="4">
        <v>0.46891161697749112</v>
      </c>
      <c r="G19" s="4">
        <v>0.59202510584803181</v>
      </c>
    </row>
    <row r="20" spans="1:7" x14ac:dyDescent="0.3">
      <c r="A20">
        <v>1.4126722844833182</v>
      </c>
      <c r="B20" s="6">
        <v>0.78493001629488435</v>
      </c>
      <c r="C20" s="6">
        <v>0.65950845519943202</v>
      </c>
      <c r="D20" s="6">
        <v>0.28909346726796015</v>
      </c>
      <c r="E20" s="6">
        <v>0.94025868856873906</v>
      </c>
      <c r="F20" s="6">
        <v>1.3588413190471351</v>
      </c>
      <c r="G20" s="6">
        <v>0.27575543572154171</v>
      </c>
    </row>
    <row r="21" spans="1:7" x14ac:dyDescent="0.3">
      <c r="A21">
        <v>1.8006957965525849</v>
      </c>
      <c r="B21" s="4">
        <v>0.55224881079982802</v>
      </c>
      <c r="C21" s="4">
        <v>0.49837680213684099</v>
      </c>
      <c r="D21" s="4">
        <v>0.37024896672531743</v>
      </c>
      <c r="E21" s="4">
        <v>1.2098196184091925</v>
      </c>
      <c r="F21" s="4">
        <v>0.87668676021378522</v>
      </c>
      <c r="G21" s="4">
        <v>0.89863032423375522</v>
      </c>
    </row>
    <row r="22" spans="1:7" x14ac:dyDescent="0.3">
      <c r="A22">
        <v>1.5006652211743232</v>
      </c>
      <c r="B22" s="6">
        <v>0.9771925787824749</v>
      </c>
      <c r="C22" s="6">
        <v>0.88632336015371593</v>
      </c>
      <c r="D22" s="6">
        <v>0.28108058562122124</v>
      </c>
      <c r="E22" s="6">
        <v>0.95290467379755583</v>
      </c>
      <c r="F22" s="6">
        <v>1.3012561465094381</v>
      </c>
      <c r="G22" s="6">
        <v>0.34010264452101896</v>
      </c>
    </row>
    <row r="23" spans="1:7" x14ac:dyDescent="0.3">
      <c r="A23">
        <v>1.9658880282304172</v>
      </c>
      <c r="B23" s="4">
        <v>0.58162477341741248</v>
      </c>
      <c r="C23" s="4">
        <v>0.88779235581904026</v>
      </c>
      <c r="D23" s="4">
        <v>1.0905299272123614</v>
      </c>
      <c r="E23" s="4">
        <v>1.7331343117981688</v>
      </c>
      <c r="F23" s="4">
        <v>8.4239519411847805E-2</v>
      </c>
      <c r="G23" s="4">
        <v>0.55975657940871559</v>
      </c>
    </row>
    <row r="24" spans="1:7" x14ac:dyDescent="0.3">
      <c r="A24">
        <v>1.5180222488367998</v>
      </c>
      <c r="B24" s="6">
        <v>1.6789711461321442</v>
      </c>
      <c r="C24" s="6">
        <v>0.95420941168207685</v>
      </c>
      <c r="D24" s="6">
        <v>0.84984247600782137</v>
      </c>
      <c r="E24" s="6">
        <v>1.4363503830910902</v>
      </c>
      <c r="F24" s="6">
        <v>0.6168066744755335</v>
      </c>
      <c r="G24" s="6">
        <v>1.1484989912998209</v>
      </c>
    </row>
    <row r="25" spans="1:7" x14ac:dyDescent="0.3">
      <c r="A25">
        <v>1.6034490973969668</v>
      </c>
      <c r="B25" s="4">
        <v>0.93388122447021371</v>
      </c>
      <c r="C25" s="4">
        <v>0.70079537275485193</v>
      </c>
      <c r="D25" s="4">
        <v>0.80957832708059208</v>
      </c>
      <c r="E25" s="4">
        <v>1.0418277278547321</v>
      </c>
      <c r="F25" s="4">
        <v>1.2176082927457919</v>
      </c>
      <c r="G25" s="4">
        <v>1.343882178169262</v>
      </c>
    </row>
    <row r="26" spans="1:7" x14ac:dyDescent="0.3">
      <c r="A26">
        <v>1.9152375811613158</v>
      </c>
      <c r="B26" s="6">
        <v>1.5010988381916839</v>
      </c>
      <c r="C26" s="6">
        <v>1.8741309638135195</v>
      </c>
      <c r="D26" s="6">
        <v>0.28140358518021896</v>
      </c>
      <c r="E26" s="6">
        <v>0.44170441631418933</v>
      </c>
      <c r="F26" s="6">
        <v>0.28934779223483525</v>
      </c>
      <c r="G26" s="6">
        <v>0.37441814282165442</v>
      </c>
    </row>
    <row r="27" spans="1:7" x14ac:dyDescent="0.3">
      <c r="A27">
        <v>1.3791388389003103</v>
      </c>
      <c r="B27" s="4">
        <v>1.2605024239121698</v>
      </c>
      <c r="C27" s="4">
        <v>1.3869398908512502</v>
      </c>
      <c r="D27" s="4">
        <v>0.78776436418574591</v>
      </c>
      <c r="E27" s="4">
        <v>0.84442259055324642</v>
      </c>
      <c r="F27" s="4">
        <v>1.0941174582257738</v>
      </c>
      <c r="G27" s="4">
        <v>0.42581087106842153</v>
      </c>
    </row>
    <row r="28" spans="1:7" x14ac:dyDescent="0.3">
      <c r="A28">
        <v>1.4397266081168938</v>
      </c>
      <c r="B28" s="6">
        <v>0.91190328526893849</v>
      </c>
      <c r="C28" s="6">
        <v>0.87168824740744399</v>
      </c>
      <c r="D28" s="6">
        <v>0.76880393263546665</v>
      </c>
      <c r="E28" s="6">
        <v>1.2280790005207027</v>
      </c>
      <c r="F28" s="6">
        <v>0.65208891423628323</v>
      </c>
      <c r="G28" s="6">
        <v>1.1522888522097088</v>
      </c>
    </row>
    <row r="29" spans="1:7" x14ac:dyDescent="0.3">
      <c r="A29">
        <v>1.9055995264819905</v>
      </c>
      <c r="B29" s="4">
        <v>0.91704511689684398</v>
      </c>
      <c r="C29" s="4">
        <v>0.5420282386189802</v>
      </c>
      <c r="D29" s="4">
        <v>0.56238278413573928</v>
      </c>
      <c r="E29" s="4">
        <v>1.2310244307808023</v>
      </c>
      <c r="F29" s="4">
        <v>1.0147689368718527</v>
      </c>
      <c r="G29" s="4">
        <v>0.54669250225801047</v>
      </c>
    </row>
    <row r="30" spans="1:7" x14ac:dyDescent="0.3">
      <c r="A30">
        <v>1.5925584239653439</v>
      </c>
      <c r="B30" s="6">
        <v>0.94242217020467467</v>
      </c>
      <c r="C30" s="6">
        <v>0.30207139974943253</v>
      </c>
      <c r="D30" s="6">
        <v>0.66726310975948644</v>
      </c>
      <c r="E30" s="6">
        <v>0.5773443964399585</v>
      </c>
      <c r="F30" s="6">
        <v>0.79113021904731051</v>
      </c>
      <c r="G30" s="6">
        <v>0.34748645196148303</v>
      </c>
    </row>
    <row r="31" spans="1:7" x14ac:dyDescent="0.3">
      <c r="A31">
        <v>1.6988578570427701</v>
      </c>
      <c r="B31" s="4">
        <v>1.0373984312525084</v>
      </c>
      <c r="C31" s="4">
        <v>0.82661675730191508</v>
      </c>
      <c r="D31" s="4">
        <v>1.5345680751099009</v>
      </c>
      <c r="E31" s="4">
        <v>1.4641976312913816</v>
      </c>
      <c r="F31" s="4">
        <v>1.0884048372180219</v>
      </c>
      <c r="G31" s="4">
        <v>0.11221693139321309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3.3528668945681531E-2</v>
      </c>
      <c r="C34">
        <f t="shared" si="3"/>
        <v>0.84665681041961771</v>
      </c>
      <c r="D34">
        <f t="shared" si="3"/>
        <v>4.6489746553877026E-2</v>
      </c>
      <c r="E34">
        <f t="shared" si="3"/>
        <v>0.47844083865059084</v>
      </c>
      <c r="F34">
        <f t="shared" si="3"/>
        <v>-0.3014698632799141</v>
      </c>
      <c r="G34">
        <f t="shared" si="3"/>
        <v>0.91852484319097372</v>
      </c>
    </row>
    <row r="35" spans="1:7" x14ac:dyDescent="0.3">
      <c r="A35">
        <f t="shared" ref="A35:G35" si="4">KURT(A3:A31)</f>
        <v>0.88183153188423935</v>
      </c>
      <c r="B35">
        <f t="shared" si="4"/>
        <v>-0.51911214704613151</v>
      </c>
      <c r="C35">
        <f t="shared" si="4"/>
        <v>0.3371506600989389</v>
      </c>
      <c r="D35">
        <f t="shared" si="4"/>
        <v>-0.42756480652308326</v>
      </c>
      <c r="E35">
        <f t="shared" si="4"/>
        <v>0.14390490864496153</v>
      </c>
      <c r="F35">
        <f t="shared" si="4"/>
        <v>-0.68587547510363889</v>
      </c>
      <c r="G35">
        <f t="shared" si="4"/>
        <v>0.20616213139913819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0.33105204689590439</v>
      </c>
      <c r="C36">
        <f t="shared" si="5"/>
        <v>3.6020194165675052</v>
      </c>
      <c r="D36">
        <f t="shared" si="5"/>
        <v>0.23134369364813326</v>
      </c>
      <c r="E36">
        <f t="shared" si="5"/>
        <v>1.1314001602299286</v>
      </c>
      <c r="F36">
        <f t="shared" si="5"/>
        <v>1.0077034564653249</v>
      </c>
      <c r="G36">
        <f t="shared" si="5"/>
        <v>4.1291823693796808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0.84744780940400566</v>
      </c>
      <c r="C38">
        <f t="shared" si="6"/>
        <v>0.16513206879850365</v>
      </c>
      <c r="D38">
        <f t="shared" si="6"/>
        <v>0.89076748352052515</v>
      </c>
      <c r="E38">
        <f t="shared" si="6"/>
        <v>0.56796238836827229</v>
      </c>
      <c r="F38">
        <f t="shared" si="6"/>
        <v>0.60419896186258071</v>
      </c>
      <c r="G38">
        <f t="shared" si="6"/>
        <v>0.12687014642579963</v>
      </c>
    </row>
  </sheetData>
  <mergeCells count="1">
    <mergeCell ref="I1:I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ADE6-8B85-43F8-8767-DB7F0786176B}">
  <dimension ref="A1:Q38"/>
  <sheetViews>
    <sheetView topLeftCell="J1" workbookViewId="0">
      <selection activeCell="L2" sqref="L2:Q5"/>
    </sheetView>
  </sheetViews>
  <sheetFormatPr defaultRowHeight="14.4" x14ac:dyDescent="0.3"/>
  <cols>
    <col min="2" max="4" width="16.77734375" bestFit="1" customWidth="1"/>
    <col min="5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1.7585382507425231</v>
      </c>
      <c r="M2" s="2">
        <f t="shared" ref="M2:Q2" si="0">AVERAGE(C3:C31)</f>
        <v>1.7947365103925967</v>
      </c>
      <c r="N2" s="2">
        <f>AVERAGE(D3:D31)</f>
        <v>1.7529236000800363</v>
      </c>
      <c r="O2" s="2">
        <f t="shared" si="0"/>
        <v>1.681111078936314</v>
      </c>
      <c r="P2" s="2">
        <f t="shared" si="0"/>
        <v>1.7742323588930651</v>
      </c>
      <c r="Q2" s="2">
        <f t="shared" si="0"/>
        <v>1.6622320713394831</v>
      </c>
    </row>
    <row r="3" spans="1:17" x14ac:dyDescent="0.3">
      <c r="A3">
        <v>1.3339911440755514</v>
      </c>
      <c r="B3" s="4">
        <v>2.0712406798423824</v>
      </c>
      <c r="C3" s="4">
        <v>1.7336308007613059</v>
      </c>
      <c r="D3" s="4">
        <v>1.3865927102771114</v>
      </c>
      <c r="E3" s="4">
        <v>1.054105513562009</v>
      </c>
      <c r="F3" s="4">
        <v>2.106267014738969</v>
      </c>
      <c r="G3" s="4">
        <v>1.296029058579655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0.11694151799178973</v>
      </c>
      <c r="M3" s="5">
        <f t="shared" si="1"/>
        <v>0.15716910971479059</v>
      </c>
      <c r="N3" s="5">
        <f t="shared" si="1"/>
        <v>0.21273825514105826</v>
      </c>
      <c r="O3" s="5">
        <f t="shared" si="1"/>
        <v>0.13158969032347148</v>
      </c>
      <c r="P3" s="5">
        <f t="shared" si="1"/>
        <v>0.27237624873057781</v>
      </c>
      <c r="Q3" s="5">
        <f t="shared" si="1"/>
        <v>0.21882601094870438</v>
      </c>
    </row>
    <row r="4" spans="1:17" x14ac:dyDescent="0.3">
      <c r="A4">
        <v>1.8816088868288521</v>
      </c>
      <c r="B4" s="6">
        <v>1.9912185028240044</v>
      </c>
      <c r="C4" s="6">
        <v>1.562668263130252</v>
      </c>
      <c r="D4" s="6">
        <v>1.9549835138585674</v>
      </c>
      <c r="E4" s="6">
        <v>1.7624561958350624</v>
      </c>
      <c r="F4" s="6">
        <v>1.8459971669332593</v>
      </c>
      <c r="G4" s="6">
        <v>1.0694805296969225</v>
      </c>
      <c r="I4" s="8"/>
      <c r="J4" s="1" t="s">
        <v>14</v>
      </c>
      <c r="L4" s="3">
        <f>_xlfn.T.TEST(A3:A31,B3:B31,2,1)</f>
        <v>5.1920172211239186E-2</v>
      </c>
      <c r="M4" s="3">
        <f>_xlfn.T.TEST(A3:A31,C3:C31,2,1)</f>
        <v>1.748099287380761E-2</v>
      </c>
      <c r="N4" s="3">
        <f>_xlfn.T.TEST(A3:A31,D3:D31,2,1)</f>
        <v>9.3981274956548982E-2</v>
      </c>
      <c r="O4" s="3">
        <f>_xlfn.T.TEST(A3:A31,E3:E31,2,1)</f>
        <v>0.11080986351674339</v>
      </c>
      <c r="P4" s="3">
        <f>_xlfn.T.TEST(A3:A31,F3:F31,2,1)</f>
        <v>7.6942801093530272E-2</v>
      </c>
      <c r="Q4" s="3">
        <f>_xlfn.T.TEST(A3:A31,G3:G31,2,1)</f>
        <v>0.4166219500565469</v>
      </c>
    </row>
    <row r="5" spans="1:17" x14ac:dyDescent="0.3">
      <c r="A5">
        <v>1.4406561817360068</v>
      </c>
      <c r="B5" s="4">
        <v>1.3265303960388377</v>
      </c>
      <c r="C5" s="4">
        <v>2.1889877275034917</v>
      </c>
      <c r="D5" s="4">
        <v>1.3454818802020863</v>
      </c>
      <c r="E5" s="4">
        <v>1.8620701171979104</v>
      </c>
      <c r="F5" s="4">
        <v>0.55082016448624149</v>
      </c>
      <c r="G5" s="4">
        <v>1.8996409244226016</v>
      </c>
      <c r="I5" s="8"/>
      <c r="J5" s="1" t="s">
        <v>16</v>
      </c>
      <c r="L5">
        <f>_xlfn.F.TEST(A3:A31,B3:B31)</f>
        <v>0.20811929679658572</v>
      </c>
      <c r="M5">
        <f>_xlfn.F.TEST(A3:A31,C3:C31)</f>
        <v>4.3867624567985201E-2</v>
      </c>
      <c r="N5">
        <f>_xlfn.F.TEST(A3:A31,D3:D31)</f>
        <v>5.6109350611224179E-3</v>
      </c>
      <c r="O5">
        <f>_xlfn.F.TEST(A3:A31,E3:E31)</f>
        <v>0.11811579853528331</v>
      </c>
      <c r="P5">
        <f>_xlfn.F.TEST(A3:A31,F3:F31)</f>
        <v>7.6169797404986191E-4</v>
      </c>
      <c r="Q5">
        <f>_xlfn.F.TEST(A3:A31,G3:G31)</f>
        <v>4.5292484958744687E-3</v>
      </c>
    </row>
    <row r="6" spans="1:17" x14ac:dyDescent="0.3">
      <c r="A6">
        <v>1.3927015470100788</v>
      </c>
      <c r="B6" s="6">
        <v>2.4848106629488198</v>
      </c>
      <c r="C6" s="6">
        <v>1.6445118107937573</v>
      </c>
      <c r="D6" s="6">
        <v>1.6371463532343637</v>
      </c>
      <c r="E6" s="6">
        <v>1.9955686487846749</v>
      </c>
      <c r="F6" s="6">
        <v>1.6187568818424007</v>
      </c>
      <c r="G6" s="6">
        <v>1.4691862723213878</v>
      </c>
      <c r="I6" s="8"/>
    </row>
    <row r="7" spans="1:17" x14ac:dyDescent="0.3">
      <c r="A7">
        <v>1.5229083708540683</v>
      </c>
      <c r="B7" s="4">
        <v>2.0633769551339558</v>
      </c>
      <c r="C7" s="4">
        <v>2.491765050076086</v>
      </c>
      <c r="D7" s="4">
        <v>1.7853324259751366</v>
      </c>
      <c r="E7" s="4">
        <v>1.8598852232651792</v>
      </c>
      <c r="F7" s="4">
        <v>2.5045389392730102</v>
      </c>
      <c r="G7" s="4">
        <v>1.6973060539755644</v>
      </c>
    </row>
    <row r="8" spans="1:17" x14ac:dyDescent="0.3">
      <c r="A8">
        <v>1.1684197699567382</v>
      </c>
      <c r="B8" s="6">
        <v>1.6256008148587724</v>
      </c>
      <c r="C8" s="6">
        <v>1.4469521283175713</v>
      </c>
      <c r="D8" s="6">
        <v>2.6224306786653742</v>
      </c>
      <c r="E8" s="6">
        <v>1.099462274869462</v>
      </c>
      <c r="F8" s="6">
        <v>2.3446964007966491</v>
      </c>
      <c r="G8" s="6">
        <v>1.550725245701646</v>
      </c>
    </row>
    <row r="9" spans="1:17" x14ac:dyDescent="0.3">
      <c r="A9">
        <v>1.5850424501484093</v>
      </c>
      <c r="B9" s="4">
        <v>1.1971703799410034</v>
      </c>
      <c r="C9" s="4">
        <v>1.219639683279317</v>
      </c>
      <c r="D9" s="4">
        <v>1.807056568873896</v>
      </c>
      <c r="E9" s="4">
        <v>1.3162160970799761</v>
      </c>
      <c r="F9" s="4">
        <v>1.8994233667927045</v>
      </c>
      <c r="G9" s="4">
        <v>2.0983232709652677</v>
      </c>
    </row>
    <row r="10" spans="1:17" x14ac:dyDescent="0.3">
      <c r="A10">
        <v>1.7819682621427506</v>
      </c>
      <c r="B10" s="6">
        <v>1.9479285160906359</v>
      </c>
      <c r="C10" s="6">
        <v>1.7152902840333897</v>
      </c>
      <c r="D10" s="6">
        <v>1.2517185370854167</v>
      </c>
      <c r="E10" s="6">
        <v>1.4889836361452891</v>
      </c>
      <c r="F10" s="6">
        <v>2.6550154640982409</v>
      </c>
      <c r="G10" s="6">
        <v>1.1497879499641908</v>
      </c>
    </row>
    <row r="11" spans="1:17" x14ac:dyDescent="0.3">
      <c r="A11">
        <v>1.4666899180094117</v>
      </c>
      <c r="B11" s="4">
        <v>1.8911061098994135</v>
      </c>
      <c r="C11" s="4">
        <v>1.5626229938539429</v>
      </c>
      <c r="D11" s="4">
        <v>2.1361055069158676</v>
      </c>
      <c r="E11" s="4">
        <v>1.1806362986990131</v>
      </c>
      <c r="F11" s="4">
        <v>1.2682825396023512</v>
      </c>
      <c r="G11" s="4">
        <v>1.0321860225592985</v>
      </c>
    </row>
    <row r="12" spans="1:17" x14ac:dyDescent="0.3">
      <c r="A12">
        <v>1.7116735534830594</v>
      </c>
      <c r="B12" s="6">
        <v>1.8997340958363613</v>
      </c>
      <c r="C12" s="6">
        <v>2.26535115559426</v>
      </c>
      <c r="D12" s="6">
        <v>2.0012418674406662</v>
      </c>
      <c r="E12" s="6">
        <v>2.0489971462256902</v>
      </c>
      <c r="F12" s="6">
        <v>2.0870817407018598</v>
      </c>
      <c r="G12" s="6">
        <v>1.4268601685028999</v>
      </c>
    </row>
    <row r="13" spans="1:17" x14ac:dyDescent="0.3">
      <c r="A13">
        <v>1.8807096389842068</v>
      </c>
      <c r="B13" s="4">
        <v>1.3142026217552529</v>
      </c>
      <c r="C13" s="4">
        <v>2.0980360685594421</v>
      </c>
      <c r="D13" s="4">
        <v>1.9139699980316021</v>
      </c>
      <c r="E13" s="4">
        <v>1.7858005649839088</v>
      </c>
      <c r="F13" s="4">
        <v>1.7959486851394535</v>
      </c>
      <c r="G13" s="4">
        <v>1.7581361994767046</v>
      </c>
    </row>
    <row r="14" spans="1:17" x14ac:dyDescent="0.3">
      <c r="A14">
        <v>0.8520111370286404</v>
      </c>
      <c r="B14" s="6">
        <v>2.1967703667040417</v>
      </c>
      <c r="C14" s="6">
        <v>1.5888486781491395</v>
      </c>
      <c r="D14" s="6">
        <v>2.2167262827681427</v>
      </c>
      <c r="E14" s="6">
        <v>1.5479711074314797</v>
      </c>
      <c r="F14" s="6">
        <v>1.0578668462175815</v>
      </c>
      <c r="G14" s="6">
        <v>2.0737215118401058</v>
      </c>
    </row>
    <row r="15" spans="1:17" x14ac:dyDescent="0.3">
      <c r="A15">
        <v>1.7276767401029238</v>
      </c>
      <c r="B15" s="4">
        <v>1.9129604623536802</v>
      </c>
      <c r="C15" s="4">
        <v>1.9798331800710509</v>
      </c>
      <c r="D15" s="4">
        <v>1.654694457509996</v>
      </c>
      <c r="E15" s="4">
        <v>1.7221304347940325</v>
      </c>
      <c r="F15" s="4">
        <v>1.7697060659298536</v>
      </c>
      <c r="G15" s="4">
        <v>1.8487030431205895</v>
      </c>
    </row>
    <row r="16" spans="1:17" x14ac:dyDescent="0.3">
      <c r="A16">
        <v>1.6637073834748914</v>
      </c>
      <c r="B16" s="6">
        <v>1.538266776068711</v>
      </c>
      <c r="C16" s="6">
        <v>1.439042624675688</v>
      </c>
      <c r="D16" s="6">
        <v>1.7000734236412376</v>
      </c>
      <c r="E16" s="6">
        <v>2.0544818754553589</v>
      </c>
      <c r="F16" s="6">
        <v>1.7192434386405042</v>
      </c>
      <c r="G16" s="6">
        <v>2.5233547690165503</v>
      </c>
    </row>
    <row r="17" spans="1:7" x14ac:dyDescent="0.3">
      <c r="A17">
        <v>1.6285303973846179</v>
      </c>
      <c r="B17" s="4">
        <v>1.3505406783483969</v>
      </c>
      <c r="C17" s="4">
        <v>1.3933871973704126</v>
      </c>
      <c r="D17" s="4">
        <v>1.208690984127998</v>
      </c>
      <c r="E17" s="4">
        <v>1.5831590853262303</v>
      </c>
      <c r="F17" s="4">
        <v>2.2094425407002292</v>
      </c>
      <c r="G17" s="4">
        <v>1.6603219440567103</v>
      </c>
    </row>
    <row r="18" spans="1:7" x14ac:dyDescent="0.3">
      <c r="A18">
        <v>1.8247881819246743</v>
      </c>
      <c r="B18" s="6">
        <v>1.7595073054650652</v>
      </c>
      <c r="C18" s="6">
        <v>2.2710970768538594</v>
      </c>
      <c r="D18" s="6">
        <v>2.525154102352293</v>
      </c>
      <c r="E18" s="6">
        <v>2.2624971780553707</v>
      </c>
      <c r="F18" s="6">
        <v>1.9358736810501476</v>
      </c>
      <c r="G18" s="6">
        <v>1.0896395103900443</v>
      </c>
    </row>
    <row r="19" spans="1:7" x14ac:dyDescent="0.3">
      <c r="A19">
        <v>0.94263388946083659</v>
      </c>
      <c r="B19" s="4">
        <v>1.8477574436069957</v>
      </c>
      <c r="C19" s="4">
        <v>2.1564792297645439</v>
      </c>
      <c r="D19" s="4">
        <v>1.669375991625683</v>
      </c>
      <c r="E19" s="4">
        <v>1.3490033603921552</v>
      </c>
      <c r="F19" s="4">
        <v>1.3493899527300959</v>
      </c>
      <c r="G19" s="4">
        <v>1.8809896786080516</v>
      </c>
    </row>
    <row r="20" spans="1:7" x14ac:dyDescent="0.3">
      <c r="A20">
        <v>1.4126722844833182</v>
      </c>
      <c r="B20" s="6">
        <v>1.1523871119842057</v>
      </c>
      <c r="C20" s="6">
        <v>1.7273737511754923</v>
      </c>
      <c r="D20" s="6">
        <v>1.3377660371347579</v>
      </c>
      <c r="E20" s="6">
        <v>1.6052169832846028</v>
      </c>
      <c r="F20" s="6">
        <v>2.3140978660562967</v>
      </c>
      <c r="G20" s="6">
        <v>1.728421681149765</v>
      </c>
    </row>
    <row r="21" spans="1:7" x14ac:dyDescent="0.3">
      <c r="A21">
        <v>1.8006957965525849</v>
      </c>
      <c r="B21" s="4">
        <v>1.4471352925550689</v>
      </c>
      <c r="C21" s="4">
        <v>1.365465751080462</v>
      </c>
      <c r="D21" s="4">
        <v>1.3212767585253207</v>
      </c>
      <c r="E21" s="4">
        <v>1.7295085445309375</v>
      </c>
      <c r="F21" s="4">
        <v>1.4331153302307447</v>
      </c>
      <c r="G21" s="4">
        <v>1.9602106951076472</v>
      </c>
    </row>
    <row r="22" spans="1:7" x14ac:dyDescent="0.3">
      <c r="A22">
        <v>1.5006652211743232</v>
      </c>
      <c r="B22" s="6">
        <v>2.0979984448645363</v>
      </c>
      <c r="C22" s="6">
        <v>1.5976252241976721</v>
      </c>
      <c r="D22" s="6">
        <v>0.94753806160334852</v>
      </c>
      <c r="E22" s="6">
        <v>1.9554833593884984</v>
      </c>
      <c r="F22" s="6">
        <v>2.2451593397712664</v>
      </c>
      <c r="G22" s="6">
        <v>1.4458903775439642</v>
      </c>
    </row>
    <row r="23" spans="1:7" x14ac:dyDescent="0.3">
      <c r="A23">
        <v>1.9658880282304172</v>
      </c>
      <c r="B23" s="4">
        <v>1.4070794045377983</v>
      </c>
      <c r="C23" s="4">
        <v>2.1517689555633441</v>
      </c>
      <c r="D23" s="4">
        <v>2.1420936277628813</v>
      </c>
      <c r="E23" s="4">
        <v>2.1780699828337053</v>
      </c>
      <c r="F23" s="4">
        <v>0.55506460781021516</v>
      </c>
      <c r="G23" s="4">
        <v>1.0648169496698914</v>
      </c>
    </row>
    <row r="24" spans="1:7" x14ac:dyDescent="0.3">
      <c r="A24">
        <v>1.5180222488367998</v>
      </c>
      <c r="B24" s="6">
        <v>2.1358840688714347</v>
      </c>
      <c r="C24" s="6">
        <v>1.8013635705160931</v>
      </c>
      <c r="D24" s="6">
        <v>1.6401404753032369</v>
      </c>
      <c r="E24" s="6">
        <v>2.0246415956863228</v>
      </c>
      <c r="F24" s="6">
        <v>1.7718389157091361</v>
      </c>
      <c r="G24" s="6">
        <v>2.2756530545198461</v>
      </c>
    </row>
    <row r="25" spans="1:7" x14ac:dyDescent="0.3">
      <c r="A25">
        <v>1.6034490973969668</v>
      </c>
      <c r="B25" s="4">
        <v>1.6813424258031096</v>
      </c>
      <c r="C25" s="4">
        <v>1.4846618832611249</v>
      </c>
      <c r="D25" s="4">
        <v>1.9452492529531076</v>
      </c>
      <c r="E25" s="4">
        <v>1.7778515150777749</v>
      </c>
      <c r="F25" s="4">
        <v>2.143931778581563</v>
      </c>
      <c r="G25" s="4">
        <v>2.3794836213326556</v>
      </c>
    </row>
    <row r="26" spans="1:7" x14ac:dyDescent="0.3">
      <c r="A26">
        <v>1.9152375811613158</v>
      </c>
      <c r="B26" s="6">
        <v>2.146894151101153</v>
      </c>
      <c r="C26" s="6">
        <v>2.4740691852028007</v>
      </c>
      <c r="D26" s="6">
        <v>1.0761589615413565</v>
      </c>
      <c r="E26" s="6">
        <v>1.0939063487273348</v>
      </c>
      <c r="F26" s="6">
        <v>1.2129361547090092</v>
      </c>
      <c r="G26" s="6">
        <v>1.3065969316925261</v>
      </c>
    </row>
    <row r="27" spans="1:7" x14ac:dyDescent="0.3">
      <c r="A27">
        <v>1.3791388389003103</v>
      </c>
      <c r="B27" s="4">
        <v>2.223971640491976</v>
      </c>
      <c r="C27" s="4">
        <v>2.6281276562789806</v>
      </c>
      <c r="D27" s="4">
        <v>1.9438850366021383</v>
      </c>
      <c r="E27" s="4">
        <v>1.4633942032423068</v>
      </c>
      <c r="F27" s="4">
        <v>1.769470428178922</v>
      </c>
      <c r="G27" s="4">
        <v>1.4175855320126995</v>
      </c>
    </row>
    <row r="28" spans="1:7" x14ac:dyDescent="0.3">
      <c r="A28">
        <v>1.4397266081168938</v>
      </c>
      <c r="B28" s="6">
        <v>1.693666807580039</v>
      </c>
      <c r="C28" s="6">
        <v>1.8871078799471099</v>
      </c>
      <c r="D28" s="6">
        <v>1.4871575385232885</v>
      </c>
      <c r="E28" s="6">
        <v>1.6551298475544287</v>
      </c>
      <c r="F28" s="6">
        <v>1.9040890844277019</v>
      </c>
      <c r="G28" s="6">
        <v>2.5681514082086379</v>
      </c>
    </row>
    <row r="29" spans="1:7" x14ac:dyDescent="0.3">
      <c r="A29">
        <v>1.9055995264819905</v>
      </c>
      <c r="B29" s="4">
        <v>1.5465611311936971</v>
      </c>
      <c r="C29" s="4">
        <v>1.2692896899292538</v>
      </c>
      <c r="D29" s="4">
        <v>1.2759489045309291</v>
      </c>
      <c r="E29" s="4">
        <v>2.098091446716547</v>
      </c>
      <c r="F29" s="4">
        <v>1.1384015703949621</v>
      </c>
      <c r="G29" s="4">
        <v>2.2821022203618044</v>
      </c>
    </row>
    <row r="30" spans="1:7" x14ac:dyDescent="0.3">
      <c r="A30">
        <v>1.5925584239653439</v>
      </c>
      <c r="B30" s="6">
        <v>1.5965902307720159</v>
      </c>
      <c r="C30" s="6">
        <v>1.1674188193822583</v>
      </c>
      <c r="D30" s="6">
        <v>1.9665511059702958</v>
      </c>
      <c r="E30" s="6">
        <v>1.0101744721706256</v>
      </c>
      <c r="F30" s="6">
        <v>1.8849632656783133</v>
      </c>
      <c r="G30" s="6">
        <v>1.4111460985062614</v>
      </c>
    </row>
    <row r="31" spans="1:7" x14ac:dyDescent="0.3">
      <c r="A31">
        <v>1.6988578570427701</v>
      </c>
      <c r="B31" s="4">
        <v>1.4493757940618166</v>
      </c>
      <c r="C31" s="4">
        <v>1.7349424820632058</v>
      </c>
      <c r="D31" s="4">
        <v>2.9342433592849502</v>
      </c>
      <c r="E31" s="4">
        <v>2.1873282318372125</v>
      </c>
      <c r="F31" s="4">
        <v>2.361319176677207</v>
      </c>
      <c r="G31" s="4">
        <v>0.84027934554111638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3.707270561630998E-2</v>
      </c>
      <c r="C34">
        <f t="shared" si="3"/>
        <v>0.43435025998132754</v>
      </c>
      <c r="D34">
        <f t="shared" si="3"/>
        <v>0.56114969993718389</v>
      </c>
      <c r="E34">
        <f t="shared" si="3"/>
        <v>-0.34270234727212778</v>
      </c>
      <c r="F34">
        <f t="shared" si="3"/>
        <v>-0.70703376789206729</v>
      </c>
      <c r="G34">
        <f t="shared" si="3"/>
        <v>0.25779830186600472</v>
      </c>
    </row>
    <row r="35" spans="1:7" x14ac:dyDescent="0.3">
      <c r="A35">
        <f t="shared" ref="A35:G35" si="4">KURT(A3:A31)</f>
        <v>0.88183153188423935</v>
      </c>
      <c r="B35">
        <f t="shared" si="4"/>
        <v>-0.88493579343696949</v>
      </c>
      <c r="C35">
        <f t="shared" si="4"/>
        <v>-0.76276190160489143</v>
      </c>
      <c r="D35">
        <f t="shared" si="4"/>
        <v>0.22797226576115559</v>
      </c>
      <c r="E35">
        <f t="shared" si="4"/>
        <v>-0.90120115110987919</v>
      </c>
      <c r="F35">
        <f t="shared" si="4"/>
        <v>0.21494956819749733</v>
      </c>
      <c r="G35">
        <f t="shared" si="4"/>
        <v>-0.8115409685216175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0.95290242145293413</v>
      </c>
      <c r="C36">
        <f t="shared" si="5"/>
        <v>1.6148726269073177</v>
      </c>
      <c r="D36">
        <f t="shared" si="5"/>
        <v>1.5847621504385245</v>
      </c>
      <c r="E36">
        <f t="shared" si="5"/>
        <v>1.5490145913286328</v>
      </c>
      <c r="F36">
        <f t="shared" si="5"/>
        <v>2.4719966277575107</v>
      </c>
      <c r="G36">
        <f t="shared" si="5"/>
        <v>1.1170299766541933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0.62098322473266265</v>
      </c>
      <c r="C38">
        <f t="shared" si="6"/>
        <v>0.44600000602475276</v>
      </c>
      <c r="D38">
        <f t="shared" si="6"/>
        <v>0.45276544220729881</v>
      </c>
      <c r="E38">
        <f t="shared" si="6"/>
        <v>0.46093082767817833</v>
      </c>
      <c r="F38">
        <f t="shared" si="6"/>
        <v>0.29054456286735153</v>
      </c>
      <c r="G38">
        <f t="shared" si="6"/>
        <v>0.57205794612033911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78" priority="6" operator="greaterThan">
      <formula>$K$2</formula>
    </cfRule>
    <cfRule type="cellIs" dxfId="77" priority="7" operator="lessThan">
      <formula>$K$2</formula>
    </cfRule>
  </conditionalFormatting>
  <conditionalFormatting sqref="L3:Q3">
    <cfRule type="cellIs" dxfId="76" priority="2" operator="lessThan">
      <formula>$K$3</formula>
    </cfRule>
    <cfRule type="cellIs" dxfId="75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74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2DCB-7BBE-4CDD-9D44-87DCC63DB2A2}">
  <dimension ref="A1:Q38"/>
  <sheetViews>
    <sheetView topLeftCell="I1" workbookViewId="0">
      <selection activeCell="J1" sqref="J1:Q5"/>
    </sheetView>
  </sheetViews>
  <sheetFormatPr defaultRowHeight="14.4" x14ac:dyDescent="0.3"/>
  <cols>
    <col min="2" max="4" width="16.77734375" bestFit="1" customWidth="1"/>
    <col min="5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1.108843918420461</v>
      </c>
      <c r="M2" s="2">
        <f t="shared" ref="M2:Q2" si="0">AVERAGE(C3:C31)</f>
        <v>1.0359056978882277</v>
      </c>
      <c r="N2" s="2">
        <f>AVERAGE(D3:D31)</f>
        <v>1.017554641039049</v>
      </c>
      <c r="O2" s="2">
        <f t="shared" si="0"/>
        <v>0.98340665702761865</v>
      </c>
      <c r="P2" s="2">
        <f t="shared" si="0"/>
        <v>1.0237589259838251</v>
      </c>
      <c r="Q2" s="2">
        <f t="shared" si="0"/>
        <v>0.91363088390568226</v>
      </c>
    </row>
    <row r="3" spans="1:17" x14ac:dyDescent="0.3">
      <c r="A3">
        <v>1.3339911440755514</v>
      </c>
      <c r="B3" s="4">
        <v>1.4299994060353092</v>
      </c>
      <c r="C3" s="4">
        <v>1.1487574643426675</v>
      </c>
      <c r="D3" s="4">
        <v>0.89290429657833414</v>
      </c>
      <c r="E3" s="4">
        <v>0.84178020416424315</v>
      </c>
      <c r="F3" s="4">
        <v>1.0178020468308284</v>
      </c>
      <c r="G3" s="4">
        <v>0.61056618003193697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0.11866125450458155</v>
      </c>
      <c r="M3" s="5">
        <f t="shared" si="1"/>
        <v>0.18118281295573668</v>
      </c>
      <c r="N3" s="5">
        <f t="shared" si="1"/>
        <v>0.13391205904014303</v>
      </c>
      <c r="O3" s="5">
        <f t="shared" si="1"/>
        <v>0.10199909919909311</v>
      </c>
      <c r="P3" s="5">
        <f t="shared" si="1"/>
        <v>0.14110978378675698</v>
      </c>
      <c r="Q3" s="5">
        <f t="shared" si="1"/>
        <v>0.15305983537222267</v>
      </c>
    </row>
    <row r="4" spans="1:17" x14ac:dyDescent="0.3">
      <c r="A4">
        <v>1.8816088868288521</v>
      </c>
      <c r="B4" s="6">
        <v>1.34963767300347</v>
      </c>
      <c r="C4" s="6">
        <v>0.85869503636085376</v>
      </c>
      <c r="D4" s="6">
        <v>0.74232712497582654</v>
      </c>
      <c r="E4" s="6">
        <v>0.83321554021873823</v>
      </c>
      <c r="F4" s="6">
        <v>1.2045144661086549</v>
      </c>
      <c r="G4" s="6">
        <v>0.45678966938259863</v>
      </c>
      <c r="I4" s="8"/>
      <c r="J4" s="1" t="s">
        <v>14</v>
      </c>
      <c r="L4" s="3">
        <f>_xlfn.T.TEST(A3:A31,B3:B31,2,1)</f>
        <v>1.1740682510528192E-5</v>
      </c>
      <c r="M4" s="3">
        <f>_xlfn.T.TEST(A3:A31,C3:C31,2,1)</f>
        <v>1.257107183456975E-6</v>
      </c>
      <c r="N4" s="3">
        <f>_xlfn.T.TEST(A3:A31,D3:D31,2,1)</f>
        <v>1.220107167021809E-6</v>
      </c>
      <c r="O4" s="3">
        <f>_xlfn.T.TEST(A3:A31,E3:E31,2,1)</f>
        <v>1.461572072190603E-9</v>
      </c>
      <c r="P4" s="3">
        <f>_xlfn.T.TEST(A3:A31,F3:F31,2,1)</f>
        <v>6.6409187853222447E-7</v>
      </c>
      <c r="Q4" s="3">
        <f>_xlfn.T.TEST(A3:A31,G3:G31,2,1)</f>
        <v>1.5186376334554289E-7</v>
      </c>
    </row>
    <row r="5" spans="1:17" x14ac:dyDescent="0.3">
      <c r="A5">
        <v>1.4406561817360068</v>
      </c>
      <c r="B5" s="4">
        <v>0.55934162453942748</v>
      </c>
      <c r="C5" s="4">
        <v>0.92439142715822809</v>
      </c>
      <c r="D5" s="4">
        <v>0.92121930852301859</v>
      </c>
      <c r="E5" s="4">
        <v>1.096796638261925</v>
      </c>
      <c r="F5" s="4">
        <v>0.16681812643290356</v>
      </c>
      <c r="G5" s="4">
        <v>0.96682072796879759</v>
      </c>
      <c r="I5" s="8"/>
      <c r="J5" s="1" t="s">
        <v>16</v>
      </c>
      <c r="L5">
        <f>_xlfn.F.TEST(A3:A31,B3:B31)</f>
        <v>0.19481032790178898</v>
      </c>
      <c r="M5">
        <f>_xlfn.F.TEST(A3:A31,C3:C31)</f>
        <v>1.7664665018011116E-2</v>
      </c>
      <c r="N5">
        <f>_xlfn.F.TEST(A3:A31,D3:D31)</f>
        <v>0.10792549935524433</v>
      </c>
      <c r="O5">
        <f>_xlfn.F.TEST(A3:A31,E3:E31)</f>
        <v>0.36597235849924781</v>
      </c>
      <c r="P5">
        <f>_xlfn.F.TEST(A3:A31,F3:F31)</f>
        <v>8.1599727659980956E-2</v>
      </c>
      <c r="Q5">
        <f>_xlfn.F.TEST(A3:A31,G3:G31)</f>
        <v>5.1382992310511667E-2</v>
      </c>
    </row>
    <row r="6" spans="1:17" x14ac:dyDescent="0.3">
      <c r="A6">
        <v>1.3927015470100788</v>
      </c>
      <c r="B6" s="6">
        <v>1.8729344419577161</v>
      </c>
      <c r="C6" s="6">
        <v>0.65933772077300368</v>
      </c>
      <c r="D6" s="6">
        <v>1.0128945704796575</v>
      </c>
      <c r="E6" s="6">
        <v>1.351995501942574</v>
      </c>
      <c r="F6" s="6">
        <v>1.0129931997830768</v>
      </c>
      <c r="G6" s="6">
        <v>1.2571030648606967</v>
      </c>
      <c r="I6" s="8"/>
    </row>
    <row r="7" spans="1:17" x14ac:dyDescent="0.3">
      <c r="A7">
        <v>1.5229083708540683</v>
      </c>
      <c r="B7" s="4">
        <v>1.6865601351437574</v>
      </c>
      <c r="C7" s="4">
        <v>1.7203240763835783</v>
      </c>
      <c r="D7" s="4">
        <v>1.0858254414060637</v>
      </c>
      <c r="E7" s="4">
        <v>1.1971946796003807</v>
      </c>
      <c r="F7" s="4">
        <v>1.786252946885055</v>
      </c>
      <c r="G7" s="4">
        <v>0.77832927179639833</v>
      </c>
    </row>
    <row r="8" spans="1:17" x14ac:dyDescent="0.3">
      <c r="A8">
        <v>1.1684197699567382</v>
      </c>
      <c r="B8" s="6">
        <v>0.50255202409939836</v>
      </c>
      <c r="C8" s="6">
        <v>0.84189642637717088</v>
      </c>
      <c r="D8" s="6">
        <v>1.0730907359838702</v>
      </c>
      <c r="E8" s="6">
        <v>0.81995280302795959</v>
      </c>
      <c r="F8" s="6">
        <v>1.5712146117470418</v>
      </c>
      <c r="G8" s="6">
        <v>0.79009571316814231</v>
      </c>
    </row>
    <row r="9" spans="1:17" x14ac:dyDescent="0.3">
      <c r="A9">
        <v>1.5850424501484093</v>
      </c>
      <c r="B9" s="4">
        <v>0.75787267401571479</v>
      </c>
      <c r="C9" s="4">
        <v>0.48713165845166612</v>
      </c>
      <c r="D9" s="4">
        <v>1.3857366036545158</v>
      </c>
      <c r="E9" s="4">
        <v>0.79914157390285445</v>
      </c>
      <c r="F9" s="4">
        <v>0.81560519656459562</v>
      </c>
      <c r="G9" s="4">
        <v>1.2669890913646327</v>
      </c>
    </row>
    <row r="10" spans="1:17" x14ac:dyDescent="0.3">
      <c r="A10">
        <v>1.7819682621427506</v>
      </c>
      <c r="B10" s="6">
        <v>1.3569353743370294</v>
      </c>
      <c r="C10" s="6">
        <v>1.1257488565539198</v>
      </c>
      <c r="D10" s="6">
        <v>0.32592256214606546</v>
      </c>
      <c r="E10" s="6">
        <v>0.80696808348409144</v>
      </c>
      <c r="F10" s="6">
        <v>1.538781449132776</v>
      </c>
      <c r="G10" s="6">
        <v>0.7684183139287919</v>
      </c>
    </row>
    <row r="11" spans="1:17" x14ac:dyDescent="0.3">
      <c r="A11">
        <v>1.4666899180094117</v>
      </c>
      <c r="B11" s="4">
        <v>1.2806275881742997</v>
      </c>
      <c r="C11" s="4">
        <v>0.83233967958522392</v>
      </c>
      <c r="D11" s="4">
        <v>1.4237860280535872</v>
      </c>
      <c r="E11" s="4">
        <v>0.23204644544289435</v>
      </c>
      <c r="F11" s="4">
        <v>0.68644135402061868</v>
      </c>
      <c r="G11" s="4">
        <v>0.41595126843710911</v>
      </c>
    </row>
    <row r="12" spans="1:17" x14ac:dyDescent="0.3">
      <c r="A12">
        <v>1.7116735534830594</v>
      </c>
      <c r="B12" s="6">
        <v>1.3825822923666762</v>
      </c>
      <c r="C12" s="6">
        <v>1.9369139080395965</v>
      </c>
      <c r="D12" s="6">
        <v>1.4083893414899229</v>
      </c>
      <c r="E12" s="6">
        <v>0.84420494893357956</v>
      </c>
      <c r="F12" s="6">
        <v>1.3639071975890265</v>
      </c>
      <c r="G12" s="6">
        <v>0.52675887333296412</v>
      </c>
    </row>
    <row r="13" spans="1:17" x14ac:dyDescent="0.3">
      <c r="A13">
        <v>1.8807096389842068</v>
      </c>
      <c r="B13" s="4">
        <v>0.79918512984988521</v>
      </c>
      <c r="C13" s="4">
        <v>1.6047605635178415</v>
      </c>
      <c r="D13" s="4">
        <v>1.2016836657306718</v>
      </c>
      <c r="E13" s="4">
        <v>0.95154922578381029</v>
      </c>
      <c r="F13" s="4">
        <v>0.96381220639854981</v>
      </c>
      <c r="G13" s="4">
        <v>0.61346555950932891</v>
      </c>
    </row>
    <row r="14" spans="1:17" x14ac:dyDescent="0.3">
      <c r="A14">
        <v>0.8520111370286404</v>
      </c>
      <c r="B14" s="6">
        <v>1.2478455184464263</v>
      </c>
      <c r="C14" s="6">
        <v>0.72862277529764718</v>
      </c>
      <c r="D14" s="6">
        <v>1.3701054357878562</v>
      </c>
      <c r="E14" s="6">
        <v>0.56455753073464165</v>
      </c>
      <c r="F14" s="6">
        <v>0.654879363222718</v>
      </c>
      <c r="G14" s="6">
        <v>0.86045436348289617</v>
      </c>
    </row>
    <row r="15" spans="1:17" x14ac:dyDescent="0.3">
      <c r="A15">
        <v>1.7276767401029238</v>
      </c>
      <c r="B15" s="4">
        <v>0.98410153238159714</v>
      </c>
      <c r="C15" s="4">
        <v>1.5961996812596089</v>
      </c>
      <c r="D15" s="4">
        <v>1.0340063124564691</v>
      </c>
      <c r="E15" s="4">
        <v>0.70015591556872236</v>
      </c>
      <c r="F15" s="4">
        <v>1.2961141450037752</v>
      </c>
      <c r="G15" s="4">
        <v>1.1752695166270779</v>
      </c>
    </row>
    <row r="16" spans="1:17" x14ac:dyDescent="0.3">
      <c r="A16">
        <v>1.6637073834748914</v>
      </c>
      <c r="B16" s="6">
        <v>0.94252345085265543</v>
      </c>
      <c r="C16" s="6">
        <v>0.46504525457006013</v>
      </c>
      <c r="D16" s="6">
        <v>0.92728280776940741</v>
      </c>
      <c r="E16" s="6">
        <v>0.73437695523151003</v>
      </c>
      <c r="F16" s="6">
        <v>0.47065032194481293</v>
      </c>
      <c r="G16" s="6">
        <v>1.4958110678619079</v>
      </c>
    </row>
    <row r="17" spans="1:7" x14ac:dyDescent="0.3">
      <c r="A17">
        <v>1.6285303973846179</v>
      </c>
      <c r="B17" s="4">
        <v>0.90267425212546171</v>
      </c>
      <c r="C17" s="4">
        <v>0.67729045871133209</v>
      </c>
      <c r="D17" s="4">
        <v>0.579623338683939</v>
      </c>
      <c r="E17" s="4">
        <v>1.1207094032871088</v>
      </c>
      <c r="F17" s="4">
        <v>1.1274623706052564</v>
      </c>
      <c r="G17" s="4">
        <v>0.6285700050343862</v>
      </c>
    </row>
    <row r="18" spans="1:7" x14ac:dyDescent="0.3">
      <c r="A18">
        <v>1.8247881819246743</v>
      </c>
      <c r="B18" s="6">
        <v>1.0336697736306035</v>
      </c>
      <c r="C18" s="6">
        <v>1.2626488278128485</v>
      </c>
      <c r="D18" s="6">
        <v>1.5102383095017984</v>
      </c>
      <c r="E18" s="6">
        <v>1.6464135470305894</v>
      </c>
      <c r="F18" s="6">
        <v>1.0975020971688898</v>
      </c>
      <c r="G18" s="6">
        <v>0.66092139190311161</v>
      </c>
    </row>
    <row r="19" spans="1:7" x14ac:dyDescent="0.3">
      <c r="A19">
        <v>0.94263388946083659</v>
      </c>
      <c r="B19" s="4">
        <v>1.2485669124040599</v>
      </c>
      <c r="C19" s="4">
        <v>1.1367036195172935</v>
      </c>
      <c r="D19" s="4">
        <v>1.0615131815433234</v>
      </c>
      <c r="E19" s="4">
        <v>0.72841265997307603</v>
      </c>
      <c r="F19" s="4">
        <v>0.73575167741040315</v>
      </c>
      <c r="G19" s="4">
        <v>1.1936370732267017</v>
      </c>
    </row>
    <row r="20" spans="1:7" x14ac:dyDescent="0.3">
      <c r="A20">
        <v>1.4126722844833182</v>
      </c>
      <c r="B20" s="6">
        <v>0.86251388594516143</v>
      </c>
      <c r="C20" s="6">
        <v>0.91499667181078326</v>
      </c>
      <c r="D20" s="6">
        <v>0.51390752755830582</v>
      </c>
      <c r="E20" s="6">
        <v>1.1116680460774162</v>
      </c>
      <c r="F20" s="6">
        <v>1.4629699182185856</v>
      </c>
      <c r="G20" s="6">
        <v>0.71398068574031093</v>
      </c>
    </row>
    <row r="21" spans="1:7" x14ac:dyDescent="0.3">
      <c r="A21">
        <v>1.8006957965525849</v>
      </c>
      <c r="B21" s="4">
        <v>0.79999107104059697</v>
      </c>
      <c r="C21" s="4">
        <v>0.50983745060046337</v>
      </c>
      <c r="D21" s="4">
        <v>0.5445158462063574</v>
      </c>
      <c r="E21" s="4">
        <v>1.2470678521137188</v>
      </c>
      <c r="F21" s="4">
        <v>0.99861947104598414</v>
      </c>
      <c r="G21" s="4">
        <v>1.4272948227166633</v>
      </c>
    </row>
    <row r="22" spans="1:7" x14ac:dyDescent="0.3">
      <c r="A22">
        <v>1.5006652211743232</v>
      </c>
      <c r="B22" s="6">
        <v>1.1397549511846967</v>
      </c>
      <c r="C22" s="6">
        <v>1.0770984700437531</v>
      </c>
      <c r="D22" s="6">
        <v>0.32971339252445186</v>
      </c>
      <c r="E22" s="6">
        <v>1.1657187804679288</v>
      </c>
      <c r="F22" s="6">
        <v>1.3887554783971392</v>
      </c>
      <c r="G22" s="6">
        <v>0.64693309504721819</v>
      </c>
    </row>
    <row r="23" spans="1:7" x14ac:dyDescent="0.3">
      <c r="A23">
        <v>1.9658880282304172</v>
      </c>
      <c r="B23" s="4">
        <v>0.64554234353830575</v>
      </c>
      <c r="C23" s="4">
        <v>1.1441658547918379</v>
      </c>
      <c r="D23" s="4">
        <v>1.2621121212494977</v>
      </c>
      <c r="E23" s="4">
        <v>1.577777649128137</v>
      </c>
      <c r="F23" s="4">
        <v>0.27907371752718896</v>
      </c>
      <c r="G23" s="4">
        <v>0.8018089917117095</v>
      </c>
    </row>
    <row r="24" spans="1:7" x14ac:dyDescent="0.3">
      <c r="A24">
        <v>1.5180222488367998</v>
      </c>
      <c r="B24" s="6">
        <v>1.6528588597648644</v>
      </c>
      <c r="C24" s="6">
        <v>1.1562438125079526</v>
      </c>
      <c r="D24" s="6">
        <v>0.99921253232025986</v>
      </c>
      <c r="E24" s="6">
        <v>1.3483053897280648</v>
      </c>
      <c r="F24" s="6">
        <v>0.70165749163374969</v>
      </c>
      <c r="G24" s="6">
        <v>1.6272448454474608</v>
      </c>
    </row>
    <row r="25" spans="1:7" x14ac:dyDescent="0.3">
      <c r="A25">
        <v>1.6034490973969668</v>
      </c>
      <c r="B25" s="4">
        <v>1.041473117571877</v>
      </c>
      <c r="C25" s="4">
        <v>0.74824105742375679</v>
      </c>
      <c r="D25" s="4">
        <v>1.1973795954381734</v>
      </c>
      <c r="E25" s="4">
        <v>0.95455486444547399</v>
      </c>
      <c r="F25" s="4">
        <v>1.260479039065115</v>
      </c>
      <c r="G25" s="4">
        <v>1.8952944206039126</v>
      </c>
    </row>
    <row r="26" spans="1:7" x14ac:dyDescent="0.3">
      <c r="A26">
        <v>1.9152375811613158</v>
      </c>
      <c r="B26" s="6">
        <v>1.6639915106621201</v>
      </c>
      <c r="C26" s="6">
        <v>1.9126944806687092</v>
      </c>
      <c r="D26" s="6">
        <v>0.54312348899946816</v>
      </c>
      <c r="E26" s="6">
        <v>0.50116929649575936</v>
      </c>
      <c r="F26" s="6">
        <v>0.66944123454336268</v>
      </c>
      <c r="G26" s="6">
        <v>0.77403527653132786</v>
      </c>
    </row>
    <row r="27" spans="1:7" x14ac:dyDescent="0.3">
      <c r="A27">
        <v>1.3791388389003103</v>
      </c>
      <c r="B27" s="4">
        <v>1.3278373110103521</v>
      </c>
      <c r="C27" s="4">
        <v>1.6102923020200541</v>
      </c>
      <c r="D27" s="4">
        <v>1.0265976502045218</v>
      </c>
      <c r="E27" s="4">
        <v>0.95102266953328374</v>
      </c>
      <c r="F27" s="4">
        <v>1.2085001308709127</v>
      </c>
      <c r="G27" s="4">
        <v>0.73774429730760716</v>
      </c>
    </row>
    <row r="28" spans="1:7" x14ac:dyDescent="0.3">
      <c r="A28">
        <v>1.4397266081168938</v>
      </c>
      <c r="B28" s="6">
        <v>0.87088035318481116</v>
      </c>
      <c r="C28" s="6">
        <v>0.93549898633997286</v>
      </c>
      <c r="D28" s="6">
        <v>1.1203980503580393</v>
      </c>
      <c r="E28" s="6">
        <v>1.1096598193087086</v>
      </c>
      <c r="F28" s="6">
        <v>0.90737763266133287</v>
      </c>
      <c r="G28" s="6">
        <v>1.5199501192195499</v>
      </c>
    </row>
    <row r="29" spans="1:7" x14ac:dyDescent="0.3">
      <c r="A29">
        <v>1.9055995264819905</v>
      </c>
      <c r="B29" s="4">
        <v>0.88470762482776433</v>
      </c>
      <c r="C29" s="4">
        <v>0.67278015486087306</v>
      </c>
      <c r="D29" s="4">
        <v>0.91629377699584647</v>
      </c>
      <c r="E29" s="4">
        <v>1.181158760339567</v>
      </c>
      <c r="F29" s="4">
        <v>1.2028032432463245</v>
      </c>
      <c r="G29" s="4">
        <v>0.95667647486099872</v>
      </c>
    </row>
    <row r="30" spans="1:7" x14ac:dyDescent="0.3">
      <c r="A30">
        <v>1.5925584239653439</v>
      </c>
      <c r="B30" s="6">
        <v>0.94366387430144039</v>
      </c>
      <c r="C30" s="6">
        <v>0.33126376693612469</v>
      </c>
      <c r="D30" s="6">
        <v>1.1108382977960967</v>
      </c>
      <c r="E30" s="6">
        <v>0.66400656763651289</v>
      </c>
      <c r="F30" s="6">
        <v>0.90933659681346168</v>
      </c>
      <c r="G30" s="6">
        <v>0.59171753672181882</v>
      </c>
    </row>
    <row r="31" spans="1:7" x14ac:dyDescent="0.3">
      <c r="A31">
        <v>1.6988578570427701</v>
      </c>
      <c r="B31" s="4">
        <v>0.98564892779788826</v>
      </c>
      <c r="C31" s="4">
        <v>1.0213447960417816</v>
      </c>
      <c r="D31" s="4">
        <v>1.9884432457170806</v>
      </c>
      <c r="E31" s="4">
        <v>1.4372117019376749</v>
      </c>
      <c r="F31" s="4">
        <v>1.1894921226587816</v>
      </c>
      <c r="G31" s="4">
        <v>0.33666391543872709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0.37587638599476286</v>
      </c>
      <c r="C34">
        <f t="shared" si="3"/>
        <v>0.57619866868158631</v>
      </c>
      <c r="D34">
        <f t="shared" si="3"/>
        <v>0.13240508729261474</v>
      </c>
      <c r="E34">
        <f t="shared" si="3"/>
        <v>2.3834424450924974E-2</v>
      </c>
      <c r="F34">
        <f t="shared" si="3"/>
        <v>-0.30206909206094862</v>
      </c>
      <c r="G34">
        <f t="shared" si="3"/>
        <v>0.82027545426451942</v>
      </c>
    </row>
    <row r="35" spans="1:7" x14ac:dyDescent="0.3">
      <c r="A35">
        <f t="shared" ref="A35:G35" si="4">KURT(A3:A31)</f>
        <v>0.88183153188423935</v>
      </c>
      <c r="B35">
        <f t="shared" si="4"/>
        <v>-0.47498879575721631</v>
      </c>
      <c r="C35">
        <f t="shared" si="4"/>
        <v>-0.35982196672640843</v>
      </c>
      <c r="D35">
        <f t="shared" si="4"/>
        <v>0.55798040976423513</v>
      </c>
      <c r="E35">
        <f t="shared" si="4"/>
        <v>-1.9625800207060617E-2</v>
      </c>
      <c r="F35">
        <f t="shared" si="4"/>
        <v>-6.2154085888944E-2</v>
      </c>
      <c r="G35">
        <f t="shared" si="4"/>
        <v>-0.12164818555436518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0.9554854584323319</v>
      </c>
      <c r="C36">
        <f t="shared" si="5"/>
        <v>1.7611355273382132</v>
      </c>
      <c r="D36">
        <f t="shared" si="5"/>
        <v>0.46093876754546581</v>
      </c>
      <c r="E36">
        <f t="shared" si="5"/>
        <v>3.2111351871854581E-3</v>
      </c>
      <c r="F36">
        <f t="shared" si="5"/>
        <v>0.44568900838737563</v>
      </c>
      <c r="G36">
        <f t="shared" si="5"/>
        <v>3.2699983904666499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0.62018173109945984</v>
      </c>
      <c r="C38">
        <f t="shared" si="6"/>
        <v>0.41454747985490559</v>
      </c>
      <c r="D38">
        <f t="shared" si="6"/>
        <v>0.79416074883600407</v>
      </c>
      <c r="E38">
        <f t="shared" si="6"/>
        <v>0.99839572064051485</v>
      </c>
      <c r="F38">
        <f t="shared" si="6"/>
        <v>0.80023927347165569</v>
      </c>
      <c r="G38">
        <f t="shared" si="6"/>
        <v>0.19495252819041728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73" priority="6" operator="greaterThan">
      <formula>$K$2</formula>
    </cfRule>
    <cfRule type="cellIs" dxfId="72" priority="7" operator="lessThan">
      <formula>$K$2</formula>
    </cfRule>
  </conditionalFormatting>
  <conditionalFormatting sqref="L3:Q3">
    <cfRule type="cellIs" dxfId="71" priority="2" operator="lessThan">
      <formula>$K$3</formula>
    </cfRule>
    <cfRule type="cellIs" dxfId="70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69" priority="1" operator="lessThan">
      <formula>0.05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C602-D4CB-470D-A631-3E7CF3168439}">
  <dimension ref="A1:Q38"/>
  <sheetViews>
    <sheetView topLeftCell="F1" workbookViewId="0">
      <selection activeCell="K2" sqref="K2:Q5"/>
    </sheetView>
  </sheetViews>
  <sheetFormatPr defaultRowHeight="14.4" x14ac:dyDescent="0.3"/>
  <cols>
    <col min="2" max="4" width="16.77734375" bestFit="1" customWidth="1"/>
    <col min="5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1.4517471757454508</v>
      </c>
      <c r="M2" s="2">
        <f t="shared" ref="M2:Q2" si="0">AVERAGE(C3:C31)</f>
        <v>1.4526457098909424</v>
      </c>
      <c r="N2" s="2">
        <f>AVERAGE(D3:D31)</f>
        <v>1.4396209844474945</v>
      </c>
      <c r="O2" s="2">
        <f t="shared" si="0"/>
        <v>1.3884124233110713</v>
      </c>
      <c r="P2" s="2">
        <f t="shared" si="0"/>
        <v>1.4707360280313055</v>
      </c>
      <c r="Q2" s="2">
        <f t="shared" si="0"/>
        <v>1.2286999680583151</v>
      </c>
    </row>
    <row r="3" spans="1:17" x14ac:dyDescent="0.3">
      <c r="A3">
        <v>1.3339911440755514</v>
      </c>
      <c r="B3" s="4">
        <v>1.7073474665159765</v>
      </c>
      <c r="C3" s="4">
        <v>1.6177545422728907</v>
      </c>
      <c r="D3" s="4">
        <v>1.2592879198568532</v>
      </c>
      <c r="E3" s="4">
        <v>0.9809414097660959</v>
      </c>
      <c r="F3" s="4">
        <v>1.6992790095604613</v>
      </c>
      <c r="G3" s="4">
        <v>0.95899107943454465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0.12983387797465717</v>
      </c>
      <c r="M3" s="5">
        <f t="shared" si="1"/>
        <v>0.17812822314485602</v>
      </c>
      <c r="N3" s="5">
        <f t="shared" si="1"/>
        <v>0.14977163555830994</v>
      </c>
      <c r="O3" s="5">
        <f t="shared" si="1"/>
        <v>9.4523538598358714E-2</v>
      </c>
      <c r="P3" s="5">
        <f t="shared" si="1"/>
        <v>0.22536339712831155</v>
      </c>
      <c r="Q3" s="5">
        <f t="shared" si="1"/>
        <v>0.17770869266311656</v>
      </c>
    </row>
    <row r="4" spans="1:17" x14ac:dyDescent="0.3">
      <c r="A4">
        <v>1.8816088868288521</v>
      </c>
      <c r="B4" s="6">
        <v>1.8227906552947888</v>
      </c>
      <c r="C4" s="6">
        <v>1.247445678125835</v>
      </c>
      <c r="D4" s="6">
        <v>1.5559033559545188</v>
      </c>
      <c r="E4" s="6">
        <v>1.5984874254723054</v>
      </c>
      <c r="F4" s="6">
        <v>1.6727197618973082</v>
      </c>
      <c r="G4" s="6">
        <v>0.45837495038600878</v>
      </c>
      <c r="I4" s="8"/>
      <c r="J4" s="1" t="s">
        <v>14</v>
      </c>
      <c r="L4" s="3">
        <f>_xlfn.T.TEST(A3:A31,B3:B31,2,1)</f>
        <v>0.22636103306112521</v>
      </c>
      <c r="M4" s="3">
        <f>_xlfn.T.TEST(A3:A31,C3:C31,2,1)</f>
        <v>0.19722165811795184</v>
      </c>
      <c r="N4" s="3">
        <f>_xlfn.T.TEST(A3:A31,D3:D31,2,1)</f>
        <v>0.17354943310661233</v>
      </c>
      <c r="O4" s="3">
        <f>_xlfn.T.TEST(A3:A31,E3:E31,2,1)</f>
        <v>3.2330117748874151E-3</v>
      </c>
      <c r="P4" s="3">
        <f>_xlfn.T.TEST(A3:A31,F3:F31,2,1)</f>
        <v>0.3246562896139048</v>
      </c>
      <c r="Q4" s="3">
        <f>_xlfn.T.TEST(A3:A31,G3:G31,2,1)</f>
        <v>2.4667374707271327E-3</v>
      </c>
    </row>
    <row r="5" spans="1:17" x14ac:dyDescent="0.3">
      <c r="A5">
        <v>1.4406561817360068</v>
      </c>
      <c r="B5" s="4">
        <v>1.0486205906507056</v>
      </c>
      <c r="C5" s="4">
        <v>1.4574407954902959</v>
      </c>
      <c r="D5" s="4">
        <v>1.2794285660999225</v>
      </c>
      <c r="E5" s="4">
        <v>1.563682663582203</v>
      </c>
      <c r="F5" s="4">
        <v>0.34697421469923262</v>
      </c>
      <c r="G5" s="4">
        <v>1.0616121604349986</v>
      </c>
      <c r="I5" s="8"/>
      <c r="J5" s="1" t="s">
        <v>16</v>
      </c>
      <c r="L5">
        <f>_xlfn.F.TEST(A3:A31,B3:B31)</f>
        <v>0.12645016032174272</v>
      </c>
      <c r="M5">
        <f>_xlfn.F.TEST(A3:A31,C3:C31)</f>
        <v>1.9799961163746077E-2</v>
      </c>
      <c r="N5">
        <f>_xlfn.F.TEST(A3:A31,D3:D31)</f>
        <v>5.833662223154245E-2</v>
      </c>
      <c r="O5">
        <f>_xlfn.F.TEST(A3:A31,E3:E31)</f>
        <v>0.48042690004048738</v>
      </c>
      <c r="P5">
        <f>_xlfn.F.TEST(A3:A31,F3:F31)</f>
        <v>3.6081814691972095E-3</v>
      </c>
      <c r="Q5">
        <f>_xlfn.F.TEST(A3:A31,G3:G31)</f>
        <v>2.0113521372433281E-2</v>
      </c>
    </row>
    <row r="6" spans="1:17" x14ac:dyDescent="0.3">
      <c r="A6">
        <v>1.3927015470100788</v>
      </c>
      <c r="B6" s="6">
        <v>2.0717060739373321</v>
      </c>
      <c r="C6" s="6">
        <v>0.88332641524719535</v>
      </c>
      <c r="D6" s="6">
        <v>1.4987181929830975</v>
      </c>
      <c r="E6" s="6">
        <v>1.6298522028877753</v>
      </c>
      <c r="F6" s="6">
        <v>1.5008736424464819</v>
      </c>
      <c r="G6" s="6">
        <v>1.1830107078620766</v>
      </c>
      <c r="I6" s="8"/>
    </row>
    <row r="7" spans="1:17" x14ac:dyDescent="0.3">
      <c r="A7">
        <v>1.5229083708540683</v>
      </c>
      <c r="B7" s="4">
        <v>1.7559693749180592</v>
      </c>
      <c r="C7" s="4">
        <v>2.1505821726569052</v>
      </c>
      <c r="D7" s="4">
        <v>1.4452269864937739</v>
      </c>
      <c r="E7" s="4">
        <v>1.4846096822504895</v>
      </c>
      <c r="F7" s="4">
        <v>2.3823185740390036</v>
      </c>
      <c r="G7" s="4">
        <v>1.1578715766773862</v>
      </c>
    </row>
    <row r="8" spans="1:17" x14ac:dyDescent="0.3">
      <c r="A8">
        <v>1.1684197699567382</v>
      </c>
      <c r="B8" s="6">
        <v>1.4682277524831382</v>
      </c>
      <c r="C8" s="6">
        <v>1.2984234733051043</v>
      </c>
      <c r="D8" s="6">
        <v>1.847516784757137</v>
      </c>
      <c r="E8" s="6">
        <v>0.9893715486237884</v>
      </c>
      <c r="F8" s="6">
        <v>1.8403510647763777</v>
      </c>
      <c r="G8" s="6">
        <v>1.1856394996955986</v>
      </c>
    </row>
    <row r="9" spans="1:17" x14ac:dyDescent="0.3">
      <c r="A9">
        <v>1.5850424501484093</v>
      </c>
      <c r="B9" s="4">
        <v>1.0354650137834329</v>
      </c>
      <c r="C9" s="4">
        <v>0.96031321586227214</v>
      </c>
      <c r="D9" s="4">
        <v>1.3742856456687504</v>
      </c>
      <c r="E9" s="4">
        <v>1.1443140960196143</v>
      </c>
      <c r="F9" s="4">
        <v>1.5191536888645591</v>
      </c>
      <c r="G9" s="4">
        <v>1.7933945692977356</v>
      </c>
    </row>
    <row r="10" spans="1:17" x14ac:dyDescent="0.3">
      <c r="A10">
        <v>1.7819682621427506</v>
      </c>
      <c r="B10" s="6">
        <v>1.6322777950260288</v>
      </c>
      <c r="C10" s="6">
        <v>1.4121492377043141</v>
      </c>
      <c r="D10" s="6">
        <v>0.86451229451722023</v>
      </c>
      <c r="E10" s="6">
        <v>1.2367264470803467</v>
      </c>
      <c r="F10" s="6">
        <v>2.3046010026206112</v>
      </c>
      <c r="G10" s="6">
        <v>1.0044505425283154</v>
      </c>
    </row>
    <row r="11" spans="1:17" x14ac:dyDescent="0.3">
      <c r="A11">
        <v>1.4666899180094117</v>
      </c>
      <c r="B11" s="4">
        <v>1.7382687493236619</v>
      </c>
      <c r="C11" s="4">
        <v>1.362441572992102</v>
      </c>
      <c r="D11" s="4">
        <v>1.8472844513008333</v>
      </c>
      <c r="E11" s="4">
        <v>1.0290524531875336</v>
      </c>
      <c r="F11" s="4">
        <v>1.0666074413154796</v>
      </c>
      <c r="G11" s="4">
        <v>0.80136064796772477</v>
      </c>
    </row>
    <row r="12" spans="1:17" x14ac:dyDescent="0.3">
      <c r="A12">
        <v>1.7116735534830594</v>
      </c>
      <c r="B12" s="6">
        <v>1.5924874845423473</v>
      </c>
      <c r="C12" s="6">
        <v>2.2086695420332236</v>
      </c>
      <c r="D12" s="6">
        <v>1.8638117900971858</v>
      </c>
      <c r="E12" s="6">
        <v>1.5291684625827973</v>
      </c>
      <c r="F12" s="6">
        <v>1.9734952501068501</v>
      </c>
      <c r="G12" s="6">
        <v>0.73344160470356912</v>
      </c>
    </row>
    <row r="13" spans="1:17" x14ac:dyDescent="0.3">
      <c r="A13">
        <v>1.8807096389842068</v>
      </c>
      <c r="B13" s="4">
        <v>0.47561926542670985</v>
      </c>
      <c r="C13" s="4">
        <v>1.9716786237664077</v>
      </c>
      <c r="D13" s="4">
        <v>1.6017153764638259</v>
      </c>
      <c r="E13" s="4">
        <v>1.4407048861272469</v>
      </c>
      <c r="F13" s="4">
        <v>1.3117884912526196</v>
      </c>
      <c r="G13" s="4">
        <v>1.3789081083582182</v>
      </c>
    </row>
    <row r="14" spans="1:17" x14ac:dyDescent="0.3">
      <c r="A14">
        <v>0.8520111370286404</v>
      </c>
      <c r="B14" s="6">
        <v>1.5953970516986107</v>
      </c>
      <c r="C14" s="6">
        <v>1.1192109708749614</v>
      </c>
      <c r="D14" s="6">
        <v>1.9353434397466136</v>
      </c>
      <c r="E14" s="6">
        <v>1.2235501331285707</v>
      </c>
      <c r="F14" s="6">
        <v>0.65179294794089626</v>
      </c>
      <c r="G14" s="6">
        <v>1.6781483055016191</v>
      </c>
    </row>
    <row r="15" spans="1:17" x14ac:dyDescent="0.3">
      <c r="A15">
        <v>1.7276767401029238</v>
      </c>
      <c r="B15" s="4">
        <v>1.3704006891006308</v>
      </c>
      <c r="C15" s="4">
        <v>1.5086891824340254</v>
      </c>
      <c r="D15" s="4">
        <v>1.4672334122887658</v>
      </c>
      <c r="E15" s="4">
        <v>1.3679364019476021</v>
      </c>
      <c r="F15" s="4">
        <v>1.620619516665651</v>
      </c>
      <c r="G15" s="4">
        <v>1.6198177283331059</v>
      </c>
    </row>
    <row r="16" spans="1:17" x14ac:dyDescent="0.3">
      <c r="A16">
        <v>1.6637073834748914</v>
      </c>
      <c r="B16" s="6">
        <v>1.369245638254118</v>
      </c>
      <c r="C16" s="6">
        <v>1.0878144328963986</v>
      </c>
      <c r="D16" s="6">
        <v>1.3411541971329499</v>
      </c>
      <c r="E16" s="6">
        <v>1.5477564747141983</v>
      </c>
      <c r="F16" s="6">
        <v>0.97229795735565716</v>
      </c>
      <c r="G16" s="6">
        <v>2.3088283977078743</v>
      </c>
    </row>
    <row r="17" spans="1:7" x14ac:dyDescent="0.3">
      <c r="A17">
        <v>1.6285303973846179</v>
      </c>
      <c r="B17" s="4">
        <v>1.1694907653287994</v>
      </c>
      <c r="C17" s="4">
        <v>0.9728498415345298</v>
      </c>
      <c r="D17" s="4">
        <v>1.0359653332261918</v>
      </c>
      <c r="E17" s="4">
        <v>1.3781087953909519</v>
      </c>
      <c r="F17" s="4">
        <v>1.5371882950514149</v>
      </c>
      <c r="G17" s="4">
        <v>1.0617831159229134</v>
      </c>
    </row>
    <row r="18" spans="1:7" x14ac:dyDescent="0.3">
      <c r="A18">
        <v>1.8247881819246743</v>
      </c>
      <c r="B18" s="6">
        <v>1.4671368328904248</v>
      </c>
      <c r="C18" s="6">
        <v>2.0174950250742865</v>
      </c>
      <c r="D18" s="6">
        <v>2.1254742364496679</v>
      </c>
      <c r="E18" s="6">
        <v>2.1148521081628791</v>
      </c>
      <c r="F18" s="6">
        <v>1.6107104406792725</v>
      </c>
      <c r="G18" s="6">
        <v>1.0502106053222651</v>
      </c>
    </row>
    <row r="19" spans="1:7" x14ac:dyDescent="0.3">
      <c r="A19">
        <v>0.94263388946083659</v>
      </c>
      <c r="B19" s="4">
        <v>1.5190023014864864</v>
      </c>
      <c r="C19" s="4">
        <v>1.7669547856169969</v>
      </c>
      <c r="D19" s="4">
        <v>1.3638115070877099</v>
      </c>
      <c r="E19" s="4">
        <v>0.7889650557848723</v>
      </c>
      <c r="F19" s="4">
        <v>1.1052458936464491</v>
      </c>
      <c r="G19" s="4">
        <v>1.3709700561871405</v>
      </c>
    </row>
    <row r="20" spans="1:7" x14ac:dyDescent="0.3">
      <c r="A20">
        <v>1.4126722844833182</v>
      </c>
      <c r="B20" s="6">
        <v>1.1239702903059645</v>
      </c>
      <c r="C20" s="6">
        <v>1.3083065154102431</v>
      </c>
      <c r="D20" s="6">
        <v>0.8682765482734599</v>
      </c>
      <c r="E20" s="6">
        <v>1.45638788590763</v>
      </c>
      <c r="F20" s="6">
        <v>1.9067675952847678</v>
      </c>
      <c r="G20" s="6">
        <v>1.1247296706731091</v>
      </c>
    </row>
    <row r="21" spans="1:7" x14ac:dyDescent="0.3">
      <c r="A21">
        <v>1.8006957965525849</v>
      </c>
      <c r="B21" s="4">
        <v>0.95447058911876026</v>
      </c>
      <c r="C21" s="4">
        <v>1.0701873793345642</v>
      </c>
      <c r="D21" s="4">
        <v>1.3143541975100808</v>
      </c>
      <c r="E21" s="4">
        <v>1.4128808786334695</v>
      </c>
      <c r="F21" s="4">
        <v>1.0888656373906118</v>
      </c>
      <c r="G21" s="4">
        <v>1.4362634398753147</v>
      </c>
    </row>
    <row r="22" spans="1:7" x14ac:dyDescent="0.3">
      <c r="A22">
        <v>1.5006652211743232</v>
      </c>
      <c r="B22" s="6">
        <v>1.8195157910593136</v>
      </c>
      <c r="C22" s="6">
        <v>1.4439206410692957</v>
      </c>
      <c r="D22" s="6">
        <v>0.73609223703613458</v>
      </c>
      <c r="E22" s="6">
        <v>1.5536147944328855</v>
      </c>
      <c r="F22" s="6">
        <v>1.778907479751235</v>
      </c>
      <c r="G22" s="6">
        <v>0.86841016653024317</v>
      </c>
    </row>
    <row r="23" spans="1:7" x14ac:dyDescent="0.3">
      <c r="A23">
        <v>1.9658880282304172</v>
      </c>
      <c r="B23" s="4">
        <v>1.0983792669447008</v>
      </c>
      <c r="C23" s="4">
        <v>1.4534237587429786</v>
      </c>
      <c r="D23" s="4">
        <v>1.5693965205915958</v>
      </c>
      <c r="E23" s="4">
        <v>1.783509930436626</v>
      </c>
      <c r="F23" s="4">
        <v>0.52801146421079281</v>
      </c>
      <c r="G23" s="4">
        <v>1.0694671853063797</v>
      </c>
    </row>
    <row r="24" spans="1:7" x14ac:dyDescent="0.3">
      <c r="A24">
        <v>1.5180222488367998</v>
      </c>
      <c r="B24" s="6">
        <v>1.930607979658814</v>
      </c>
      <c r="C24" s="6">
        <v>1.3899093019474198</v>
      </c>
      <c r="D24" s="6">
        <v>1.2181075939260941</v>
      </c>
      <c r="E24" s="6">
        <v>1.6377362299500204</v>
      </c>
      <c r="F24" s="6">
        <v>1.4822612310356238</v>
      </c>
      <c r="G24" s="6">
        <v>1.641129537631395</v>
      </c>
    </row>
    <row r="25" spans="1:7" x14ac:dyDescent="0.3">
      <c r="A25">
        <v>1.6034490973969668</v>
      </c>
      <c r="B25" s="4">
        <v>1.24538453359757</v>
      </c>
      <c r="C25" s="4">
        <v>1.0719555400974152</v>
      </c>
      <c r="D25" s="4">
        <v>1.823048172460306</v>
      </c>
      <c r="E25" s="4">
        <v>1.4504945966855638</v>
      </c>
      <c r="F25" s="4">
        <v>1.9450204514124396</v>
      </c>
      <c r="G25" s="4">
        <v>1.8802918037692327</v>
      </c>
    </row>
    <row r="26" spans="1:7" x14ac:dyDescent="0.3">
      <c r="A26">
        <v>1.9152375811613158</v>
      </c>
      <c r="B26" s="6">
        <v>1.9000407848182501</v>
      </c>
      <c r="C26" s="6">
        <v>2.3428085173217057</v>
      </c>
      <c r="D26" s="6">
        <v>0.65312742538306234</v>
      </c>
      <c r="E26" s="6">
        <v>0.89678467279147112</v>
      </c>
      <c r="F26" s="6">
        <v>1.1060516171946835</v>
      </c>
      <c r="G26" s="6">
        <v>0.74081629572069085</v>
      </c>
    </row>
    <row r="27" spans="1:7" x14ac:dyDescent="0.3">
      <c r="A27">
        <v>1.3791388389003103</v>
      </c>
      <c r="B27" s="4">
        <v>2.0037135427675108</v>
      </c>
      <c r="C27" s="4">
        <v>2.0691228353935909</v>
      </c>
      <c r="D27" s="4">
        <v>1.5286111358355332</v>
      </c>
      <c r="E27" s="4">
        <v>1.1917448374228654</v>
      </c>
      <c r="F27" s="4">
        <v>1.730226476784859</v>
      </c>
      <c r="G27" s="4">
        <v>1.0481820167058635</v>
      </c>
    </row>
    <row r="28" spans="1:7" x14ac:dyDescent="0.3">
      <c r="A28">
        <v>1.4397266081168938</v>
      </c>
      <c r="B28" s="6">
        <v>1.4513482316129025</v>
      </c>
      <c r="C28" s="6">
        <v>1.6204228667830451</v>
      </c>
      <c r="D28" s="6">
        <v>1.3801762356591001</v>
      </c>
      <c r="E28" s="6">
        <v>1.5009242118377508</v>
      </c>
      <c r="F28" s="6">
        <v>1.3286501539313971</v>
      </c>
      <c r="G28" s="6">
        <v>1.945431121855727</v>
      </c>
    </row>
    <row r="29" spans="1:7" x14ac:dyDescent="0.3">
      <c r="A29">
        <v>1.9055995264819905</v>
      </c>
      <c r="B29" s="4">
        <v>1.2709730036693578</v>
      </c>
      <c r="C29" s="4">
        <v>1.1733528241003894</v>
      </c>
      <c r="D29" s="4">
        <v>1.2569193688381757</v>
      </c>
      <c r="E29" s="4">
        <v>1.7806570036072207</v>
      </c>
      <c r="F29" s="4">
        <v>1.2358429932223536</v>
      </c>
      <c r="G29" s="4">
        <v>1.4435931090273553</v>
      </c>
    </row>
    <row r="30" spans="1:7" x14ac:dyDescent="0.3">
      <c r="A30">
        <v>1.5925584239653439</v>
      </c>
      <c r="B30" s="6">
        <v>1.3344699187944256</v>
      </c>
      <c r="C30" s="6">
        <v>0.6311263442408962</v>
      </c>
      <c r="D30" s="6">
        <v>1.3708970971674408</v>
      </c>
      <c r="E30" s="6">
        <v>0.8442340732605419</v>
      </c>
      <c r="F30" s="6">
        <v>1.5519433713372888</v>
      </c>
      <c r="G30" s="6">
        <v>0.97236356526637635</v>
      </c>
    </row>
    <row r="31" spans="1:7" x14ac:dyDescent="0.3">
      <c r="A31">
        <v>1.6988578570427701</v>
      </c>
      <c r="B31" s="4">
        <v>1.1283406636092457</v>
      </c>
      <c r="C31" s="4">
        <v>1.5089495545080414</v>
      </c>
      <c r="D31" s="4">
        <v>2.3233285261713315</v>
      </c>
      <c r="E31" s="4">
        <v>1.7069109143457528</v>
      </c>
      <c r="F31" s="4">
        <v>1.8527791484334757</v>
      </c>
      <c r="G31" s="4">
        <v>0.65480750500835061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-0.43272911298727057</v>
      </c>
      <c r="C34">
        <f t="shared" si="3"/>
        <v>0.42055001563945682</v>
      </c>
      <c r="D34">
        <f t="shared" si="3"/>
        <v>6.4985545484544036E-2</v>
      </c>
      <c r="E34">
        <f t="shared" si="3"/>
        <v>-0.13377896593219057</v>
      </c>
      <c r="F34">
        <f t="shared" si="3"/>
        <v>-0.45400003515845994</v>
      </c>
      <c r="G34">
        <f t="shared" si="3"/>
        <v>0.60632947508252877</v>
      </c>
    </row>
    <row r="35" spans="1:7" x14ac:dyDescent="0.3">
      <c r="A35">
        <f t="shared" ref="A35:G35" si="4">KURT(A3:A31)</f>
        <v>0.88183153188423935</v>
      </c>
      <c r="B35">
        <f t="shared" si="4"/>
        <v>0.23623499030349837</v>
      </c>
      <c r="C35">
        <f t="shared" si="4"/>
        <v>-0.39112133027374973</v>
      </c>
      <c r="D35">
        <f t="shared" si="4"/>
        <v>0.10371947222011846</v>
      </c>
      <c r="E35">
        <f t="shared" si="4"/>
        <v>-0.11689236697103533</v>
      </c>
      <c r="F35">
        <f t="shared" si="4"/>
        <v>0.19755684957927144</v>
      </c>
      <c r="G35">
        <f t="shared" si="4"/>
        <v>0.11089410898730057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0.97249676812375507</v>
      </c>
      <c r="C36">
        <f t="shared" si="5"/>
        <v>1.0396803987817671</v>
      </c>
      <c r="D36">
        <f t="shared" si="5"/>
        <v>3.3410674531422158E-2</v>
      </c>
      <c r="E36">
        <f t="shared" si="5"/>
        <v>0.1030117124345602</v>
      </c>
      <c r="F36">
        <f t="shared" si="5"/>
        <v>1.0433871774510555</v>
      </c>
      <c r="G36">
        <f t="shared" si="5"/>
        <v>1.7917640729950706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0.61492904976789631</v>
      </c>
      <c r="C38">
        <f t="shared" si="6"/>
        <v>0.59461556030720475</v>
      </c>
      <c r="D38">
        <f t="shared" si="6"/>
        <v>0.98343342312669479</v>
      </c>
      <c r="E38">
        <f t="shared" si="6"/>
        <v>0.94979808772193874</v>
      </c>
      <c r="F38">
        <f t="shared" si="6"/>
        <v>0.59351452680656702</v>
      </c>
      <c r="G38">
        <f t="shared" si="6"/>
        <v>0.40824735072493773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68" priority="6" operator="greaterThan">
      <formula>$K$2</formula>
    </cfRule>
    <cfRule type="cellIs" dxfId="67" priority="7" operator="lessThan">
      <formula>$K$2</formula>
    </cfRule>
  </conditionalFormatting>
  <conditionalFormatting sqref="L3:Q3">
    <cfRule type="cellIs" dxfId="66" priority="2" operator="lessThan">
      <formula>$K$3</formula>
    </cfRule>
    <cfRule type="cellIs" dxfId="65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64" priority="1" operator="lessThan">
      <formula>0.05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0AC1-2F36-49B2-9553-8F995656729C}">
  <dimension ref="A1:Q38"/>
  <sheetViews>
    <sheetView topLeftCell="H1" workbookViewId="0">
      <selection activeCell="L2" sqref="L2:Q5"/>
    </sheetView>
  </sheetViews>
  <sheetFormatPr defaultRowHeight="14.4" x14ac:dyDescent="0.3"/>
  <cols>
    <col min="2" max="4" width="16.77734375" bestFit="1" customWidth="1"/>
    <col min="5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1.8065927651471603</v>
      </c>
      <c r="M2" s="2">
        <f t="shared" ref="M2:Q2" si="0">AVERAGE(C3:C31)</f>
        <v>1.8440222166629805</v>
      </c>
      <c r="N2" s="2">
        <f>AVERAGE(D3:D31)</f>
        <v>1.8120763612194499</v>
      </c>
      <c r="O2" s="2">
        <f t="shared" si="0"/>
        <v>1.7295363056708892</v>
      </c>
      <c r="P2" s="2">
        <f t="shared" si="0"/>
        <v>1.8199124676213432</v>
      </c>
      <c r="Q2" s="2">
        <f t="shared" si="0"/>
        <v>1.7197834272328358</v>
      </c>
    </row>
    <row r="3" spans="1:17" x14ac:dyDescent="0.3">
      <c r="A3">
        <v>1.3339911440755514</v>
      </c>
      <c r="B3" s="4">
        <v>2.0903612815830472</v>
      </c>
      <c r="C3" s="4">
        <v>1.7343600776885217</v>
      </c>
      <c r="D3" s="4">
        <v>1.5793654754034836</v>
      </c>
      <c r="E3" s="4">
        <v>1.2570510482655164</v>
      </c>
      <c r="F3" s="4">
        <v>2.0638193640335927</v>
      </c>
      <c r="G3" s="4">
        <v>1.3890100745871479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0.10406037009573935</v>
      </c>
      <c r="M3" s="5">
        <f t="shared" si="1"/>
        <v>0.16821312706347666</v>
      </c>
      <c r="N3" s="5">
        <f t="shared" si="1"/>
        <v>0.19594203171024266</v>
      </c>
      <c r="O3" s="5">
        <f t="shared" si="1"/>
        <v>0.11431641020835666</v>
      </c>
      <c r="P3" s="5">
        <f t="shared" si="1"/>
        <v>0.25042859151388552</v>
      </c>
      <c r="Q3" s="5">
        <f t="shared" si="1"/>
        <v>0.21681746591534501</v>
      </c>
    </row>
    <row r="4" spans="1:17" x14ac:dyDescent="0.3">
      <c r="A4">
        <v>1.8816088868288521</v>
      </c>
      <c r="B4" s="6">
        <v>1.9909820292679299</v>
      </c>
      <c r="C4" s="6">
        <v>1.574897282297741</v>
      </c>
      <c r="D4" s="6">
        <v>2.0661877633942449</v>
      </c>
      <c r="E4" s="6">
        <v>1.8629441859594031</v>
      </c>
      <c r="F4" s="6">
        <v>1.8459971669332593</v>
      </c>
      <c r="G4" s="6">
        <v>1.0694805296969225</v>
      </c>
      <c r="I4" s="8"/>
      <c r="J4" s="1" t="s">
        <v>14</v>
      </c>
      <c r="L4" s="3">
        <f>_xlfn.T.TEST(A3:A31,B3:B31,2,1)</f>
        <v>1.4328050549171837E-2</v>
      </c>
      <c r="M4" s="3">
        <f>_xlfn.T.TEST(A3:A31,C3:C31,2,1)</f>
        <v>5.5805750744661719E-3</v>
      </c>
      <c r="N4" s="3">
        <f>_xlfn.T.TEST(A3:A31,D3:D31,2,1)</f>
        <v>2.6036163340383601E-2</v>
      </c>
      <c r="O4" s="3">
        <f>_xlfn.T.TEST(A3:A31,E3:E31,2,1)</f>
        <v>2.174222869248485E-2</v>
      </c>
      <c r="P4" s="3">
        <f>_xlfn.T.TEST(A3:A31,F3:F31,2,1)</f>
        <v>2.6969256374732579E-2</v>
      </c>
      <c r="Q4" s="3">
        <f>_xlfn.T.TEST(A3:A31,G3:G31,2,1)</f>
        <v>0.18455759284811032</v>
      </c>
    </row>
    <row r="5" spans="1:17" x14ac:dyDescent="0.3">
      <c r="A5">
        <v>1.4406561817360068</v>
      </c>
      <c r="B5" s="4">
        <v>1.4145663358749554</v>
      </c>
      <c r="C5" s="4">
        <v>2.2257787688735058</v>
      </c>
      <c r="D5" s="4">
        <v>1.3592604330860414</v>
      </c>
      <c r="E5" s="4">
        <v>1.9333954705533583</v>
      </c>
      <c r="F5" s="4">
        <v>0.59176433425274866</v>
      </c>
      <c r="G5" s="4">
        <v>1.980694417203404</v>
      </c>
      <c r="I5" s="8"/>
      <c r="J5" s="1" t="s">
        <v>16</v>
      </c>
      <c r="L5">
        <f>_xlfn.F.TEST(A3:A31,B3:B31)</f>
        <v>0.33902120593748586</v>
      </c>
      <c r="M5">
        <f>_xlfn.F.TEST(A3:A31,C3:C31)</f>
        <v>2.8773413732354532E-2</v>
      </c>
      <c r="N5">
        <f>_xlfn.F.TEST(A3:A31,D3:D31)</f>
        <v>1.0253965306832232E-2</v>
      </c>
      <c r="O5">
        <f>_xlfn.F.TEST(A3:A31,E3:E31)</f>
        <v>0.23013149148583628</v>
      </c>
      <c r="P5">
        <f>_xlfn.F.TEST(A3:A31,F3:F31)</f>
        <v>1.5476162289452444E-3</v>
      </c>
      <c r="Q5">
        <f>_xlfn.F.TEST(A3:A31,G3:G31)</f>
        <v>4.8595919674318117E-3</v>
      </c>
    </row>
    <row r="6" spans="1:17" x14ac:dyDescent="0.3">
      <c r="A6">
        <v>1.3927015470100788</v>
      </c>
      <c r="B6" s="6">
        <v>2.43633596770173</v>
      </c>
      <c r="C6" s="6">
        <v>1.691857978676667</v>
      </c>
      <c r="D6" s="6">
        <v>1.8305622997317621</v>
      </c>
      <c r="E6" s="6">
        <v>2.1713409817696196</v>
      </c>
      <c r="F6" s="6">
        <v>1.620588287366991</v>
      </c>
      <c r="G6" s="6">
        <v>1.6593735360240136</v>
      </c>
      <c r="I6" s="8"/>
    </row>
    <row r="7" spans="1:17" x14ac:dyDescent="0.3">
      <c r="A7">
        <v>1.5229083708540683</v>
      </c>
      <c r="B7" s="4">
        <v>2.0601207579341771</v>
      </c>
      <c r="C7" s="4">
        <v>2.5723076054598031</v>
      </c>
      <c r="D7" s="4">
        <v>1.7866809831403963</v>
      </c>
      <c r="E7" s="4">
        <v>1.9382026163103916</v>
      </c>
      <c r="F7" s="4">
        <v>2.5056888512592854</v>
      </c>
      <c r="G7" s="4">
        <v>1.7770408541990732</v>
      </c>
    </row>
    <row r="8" spans="1:17" x14ac:dyDescent="0.3">
      <c r="A8">
        <v>1.1684197699567382</v>
      </c>
      <c r="B8" s="6">
        <v>1.7316795865965122</v>
      </c>
      <c r="C8" s="6">
        <v>1.5687898576551913</v>
      </c>
      <c r="D8" s="6">
        <v>2.5311962229271963</v>
      </c>
      <c r="E8" s="6">
        <v>1.1742135112115115</v>
      </c>
      <c r="F8" s="6">
        <v>2.3909202785481876</v>
      </c>
      <c r="G8" s="6">
        <v>1.6025083517131675</v>
      </c>
    </row>
    <row r="9" spans="1:17" x14ac:dyDescent="0.3">
      <c r="A9">
        <v>1.5850424501484093</v>
      </c>
      <c r="B9" s="4">
        <v>1.2433637659794436</v>
      </c>
      <c r="C9" s="4">
        <v>1.219639683279317</v>
      </c>
      <c r="D9" s="4">
        <v>1.8625603370706951</v>
      </c>
      <c r="E9" s="4">
        <v>1.3162160970799761</v>
      </c>
      <c r="F9" s="4">
        <v>1.9947564812582641</v>
      </c>
      <c r="G9" s="4">
        <v>2.0842808483311988</v>
      </c>
    </row>
    <row r="10" spans="1:17" x14ac:dyDescent="0.3">
      <c r="A10">
        <v>1.7819682621427506</v>
      </c>
      <c r="B10" s="6">
        <v>1.9853310636273878</v>
      </c>
      <c r="C10" s="6">
        <v>1.7285608629554636</v>
      </c>
      <c r="D10" s="6">
        <v>1.2681956489642052</v>
      </c>
      <c r="E10" s="6">
        <v>1.579886573795658</v>
      </c>
      <c r="F10" s="6">
        <v>2.6547398782711129</v>
      </c>
      <c r="G10" s="6">
        <v>1.2874160762047857</v>
      </c>
    </row>
    <row r="11" spans="1:17" x14ac:dyDescent="0.3">
      <c r="A11">
        <v>1.4666899180094117</v>
      </c>
      <c r="B11" s="4">
        <v>1.9677171343275195</v>
      </c>
      <c r="C11" s="4">
        <v>1.6567802668218381</v>
      </c>
      <c r="D11" s="4">
        <v>2.1814424675980826</v>
      </c>
      <c r="E11" s="4">
        <v>1.2389895083669444</v>
      </c>
      <c r="F11" s="4">
        <v>1.384602984525966</v>
      </c>
      <c r="G11" s="4">
        <v>1.0321860225592985</v>
      </c>
    </row>
    <row r="12" spans="1:17" x14ac:dyDescent="0.3">
      <c r="A12">
        <v>1.7116735534830594</v>
      </c>
      <c r="B12" s="6">
        <v>1.9019400943461908</v>
      </c>
      <c r="C12" s="6">
        <v>2.4209724198182676</v>
      </c>
      <c r="D12" s="6">
        <v>2.0682691090732535</v>
      </c>
      <c r="E12" s="6">
        <v>1.9472398935978901</v>
      </c>
      <c r="F12" s="6">
        <v>2.2237293007313785</v>
      </c>
      <c r="G12" s="6">
        <v>1.4717511373523544</v>
      </c>
    </row>
    <row r="13" spans="1:17" x14ac:dyDescent="0.3">
      <c r="A13">
        <v>1.8807096389842068</v>
      </c>
      <c r="B13" s="4">
        <v>1.3474110021378216</v>
      </c>
      <c r="C13" s="4">
        <v>2.0974348209546636</v>
      </c>
      <c r="D13" s="4">
        <v>2.0017347976025746</v>
      </c>
      <c r="E13" s="4">
        <v>1.8256101082908718</v>
      </c>
      <c r="F13" s="4">
        <v>1.8054966537471906</v>
      </c>
      <c r="G13" s="4">
        <v>1.8190143809796824</v>
      </c>
    </row>
    <row r="14" spans="1:17" x14ac:dyDescent="0.3">
      <c r="A14">
        <v>0.8520111370286404</v>
      </c>
      <c r="B14" s="6">
        <v>2.1992244662450235</v>
      </c>
      <c r="C14" s="6">
        <v>1.6947346294739796</v>
      </c>
      <c r="D14" s="6">
        <v>2.2313558693002689</v>
      </c>
      <c r="E14" s="6">
        <v>1.5579582800241822</v>
      </c>
      <c r="F14" s="6">
        <v>1.0578668462175815</v>
      </c>
      <c r="G14" s="6">
        <v>2.0366810368688761</v>
      </c>
    </row>
    <row r="15" spans="1:17" x14ac:dyDescent="0.3">
      <c r="A15">
        <v>1.7276767401029238</v>
      </c>
      <c r="B15" s="4">
        <v>1.9123098189620975</v>
      </c>
      <c r="C15" s="4">
        <v>1.9872354717162273</v>
      </c>
      <c r="D15" s="4">
        <v>1.6549117759165273</v>
      </c>
      <c r="E15" s="4">
        <v>1.7064542253342627</v>
      </c>
      <c r="F15" s="4">
        <v>1.7721536360276686</v>
      </c>
      <c r="G15" s="4">
        <v>1.9792775152400623</v>
      </c>
    </row>
    <row r="16" spans="1:17" x14ac:dyDescent="0.3">
      <c r="A16">
        <v>1.6637073834748914</v>
      </c>
      <c r="B16" s="6">
        <v>1.7156510956452962</v>
      </c>
      <c r="C16" s="6">
        <v>1.4685405004181982</v>
      </c>
      <c r="D16" s="6">
        <v>1.6986102549349293</v>
      </c>
      <c r="E16" s="6">
        <v>1.9745382807333942</v>
      </c>
      <c r="F16" s="6">
        <v>1.6882060095834208</v>
      </c>
      <c r="G16" s="6">
        <v>2.591178751979168</v>
      </c>
    </row>
    <row r="17" spans="1:7" x14ac:dyDescent="0.3">
      <c r="A17">
        <v>1.6285303973846179</v>
      </c>
      <c r="B17" s="4">
        <v>1.3713433252836054</v>
      </c>
      <c r="C17" s="4">
        <v>1.5310506066649499</v>
      </c>
      <c r="D17" s="4">
        <v>1.3375544017586212</v>
      </c>
      <c r="E17" s="4">
        <v>1.6538128161732553</v>
      </c>
      <c r="F17" s="4">
        <v>2.2647866658517688</v>
      </c>
      <c r="G17" s="4">
        <v>1.4269208380244347</v>
      </c>
    </row>
    <row r="18" spans="1:7" x14ac:dyDescent="0.3">
      <c r="A18">
        <v>1.8247881819246743</v>
      </c>
      <c r="B18" s="6">
        <v>1.7942511664723899</v>
      </c>
      <c r="C18" s="6">
        <v>2.4314024035057611</v>
      </c>
      <c r="D18" s="6">
        <v>2.5683343877794376</v>
      </c>
      <c r="E18" s="6">
        <v>2.26272637841948</v>
      </c>
      <c r="F18" s="6">
        <v>1.9367672217786558</v>
      </c>
      <c r="G18" s="6">
        <v>1.0896395103900443</v>
      </c>
    </row>
    <row r="19" spans="1:7" x14ac:dyDescent="0.3">
      <c r="A19">
        <v>0.94263388946083659</v>
      </c>
      <c r="B19" s="4">
        <v>1.930733396588433</v>
      </c>
      <c r="C19" s="4">
        <v>2.1579391770382919</v>
      </c>
      <c r="D19" s="4">
        <v>1.7825467889666224</v>
      </c>
      <c r="E19" s="4">
        <v>1.3490033603921552</v>
      </c>
      <c r="F19" s="4">
        <v>1.5431685677543665</v>
      </c>
      <c r="G19" s="4">
        <v>1.7931967838707756</v>
      </c>
    </row>
    <row r="20" spans="1:7" x14ac:dyDescent="0.3">
      <c r="A20">
        <v>1.4126722844833182</v>
      </c>
      <c r="B20" s="6">
        <v>1.2837772073125606</v>
      </c>
      <c r="C20" s="6">
        <v>1.7470844332416147</v>
      </c>
      <c r="D20" s="6">
        <v>1.4620351555879769</v>
      </c>
      <c r="E20" s="6">
        <v>1.7475285184260148</v>
      </c>
      <c r="F20" s="6">
        <v>2.3447971024877328</v>
      </c>
      <c r="G20" s="6">
        <v>1.7641952851799556</v>
      </c>
    </row>
    <row r="21" spans="1:7" x14ac:dyDescent="0.3">
      <c r="A21">
        <v>1.8006957965525849</v>
      </c>
      <c r="B21" s="4">
        <v>1.4566676179630706</v>
      </c>
      <c r="C21" s="4">
        <v>1.3691410069949512</v>
      </c>
      <c r="D21" s="4">
        <v>1.4643530534782128</v>
      </c>
      <c r="E21" s="4">
        <v>1.7338466492752542</v>
      </c>
      <c r="F21" s="4">
        <v>1.3355399981576483</v>
      </c>
      <c r="G21" s="4">
        <v>2.104366485890258</v>
      </c>
    </row>
    <row r="22" spans="1:7" x14ac:dyDescent="0.3">
      <c r="A22">
        <v>1.5006652211743232</v>
      </c>
      <c r="B22" s="6">
        <v>2.1811245074532963</v>
      </c>
      <c r="C22" s="6">
        <v>1.6580463572615025</v>
      </c>
      <c r="D22" s="6">
        <v>0.98564734810749044</v>
      </c>
      <c r="E22" s="6">
        <v>1.9741136996974309</v>
      </c>
      <c r="F22" s="6">
        <v>2.2449084146208658</v>
      </c>
      <c r="G22" s="6">
        <v>1.7269462773929649</v>
      </c>
    </row>
    <row r="23" spans="1:7" x14ac:dyDescent="0.3">
      <c r="A23">
        <v>1.9658880282304172</v>
      </c>
      <c r="B23" s="4">
        <v>1.4769138220361209</v>
      </c>
      <c r="C23" s="4">
        <v>2.3232730231534551</v>
      </c>
      <c r="D23" s="4">
        <v>2.1478777542970984</v>
      </c>
      <c r="E23" s="4">
        <v>2.1778585805771926</v>
      </c>
      <c r="F23" s="4">
        <v>0.77482364423118244</v>
      </c>
      <c r="G23" s="4">
        <v>1.1978810169478753</v>
      </c>
    </row>
    <row r="24" spans="1:7" x14ac:dyDescent="0.3">
      <c r="A24">
        <v>1.5180222488367998</v>
      </c>
      <c r="B24" s="6">
        <v>2.1352238056517119</v>
      </c>
      <c r="C24" s="6">
        <v>1.8398282749996933</v>
      </c>
      <c r="D24" s="6">
        <v>1.6794144334101035</v>
      </c>
      <c r="E24" s="6">
        <v>2.0555145909050982</v>
      </c>
      <c r="F24" s="6">
        <v>1.7744601077477367</v>
      </c>
      <c r="G24" s="6">
        <v>2.1751747323211892</v>
      </c>
    </row>
    <row r="25" spans="1:7" x14ac:dyDescent="0.3">
      <c r="A25">
        <v>1.6034490973969668</v>
      </c>
      <c r="B25" s="4">
        <v>1.6897608818832275</v>
      </c>
      <c r="C25" s="4">
        <v>1.4580381206027195</v>
      </c>
      <c r="D25" s="4">
        <v>2.0547845998353931</v>
      </c>
      <c r="E25" s="4">
        <v>1.8625907786718048</v>
      </c>
      <c r="F25" s="4">
        <v>2.1516726167267444</v>
      </c>
      <c r="G25" s="4">
        <v>2.389001210760783</v>
      </c>
    </row>
    <row r="26" spans="1:7" x14ac:dyDescent="0.3">
      <c r="A26">
        <v>1.9152375811613158</v>
      </c>
      <c r="B26" s="6">
        <v>2.2238713577779623</v>
      </c>
      <c r="C26" s="6">
        <v>2.4740839351244057</v>
      </c>
      <c r="D26" s="6">
        <v>0.96930253567277802</v>
      </c>
      <c r="E26" s="6">
        <v>1.0607897383722427</v>
      </c>
      <c r="F26" s="6">
        <v>1.3126513014485748</v>
      </c>
      <c r="G26" s="6">
        <v>1.2131968266193585</v>
      </c>
    </row>
    <row r="27" spans="1:7" x14ac:dyDescent="0.3">
      <c r="A27">
        <v>1.3791388389003103</v>
      </c>
      <c r="B27" s="4">
        <v>2.3009307826989871</v>
      </c>
      <c r="C27" s="4">
        <v>2.6598676729617177</v>
      </c>
      <c r="D27" s="4">
        <v>1.9678826751537233</v>
      </c>
      <c r="E27" s="4">
        <v>1.6112202586110489</v>
      </c>
      <c r="F27" s="4">
        <v>1.8693641903917519</v>
      </c>
      <c r="G27" s="4">
        <v>1.5269711719049368</v>
      </c>
    </row>
    <row r="28" spans="1:7" x14ac:dyDescent="0.3">
      <c r="A28">
        <v>1.4397266081168938</v>
      </c>
      <c r="B28" s="6">
        <v>1.7060224649685003</v>
      </c>
      <c r="C28" s="6">
        <v>1.9543910425667741</v>
      </c>
      <c r="D28" s="6">
        <v>1.6730220439618495</v>
      </c>
      <c r="E28" s="6">
        <v>1.7004450495944223</v>
      </c>
      <c r="F28" s="6">
        <v>1.8353591585511364</v>
      </c>
      <c r="G28" s="6">
        <v>2.6559428281822162</v>
      </c>
    </row>
    <row r="29" spans="1:7" x14ac:dyDescent="0.3">
      <c r="A29">
        <v>1.9055995264819905</v>
      </c>
      <c r="B29" s="4">
        <v>1.5739912235100879</v>
      </c>
      <c r="C29" s="4">
        <v>1.3289883765686297</v>
      </c>
      <c r="D29" s="4">
        <v>1.436725600855048</v>
      </c>
      <c r="E29" s="4">
        <v>2.1050433444558796</v>
      </c>
      <c r="F29" s="4">
        <v>1.3339917828951926</v>
      </c>
      <c r="G29" s="4">
        <v>2.4074379894343805</v>
      </c>
    </row>
    <row r="30" spans="1:7" x14ac:dyDescent="0.3">
      <c r="A30">
        <v>1.5925584239653439</v>
      </c>
      <c r="B30" s="6">
        <v>1.6598625292179325</v>
      </c>
      <c r="C30" s="6">
        <v>1.1674188193822583</v>
      </c>
      <c r="D30" s="6">
        <v>1.9665511059702958</v>
      </c>
      <c r="E30" s="6">
        <v>1.1997922656468549</v>
      </c>
      <c r="F30" s="6">
        <v>1.9395474857418267</v>
      </c>
      <c r="G30" s="6">
        <v>1.719716086431829</v>
      </c>
    </row>
    <row r="31" spans="1:7" x14ac:dyDescent="0.3">
      <c r="A31">
        <v>1.6988578570427701</v>
      </c>
      <c r="B31" s="4">
        <v>1.6097217002206499</v>
      </c>
      <c r="C31" s="4">
        <v>1.734200807070317</v>
      </c>
      <c r="D31" s="4">
        <v>2.9338491523857391</v>
      </c>
      <c r="E31" s="4">
        <v>2.1782260539446798</v>
      </c>
      <c r="F31" s="4">
        <v>2.51529322987713</v>
      </c>
      <c r="G31" s="4">
        <v>0.90323881346208346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-1.7248573849403852E-2</v>
      </c>
      <c r="C34">
        <f t="shared" si="3"/>
        <v>0.41571963915986454</v>
      </c>
      <c r="D34">
        <f t="shared" si="3"/>
        <v>0.31699512646546274</v>
      </c>
      <c r="E34">
        <f t="shared" si="3"/>
        <v>-0.38611452185243234</v>
      </c>
      <c r="F34">
        <f t="shared" si="3"/>
        <v>-0.59461540128647017</v>
      </c>
      <c r="G34">
        <f t="shared" si="3"/>
        <v>0.19543322062539145</v>
      </c>
    </row>
    <row r="35" spans="1:7" x14ac:dyDescent="0.3">
      <c r="A35">
        <f t="shared" ref="A35:G35" si="4">KURT(A3:A31)</f>
        <v>0.88183153188423935</v>
      </c>
      <c r="B35">
        <f t="shared" si="4"/>
        <v>-0.95853764492418492</v>
      </c>
      <c r="C35">
        <f t="shared" si="4"/>
        <v>-0.79908251522423823</v>
      </c>
      <c r="D35">
        <f t="shared" si="4"/>
        <v>0.36777191994821878</v>
      </c>
      <c r="E35">
        <f t="shared" si="4"/>
        <v>-0.89352876524513736</v>
      </c>
      <c r="F35">
        <f t="shared" si="4"/>
        <v>0.11304419706201196</v>
      </c>
      <c r="G35">
        <f t="shared" si="4"/>
        <v>-0.65140494512287361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1.1116479011728553</v>
      </c>
      <c r="C36">
        <f t="shared" si="5"/>
        <v>1.6068708354344949</v>
      </c>
      <c r="D36">
        <f t="shared" si="5"/>
        <v>0.6491164563125299</v>
      </c>
      <c r="E36">
        <f t="shared" si="5"/>
        <v>1.6853003815663772</v>
      </c>
      <c r="F36">
        <f t="shared" si="5"/>
        <v>1.7243507448355235</v>
      </c>
      <c r="G36">
        <f t="shared" si="5"/>
        <v>0.69733518105712433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0.57359944883393221</v>
      </c>
      <c r="C38">
        <f t="shared" si="6"/>
        <v>0.44778797991081304</v>
      </c>
      <c r="D38">
        <f t="shared" si="6"/>
        <v>0.72284661639869563</v>
      </c>
      <c r="E38">
        <f t="shared" si="6"/>
        <v>0.43056792290233042</v>
      </c>
      <c r="F38">
        <f t="shared" si="6"/>
        <v>0.42224254772335096</v>
      </c>
      <c r="G38">
        <f t="shared" si="6"/>
        <v>0.70562764860344152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63" priority="6" operator="greaterThan">
      <formula>$K$2</formula>
    </cfRule>
    <cfRule type="cellIs" dxfId="62" priority="7" operator="lessThan">
      <formula>$K$2</formula>
    </cfRule>
  </conditionalFormatting>
  <conditionalFormatting sqref="L3:Q3">
    <cfRule type="cellIs" dxfId="61" priority="2" operator="lessThan">
      <formula>$K$3</formula>
    </cfRule>
    <cfRule type="cellIs" dxfId="60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59" priority="1" operator="lessThan">
      <formula>0.05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9C3A-6ADD-4090-AC7B-B0423F9D50E4}">
  <dimension ref="A1:Q38"/>
  <sheetViews>
    <sheetView topLeftCell="I1" workbookViewId="0">
      <selection activeCell="J1" sqref="J1:Q5"/>
    </sheetView>
  </sheetViews>
  <sheetFormatPr defaultRowHeight="14.4" x14ac:dyDescent="0.3"/>
  <cols>
    <col min="2" max="4" width="16.77734375" bestFit="1" customWidth="1"/>
    <col min="5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1.9179359737658737</v>
      </c>
      <c r="M2" s="2">
        <f t="shared" ref="M2:Q2" si="0">AVERAGE(C3:C31)</f>
        <v>1.938798903360184</v>
      </c>
      <c r="N2" s="2">
        <f>AVERAGE(D3:D31)</f>
        <v>1.9592393378161819</v>
      </c>
      <c r="O2" s="2">
        <f t="shared" si="0"/>
        <v>1.8186869561631929</v>
      </c>
      <c r="P2" s="2">
        <f t="shared" si="0"/>
        <v>1.9475443899659302</v>
      </c>
      <c r="Q2" s="2">
        <f t="shared" si="0"/>
        <v>1.9488763221296848</v>
      </c>
    </row>
    <row r="3" spans="1:17" x14ac:dyDescent="0.3">
      <c r="A3">
        <v>1.3339911440755514</v>
      </c>
      <c r="B3" s="4">
        <v>2.1378185992699961</v>
      </c>
      <c r="C3" s="4">
        <v>1.9240044134239251</v>
      </c>
      <c r="D3" s="4">
        <v>1.4845728621297687</v>
      </c>
      <c r="E3" s="4">
        <v>1.2908654599468601</v>
      </c>
      <c r="F3" s="4">
        <v>2.187731129730937</v>
      </c>
      <c r="G3" s="4">
        <v>1.631789937514178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9.2244472686921569E-2</v>
      </c>
      <c r="M3" s="5">
        <f t="shared" si="1"/>
        <v>0.1366082694714624</v>
      </c>
      <c r="N3" s="5">
        <f t="shared" si="1"/>
        <v>0.13804591760546556</v>
      </c>
      <c r="O3" s="5">
        <f t="shared" si="1"/>
        <v>0.11035474236175076</v>
      </c>
      <c r="P3" s="5">
        <f t="shared" si="1"/>
        <v>0.17959206421670337</v>
      </c>
      <c r="Q3" s="5">
        <f t="shared" si="1"/>
        <v>0.15220066079004466</v>
      </c>
    </row>
    <row r="4" spans="1:17" x14ac:dyDescent="0.3">
      <c r="A4">
        <v>1.8816088868288521</v>
      </c>
      <c r="B4" s="6">
        <v>2.0360158240059296</v>
      </c>
      <c r="C4" s="6">
        <v>1.7284971199883785</v>
      </c>
      <c r="D4" s="6">
        <v>1.9156042891460194</v>
      </c>
      <c r="E4" s="6">
        <v>2.1057835835641225</v>
      </c>
      <c r="F4" s="6">
        <v>1.8789564603643536</v>
      </c>
      <c r="G4" s="6">
        <v>1.4170217610111353</v>
      </c>
      <c r="I4" s="8"/>
      <c r="J4" s="1" t="s">
        <v>14</v>
      </c>
      <c r="L4" s="3">
        <f>_xlfn.T.TEST(A3:A31,B3:B31,2,1)</f>
        <v>5.5226271764723806E-4</v>
      </c>
      <c r="M4" s="3">
        <f>_xlfn.T.TEST(A3:A31,C3:C31,2,1)</f>
        <v>2.5683483978168668E-4</v>
      </c>
      <c r="N4" s="3">
        <f>_xlfn.T.TEST(A3:A31,D3:D31,2,1)</f>
        <v>1.3158340408188132E-4</v>
      </c>
      <c r="O4" s="3">
        <f>_xlfn.T.TEST(A3:A31,E3:E31,2,1)</f>
        <v>1.4612139849510403E-4</v>
      </c>
      <c r="P4" s="3">
        <f>_xlfn.T.TEST(A3:A31,F3:F31,2,1)</f>
        <v>6.3824678271270669E-4</v>
      </c>
      <c r="Q4" s="3">
        <f>_xlfn.T.TEST(A3:A31,G3:G31,2,1)</f>
        <v>5.2087098607336466E-4</v>
      </c>
    </row>
    <row r="5" spans="1:17" x14ac:dyDescent="0.3">
      <c r="A5">
        <v>1.4406561817360068</v>
      </c>
      <c r="B5" s="4">
        <v>1.7824202288482616</v>
      </c>
      <c r="C5" s="4">
        <v>2.4799774909532517</v>
      </c>
      <c r="D5" s="4">
        <v>1.8190797810233257</v>
      </c>
      <c r="E5" s="4">
        <v>1.9480006936308851</v>
      </c>
      <c r="F5" s="4">
        <v>1.037015827561691</v>
      </c>
      <c r="G5" s="4">
        <v>1.9773928728015364</v>
      </c>
      <c r="I5" s="8"/>
      <c r="J5" s="1" t="s">
        <v>16</v>
      </c>
      <c r="L5">
        <f>_xlfn.F.TEST(A3:A31,B3:B31)</f>
        <v>0.52095282922315178</v>
      </c>
      <c r="M5">
        <f>_xlfn.F.TEST(A3:A31,C3:C31)</f>
        <v>9.7190520544787842E-2</v>
      </c>
      <c r="N5">
        <f>_xlfn.F.TEST(A3:A31,D3:D31)</f>
        <v>9.1910572358975873E-2</v>
      </c>
      <c r="O5">
        <f>_xlfn.F.TEST(A3:A31,E3:E31)</f>
        <v>0.26758847417022058</v>
      </c>
      <c r="P5">
        <f>_xlfn.F.TEST(A3:A31,F3:F31)</f>
        <v>1.8745059783318828E-2</v>
      </c>
      <c r="Q5">
        <f>_xlfn.F.TEST(A3:A31,G3:G31)</f>
        <v>5.311396482140255E-2</v>
      </c>
    </row>
    <row r="6" spans="1:17" x14ac:dyDescent="0.3">
      <c r="A6">
        <v>1.3927015470100788</v>
      </c>
      <c r="B6" s="6">
        <v>2.4211014379338107</v>
      </c>
      <c r="C6" s="6">
        <v>1.7498334984029402</v>
      </c>
      <c r="D6" s="6">
        <v>2.0497161714168213</v>
      </c>
      <c r="E6" s="6">
        <v>2.138759355300472</v>
      </c>
      <c r="F6" s="6">
        <v>1.4503362872746721</v>
      </c>
      <c r="G6" s="6">
        <v>1.9156740432823973</v>
      </c>
      <c r="I6" s="8"/>
    </row>
    <row r="7" spans="1:17" x14ac:dyDescent="0.3">
      <c r="A7">
        <v>1.5229083708540683</v>
      </c>
      <c r="B7" s="4">
        <v>2.1721016576627106</v>
      </c>
      <c r="C7" s="4">
        <v>2.5673467536139696</v>
      </c>
      <c r="D7" s="4">
        <v>1.7918533952613982</v>
      </c>
      <c r="E7" s="4">
        <v>1.562416913478528</v>
      </c>
      <c r="F7" s="4">
        <v>2.4855212128216841</v>
      </c>
      <c r="G7" s="4">
        <v>1.6633430794995512</v>
      </c>
    </row>
    <row r="8" spans="1:17" x14ac:dyDescent="0.3">
      <c r="A8">
        <v>1.1684197699567382</v>
      </c>
      <c r="B8" s="6">
        <v>2.0353529984619727</v>
      </c>
      <c r="C8" s="6">
        <v>1.7864202289915716</v>
      </c>
      <c r="D8" s="6">
        <v>2.3093662671398554</v>
      </c>
      <c r="E8" s="6">
        <v>1.2337656902214476</v>
      </c>
      <c r="F8" s="6">
        <v>2.4835025951715224</v>
      </c>
      <c r="G8" s="6">
        <v>1.8369394582647895</v>
      </c>
    </row>
    <row r="9" spans="1:17" x14ac:dyDescent="0.3">
      <c r="A9">
        <v>1.5850424501484093</v>
      </c>
      <c r="B9" s="4">
        <v>1.3024666254511086</v>
      </c>
      <c r="C9" s="4">
        <v>1.5658605692522951</v>
      </c>
      <c r="D9" s="4">
        <v>2.0636023570302875</v>
      </c>
      <c r="E9" s="4">
        <v>1.6552121446546517</v>
      </c>
      <c r="F9" s="4">
        <v>2.2890622329564185</v>
      </c>
      <c r="G9" s="4">
        <v>2.4396774013036784</v>
      </c>
    </row>
    <row r="10" spans="1:17" x14ac:dyDescent="0.3">
      <c r="A10">
        <v>1.7819682621427506</v>
      </c>
      <c r="B10" s="6">
        <v>2.1345015375863285</v>
      </c>
      <c r="C10" s="6">
        <v>1.866704270227719</v>
      </c>
      <c r="D10" s="6">
        <v>1.5554509013446247</v>
      </c>
      <c r="E10" s="6">
        <v>1.721791282544779</v>
      </c>
      <c r="F10" s="6">
        <v>2.6425141245478039</v>
      </c>
      <c r="G10" s="6">
        <v>1.6325532260470474</v>
      </c>
    </row>
    <row r="11" spans="1:17" x14ac:dyDescent="0.3">
      <c r="A11">
        <v>1.4666899180094117</v>
      </c>
      <c r="B11" s="4">
        <v>2.0601599607069154</v>
      </c>
      <c r="C11" s="4">
        <v>1.8356684141027875</v>
      </c>
      <c r="D11" s="4">
        <v>2.1181652279250009</v>
      </c>
      <c r="E11" s="4">
        <v>1.3352988028192041</v>
      </c>
      <c r="F11" s="4">
        <v>1.573509756910825</v>
      </c>
      <c r="G11" s="4">
        <v>1.2874424014909498</v>
      </c>
    </row>
    <row r="12" spans="1:17" x14ac:dyDescent="0.3">
      <c r="A12">
        <v>1.7116735534830594</v>
      </c>
      <c r="B12" s="6">
        <v>1.8576421112088382</v>
      </c>
      <c r="C12" s="6">
        <v>2.4961652729032733</v>
      </c>
      <c r="D12" s="6">
        <v>2.2481220814388192</v>
      </c>
      <c r="E12" s="6">
        <v>2.0508402959469234</v>
      </c>
      <c r="F12" s="6">
        <v>2.6987754885539341</v>
      </c>
      <c r="G12" s="6">
        <v>1.4122936049116872</v>
      </c>
    </row>
    <row r="13" spans="1:17" x14ac:dyDescent="0.3">
      <c r="A13">
        <v>1.8807096389842068</v>
      </c>
      <c r="B13" s="4">
        <v>1.7064017568229595</v>
      </c>
      <c r="C13" s="4">
        <v>2.1497660452451131</v>
      </c>
      <c r="D13" s="4">
        <v>2.0593379198490869</v>
      </c>
      <c r="E13" s="4">
        <v>2.0074965625335421</v>
      </c>
      <c r="F13" s="4">
        <v>1.7972492151469446</v>
      </c>
      <c r="G13" s="4">
        <v>1.9529812336652874</v>
      </c>
    </row>
    <row r="14" spans="1:17" x14ac:dyDescent="0.3">
      <c r="A14">
        <v>0.8520111370286404</v>
      </c>
      <c r="B14" s="6">
        <v>2.2448846708034353</v>
      </c>
      <c r="C14" s="6">
        <v>1.7540446045736344</v>
      </c>
      <c r="D14" s="6">
        <v>2.4204873342744642</v>
      </c>
      <c r="E14" s="6">
        <v>1.584251197236469</v>
      </c>
      <c r="F14" s="6">
        <v>1.5510550907965848</v>
      </c>
      <c r="G14" s="6">
        <v>2.0931144229614076</v>
      </c>
    </row>
    <row r="15" spans="1:17" x14ac:dyDescent="0.3">
      <c r="A15">
        <v>1.7276767401029238</v>
      </c>
      <c r="B15" s="4">
        <v>1.7160228826008666</v>
      </c>
      <c r="C15" s="4">
        <v>1.9236040571157791</v>
      </c>
      <c r="D15" s="4">
        <v>1.9241546790080657</v>
      </c>
      <c r="E15" s="4">
        <v>1.7569405159613223</v>
      </c>
      <c r="F15" s="4">
        <v>2.0497137383648023</v>
      </c>
      <c r="G15" s="4">
        <v>2.2178969937206388</v>
      </c>
    </row>
    <row r="16" spans="1:17" x14ac:dyDescent="0.3">
      <c r="A16">
        <v>1.6637073834748914</v>
      </c>
      <c r="B16" s="6">
        <v>1.3351942758476767</v>
      </c>
      <c r="C16" s="6">
        <v>1.6227355064378142</v>
      </c>
      <c r="D16" s="6">
        <v>1.8356986508374209</v>
      </c>
      <c r="E16" s="6">
        <v>2.1332795690373469</v>
      </c>
      <c r="F16" s="6">
        <v>1.6983066638574846</v>
      </c>
      <c r="G16" s="6">
        <v>2.3918271979466388</v>
      </c>
    </row>
    <row r="17" spans="1:7" x14ac:dyDescent="0.3">
      <c r="A17">
        <v>1.6285303973846179</v>
      </c>
      <c r="B17" s="4">
        <v>1.5896268805135243</v>
      </c>
      <c r="C17" s="4">
        <v>1.2646275723894429</v>
      </c>
      <c r="D17" s="4">
        <v>1.4482955594183458</v>
      </c>
      <c r="E17" s="4">
        <v>1.9987206975447847</v>
      </c>
      <c r="F17" s="4">
        <v>2.4608819679819836</v>
      </c>
      <c r="G17" s="4">
        <v>2.1183998825950932</v>
      </c>
    </row>
    <row r="18" spans="1:7" x14ac:dyDescent="0.3">
      <c r="A18">
        <v>1.8247881819246743</v>
      </c>
      <c r="B18" s="6">
        <v>2.0480053202460935</v>
      </c>
      <c r="C18" s="6">
        <v>2.4879921169232269</v>
      </c>
      <c r="D18" s="6">
        <v>2.3715556365127881</v>
      </c>
      <c r="E18" s="6">
        <v>2.3967952428500152</v>
      </c>
      <c r="F18" s="6">
        <v>2.1517706922494519</v>
      </c>
      <c r="G18" s="6">
        <v>1.5923981918419685</v>
      </c>
    </row>
    <row r="19" spans="1:7" x14ac:dyDescent="0.3">
      <c r="A19">
        <v>0.94263388946083659</v>
      </c>
      <c r="B19" s="4">
        <v>2.1733935499172214</v>
      </c>
      <c r="C19" s="4">
        <v>2.329353345520278</v>
      </c>
      <c r="D19" s="4">
        <v>1.9339878960739552</v>
      </c>
      <c r="E19" s="4">
        <v>1.306341854499691</v>
      </c>
      <c r="F19" s="4">
        <v>1.8219000775005747</v>
      </c>
      <c r="G19" s="4">
        <v>2.1496940733443419</v>
      </c>
    </row>
    <row r="20" spans="1:7" x14ac:dyDescent="0.3">
      <c r="A20">
        <v>1.4126722844833182</v>
      </c>
      <c r="B20" s="6">
        <v>1.6097858196471968</v>
      </c>
      <c r="C20" s="6">
        <v>1.8771646432443945</v>
      </c>
      <c r="D20" s="6">
        <v>1.3991770133671904</v>
      </c>
      <c r="E20" s="6">
        <v>1.762080510150773</v>
      </c>
      <c r="F20" s="6">
        <v>2.1638698519631507</v>
      </c>
      <c r="G20" s="6">
        <v>2.2838952066032743</v>
      </c>
    </row>
    <row r="21" spans="1:7" x14ac:dyDescent="0.3">
      <c r="A21">
        <v>1.8006957965525849</v>
      </c>
      <c r="B21" s="4">
        <v>1.7192644266096926</v>
      </c>
      <c r="C21" s="4">
        <v>1.6858337248803166</v>
      </c>
      <c r="D21" s="4">
        <v>1.8645168484605892</v>
      </c>
      <c r="E21" s="4">
        <v>1.9271025821897809</v>
      </c>
      <c r="F21" s="4">
        <v>1.5462294008721984</v>
      </c>
      <c r="G21" s="4">
        <v>2.4054533265107483</v>
      </c>
    </row>
    <row r="22" spans="1:7" x14ac:dyDescent="0.3">
      <c r="A22">
        <v>1.5006652211743232</v>
      </c>
      <c r="B22" s="6">
        <v>2.1789233929533784</v>
      </c>
      <c r="C22" s="6">
        <v>1.9447712731743099</v>
      </c>
      <c r="D22" s="6">
        <v>1.1617100311902935</v>
      </c>
      <c r="E22" s="6">
        <v>2.0670107696675588</v>
      </c>
      <c r="F22" s="6">
        <v>2.1371352780376243</v>
      </c>
      <c r="G22" s="6">
        <v>2.0690911665836045</v>
      </c>
    </row>
    <row r="23" spans="1:7" x14ac:dyDescent="0.3">
      <c r="A23">
        <v>1.9658880282304172</v>
      </c>
      <c r="B23" s="4">
        <v>1.6499553741747703</v>
      </c>
      <c r="C23" s="4">
        <v>2.2321235735955613</v>
      </c>
      <c r="D23" s="4">
        <v>2.4552562935055309</v>
      </c>
      <c r="E23" s="4">
        <v>1.9837132806877391</v>
      </c>
      <c r="F23" s="4">
        <v>1.1607340767775294</v>
      </c>
      <c r="G23" s="4">
        <v>1.5833280288165621</v>
      </c>
    </row>
    <row r="24" spans="1:7" x14ac:dyDescent="0.3">
      <c r="A24">
        <v>1.5180222488367998</v>
      </c>
      <c r="B24" s="6">
        <v>2.0173907041601802</v>
      </c>
      <c r="C24" s="6">
        <v>1.8731310205774323</v>
      </c>
      <c r="D24" s="6">
        <v>2.0533265971801229</v>
      </c>
      <c r="E24" s="6">
        <v>2.0516221511096586</v>
      </c>
      <c r="F24" s="6">
        <v>2.1148886366639394</v>
      </c>
      <c r="G24" s="6">
        <v>2.4491373426099798</v>
      </c>
    </row>
    <row r="25" spans="1:7" x14ac:dyDescent="0.3">
      <c r="A25">
        <v>1.6034490973969668</v>
      </c>
      <c r="B25" s="4">
        <v>1.5761774350076261</v>
      </c>
      <c r="C25" s="4">
        <v>1.8269658272544527</v>
      </c>
      <c r="D25" s="4">
        <v>2.1685971570942177</v>
      </c>
      <c r="E25" s="4">
        <v>1.9496689610823135</v>
      </c>
      <c r="F25" s="4">
        <v>2.2404403714044991</v>
      </c>
      <c r="G25" s="4">
        <v>2.4325258668430316</v>
      </c>
    </row>
    <row r="26" spans="1:7" x14ac:dyDescent="0.3">
      <c r="A26">
        <v>1.9152375811613158</v>
      </c>
      <c r="B26" s="6">
        <v>2.366160429868426</v>
      </c>
      <c r="C26" s="6">
        <v>2.3983710211889062</v>
      </c>
      <c r="D26" s="6">
        <v>1.5641873291704484</v>
      </c>
      <c r="E26" s="6">
        <v>1.4315591453593393</v>
      </c>
      <c r="F26" s="6">
        <v>1.4330901777493101</v>
      </c>
      <c r="G26" s="6">
        <v>1.5244103052874809</v>
      </c>
    </row>
    <row r="27" spans="1:7" x14ac:dyDescent="0.3">
      <c r="A27">
        <v>1.3791388389003103</v>
      </c>
      <c r="B27" s="4">
        <v>2.5525203631373352</v>
      </c>
      <c r="C27" s="4">
        <v>2.3781640633375494</v>
      </c>
      <c r="D27" s="4">
        <v>2.0573533596905667</v>
      </c>
      <c r="E27" s="4">
        <v>1.6852044091719722</v>
      </c>
      <c r="F27" s="4">
        <v>1.9025531563027041</v>
      </c>
      <c r="G27" s="4">
        <v>1.8425208535985218</v>
      </c>
    </row>
    <row r="28" spans="1:7" x14ac:dyDescent="0.3">
      <c r="A28">
        <v>1.4397266081168938</v>
      </c>
      <c r="B28" s="6">
        <v>1.918659025602157</v>
      </c>
      <c r="C28" s="6">
        <v>2.1657407980956029</v>
      </c>
      <c r="D28" s="6">
        <v>1.8223895626365429</v>
      </c>
      <c r="E28" s="6">
        <v>1.790937284381654</v>
      </c>
      <c r="F28" s="6">
        <v>2.1577869075571807</v>
      </c>
      <c r="G28" s="6">
        <v>2.673723287074754</v>
      </c>
    </row>
    <row r="29" spans="1:7" x14ac:dyDescent="0.3">
      <c r="A29">
        <v>1.9055995264819905</v>
      </c>
      <c r="B29" s="4">
        <v>1.7379557026837666</v>
      </c>
      <c r="C29" s="4">
        <v>1.2564216016127017</v>
      </c>
      <c r="D29" s="4">
        <v>1.7038257690862182</v>
      </c>
      <c r="E29" s="4">
        <v>2.2568793746838893</v>
      </c>
      <c r="F29" s="4">
        <v>1.3978572827144313</v>
      </c>
      <c r="G29" s="4">
        <v>2.5127981277160587</v>
      </c>
    </row>
    <row r="30" spans="1:7" x14ac:dyDescent="0.3">
      <c r="A30">
        <v>1.5925584239653439</v>
      </c>
      <c r="B30" s="6">
        <v>1.697309162683285</v>
      </c>
      <c r="C30" s="6">
        <v>1.2219844032206986</v>
      </c>
      <c r="D30" s="6">
        <v>2.2272371758954237</v>
      </c>
      <c r="E30" s="6">
        <v>1.2435499414984448</v>
      </c>
      <c r="F30" s="6">
        <v>2.0912593035584837</v>
      </c>
      <c r="G30" s="6">
        <v>1.5238365725533396</v>
      </c>
    </row>
    <row r="31" spans="1:7" x14ac:dyDescent="0.3">
      <c r="A31">
        <v>1.6988578570427701</v>
      </c>
      <c r="B31" s="4">
        <v>1.8429310847948706</v>
      </c>
      <c r="C31" s="4">
        <v>1.8318949671980056</v>
      </c>
      <c r="D31" s="4">
        <v>2.9913126495620763</v>
      </c>
      <c r="E31" s="4">
        <v>2.3660334569784118</v>
      </c>
      <c r="F31" s="4">
        <v>1.875140303619268</v>
      </c>
      <c r="G31" s="4">
        <v>1.4862534753611807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-1.4503940889188134E-2</v>
      </c>
      <c r="C34">
        <f t="shared" si="3"/>
        <v>-6.431577089096209E-2</v>
      </c>
      <c r="D34">
        <f t="shared" si="3"/>
        <v>0.2933344910153925</v>
      </c>
      <c r="E34">
        <f t="shared" si="3"/>
        <v>-0.28646104499262048</v>
      </c>
      <c r="F34">
        <f t="shared" si="3"/>
        <v>-0.25881560187052099</v>
      </c>
      <c r="G34">
        <f t="shared" si="3"/>
        <v>8.7908065908327046E-2</v>
      </c>
    </row>
    <row r="35" spans="1:7" x14ac:dyDescent="0.3">
      <c r="A35">
        <f t="shared" ref="A35:G35" si="4">KURT(A3:A31)</f>
        <v>0.88183153188423935</v>
      </c>
      <c r="B35">
        <f t="shared" si="4"/>
        <v>-0.42103564464205068</v>
      </c>
      <c r="C35">
        <f t="shared" si="4"/>
        <v>-0.53639920442166344</v>
      </c>
      <c r="D35">
        <f t="shared" si="4"/>
        <v>0.93312682825585602</v>
      </c>
      <c r="E35">
        <f t="shared" si="4"/>
        <v>-0.85214831247742495</v>
      </c>
      <c r="F35">
        <f t="shared" si="4"/>
        <v>-0.55106180984374076</v>
      </c>
      <c r="G35">
        <f t="shared" si="4"/>
        <v>-1.2455704862597128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0.21521923611116864</v>
      </c>
      <c r="C36">
        <f t="shared" si="5"/>
        <v>0.36765980088817762</v>
      </c>
      <c r="D36">
        <f t="shared" si="5"/>
        <v>1.4680116246061778</v>
      </c>
      <c r="E36">
        <f t="shared" si="5"/>
        <v>1.274062398411842</v>
      </c>
      <c r="F36">
        <f t="shared" si="5"/>
        <v>0.69069684413687982</v>
      </c>
      <c r="G36">
        <f t="shared" si="5"/>
        <v>1.9120148877082759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0.89797808244414523</v>
      </c>
      <c r="C38">
        <f t="shared" si="6"/>
        <v>0.83207732777368826</v>
      </c>
      <c r="D38">
        <f t="shared" si="6"/>
        <v>0.47998241445515827</v>
      </c>
      <c r="E38">
        <f t="shared" si="6"/>
        <v>0.52886017623074444</v>
      </c>
      <c r="F38">
        <f t="shared" si="6"/>
        <v>0.70797363685058645</v>
      </c>
      <c r="G38">
        <f t="shared" si="6"/>
        <v>0.3844246631386084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58" priority="6" operator="greaterThan">
      <formula>$K$2</formula>
    </cfRule>
    <cfRule type="cellIs" dxfId="57" priority="7" operator="lessThan">
      <formula>$K$2</formula>
    </cfRule>
  </conditionalFormatting>
  <conditionalFormatting sqref="L3:Q3">
    <cfRule type="cellIs" dxfId="56" priority="2" operator="lessThan">
      <formula>$K$3</formula>
    </cfRule>
    <cfRule type="cellIs" dxfId="55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54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8809-D78B-4BA9-8A84-213C60C4AF3E}">
  <dimension ref="A1:Q38"/>
  <sheetViews>
    <sheetView topLeftCell="K1" workbookViewId="0">
      <selection activeCell="L2" sqref="L2:Q5"/>
    </sheetView>
  </sheetViews>
  <sheetFormatPr defaultRowHeight="14.4" x14ac:dyDescent="0.3"/>
  <cols>
    <col min="2" max="4" width="16.77734375" bestFit="1" customWidth="1"/>
    <col min="5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1.7783069067349855</v>
      </c>
      <c r="M2" s="2">
        <f t="shared" ref="M2:Q2" si="0">AVERAGE(C3:C31)</f>
        <v>1.8096850831812676</v>
      </c>
      <c r="N2" s="2">
        <f>AVERAGE(D3:D31)</f>
        <v>1.7794204634237811</v>
      </c>
      <c r="O2" s="2">
        <f t="shared" si="0"/>
        <v>1.6956402746173704</v>
      </c>
      <c r="P2" s="2">
        <f t="shared" si="0"/>
        <v>1.7854200409342504</v>
      </c>
      <c r="Q2" s="2">
        <f t="shared" si="0"/>
        <v>1.7067298447667605</v>
      </c>
    </row>
    <row r="3" spans="1:17" x14ac:dyDescent="0.3">
      <c r="A3">
        <v>1.3339911440755514</v>
      </c>
      <c r="B3" s="4">
        <v>2.0616803021910397</v>
      </c>
      <c r="C3" s="4">
        <v>1.8170245161668725</v>
      </c>
      <c r="D3" s="4">
        <v>1.5392189550337372</v>
      </c>
      <c r="E3" s="4">
        <v>1.3204651892807295</v>
      </c>
      <c r="F3" s="4">
        <v>2.1224546660933825</v>
      </c>
      <c r="G3" s="4">
        <v>1.4541962461958409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0.1109835968258522</v>
      </c>
      <c r="M3" s="5">
        <f t="shared" si="1"/>
        <v>0.15634343686819882</v>
      </c>
      <c r="N3" s="5">
        <f t="shared" si="1"/>
        <v>0.18063538184787722</v>
      </c>
      <c r="O3" s="5">
        <f t="shared" si="1"/>
        <v>0.10103529445806002</v>
      </c>
      <c r="P3" s="5">
        <f t="shared" si="1"/>
        <v>0.2346470785126227</v>
      </c>
      <c r="Q3" s="5">
        <f t="shared" si="1"/>
        <v>0.19039379886299498</v>
      </c>
    </row>
    <row r="4" spans="1:17" x14ac:dyDescent="0.3">
      <c r="A4">
        <v>1.8816088868288521</v>
      </c>
      <c r="B4" s="6">
        <v>1.8466214720232528</v>
      </c>
      <c r="C4" s="6">
        <v>1.5386957922908258</v>
      </c>
      <c r="D4" s="6">
        <v>1.934368567546324</v>
      </c>
      <c r="E4" s="6">
        <v>1.6416388130113042</v>
      </c>
      <c r="F4" s="6">
        <v>2.078816980510489</v>
      </c>
      <c r="G4" s="6">
        <v>1.0321676876318158</v>
      </c>
      <c r="I4" s="8"/>
      <c r="J4" s="1" t="s">
        <v>14</v>
      </c>
      <c r="L4" s="3">
        <f>_xlfn.T.TEST(A3:A31,B3:B31,2,1)</f>
        <v>3.2077275344843247E-2</v>
      </c>
      <c r="M4" s="3">
        <f>_xlfn.T.TEST(A3:A31,C3:C31,2,1)</f>
        <v>1.1297689290597915E-2</v>
      </c>
      <c r="N4" s="3">
        <f>_xlfn.T.TEST(A3:A31,D3:D31,2,1)</f>
        <v>4.9655239195395336E-2</v>
      </c>
      <c r="O4" s="3">
        <f>_xlfn.T.TEST(A3:A31,E3:E31,2,1)</f>
        <v>7.2310008328693817E-2</v>
      </c>
      <c r="P4" s="3">
        <f>_xlfn.T.TEST(A3:A31,F3:F31,2,1)</f>
        <v>4.2518339648596221E-2</v>
      </c>
      <c r="Q4" s="3">
        <f>_xlfn.T.TEST(A3:A31,G3:G31,2,1)</f>
        <v>0.20205215088622408</v>
      </c>
    </row>
    <row r="5" spans="1:17" x14ac:dyDescent="0.3">
      <c r="A5">
        <v>1.4406561817360068</v>
      </c>
      <c r="B5" s="4">
        <v>1.2535312811890322</v>
      </c>
      <c r="C5" s="4">
        <v>2.352927438182026</v>
      </c>
      <c r="D5" s="4">
        <v>1.5691105998429844</v>
      </c>
      <c r="E5" s="4">
        <v>1.917059582378148</v>
      </c>
      <c r="F5" s="4">
        <v>0.59985595969367866</v>
      </c>
      <c r="G5" s="4">
        <v>1.8505513684276182</v>
      </c>
      <c r="I5" s="8"/>
      <c r="J5" s="1" t="s">
        <v>16</v>
      </c>
      <c r="L5">
        <f>_xlfn.F.TEST(A3:A31,B3:B31)</f>
        <v>0.26128126324603196</v>
      </c>
      <c r="M5">
        <f>_xlfn.F.TEST(A3:A31,C3:C31)</f>
        <v>4.5281681846536428E-2</v>
      </c>
      <c r="N5">
        <f>_xlfn.F.TEST(A3:A31,D3:D31)</f>
        <v>1.8028968025077197E-2</v>
      </c>
      <c r="O5">
        <f>_xlfn.F.TEST(A3:A31,E3:E31)</f>
        <v>0.3792251128039103</v>
      </c>
      <c r="P5">
        <f>_xlfn.F.TEST(A3:A31,F3:F31)</f>
        <v>2.6248616941214865E-3</v>
      </c>
      <c r="Q5">
        <f>_xlfn.F.TEST(A3:A31,G3:G31)</f>
        <v>1.2561446990966051E-2</v>
      </c>
    </row>
    <row r="6" spans="1:17" x14ac:dyDescent="0.3">
      <c r="A6">
        <v>1.3927015470100788</v>
      </c>
      <c r="B6" s="6">
        <v>2.3854967466312789</v>
      </c>
      <c r="C6" s="6">
        <v>1.4423655650409659</v>
      </c>
      <c r="D6" s="6">
        <v>1.8057753387221833</v>
      </c>
      <c r="E6" s="6">
        <v>1.9863803960875113</v>
      </c>
      <c r="F6" s="6">
        <v>1.5435497253125219</v>
      </c>
      <c r="G6" s="6">
        <v>1.5321193274764933</v>
      </c>
      <c r="I6" s="8"/>
    </row>
    <row r="7" spans="1:17" x14ac:dyDescent="0.3">
      <c r="A7">
        <v>1.5229083708540683</v>
      </c>
      <c r="B7" s="4">
        <v>1.9407713753185363</v>
      </c>
      <c r="C7" s="4">
        <v>2.4976852373333265</v>
      </c>
      <c r="D7" s="4">
        <v>1.6845043659193795</v>
      </c>
      <c r="E7" s="4">
        <v>1.9737542931944827</v>
      </c>
      <c r="F7" s="4">
        <v>2.4364483797280161</v>
      </c>
      <c r="G7" s="4">
        <v>1.8976921999279548</v>
      </c>
    </row>
    <row r="8" spans="1:17" x14ac:dyDescent="0.3">
      <c r="A8">
        <v>1.1684197699567382</v>
      </c>
      <c r="B8" s="6">
        <v>1.8721644342125969</v>
      </c>
      <c r="C8" s="6">
        <v>1.6209614718783134</v>
      </c>
      <c r="D8" s="6">
        <v>2.5450001698294367</v>
      </c>
      <c r="E8" s="6">
        <v>1.1390839129408563</v>
      </c>
      <c r="F8" s="6">
        <v>2.3515141667540171</v>
      </c>
      <c r="G8" s="6">
        <v>1.4993854531121242</v>
      </c>
    </row>
    <row r="9" spans="1:17" x14ac:dyDescent="0.3">
      <c r="A9">
        <v>1.5850424501484093</v>
      </c>
      <c r="B9" s="4">
        <v>1.255030640519309</v>
      </c>
      <c r="C9" s="4">
        <v>1.3048076592590612</v>
      </c>
      <c r="D9" s="4">
        <v>1.883979492780308</v>
      </c>
      <c r="E9" s="4">
        <v>1.302121478037837</v>
      </c>
      <c r="F9" s="4">
        <v>1.8907337232169763</v>
      </c>
      <c r="G9" s="4">
        <v>2.1109600909085531</v>
      </c>
    </row>
    <row r="10" spans="1:17" x14ac:dyDescent="0.3">
      <c r="A10">
        <v>1.7819682621427506</v>
      </c>
      <c r="B10" s="6">
        <v>2.109765187501639</v>
      </c>
      <c r="C10" s="6">
        <v>1.81230834602751</v>
      </c>
      <c r="D10" s="6">
        <v>1.1390478514469047</v>
      </c>
      <c r="E10" s="6">
        <v>1.5228164650716125</v>
      </c>
      <c r="F10" s="6">
        <v>2.6073413078989907</v>
      </c>
      <c r="G10" s="6">
        <v>1.2787292875391256</v>
      </c>
    </row>
    <row r="11" spans="1:17" x14ac:dyDescent="0.3">
      <c r="A11">
        <v>1.4666899180094117</v>
      </c>
      <c r="B11" s="4">
        <v>1.9350539001454425</v>
      </c>
      <c r="C11" s="4">
        <v>1.7210385250588713</v>
      </c>
      <c r="D11" s="4">
        <v>2.1813664215126432</v>
      </c>
      <c r="E11" s="4">
        <v>1.1975946050080561</v>
      </c>
      <c r="F11" s="4">
        <v>1.2862485371069745</v>
      </c>
      <c r="G11" s="4">
        <v>1.1088632801751472</v>
      </c>
    </row>
    <row r="12" spans="1:17" x14ac:dyDescent="0.3">
      <c r="A12">
        <v>1.7116735534830594</v>
      </c>
      <c r="B12" s="6">
        <v>1.838264040649177</v>
      </c>
      <c r="C12" s="6">
        <v>2.3860103981246104</v>
      </c>
      <c r="D12" s="6">
        <v>2.1246723877830851</v>
      </c>
      <c r="E12" s="6">
        <v>1.9615304149057369</v>
      </c>
      <c r="F12" s="6">
        <v>2.2886760112845601</v>
      </c>
      <c r="G12" s="6">
        <v>1.2497906672889272</v>
      </c>
    </row>
    <row r="13" spans="1:17" x14ac:dyDescent="0.3">
      <c r="A13">
        <v>1.8807096389842068</v>
      </c>
      <c r="B13" s="4">
        <v>1.3710287235390088</v>
      </c>
      <c r="C13" s="4">
        <v>2.0790470229083815</v>
      </c>
      <c r="D13" s="4">
        <v>1.8573290435431749</v>
      </c>
      <c r="E13" s="4">
        <v>1.7579002770934824</v>
      </c>
      <c r="F13" s="4">
        <v>1.6592263258271449</v>
      </c>
      <c r="G13" s="4">
        <v>1.8842176728227493</v>
      </c>
    </row>
    <row r="14" spans="1:17" x14ac:dyDescent="0.3">
      <c r="A14">
        <v>0.8520111370286404</v>
      </c>
      <c r="B14" s="6">
        <v>2.1900915023734671</v>
      </c>
      <c r="C14" s="6">
        <v>1.5260107307331707</v>
      </c>
      <c r="D14" s="6">
        <v>2.1301483261685994</v>
      </c>
      <c r="E14" s="6">
        <v>1.6148723847513045</v>
      </c>
      <c r="F14" s="6">
        <v>0.9254189983567962</v>
      </c>
      <c r="G14" s="6">
        <v>2.1081643296190089</v>
      </c>
    </row>
    <row r="15" spans="1:17" x14ac:dyDescent="0.3">
      <c r="A15">
        <v>1.7276767401029238</v>
      </c>
      <c r="B15" s="4">
        <v>1.9360617317146163</v>
      </c>
      <c r="C15" s="4">
        <v>1.8563880777775201</v>
      </c>
      <c r="D15" s="4">
        <v>1.5461206578774329</v>
      </c>
      <c r="E15" s="4">
        <v>1.6504150586478585</v>
      </c>
      <c r="F15" s="4">
        <v>1.7849277053615025</v>
      </c>
      <c r="G15" s="4">
        <v>1.9587760436306654</v>
      </c>
    </row>
    <row r="16" spans="1:17" x14ac:dyDescent="0.3">
      <c r="A16">
        <v>1.6637073834748914</v>
      </c>
      <c r="B16" s="6">
        <v>1.4715085500834704</v>
      </c>
      <c r="C16" s="6">
        <v>1.6528190748521732</v>
      </c>
      <c r="D16" s="6">
        <v>1.493972293881656</v>
      </c>
      <c r="E16" s="6">
        <v>1.9657386300725312</v>
      </c>
      <c r="F16" s="6">
        <v>1.6010914642532954</v>
      </c>
      <c r="G16" s="6">
        <v>2.5111210714107437</v>
      </c>
    </row>
    <row r="17" spans="1:7" x14ac:dyDescent="0.3">
      <c r="A17">
        <v>1.6285303973846179</v>
      </c>
      <c r="B17" s="4">
        <v>1.5055781823364989</v>
      </c>
      <c r="C17" s="4">
        <v>1.261206537938927</v>
      </c>
      <c r="D17" s="4">
        <v>1.3997356146000093</v>
      </c>
      <c r="E17" s="4">
        <v>1.7073123620420481</v>
      </c>
      <c r="F17" s="4">
        <v>2.0705859998848717</v>
      </c>
      <c r="G17" s="4">
        <v>1.4037163711263554</v>
      </c>
    </row>
    <row r="18" spans="1:7" x14ac:dyDescent="0.3">
      <c r="A18">
        <v>1.8247881819246743</v>
      </c>
      <c r="B18" s="6">
        <v>1.6012636983188104</v>
      </c>
      <c r="C18" s="6">
        <v>2.3737606664208912</v>
      </c>
      <c r="D18" s="6">
        <v>2.6273961150742955</v>
      </c>
      <c r="E18" s="6">
        <v>2.0354349935822982</v>
      </c>
      <c r="F18" s="6">
        <v>1.895405084979483</v>
      </c>
      <c r="G18" s="6">
        <v>1.3270084819047661</v>
      </c>
    </row>
    <row r="19" spans="1:7" x14ac:dyDescent="0.3">
      <c r="A19">
        <v>0.94263388946083659</v>
      </c>
      <c r="B19" s="4">
        <v>1.8974994477990275</v>
      </c>
      <c r="C19" s="4">
        <v>2.1612484627362045</v>
      </c>
      <c r="D19" s="4">
        <v>1.6869378185128465</v>
      </c>
      <c r="E19" s="4">
        <v>1.5040151111796585</v>
      </c>
      <c r="F19" s="4">
        <v>1.5521520196291796</v>
      </c>
      <c r="G19" s="4">
        <v>1.7741294214690679</v>
      </c>
    </row>
    <row r="20" spans="1:7" x14ac:dyDescent="0.3">
      <c r="A20">
        <v>1.4126722844833182</v>
      </c>
      <c r="B20" s="6">
        <v>1.2372461216113548</v>
      </c>
      <c r="C20" s="6">
        <v>1.8704186181985212</v>
      </c>
      <c r="D20" s="6">
        <v>1.6242772743166953</v>
      </c>
      <c r="E20" s="6">
        <v>1.6990953115496397</v>
      </c>
      <c r="F20" s="6">
        <v>2.0800167839791537</v>
      </c>
      <c r="G20" s="6">
        <v>1.739210548704643</v>
      </c>
    </row>
    <row r="21" spans="1:7" x14ac:dyDescent="0.3">
      <c r="A21">
        <v>1.8006957965525849</v>
      </c>
      <c r="B21" s="4">
        <v>1.3583591471079326</v>
      </c>
      <c r="C21" s="4">
        <v>1.5139757013011206</v>
      </c>
      <c r="D21" s="4">
        <v>1.4223081599876619</v>
      </c>
      <c r="E21" s="4">
        <v>1.6514039515692251</v>
      </c>
      <c r="F21" s="4">
        <v>1.3717733551977849</v>
      </c>
      <c r="G21" s="4">
        <v>1.9595088065481752</v>
      </c>
    </row>
    <row r="22" spans="1:7" x14ac:dyDescent="0.3">
      <c r="A22">
        <v>1.5006652211743232</v>
      </c>
      <c r="B22" s="6">
        <v>2.2247951069789251</v>
      </c>
      <c r="C22" s="6">
        <v>1.58815826610967</v>
      </c>
      <c r="D22" s="6">
        <v>1.024256921028748</v>
      </c>
      <c r="E22" s="6">
        <v>1.9096482053513897</v>
      </c>
      <c r="F22" s="6">
        <v>2.2100357448006727</v>
      </c>
      <c r="G22" s="6">
        <v>1.7063949141009449</v>
      </c>
    </row>
    <row r="23" spans="1:7" x14ac:dyDescent="0.3">
      <c r="A23">
        <v>1.9658880282304172</v>
      </c>
      <c r="B23" s="4">
        <v>1.4524820135647032</v>
      </c>
      <c r="C23" s="4">
        <v>2.1135146096864781</v>
      </c>
      <c r="D23" s="4">
        <v>2.1440614075948772</v>
      </c>
      <c r="E23" s="4">
        <v>2.1033420818347985</v>
      </c>
      <c r="F23" s="4">
        <v>0.71380694918310028</v>
      </c>
      <c r="G23" s="4">
        <v>1.3032519711356314</v>
      </c>
    </row>
    <row r="24" spans="1:7" x14ac:dyDescent="0.3">
      <c r="A24">
        <v>1.5180222488367998</v>
      </c>
      <c r="B24" s="6">
        <v>2.1047855080749973</v>
      </c>
      <c r="C24" s="6">
        <v>1.5993738847022325</v>
      </c>
      <c r="D24" s="6">
        <v>1.7788800382971925</v>
      </c>
      <c r="E24" s="6">
        <v>1.9914287755739803</v>
      </c>
      <c r="F24" s="6">
        <v>1.6980170739391904</v>
      </c>
      <c r="G24" s="6">
        <v>2.2602128662778527</v>
      </c>
    </row>
    <row r="25" spans="1:7" x14ac:dyDescent="0.3">
      <c r="A25">
        <v>1.6034490973969668</v>
      </c>
      <c r="B25" s="4">
        <v>1.6459680692464396</v>
      </c>
      <c r="C25" s="4">
        <v>1.4385819191135234</v>
      </c>
      <c r="D25" s="4">
        <v>2.0695118342523542</v>
      </c>
      <c r="E25" s="4">
        <v>1.9666052608838598</v>
      </c>
      <c r="F25" s="4">
        <v>2.1923603602737294</v>
      </c>
      <c r="G25" s="4">
        <v>2.2193586571647614</v>
      </c>
    </row>
    <row r="26" spans="1:7" x14ac:dyDescent="0.3">
      <c r="A26">
        <v>1.9152375811613158</v>
      </c>
      <c r="B26" s="6">
        <v>2.3108048077493888</v>
      </c>
      <c r="C26" s="6">
        <v>2.432865088167675</v>
      </c>
      <c r="D26" s="6">
        <v>0.8500708060110489</v>
      </c>
      <c r="E26" s="6">
        <v>1.2057596154901735</v>
      </c>
      <c r="F26" s="6">
        <v>1.3979976658393056</v>
      </c>
      <c r="G26" s="6">
        <v>1.2972510519224083</v>
      </c>
    </row>
    <row r="27" spans="1:7" x14ac:dyDescent="0.3">
      <c r="A27">
        <v>1.3791388389003103</v>
      </c>
      <c r="B27" s="4">
        <v>2.2197917346249354</v>
      </c>
      <c r="C27" s="4">
        <v>2.5070762463623191</v>
      </c>
      <c r="D27" s="4">
        <v>1.8862889628787907</v>
      </c>
      <c r="E27" s="4">
        <v>1.5508747268371423</v>
      </c>
      <c r="F27" s="4">
        <v>1.8531314995437651</v>
      </c>
      <c r="G27" s="4">
        <v>1.4804957132212258</v>
      </c>
    </row>
    <row r="28" spans="1:7" x14ac:dyDescent="0.3">
      <c r="A28">
        <v>1.4397266081168938</v>
      </c>
      <c r="B28" s="6">
        <v>1.6114789402408571</v>
      </c>
      <c r="C28" s="6">
        <v>1.935995824151004</v>
      </c>
      <c r="D28" s="6">
        <v>1.8456454106195044</v>
      </c>
      <c r="E28" s="6">
        <v>1.772898258519396</v>
      </c>
      <c r="F28" s="6">
        <v>1.7572218012814746</v>
      </c>
      <c r="G28" s="6">
        <v>2.622222393337974</v>
      </c>
    </row>
    <row r="29" spans="1:7" x14ac:dyDescent="0.3">
      <c r="A29">
        <v>1.9055995264819905</v>
      </c>
      <c r="B29" s="4">
        <v>1.576656369252899</v>
      </c>
      <c r="C29" s="4">
        <v>1.4347057933874654</v>
      </c>
      <c r="D29" s="4">
        <v>1.4245724066317551</v>
      </c>
      <c r="E29" s="4">
        <v>2.0277801191588263</v>
      </c>
      <c r="F29" s="4">
        <v>1.591500138276434</v>
      </c>
      <c r="G29" s="4">
        <v>2.3946174289515314</v>
      </c>
    </row>
    <row r="30" spans="1:7" x14ac:dyDescent="0.3">
      <c r="A30">
        <v>1.5925584239653439</v>
      </c>
      <c r="B30" s="6">
        <v>1.7137500732123208</v>
      </c>
      <c r="C30" s="6">
        <v>1.120114943359044</v>
      </c>
      <c r="D30" s="6">
        <v>1.749165089334298</v>
      </c>
      <c r="E30" s="6">
        <v>0.94457769365724187</v>
      </c>
      <c r="F30" s="6">
        <v>1.8752358210924354</v>
      </c>
      <c r="G30" s="6">
        <v>1.4880273871203291</v>
      </c>
    </row>
    <row r="31" spans="1:7" x14ac:dyDescent="0.3">
      <c r="A31">
        <v>1.6988578570427701</v>
      </c>
      <c r="B31" s="4">
        <v>1.6433711871036165</v>
      </c>
      <c r="C31" s="4">
        <v>1.5217809949880643</v>
      </c>
      <c r="D31" s="4">
        <v>2.6354711082617266</v>
      </c>
      <c r="E31" s="4">
        <v>2.1520199961926094</v>
      </c>
      <c r="F31" s="4">
        <v>2.3416369377943278</v>
      </c>
      <c r="G31" s="4">
        <v>1.0430247590836264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3.3290074076026827E-2</v>
      </c>
      <c r="C34">
        <f t="shared" si="3"/>
        <v>0.37240188773790894</v>
      </c>
      <c r="D34">
        <f t="shared" si="3"/>
        <v>9.9257042829838174E-2</v>
      </c>
      <c r="E34">
        <f t="shared" si="3"/>
        <v>-0.65339250782036473</v>
      </c>
      <c r="F34">
        <f t="shared" si="3"/>
        <v>-0.72281378481024428</v>
      </c>
      <c r="G34">
        <f t="shared" si="3"/>
        <v>0.36806012857401776</v>
      </c>
    </row>
    <row r="35" spans="1:7" x14ac:dyDescent="0.3">
      <c r="A35">
        <f t="shared" ref="A35:G35" si="4">KURT(A3:A31)</f>
        <v>0.88183153188423935</v>
      </c>
      <c r="B35">
        <f t="shared" si="4"/>
        <v>-1.0732424200556405</v>
      </c>
      <c r="C35">
        <f t="shared" si="4"/>
        <v>-0.96924924793842404</v>
      </c>
      <c r="D35">
        <f t="shared" si="4"/>
        <v>0.17332612670703762</v>
      </c>
      <c r="E35">
        <f t="shared" si="4"/>
        <v>-0.45084363490003332</v>
      </c>
      <c r="F35">
        <f t="shared" si="4"/>
        <v>0.36495135154479907</v>
      </c>
      <c r="G35">
        <f t="shared" si="4"/>
        <v>-0.76306263021655951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1.3971743350712618</v>
      </c>
      <c r="C36">
        <f t="shared" si="5"/>
        <v>1.8054635953822815</v>
      </c>
      <c r="D36">
        <f t="shared" si="5"/>
        <v>8.3918494322178336E-2</v>
      </c>
      <c r="E36">
        <f t="shared" si="5"/>
        <v>2.3090610311148945</v>
      </c>
      <c r="F36">
        <f t="shared" si="5"/>
        <v>2.6861595088414689</v>
      </c>
      <c r="G36">
        <f t="shared" si="5"/>
        <v>1.3583329461618503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0.49728739147928758</v>
      </c>
      <c r="C38">
        <f t="shared" si="6"/>
        <v>0.40546050935982952</v>
      </c>
      <c r="D38">
        <f t="shared" si="6"/>
        <v>0.95890885803444204</v>
      </c>
      <c r="E38">
        <f t="shared" si="6"/>
        <v>0.31520548624273753</v>
      </c>
      <c r="F38">
        <f t="shared" si="6"/>
        <v>0.26104048873947266</v>
      </c>
      <c r="G38">
        <f t="shared" si="6"/>
        <v>0.50703944730571038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53" priority="6" operator="greaterThan">
      <formula>$K$2</formula>
    </cfRule>
    <cfRule type="cellIs" dxfId="52" priority="7" operator="lessThan">
      <formula>$K$2</formula>
    </cfRule>
  </conditionalFormatting>
  <conditionalFormatting sqref="L3:Q3">
    <cfRule type="cellIs" dxfId="51" priority="2" operator="lessThan">
      <formula>$K$3</formula>
    </cfRule>
    <cfRule type="cellIs" dxfId="50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49" priority="1" operator="lessThan">
      <formula>0.05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C098-A472-4F93-9B84-6EDB9A44055E}">
  <dimension ref="A1:Q38"/>
  <sheetViews>
    <sheetView workbookViewId="0">
      <selection activeCell="O4" sqref="O4"/>
    </sheetView>
  </sheetViews>
  <sheetFormatPr defaultRowHeight="14.4" x14ac:dyDescent="0.3"/>
  <cols>
    <col min="2" max="4" width="16.77734375" bestFit="1" customWidth="1"/>
    <col min="5" max="7" width="16.6640625" bestFit="1" customWidth="1"/>
    <col min="10" max="10" width="27.33203125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1.8118086411968173</v>
      </c>
      <c r="M2" s="2">
        <f t="shared" ref="M2:Q2" si="0">AVERAGE(C3:C31)</f>
        <v>1.8481380700045986</v>
      </c>
      <c r="N2" s="2">
        <f>AVERAGE(D3:D31)</f>
        <v>1.8209943019543946</v>
      </c>
      <c r="O2" s="2">
        <f t="shared" si="0"/>
        <v>1.7422927215379007</v>
      </c>
      <c r="P2" s="2">
        <f t="shared" si="0"/>
        <v>1.8358834963873436</v>
      </c>
      <c r="Q2" s="2">
        <f t="shared" si="0"/>
        <v>1.7472807686119216</v>
      </c>
    </row>
    <row r="3" spans="1:17" x14ac:dyDescent="0.3">
      <c r="A3">
        <v>1.3339911440755514</v>
      </c>
      <c r="B3" s="4">
        <v>2.0903612815830472</v>
      </c>
      <c r="C3" s="4">
        <v>1.7343600776885217</v>
      </c>
      <c r="D3" s="4">
        <v>1.5793654754034836</v>
      </c>
      <c r="E3" s="4">
        <v>1.2570510482655164</v>
      </c>
      <c r="F3" s="4">
        <v>2.1271373076162141</v>
      </c>
      <c r="G3" s="4">
        <v>1.3890100745871479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0.1064760784324303</v>
      </c>
      <c r="M3" s="5">
        <f t="shared" si="1"/>
        <v>0.16579968759414712</v>
      </c>
      <c r="N3" s="5">
        <f t="shared" si="1"/>
        <v>0.19167519982087206</v>
      </c>
      <c r="O3" s="5">
        <f t="shared" si="1"/>
        <v>0.1156534019042661</v>
      </c>
      <c r="P3" s="5">
        <f t="shared" si="1"/>
        <v>0.24861978128835671</v>
      </c>
      <c r="Q3" s="5">
        <f t="shared" si="1"/>
        <v>0.21707540996142866</v>
      </c>
    </row>
    <row r="4" spans="1:17" x14ac:dyDescent="0.3">
      <c r="A4">
        <v>1.8816088868288521</v>
      </c>
      <c r="B4" s="6">
        <v>1.9909820292679299</v>
      </c>
      <c r="C4" s="6">
        <v>1.574897282297741</v>
      </c>
      <c r="D4" s="6">
        <v>2.0661877633942449</v>
      </c>
      <c r="E4" s="6">
        <v>1.8629441859594031</v>
      </c>
      <c r="F4" s="6">
        <v>1.8459971669332593</v>
      </c>
      <c r="G4" s="6">
        <v>1.0694805296969225</v>
      </c>
      <c r="I4" s="8"/>
      <c r="J4" s="1" t="s">
        <v>14</v>
      </c>
      <c r="L4" s="3">
        <f>_xlfn.T.TEST(A3:A31,B3:B31,2,1)</f>
        <v>1.2714436052032024E-2</v>
      </c>
      <c r="M4" s="3">
        <f>_xlfn.T.TEST(A3:A31,C3:C31,2,1)</f>
        <v>4.7936431851577695E-3</v>
      </c>
      <c r="N4" s="3">
        <f>_xlfn.T.TEST(A3:A31,D3:D31,2,1)</f>
        <v>2.0591784656835616E-2</v>
      </c>
      <c r="O4" s="3">
        <f>_xlfn.T.TEST(A3:A31,E3:E31,2,1)</f>
        <v>1.2762351531535814E-2</v>
      </c>
      <c r="P4" s="3">
        <f>_xlfn.T.TEST(A3:A31,F3:F31,2,1)</f>
        <v>1.8945488947321894E-2</v>
      </c>
      <c r="Q4" s="3">
        <f>_xlfn.T.TEST(A3:A31,G3:G31,2,1)</f>
        <v>0.12231996316644379</v>
      </c>
    </row>
    <row r="5" spans="1:17" x14ac:dyDescent="0.3">
      <c r="A5">
        <v>1.4406561817360068</v>
      </c>
      <c r="B5" s="4">
        <v>1.4145663358749554</v>
      </c>
      <c r="C5" s="4">
        <v>2.2257787688735058</v>
      </c>
      <c r="D5" s="4">
        <v>1.3592604330860414</v>
      </c>
      <c r="E5" s="4">
        <v>1.9333954705533583</v>
      </c>
      <c r="F5" s="4">
        <v>0.61660815346469466</v>
      </c>
      <c r="G5" s="4">
        <v>1.986629989739878</v>
      </c>
      <c r="I5" s="8"/>
      <c r="J5" s="1" t="s">
        <v>16</v>
      </c>
      <c r="L5">
        <f>_xlfn.F.TEST(A3:A31,B3:B31)</f>
        <v>0.30974561282821567</v>
      </c>
      <c r="M5">
        <f>_xlfn.F.TEST(A3:A31,C3:C31)</f>
        <v>3.1536958464209529E-2</v>
      </c>
      <c r="N5">
        <f>_xlfn.F.TEST(A3:A31,D3:D31)</f>
        <v>1.1984241186868449E-2</v>
      </c>
      <c r="O5">
        <f>_xlfn.F.TEST(A3:A31,E3:E31)</f>
        <v>0.2186559936942466</v>
      </c>
      <c r="P5">
        <f>_xlfn.F.TEST(A3:A31,F3:F31)</f>
        <v>1.6429144866582277E-3</v>
      </c>
      <c r="Q5">
        <f>_xlfn.F.TEST(A3:A31,G3:G31)</f>
        <v>4.815786197652089E-3</v>
      </c>
    </row>
    <row r="6" spans="1:17" x14ac:dyDescent="0.3">
      <c r="A6">
        <v>1.3927015470100788</v>
      </c>
      <c r="B6" s="6">
        <v>2.4955055794470042</v>
      </c>
      <c r="C6" s="6">
        <v>1.691857978676667</v>
      </c>
      <c r="D6" s="6">
        <v>1.8305622997317621</v>
      </c>
      <c r="E6" s="6">
        <v>2.1713409817696196</v>
      </c>
      <c r="F6" s="6">
        <v>1.620588287366991</v>
      </c>
      <c r="G6" s="6">
        <v>1.724323729317593</v>
      </c>
      <c r="I6" s="8"/>
    </row>
    <row r="7" spans="1:17" x14ac:dyDescent="0.3">
      <c r="A7">
        <v>1.5229083708540683</v>
      </c>
      <c r="B7" s="4">
        <v>2.0601207579341771</v>
      </c>
      <c r="C7" s="4">
        <v>2.5723076054598031</v>
      </c>
      <c r="D7" s="4">
        <v>1.7848547461301767</v>
      </c>
      <c r="E7" s="4">
        <v>1.9382026163103916</v>
      </c>
      <c r="F7" s="4">
        <v>2.5056888512592854</v>
      </c>
      <c r="G7" s="4">
        <v>1.7770408541990732</v>
      </c>
    </row>
    <row r="8" spans="1:17" x14ac:dyDescent="0.3">
      <c r="A8">
        <v>1.1684197699567382</v>
      </c>
      <c r="B8" s="6">
        <v>1.7316795865965122</v>
      </c>
      <c r="C8" s="6">
        <v>1.5687898576551913</v>
      </c>
      <c r="D8" s="6">
        <v>2.6227717304904639</v>
      </c>
      <c r="E8" s="6">
        <v>1.1742135112115115</v>
      </c>
      <c r="F8" s="6">
        <v>2.3909202785481876</v>
      </c>
      <c r="G8" s="6">
        <v>1.6585545342698436</v>
      </c>
    </row>
    <row r="9" spans="1:17" x14ac:dyDescent="0.3">
      <c r="A9">
        <v>1.5850424501484093</v>
      </c>
      <c r="B9" s="4">
        <v>1.2433637659794436</v>
      </c>
      <c r="C9" s="4">
        <v>1.219639683279317</v>
      </c>
      <c r="D9" s="4">
        <v>1.8625603370706951</v>
      </c>
      <c r="E9" s="4">
        <v>1.3162160970799761</v>
      </c>
      <c r="F9" s="4">
        <v>1.9947564812582641</v>
      </c>
      <c r="G9" s="4">
        <v>2.1640366267733806</v>
      </c>
    </row>
    <row r="10" spans="1:17" x14ac:dyDescent="0.3">
      <c r="A10">
        <v>1.7819682621427506</v>
      </c>
      <c r="B10" s="6">
        <v>1.9853310636273878</v>
      </c>
      <c r="C10" s="6">
        <v>1.7285608629554636</v>
      </c>
      <c r="D10" s="6">
        <v>1.2681956489642052</v>
      </c>
      <c r="E10" s="6">
        <v>1.579886573795658</v>
      </c>
      <c r="F10" s="6">
        <v>2.6547398782711129</v>
      </c>
      <c r="G10" s="6">
        <v>1.2874160762047857</v>
      </c>
    </row>
    <row r="11" spans="1:17" x14ac:dyDescent="0.3">
      <c r="A11">
        <v>1.4666899180094117</v>
      </c>
      <c r="B11" s="4">
        <v>1.9677171343275195</v>
      </c>
      <c r="C11" s="4">
        <v>1.6567802668218381</v>
      </c>
      <c r="D11" s="4">
        <v>2.1814424675980826</v>
      </c>
      <c r="E11" s="4">
        <v>1.2389895083669444</v>
      </c>
      <c r="F11" s="4">
        <v>1.384602984525966</v>
      </c>
      <c r="G11" s="4">
        <v>1.0321860225592985</v>
      </c>
    </row>
    <row r="12" spans="1:17" x14ac:dyDescent="0.3">
      <c r="A12">
        <v>1.7116735534830594</v>
      </c>
      <c r="B12" s="6">
        <v>1.9019400943461908</v>
      </c>
      <c r="C12" s="6">
        <v>2.4209724198182676</v>
      </c>
      <c r="D12" s="6">
        <v>2.0682691090732535</v>
      </c>
      <c r="E12" s="6">
        <v>2.0258463229995289</v>
      </c>
      <c r="F12" s="6">
        <v>2.2237293007313785</v>
      </c>
      <c r="G12" s="6">
        <v>1.4717511373523544</v>
      </c>
    </row>
    <row r="13" spans="1:17" x14ac:dyDescent="0.3">
      <c r="A13">
        <v>1.8807096389842068</v>
      </c>
      <c r="B13" s="4">
        <v>1.3474110021378216</v>
      </c>
      <c r="C13" s="4">
        <v>2.0974348209546636</v>
      </c>
      <c r="D13" s="4">
        <v>2.0017347976025746</v>
      </c>
      <c r="E13" s="4">
        <v>1.8256101082908718</v>
      </c>
      <c r="F13" s="4">
        <v>1.8054966537471906</v>
      </c>
      <c r="G13" s="4">
        <v>1.8190143809796824</v>
      </c>
    </row>
    <row r="14" spans="1:17" x14ac:dyDescent="0.3">
      <c r="A14">
        <v>0.8520111370286404</v>
      </c>
      <c r="B14" s="6">
        <v>2.1992244662450235</v>
      </c>
      <c r="C14" s="6">
        <v>1.6947346294739796</v>
      </c>
      <c r="D14" s="6">
        <v>2.2313558693002689</v>
      </c>
      <c r="E14" s="6">
        <v>1.5579582800241822</v>
      </c>
      <c r="F14" s="6">
        <v>1.0578668462175815</v>
      </c>
      <c r="G14" s="6">
        <v>2.0756198710388647</v>
      </c>
    </row>
    <row r="15" spans="1:17" x14ac:dyDescent="0.3">
      <c r="A15">
        <v>1.7276767401029238</v>
      </c>
      <c r="B15" s="4">
        <v>1.9123098189620975</v>
      </c>
      <c r="C15" s="4">
        <v>1.9872354717162273</v>
      </c>
      <c r="D15" s="4">
        <v>1.6549117759165273</v>
      </c>
      <c r="E15" s="4">
        <v>1.7717462979141876</v>
      </c>
      <c r="F15" s="4">
        <v>1.7721536360276686</v>
      </c>
      <c r="G15" s="4">
        <v>1.9792775152400623</v>
      </c>
    </row>
    <row r="16" spans="1:17" x14ac:dyDescent="0.3">
      <c r="A16">
        <v>1.6637073834748914</v>
      </c>
      <c r="B16" s="6">
        <v>1.7156510956452962</v>
      </c>
      <c r="C16" s="6">
        <v>1.4685405004181982</v>
      </c>
      <c r="D16" s="6">
        <v>1.6986102549349293</v>
      </c>
      <c r="E16" s="6">
        <v>2.0534047779080811</v>
      </c>
      <c r="F16" s="6">
        <v>1.7350223502399047</v>
      </c>
      <c r="G16" s="6">
        <v>2.591178751979168</v>
      </c>
    </row>
    <row r="17" spans="1:7" x14ac:dyDescent="0.3">
      <c r="A17">
        <v>1.6285303973846179</v>
      </c>
      <c r="B17" s="4">
        <v>1.3713433252836054</v>
      </c>
      <c r="C17" s="4">
        <v>1.5310506066649499</v>
      </c>
      <c r="D17" s="4">
        <v>1.3375544017586212</v>
      </c>
      <c r="E17" s="4">
        <v>1.6538128161732553</v>
      </c>
      <c r="F17" s="4">
        <v>2.2950252394395627</v>
      </c>
      <c r="G17" s="4">
        <v>1.6701357799182239</v>
      </c>
    </row>
    <row r="18" spans="1:7" x14ac:dyDescent="0.3">
      <c r="A18">
        <v>1.8247881819246743</v>
      </c>
      <c r="B18" s="6">
        <v>1.7942511664723899</v>
      </c>
      <c r="C18" s="6">
        <v>2.4314024035057611</v>
      </c>
      <c r="D18" s="6">
        <v>2.5683343877794376</v>
      </c>
      <c r="E18" s="6">
        <v>2.26272637841948</v>
      </c>
      <c r="F18" s="6">
        <v>1.9367672217786558</v>
      </c>
      <c r="G18" s="6">
        <v>1.0896395103900443</v>
      </c>
    </row>
    <row r="19" spans="1:7" x14ac:dyDescent="0.3">
      <c r="A19">
        <v>0.94263388946083659</v>
      </c>
      <c r="B19" s="4">
        <v>1.930733396588433</v>
      </c>
      <c r="C19" s="4">
        <v>2.1579391770382919</v>
      </c>
      <c r="D19" s="4">
        <v>1.7825467889666224</v>
      </c>
      <c r="E19" s="4">
        <v>1.3490033603921552</v>
      </c>
      <c r="F19" s="4">
        <v>1.5471190719331014</v>
      </c>
      <c r="G19" s="4">
        <v>1.9268010143518495</v>
      </c>
    </row>
    <row r="20" spans="1:7" x14ac:dyDescent="0.3">
      <c r="A20">
        <v>1.4126722844833182</v>
      </c>
      <c r="B20" s="6">
        <v>1.2837772073125606</v>
      </c>
      <c r="C20" s="6">
        <v>1.7470844332416147</v>
      </c>
      <c r="D20" s="6">
        <v>1.4620351555879769</v>
      </c>
      <c r="E20" s="6">
        <v>1.7475285184260148</v>
      </c>
      <c r="F20" s="6">
        <v>2.4174984826186261</v>
      </c>
      <c r="G20" s="6">
        <v>1.7641952851799556</v>
      </c>
    </row>
    <row r="21" spans="1:7" x14ac:dyDescent="0.3">
      <c r="A21">
        <v>1.8006957965525849</v>
      </c>
      <c r="B21" s="4">
        <v>1.4816231611790698</v>
      </c>
      <c r="C21" s="4">
        <v>1.3691410069949512</v>
      </c>
      <c r="D21" s="4">
        <v>1.4643530534782128</v>
      </c>
      <c r="E21" s="4">
        <v>1.7338466492752542</v>
      </c>
      <c r="F21" s="4">
        <v>1.4868913741018912</v>
      </c>
      <c r="G21" s="4">
        <v>2.104366485890258</v>
      </c>
    </row>
    <row r="22" spans="1:7" x14ac:dyDescent="0.3">
      <c r="A22">
        <v>1.5006652211743232</v>
      </c>
      <c r="B22" s="6">
        <v>2.1811245074532963</v>
      </c>
      <c r="C22" s="6">
        <v>1.6940398393637526</v>
      </c>
      <c r="D22" s="6">
        <v>1.0404357379208673</v>
      </c>
      <c r="E22" s="6">
        <v>1.9741136996974309</v>
      </c>
      <c r="F22" s="6">
        <v>2.2449084146208658</v>
      </c>
      <c r="G22" s="6">
        <v>1.7269462773929649</v>
      </c>
    </row>
    <row r="23" spans="1:7" x14ac:dyDescent="0.3">
      <c r="A23">
        <v>1.9658880282304172</v>
      </c>
      <c r="B23" s="4">
        <v>1.4769138220361209</v>
      </c>
      <c r="C23" s="4">
        <v>2.3232730231534551</v>
      </c>
      <c r="D23" s="4">
        <v>2.1478777542970984</v>
      </c>
      <c r="E23" s="4">
        <v>2.1778585805771926</v>
      </c>
      <c r="F23" s="4">
        <v>0.77482364423118244</v>
      </c>
      <c r="G23" s="4">
        <v>1.1978810169478753</v>
      </c>
    </row>
    <row r="24" spans="1:7" x14ac:dyDescent="0.3">
      <c r="A24">
        <v>1.5180222488367998</v>
      </c>
      <c r="B24" s="6">
        <v>2.1352238056517119</v>
      </c>
      <c r="C24" s="6">
        <v>1.8398282749996933</v>
      </c>
      <c r="D24" s="6">
        <v>1.6794144334101035</v>
      </c>
      <c r="E24" s="6">
        <v>2.0555145909050982</v>
      </c>
      <c r="F24" s="6">
        <v>1.7744601077477367</v>
      </c>
      <c r="G24" s="6">
        <v>2.2567517938677475</v>
      </c>
    </row>
    <row r="25" spans="1:7" x14ac:dyDescent="0.3">
      <c r="A25">
        <v>1.6034490973969668</v>
      </c>
      <c r="B25" s="4">
        <v>1.6897608818832275</v>
      </c>
      <c r="C25" s="4">
        <v>1.5414043854073973</v>
      </c>
      <c r="D25" s="4">
        <v>2.0547845998353931</v>
      </c>
      <c r="E25" s="4">
        <v>1.8625907786718048</v>
      </c>
      <c r="F25" s="4">
        <v>2.1516726167267444</v>
      </c>
      <c r="G25" s="4">
        <v>2.389001210760783</v>
      </c>
    </row>
    <row r="26" spans="1:7" x14ac:dyDescent="0.3">
      <c r="A26">
        <v>1.9152375811613158</v>
      </c>
      <c r="B26" s="6">
        <v>2.253577318558925</v>
      </c>
      <c r="C26" s="6">
        <v>2.4740839351244057</v>
      </c>
      <c r="D26" s="6">
        <v>1.0761589615413565</v>
      </c>
      <c r="E26" s="6">
        <v>1.1440662791829861</v>
      </c>
      <c r="F26" s="6">
        <v>1.3126513014485748</v>
      </c>
      <c r="G26" s="6">
        <v>1.3065969316925261</v>
      </c>
    </row>
    <row r="27" spans="1:7" x14ac:dyDescent="0.3">
      <c r="A27">
        <v>1.3791388389003103</v>
      </c>
      <c r="B27" s="4">
        <v>2.3009307826989871</v>
      </c>
      <c r="C27" s="4">
        <v>2.6598676729617177</v>
      </c>
      <c r="D27" s="4">
        <v>1.9678826751537233</v>
      </c>
      <c r="E27" s="4">
        <v>1.6112202586110489</v>
      </c>
      <c r="F27" s="4">
        <v>1.8693641903917519</v>
      </c>
      <c r="G27" s="4">
        <v>1.5269711719049368</v>
      </c>
    </row>
    <row r="28" spans="1:7" x14ac:dyDescent="0.3">
      <c r="A28">
        <v>1.4397266081168938</v>
      </c>
      <c r="B28" s="6">
        <v>1.7060224649685003</v>
      </c>
      <c r="C28" s="6">
        <v>1.9543910425667741</v>
      </c>
      <c r="D28" s="6">
        <v>1.6730220439618495</v>
      </c>
      <c r="E28" s="6">
        <v>1.7004450495944223</v>
      </c>
      <c r="F28" s="6">
        <v>1.9052990554724281</v>
      </c>
      <c r="G28" s="6">
        <v>2.6559428281822162</v>
      </c>
    </row>
    <row r="29" spans="1:7" x14ac:dyDescent="0.3">
      <c r="A29">
        <v>1.9055995264819905</v>
      </c>
      <c r="B29" s="4">
        <v>1.6114205132078889</v>
      </c>
      <c r="C29" s="4">
        <v>1.3289883765686297</v>
      </c>
      <c r="D29" s="4">
        <v>1.443951795933432</v>
      </c>
      <c r="E29" s="4">
        <v>2.1050433444558796</v>
      </c>
      <c r="F29" s="4">
        <v>1.3339917828951926</v>
      </c>
      <c r="G29" s="4">
        <v>2.4074379894343805</v>
      </c>
    </row>
    <row r="30" spans="1:7" x14ac:dyDescent="0.3">
      <c r="A30">
        <v>1.5925584239653439</v>
      </c>
      <c r="B30" s="6">
        <v>1.6598625292179325</v>
      </c>
      <c r="C30" s="6">
        <v>1.1674188193822583</v>
      </c>
      <c r="D30" s="6">
        <v>1.9665511059702958</v>
      </c>
      <c r="E30" s="6">
        <v>1.1997922656468549</v>
      </c>
      <c r="F30" s="6">
        <v>1.9395474857418267</v>
      </c>
      <c r="G30" s="6">
        <v>1.719716086431829</v>
      </c>
    </row>
    <row r="31" spans="1:7" x14ac:dyDescent="0.3">
      <c r="A31">
        <v>1.6988578570427701</v>
      </c>
      <c r="B31" s="4">
        <v>1.6097217002206499</v>
      </c>
      <c r="C31" s="4">
        <v>1.734200807070317</v>
      </c>
      <c r="D31" s="4">
        <v>2.9338491523857391</v>
      </c>
      <c r="E31" s="4">
        <v>2.242120574121008</v>
      </c>
      <c r="F31" s="4">
        <v>2.51529322987713</v>
      </c>
      <c r="G31" s="4">
        <v>0.90323881346208346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4.5369474076913267E-2</v>
      </c>
      <c r="C34">
        <f t="shared" si="3"/>
        <v>0.41053334552594917</v>
      </c>
      <c r="D34">
        <f t="shared" si="3"/>
        <v>0.46650680493325825</v>
      </c>
      <c r="E34">
        <f t="shared" si="3"/>
        <v>-0.33375090902003224</v>
      </c>
      <c r="F34">
        <f t="shared" si="3"/>
        <v>-0.61668403673140992</v>
      </c>
      <c r="G34">
        <f t="shared" si="3"/>
        <v>8.3085703905307715E-2</v>
      </c>
    </row>
    <row r="35" spans="1:7" x14ac:dyDescent="0.3">
      <c r="A35">
        <f t="shared" ref="A35:G35" si="4">KURT(A3:A31)</f>
        <v>0.88183153188423935</v>
      </c>
      <c r="B35">
        <f t="shared" si="4"/>
        <v>-0.80798935175964814</v>
      </c>
      <c r="C35">
        <f t="shared" si="4"/>
        <v>-0.76558247593875706</v>
      </c>
      <c r="D35">
        <f t="shared" si="4"/>
        <v>0.30930313666019371</v>
      </c>
      <c r="E35">
        <f t="shared" si="4"/>
        <v>-1.030259606755989</v>
      </c>
      <c r="F35">
        <f t="shared" si="4"/>
        <v>0.14365921983749752</v>
      </c>
      <c r="G35">
        <f t="shared" si="4"/>
        <v>-0.68286015843649706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0.79880542203342242</v>
      </c>
      <c r="C36">
        <f t="shared" si="5"/>
        <v>1.5228226716651456</v>
      </c>
      <c r="D36">
        <f t="shared" si="5"/>
        <v>1.1674709154073124</v>
      </c>
      <c r="E36">
        <f t="shared" si="5"/>
        <v>1.8209505207330876</v>
      </c>
      <c r="F36">
        <f t="shared" si="5"/>
        <v>1.8630503544320616</v>
      </c>
      <c r="G36">
        <f t="shared" si="5"/>
        <v>0.59680904374402965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0.67072054040794571</v>
      </c>
      <c r="C38">
        <f t="shared" si="6"/>
        <v>0.46700685816982912</v>
      </c>
      <c r="D38">
        <f t="shared" si="6"/>
        <v>0.55781079135064937</v>
      </c>
      <c r="E38">
        <f t="shared" si="6"/>
        <v>0.40233296567573762</v>
      </c>
      <c r="F38">
        <f t="shared" si="6"/>
        <v>0.39395240470745274</v>
      </c>
      <c r="G38">
        <f t="shared" si="6"/>
        <v>0.7420011233463647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48" priority="6" operator="greaterThan">
      <formula>$K$2</formula>
    </cfRule>
    <cfRule type="cellIs" dxfId="47" priority="7" operator="lessThan">
      <formula>$K$2</formula>
    </cfRule>
  </conditionalFormatting>
  <conditionalFormatting sqref="L3:Q3">
    <cfRule type="cellIs" dxfId="46" priority="2" operator="lessThan">
      <formula>$K$3</formula>
    </cfRule>
    <cfRule type="cellIs" dxfId="45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44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22D1-BB1F-4C6D-9F16-1DA6F405B85F}">
  <dimension ref="C1:AF50"/>
  <sheetViews>
    <sheetView tabSelected="1" topLeftCell="A22" workbookViewId="0">
      <selection activeCell="H56" sqref="H56"/>
    </sheetView>
  </sheetViews>
  <sheetFormatPr defaultRowHeight="14.4" x14ac:dyDescent="0.3"/>
  <cols>
    <col min="4" max="4" width="32.44140625" bestFit="1" customWidth="1"/>
    <col min="5" max="5" width="12" bestFit="1" customWidth="1"/>
    <col min="6" max="8" width="17.88671875" bestFit="1" customWidth="1"/>
    <col min="9" max="10" width="17.6640625" bestFit="1" customWidth="1"/>
    <col min="11" max="11" width="16.6640625" bestFit="1" customWidth="1"/>
    <col min="13" max="13" width="33.77734375" bestFit="1" customWidth="1"/>
    <col min="14" max="14" width="12" bestFit="1" customWidth="1"/>
    <col min="15" max="17" width="17.5546875" bestFit="1" customWidth="1"/>
    <col min="18" max="20" width="17.44140625" bestFit="1" customWidth="1"/>
    <col min="22" max="22" width="27.33203125" bestFit="1" customWidth="1"/>
    <col min="23" max="23" width="12" bestFit="1" customWidth="1"/>
    <col min="24" max="26" width="17.5546875" bestFit="1" customWidth="1"/>
    <col min="27" max="29" width="17.44140625" bestFit="1" customWidth="1"/>
  </cols>
  <sheetData>
    <row r="1" spans="3:32" x14ac:dyDescent="0.3">
      <c r="C1" s="10" t="s">
        <v>19</v>
      </c>
      <c r="D1" s="10"/>
      <c r="E1" s="10"/>
      <c r="F1" s="10"/>
      <c r="G1" s="10"/>
      <c r="H1" s="10"/>
      <c r="I1" s="10"/>
      <c r="J1" s="10"/>
      <c r="K1" s="10"/>
      <c r="L1" s="10" t="s">
        <v>24</v>
      </c>
      <c r="M1" s="10"/>
      <c r="N1" s="10"/>
      <c r="O1" s="10"/>
      <c r="P1" s="10"/>
      <c r="Q1" s="10"/>
      <c r="R1" s="10"/>
      <c r="S1" s="10"/>
      <c r="T1" s="10"/>
      <c r="U1" s="10" t="s">
        <v>29</v>
      </c>
      <c r="V1" s="10"/>
      <c r="W1" s="10"/>
      <c r="X1" s="10"/>
      <c r="Y1" s="10"/>
      <c r="Z1" s="10"/>
      <c r="AA1" s="10"/>
      <c r="AB1" s="10"/>
      <c r="AC1" s="10"/>
    </row>
    <row r="2" spans="3:32" x14ac:dyDescent="0.3">
      <c r="E2" s="9" t="s">
        <v>9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N2" s="9" t="s">
        <v>9</v>
      </c>
      <c r="O2" s="9" t="s">
        <v>2</v>
      </c>
      <c r="P2" s="9" t="s">
        <v>3</v>
      </c>
      <c r="Q2" s="9" t="s">
        <v>4</v>
      </c>
      <c r="R2" s="9" t="s">
        <v>5</v>
      </c>
      <c r="S2" s="9" t="s">
        <v>6</v>
      </c>
      <c r="T2" s="9" t="s">
        <v>7</v>
      </c>
      <c r="W2" s="9" t="s">
        <v>9</v>
      </c>
      <c r="X2" s="9" t="s">
        <v>2</v>
      </c>
      <c r="Y2" s="9" t="s">
        <v>3</v>
      </c>
      <c r="Z2" s="9" t="s">
        <v>4</v>
      </c>
      <c r="AA2" s="9" t="s">
        <v>5</v>
      </c>
      <c r="AB2" s="9" t="s">
        <v>6</v>
      </c>
      <c r="AC2" s="9" t="s">
        <v>7</v>
      </c>
    </row>
    <row r="3" spans="3:32" x14ac:dyDescent="0.3">
      <c r="D3" s="9" t="s">
        <v>10</v>
      </c>
      <c r="E3" s="13">
        <v>1.5702837574120261</v>
      </c>
      <c r="F3" s="14">
        <v>0.98006392892571981</v>
      </c>
      <c r="G3" s="14">
        <v>0.89542322286483278</v>
      </c>
      <c r="H3" s="14">
        <v>0.86645854336502071</v>
      </c>
      <c r="I3" s="14">
        <v>0.84958963873060356</v>
      </c>
      <c r="J3" s="14">
        <v>0.89534926331890952</v>
      </c>
      <c r="K3" s="14">
        <v>0.70429891190830241</v>
      </c>
      <c r="M3" s="9" t="s">
        <v>10</v>
      </c>
      <c r="N3" s="13">
        <v>1.5702837574120261</v>
      </c>
      <c r="O3" s="13">
        <v>1.3803253086876415</v>
      </c>
      <c r="P3" s="13">
        <v>1.3741523567619938</v>
      </c>
      <c r="Q3" s="13">
        <v>1.3681873487262621</v>
      </c>
      <c r="R3" s="13">
        <v>1.3253726999207005</v>
      </c>
      <c r="S3" s="13">
        <v>1.4069032336510277</v>
      </c>
      <c r="T3" s="13">
        <v>1.1370344320591017</v>
      </c>
      <c r="V3" s="9" t="s">
        <v>10</v>
      </c>
      <c r="W3" s="13">
        <v>1.5702837574120261</v>
      </c>
      <c r="X3" s="13">
        <v>1.7526842976620807</v>
      </c>
      <c r="Y3" s="13">
        <v>1.7906206570509782</v>
      </c>
      <c r="Z3" s="13">
        <v>1.7440056593450919</v>
      </c>
      <c r="AA3" s="13">
        <v>1.6653749596659795</v>
      </c>
      <c r="AB3" s="13">
        <v>1.7582613301270649</v>
      </c>
      <c r="AC3" s="13">
        <v>1.6337761606135128</v>
      </c>
      <c r="AF3" s="12">
        <v>0.05</v>
      </c>
    </row>
    <row r="4" spans="3:32" x14ac:dyDescent="0.3">
      <c r="D4" s="9" t="s">
        <v>12</v>
      </c>
      <c r="E4" s="13">
        <v>7.2194024369225965E-2</v>
      </c>
      <c r="F4" s="13">
        <v>0.12253827377915665</v>
      </c>
      <c r="G4" s="13">
        <v>0.15365225074792743</v>
      </c>
      <c r="H4" s="13">
        <v>0.12907300236787986</v>
      </c>
      <c r="I4" s="13">
        <v>0.10355733528293366</v>
      </c>
      <c r="J4" s="13">
        <v>0.16125803753878551</v>
      </c>
      <c r="K4" s="13">
        <v>0.15670936736156399</v>
      </c>
      <c r="M4" s="9" t="s">
        <v>12</v>
      </c>
      <c r="N4" s="13">
        <v>7.2194024369225965E-2</v>
      </c>
      <c r="O4" s="13">
        <v>0.12194028661775605</v>
      </c>
      <c r="P4" s="13">
        <v>0.18947215397664019</v>
      </c>
      <c r="Q4" s="13">
        <v>0.15541767018194919</v>
      </c>
      <c r="R4" s="13">
        <v>0.10272289872111122</v>
      </c>
      <c r="S4" s="13">
        <v>0.237996997925355</v>
      </c>
      <c r="T4" s="13">
        <v>0.17243940372971847</v>
      </c>
      <c r="V4" s="9" t="s">
        <v>12</v>
      </c>
      <c r="W4" s="13">
        <v>7.2194024369225965E-2</v>
      </c>
      <c r="X4" s="13">
        <v>0.11407481107432609</v>
      </c>
      <c r="Y4" s="13">
        <v>0.15970852929069124</v>
      </c>
      <c r="Z4" s="13">
        <v>0.21622794055129047</v>
      </c>
      <c r="AA4" s="13">
        <v>0.12776200338984414</v>
      </c>
      <c r="AB4" s="13">
        <v>0.27378853265747138</v>
      </c>
      <c r="AC4" s="13">
        <v>0.21528640410022978</v>
      </c>
    </row>
    <row r="5" spans="3:32" x14ac:dyDescent="0.3">
      <c r="D5" s="9" t="s">
        <v>14</v>
      </c>
      <c r="F5" s="11">
        <v>1.9748438468178046E-7</v>
      </c>
      <c r="G5" s="11">
        <v>2.710734413982259E-9</v>
      </c>
      <c r="H5" s="11">
        <v>1.2658342852966924E-8</v>
      </c>
      <c r="I5" s="11">
        <v>1.0971145079924589E-11</v>
      </c>
      <c r="J5" s="11">
        <v>1.6371588964446729E-8</v>
      </c>
      <c r="K5" s="11">
        <v>6.0199821120819497E-10</v>
      </c>
      <c r="M5" s="9" t="s">
        <v>14</v>
      </c>
      <c r="O5">
        <v>5.1863140954988618E-2</v>
      </c>
      <c r="P5">
        <v>4.0528840616142529E-2</v>
      </c>
      <c r="Q5">
        <v>4.0205540018800938E-2</v>
      </c>
      <c r="R5">
        <v>2.820790460834982E-4</v>
      </c>
      <c r="S5">
        <v>0.12327597291875018</v>
      </c>
      <c r="T5">
        <v>2.0353561440210755E-4</v>
      </c>
      <c r="V5" s="9" t="s">
        <v>14</v>
      </c>
      <c r="X5">
        <v>5.8310070754921652E-2</v>
      </c>
      <c r="Y5">
        <v>2.0084807567793978E-2</v>
      </c>
      <c r="Z5">
        <v>0.11218564843776437</v>
      </c>
      <c r="AA5">
        <v>0.17122164696932032</v>
      </c>
      <c r="AB5">
        <v>0.10229757325559252</v>
      </c>
      <c r="AC5">
        <v>0.56765043323637032</v>
      </c>
    </row>
    <row r="6" spans="3:32" x14ac:dyDescent="0.3">
      <c r="D6" s="9" t="s">
        <v>16</v>
      </c>
      <c r="F6" s="11">
        <v>0.16775770301835091</v>
      </c>
      <c r="G6" s="11">
        <v>5.0223108363238546E-2</v>
      </c>
      <c r="H6" s="11">
        <v>0.13024049196775159</v>
      </c>
      <c r="I6" s="11">
        <v>0.34542688519906573</v>
      </c>
      <c r="J6" s="11">
        <v>3.7503796823556972E-2</v>
      </c>
      <c r="K6" s="11">
        <v>4.4649310445451618E-2</v>
      </c>
      <c r="M6" s="9" t="s">
        <v>16</v>
      </c>
      <c r="O6">
        <v>0.17167811456634874</v>
      </c>
      <c r="P6">
        <v>1.2994491245857361E-2</v>
      </c>
      <c r="Q6">
        <v>4.6922792602734735E-2</v>
      </c>
      <c r="R6">
        <v>0.35629541151418354</v>
      </c>
      <c r="S6">
        <v>2.3433133089015338E-3</v>
      </c>
      <c r="T6">
        <v>2.4520894125266032E-2</v>
      </c>
      <c r="V6" s="9" t="s">
        <v>16</v>
      </c>
      <c r="X6">
        <v>0.23226551584183316</v>
      </c>
      <c r="Y6">
        <v>3.9795750824833762E-2</v>
      </c>
      <c r="Z6">
        <v>4.9612897172646823E-3</v>
      </c>
      <c r="AA6">
        <v>0.1370366736574547</v>
      </c>
      <c r="AB6">
        <v>7.2846426430468042E-4</v>
      </c>
      <c r="AC6">
        <v>5.1283791490540284E-3</v>
      </c>
    </row>
    <row r="7" spans="3:32" x14ac:dyDescent="0.3">
      <c r="D7" s="10" t="s">
        <v>20</v>
      </c>
      <c r="E7" s="10"/>
      <c r="F7" s="10"/>
      <c r="G7" s="10"/>
      <c r="H7" s="10"/>
      <c r="I7" s="10"/>
      <c r="J7" s="10"/>
      <c r="K7" s="10"/>
      <c r="M7" s="10" t="s">
        <v>25</v>
      </c>
      <c r="N7" s="10"/>
      <c r="O7" s="10"/>
      <c r="P7" s="10"/>
      <c r="Q7" s="10"/>
      <c r="R7" s="10"/>
      <c r="S7" s="10"/>
      <c r="T7" s="10"/>
      <c r="V7" s="10" t="s">
        <v>30</v>
      </c>
      <c r="W7" s="10"/>
      <c r="X7" s="10"/>
      <c r="Y7" s="10"/>
      <c r="Z7" s="10"/>
      <c r="AA7" s="10"/>
      <c r="AB7" s="10"/>
      <c r="AC7" s="10"/>
    </row>
    <row r="8" spans="3:32" x14ac:dyDescent="0.3">
      <c r="E8" s="9" t="s">
        <v>9</v>
      </c>
      <c r="F8" s="9" t="s">
        <v>2</v>
      </c>
      <c r="G8" s="9" t="s">
        <v>3</v>
      </c>
      <c r="H8" s="9" t="s">
        <v>4</v>
      </c>
      <c r="I8" s="9" t="s">
        <v>5</v>
      </c>
      <c r="J8" s="9" t="s">
        <v>6</v>
      </c>
      <c r="K8" s="9" t="s">
        <v>7</v>
      </c>
      <c r="N8" s="9" t="s">
        <v>9</v>
      </c>
      <c r="O8" s="9" t="s">
        <v>2</v>
      </c>
      <c r="P8" s="9" t="s">
        <v>3</v>
      </c>
      <c r="Q8" s="9" t="s">
        <v>4</v>
      </c>
      <c r="R8" s="9" t="s">
        <v>5</v>
      </c>
      <c r="S8" s="9" t="s">
        <v>6</v>
      </c>
      <c r="T8" s="9" t="s">
        <v>7</v>
      </c>
      <c r="W8" s="9" t="s">
        <v>9</v>
      </c>
      <c r="X8" s="9" t="s">
        <v>2</v>
      </c>
      <c r="Y8" s="9" t="s">
        <v>3</v>
      </c>
      <c r="Z8" s="9" t="s">
        <v>4</v>
      </c>
      <c r="AA8" s="9" t="s">
        <v>5</v>
      </c>
      <c r="AB8" s="9" t="s">
        <v>6</v>
      </c>
      <c r="AC8" s="9" t="s">
        <v>7</v>
      </c>
    </row>
    <row r="9" spans="3:32" x14ac:dyDescent="0.3">
      <c r="D9" s="9" t="s">
        <v>10</v>
      </c>
      <c r="E9" s="13">
        <v>1.5702837574120261</v>
      </c>
      <c r="F9" s="13">
        <v>1.0696345108845495</v>
      </c>
      <c r="G9" s="13">
        <v>0.98079492007250846</v>
      </c>
      <c r="H9" s="13">
        <v>0.96926079024727652</v>
      </c>
      <c r="I9" s="13">
        <v>0.93621304140163419</v>
      </c>
      <c r="J9" s="13">
        <v>0.99006247126102032</v>
      </c>
      <c r="K9" s="13">
        <v>0.86519107695839281</v>
      </c>
      <c r="M9" s="9" t="s">
        <v>10</v>
      </c>
      <c r="N9" s="13">
        <v>1.5702837574120261</v>
      </c>
      <c r="O9" s="13">
        <v>1.3803253086876415</v>
      </c>
      <c r="P9" s="13">
        <v>1.3741523567619938</v>
      </c>
      <c r="Q9" s="13">
        <v>1.3681873487262621</v>
      </c>
      <c r="R9" s="13">
        <v>1.3253726999207005</v>
      </c>
      <c r="S9" s="13">
        <v>1.4069032336510277</v>
      </c>
      <c r="T9" s="13">
        <v>1.1370344320591017</v>
      </c>
      <c r="V9" s="9" t="s">
        <v>10</v>
      </c>
      <c r="W9" s="13">
        <v>1.5702837574120261</v>
      </c>
      <c r="X9" s="13">
        <v>1.7526842976620807</v>
      </c>
      <c r="Y9" s="13">
        <v>1.7906206570509782</v>
      </c>
      <c r="Z9" s="13">
        <v>1.7440056593450919</v>
      </c>
      <c r="AA9" s="13">
        <v>1.6653749596659795</v>
      </c>
      <c r="AB9" s="13">
        <v>1.7582613301270649</v>
      </c>
      <c r="AC9" s="13">
        <v>1.6337761606135128</v>
      </c>
    </row>
    <row r="10" spans="3:32" x14ac:dyDescent="0.3">
      <c r="D10" s="9" t="s">
        <v>12</v>
      </c>
      <c r="E10" s="13">
        <v>7.2194024369225965E-2</v>
      </c>
      <c r="F10" s="13">
        <v>0.10680593278291513</v>
      </c>
      <c r="G10" s="13">
        <v>0.16659222455957517</v>
      </c>
      <c r="H10" s="13">
        <v>0.13065101584295577</v>
      </c>
      <c r="I10" s="13">
        <v>0.10252775437741285</v>
      </c>
      <c r="J10" s="13">
        <v>0.15056797767401894</v>
      </c>
      <c r="K10" s="13">
        <v>0.15086238430746279</v>
      </c>
      <c r="M10" s="9" t="s">
        <v>12</v>
      </c>
      <c r="N10" s="13">
        <v>7.2194024369225965E-2</v>
      </c>
      <c r="O10" s="13">
        <v>0.12194028661775605</v>
      </c>
      <c r="P10" s="13">
        <v>0.18947215397664019</v>
      </c>
      <c r="Q10" s="13">
        <v>0.15541767018194919</v>
      </c>
      <c r="R10" s="13">
        <v>0.10272289872111122</v>
      </c>
      <c r="S10" s="13">
        <v>0.237996997925355</v>
      </c>
      <c r="T10" s="13">
        <v>0.17243940372971847</v>
      </c>
      <c r="V10" s="9" t="s">
        <v>12</v>
      </c>
      <c r="W10" s="13">
        <v>7.2194024369225965E-2</v>
      </c>
      <c r="X10" s="13">
        <v>0.11407481107432609</v>
      </c>
      <c r="Y10" s="13">
        <v>0.15970852929069124</v>
      </c>
      <c r="Z10" s="13">
        <v>0.21622794055129047</v>
      </c>
      <c r="AA10" s="13">
        <v>0.12776200338984414</v>
      </c>
      <c r="AB10" s="13">
        <v>0.27378853265747138</v>
      </c>
      <c r="AC10" s="13">
        <v>0.21528640410022978</v>
      </c>
    </row>
    <row r="11" spans="3:32" x14ac:dyDescent="0.3">
      <c r="D11" s="9" t="s">
        <v>14</v>
      </c>
      <c r="F11">
        <v>1.7284362251445693E-6</v>
      </c>
      <c r="G11">
        <v>5.8883723305026604E-8</v>
      </c>
      <c r="H11">
        <v>3.1259217093164837E-7</v>
      </c>
      <c r="I11">
        <v>3.334146174996399E-10</v>
      </c>
      <c r="J11">
        <v>4.0367042234352809E-7</v>
      </c>
      <c r="K11">
        <v>4.207089823519634E-8</v>
      </c>
      <c r="M11" s="9" t="s">
        <v>14</v>
      </c>
      <c r="O11">
        <v>5.1863140954988618E-2</v>
      </c>
      <c r="P11">
        <v>4.0528840616142529E-2</v>
      </c>
      <c r="Q11">
        <v>4.0205540018800938E-2</v>
      </c>
      <c r="R11">
        <v>2.820790460834982E-4</v>
      </c>
      <c r="S11">
        <v>0.12327597291875018</v>
      </c>
      <c r="T11">
        <v>2.0353561440210755E-4</v>
      </c>
      <c r="V11" s="9" t="s">
        <v>14</v>
      </c>
      <c r="X11">
        <v>5.8310070754921652E-2</v>
      </c>
      <c r="Y11">
        <v>2.0084807567793978E-2</v>
      </c>
      <c r="Z11">
        <v>0.11218564843776437</v>
      </c>
      <c r="AA11">
        <v>0.17122164696932032</v>
      </c>
      <c r="AB11">
        <v>0.10229757325559252</v>
      </c>
      <c r="AC11">
        <v>0.56765043323637032</v>
      </c>
    </row>
    <row r="12" spans="3:32" x14ac:dyDescent="0.3">
      <c r="D12" s="9" t="s">
        <v>16</v>
      </c>
      <c r="F12">
        <v>0.30593375956295388</v>
      </c>
      <c r="G12">
        <v>3.0600456083053253E-2</v>
      </c>
      <c r="H12">
        <v>0.12250122705124142</v>
      </c>
      <c r="I12">
        <v>0.35888141603502222</v>
      </c>
      <c r="J12">
        <v>5.6569099693233801E-2</v>
      </c>
      <c r="K12">
        <v>5.5929546643675825E-2</v>
      </c>
      <c r="M12" s="9" t="s">
        <v>16</v>
      </c>
      <c r="O12">
        <v>0.17167811456634874</v>
      </c>
      <c r="P12">
        <v>1.2994491245857361E-2</v>
      </c>
      <c r="Q12">
        <v>4.6922792602734735E-2</v>
      </c>
      <c r="R12">
        <v>0.35629541151418354</v>
      </c>
      <c r="S12">
        <v>2.3433133089015338E-3</v>
      </c>
      <c r="T12">
        <v>2.4520894125266032E-2</v>
      </c>
      <c r="V12" s="9" t="s">
        <v>16</v>
      </c>
      <c r="X12">
        <v>0.23226551584183316</v>
      </c>
      <c r="Y12">
        <v>3.9795750824833762E-2</v>
      </c>
      <c r="Z12">
        <v>4.9612897172646823E-3</v>
      </c>
      <c r="AA12">
        <v>0.1370366736574547</v>
      </c>
      <c r="AB12">
        <v>7.2846426430468042E-4</v>
      </c>
      <c r="AC12">
        <v>5.1283791490540284E-3</v>
      </c>
    </row>
    <row r="13" spans="3:32" x14ac:dyDescent="0.3">
      <c r="D13" s="10" t="s">
        <v>22</v>
      </c>
      <c r="E13" s="10"/>
      <c r="F13" s="10"/>
      <c r="G13" s="10"/>
      <c r="H13" s="10"/>
      <c r="I13" s="10"/>
      <c r="J13" s="10"/>
      <c r="K13" s="10"/>
      <c r="M13" s="10" t="s">
        <v>26</v>
      </c>
      <c r="N13" s="10"/>
      <c r="O13" s="10"/>
      <c r="P13" s="10"/>
      <c r="Q13" s="10"/>
      <c r="R13" s="10"/>
      <c r="S13" s="10"/>
      <c r="T13" s="10"/>
      <c r="V13" s="10" t="s">
        <v>31</v>
      </c>
      <c r="W13" s="10"/>
      <c r="X13" s="10"/>
      <c r="Y13" s="10"/>
      <c r="Z13" s="10"/>
      <c r="AA13" s="10"/>
      <c r="AB13" s="10"/>
      <c r="AC13" s="10"/>
    </row>
    <row r="14" spans="3:32" x14ac:dyDescent="0.3">
      <c r="E14" s="9" t="s">
        <v>9</v>
      </c>
      <c r="F14" s="9" t="s">
        <v>2</v>
      </c>
      <c r="G14" s="9" t="s">
        <v>3</v>
      </c>
      <c r="H14" s="9" t="s">
        <v>4</v>
      </c>
      <c r="I14" s="9" t="s">
        <v>5</v>
      </c>
      <c r="J14" s="9" t="s">
        <v>6</v>
      </c>
      <c r="K14" s="9" t="s">
        <v>7</v>
      </c>
      <c r="N14" s="9" t="s">
        <v>9</v>
      </c>
      <c r="O14" s="9" t="s">
        <v>2</v>
      </c>
      <c r="P14" s="9" t="s">
        <v>3</v>
      </c>
      <c r="Q14" s="9" t="s">
        <v>4</v>
      </c>
      <c r="R14" s="9" t="s">
        <v>5</v>
      </c>
      <c r="S14" s="9" t="s">
        <v>6</v>
      </c>
      <c r="T14" s="9" t="s">
        <v>7</v>
      </c>
      <c r="W14" s="9" t="s">
        <v>9</v>
      </c>
      <c r="X14" s="9" t="s">
        <v>2</v>
      </c>
      <c r="Y14" s="9" t="s">
        <v>3</v>
      </c>
      <c r="Z14" s="9" t="s">
        <v>4</v>
      </c>
      <c r="AA14" s="9" t="s">
        <v>5</v>
      </c>
      <c r="AB14" s="9" t="s">
        <v>6</v>
      </c>
      <c r="AC14" s="9" t="s">
        <v>7</v>
      </c>
    </row>
    <row r="15" spans="3:32" x14ac:dyDescent="0.3">
      <c r="D15" s="9" t="s">
        <v>10</v>
      </c>
      <c r="E15" s="13">
        <v>1.5702837574120261</v>
      </c>
      <c r="F15" s="13">
        <v>1.108843918420461</v>
      </c>
      <c r="G15" s="13">
        <v>1.0359056978882277</v>
      </c>
      <c r="H15" s="13">
        <v>1.017554641039049</v>
      </c>
      <c r="I15" s="13">
        <v>0.98340665702761865</v>
      </c>
      <c r="J15" s="13">
        <v>1.0237589259838251</v>
      </c>
      <c r="K15" s="13">
        <v>0.91363088390568226</v>
      </c>
      <c r="M15" s="9" t="s">
        <v>10</v>
      </c>
      <c r="N15" s="13">
        <v>1.5702837574120261</v>
      </c>
      <c r="O15" s="13">
        <v>1.4517471757454508</v>
      </c>
      <c r="P15" s="13">
        <v>1.4526457098909424</v>
      </c>
      <c r="Q15" s="13">
        <v>1.4396209844474945</v>
      </c>
      <c r="R15" s="13">
        <v>1.3884124233110713</v>
      </c>
      <c r="S15" s="13">
        <v>1.4707360280313055</v>
      </c>
      <c r="T15" s="13">
        <v>1.2286999680583151</v>
      </c>
      <c r="V15" s="9" t="s">
        <v>10</v>
      </c>
      <c r="W15" s="13">
        <v>1.5702837574120261</v>
      </c>
      <c r="X15" s="13">
        <v>1.8065927651471603</v>
      </c>
      <c r="Y15" s="13">
        <v>1.8440222166629805</v>
      </c>
      <c r="Z15" s="13">
        <v>1.8120763612194499</v>
      </c>
      <c r="AA15" s="13">
        <v>1.7295363056708892</v>
      </c>
      <c r="AB15" s="13">
        <v>1.8199124676213432</v>
      </c>
      <c r="AC15" s="13">
        <v>1.7197834272328358</v>
      </c>
    </row>
    <row r="16" spans="3:32" x14ac:dyDescent="0.3">
      <c r="D16" s="9" t="s">
        <v>12</v>
      </c>
      <c r="E16" s="13">
        <v>7.2194024369225965E-2</v>
      </c>
      <c r="F16" s="13">
        <v>0.11866125450458155</v>
      </c>
      <c r="G16" s="13">
        <v>0.18118281295573668</v>
      </c>
      <c r="H16" s="13">
        <v>0.13391205904014303</v>
      </c>
      <c r="I16" s="13">
        <v>0.10199909919909311</v>
      </c>
      <c r="J16" s="13">
        <v>0.14110978378675698</v>
      </c>
      <c r="K16" s="13">
        <v>0.15305983537222267</v>
      </c>
      <c r="M16" s="9" t="s">
        <v>12</v>
      </c>
      <c r="N16" s="13">
        <v>7.2194024369225965E-2</v>
      </c>
      <c r="O16" s="13">
        <v>0.12983387797465717</v>
      </c>
      <c r="P16" s="13">
        <v>0.17812822314485602</v>
      </c>
      <c r="Q16" s="13">
        <v>0.14977163555830994</v>
      </c>
      <c r="R16" s="13">
        <v>9.4523538598358714E-2</v>
      </c>
      <c r="S16" s="13">
        <v>0.22536339712831155</v>
      </c>
      <c r="T16" s="13">
        <v>0.17770869266311656</v>
      </c>
      <c r="V16" s="9" t="s">
        <v>12</v>
      </c>
      <c r="W16" s="13">
        <v>7.2194024369225965E-2</v>
      </c>
      <c r="X16" s="13">
        <v>0.10406037009573935</v>
      </c>
      <c r="Y16" s="13">
        <v>0.16821312706347666</v>
      </c>
      <c r="Z16" s="13">
        <v>0.19594203171024266</v>
      </c>
      <c r="AA16" s="13">
        <v>0.11431641020835666</v>
      </c>
      <c r="AB16" s="13">
        <v>0.25042859151388552</v>
      </c>
      <c r="AC16" s="13">
        <v>0.21681746591534501</v>
      </c>
    </row>
    <row r="17" spans="4:29" x14ac:dyDescent="0.3">
      <c r="D17" s="9" t="s">
        <v>14</v>
      </c>
      <c r="F17">
        <v>1.1740682510528192E-5</v>
      </c>
      <c r="G17">
        <v>1.257107183456975E-6</v>
      </c>
      <c r="H17">
        <v>1.220107167021809E-6</v>
      </c>
      <c r="I17">
        <v>1.461572072190603E-9</v>
      </c>
      <c r="J17">
        <v>6.6409187853222447E-7</v>
      </c>
      <c r="K17">
        <v>1.5186376334554289E-7</v>
      </c>
      <c r="M17" s="9" t="s">
        <v>14</v>
      </c>
      <c r="O17">
        <v>0.22636103306112521</v>
      </c>
      <c r="P17">
        <v>0.19722165811795184</v>
      </c>
      <c r="Q17">
        <v>0.17354943310661233</v>
      </c>
      <c r="R17">
        <v>3.2330117748874151E-3</v>
      </c>
      <c r="S17">
        <v>0.3246562896139048</v>
      </c>
      <c r="T17">
        <v>2.4667374707271327E-3</v>
      </c>
      <c r="V17" s="9" t="s">
        <v>14</v>
      </c>
      <c r="X17">
        <v>1.4328050549171837E-2</v>
      </c>
      <c r="Y17">
        <v>5.5805750744661719E-3</v>
      </c>
      <c r="Z17">
        <v>2.6036163340383601E-2</v>
      </c>
      <c r="AA17">
        <v>2.174222869248485E-2</v>
      </c>
      <c r="AB17">
        <v>2.6969256374732579E-2</v>
      </c>
      <c r="AC17">
        <v>0.18455759284811032</v>
      </c>
    </row>
    <row r="18" spans="4:29" x14ac:dyDescent="0.3">
      <c r="D18" s="9" t="s">
        <v>16</v>
      </c>
      <c r="F18">
        <v>0.19481032790178898</v>
      </c>
      <c r="G18">
        <v>1.7664665018011116E-2</v>
      </c>
      <c r="H18">
        <v>0.10792549935524433</v>
      </c>
      <c r="I18">
        <v>0.36597235849924781</v>
      </c>
      <c r="J18">
        <v>8.1599727659980956E-2</v>
      </c>
      <c r="K18">
        <v>5.1382992310511667E-2</v>
      </c>
      <c r="M18" s="9" t="s">
        <v>16</v>
      </c>
      <c r="O18">
        <v>0.12645016032174272</v>
      </c>
      <c r="P18">
        <v>1.9799961163746077E-2</v>
      </c>
      <c r="Q18">
        <v>5.833662223154245E-2</v>
      </c>
      <c r="R18">
        <v>0.48042690004048738</v>
      </c>
      <c r="S18">
        <v>3.6081814691972095E-3</v>
      </c>
      <c r="T18">
        <v>2.0113521372433281E-2</v>
      </c>
      <c r="V18" s="9" t="s">
        <v>16</v>
      </c>
      <c r="X18">
        <v>0.33902120593748586</v>
      </c>
      <c r="Y18">
        <v>2.8773413732354532E-2</v>
      </c>
      <c r="Z18">
        <v>1.0253965306832232E-2</v>
      </c>
      <c r="AA18">
        <v>0.23013149148583628</v>
      </c>
      <c r="AB18">
        <v>1.5476162289452444E-3</v>
      </c>
      <c r="AC18">
        <v>4.8595919674318117E-3</v>
      </c>
    </row>
    <row r="19" spans="4:29" x14ac:dyDescent="0.3">
      <c r="D19" s="10" t="s">
        <v>21</v>
      </c>
      <c r="E19" s="10"/>
      <c r="F19" s="10"/>
      <c r="G19" s="10"/>
      <c r="H19" s="10"/>
      <c r="I19" s="10"/>
      <c r="J19" s="10"/>
      <c r="K19" s="10"/>
      <c r="M19" s="10" t="s">
        <v>27</v>
      </c>
      <c r="N19" s="10"/>
      <c r="O19" s="10"/>
      <c r="P19" s="10"/>
      <c r="Q19" s="10"/>
      <c r="R19" s="10"/>
      <c r="S19" s="10"/>
      <c r="T19" s="10"/>
      <c r="V19" s="10" t="s">
        <v>32</v>
      </c>
      <c r="W19" s="10"/>
      <c r="X19" s="10"/>
      <c r="Y19" s="10"/>
      <c r="Z19" s="10"/>
      <c r="AA19" s="10"/>
      <c r="AB19" s="10"/>
      <c r="AC19" s="10"/>
    </row>
    <row r="20" spans="4:29" x14ac:dyDescent="0.3">
      <c r="E20" s="9" t="s">
        <v>9</v>
      </c>
      <c r="F20" s="9" t="s">
        <v>2</v>
      </c>
      <c r="G20" s="9" t="s">
        <v>3</v>
      </c>
      <c r="H20" s="9" t="s">
        <v>4</v>
      </c>
      <c r="I20" s="9" t="s">
        <v>5</v>
      </c>
      <c r="J20" s="9" t="s">
        <v>6</v>
      </c>
      <c r="K20" s="9" t="s">
        <v>7</v>
      </c>
      <c r="N20" s="9" t="s">
        <v>9</v>
      </c>
      <c r="O20" s="9" t="s">
        <v>2</v>
      </c>
      <c r="P20" s="9" t="s">
        <v>3</v>
      </c>
      <c r="Q20" s="9" t="s">
        <v>4</v>
      </c>
      <c r="R20" s="9" t="s">
        <v>5</v>
      </c>
      <c r="S20" s="9" t="s">
        <v>6</v>
      </c>
      <c r="T20" s="9" t="s">
        <v>7</v>
      </c>
      <c r="W20" s="9" t="s">
        <v>9</v>
      </c>
      <c r="X20" s="9" t="s">
        <v>2</v>
      </c>
      <c r="Y20" s="9" t="s">
        <v>3</v>
      </c>
      <c r="Z20" s="9" t="s">
        <v>4</v>
      </c>
      <c r="AA20" s="9" t="s">
        <v>5</v>
      </c>
      <c r="AB20" s="9" t="s">
        <v>6</v>
      </c>
      <c r="AC20" s="9" t="s">
        <v>7</v>
      </c>
    </row>
    <row r="21" spans="4:29" x14ac:dyDescent="0.3">
      <c r="D21" s="9" t="s">
        <v>10</v>
      </c>
      <c r="E21" s="13">
        <v>1.5702837574120261</v>
      </c>
      <c r="F21" s="13">
        <v>1.8470554575065774</v>
      </c>
      <c r="G21" s="13">
        <v>1.9011330449170551</v>
      </c>
      <c r="H21" s="13">
        <v>1.8881324418172658</v>
      </c>
      <c r="I21" s="13">
        <v>1.7643564032278163</v>
      </c>
      <c r="J21" s="13">
        <v>1.9007738457604895</v>
      </c>
      <c r="K21" s="13">
        <v>1.8893231969762057</v>
      </c>
      <c r="M21" s="9" t="s">
        <v>10</v>
      </c>
      <c r="N21" s="13">
        <v>1.5702837574120261</v>
      </c>
      <c r="O21" s="13">
        <v>1.694295209541095</v>
      </c>
      <c r="P21" s="13">
        <v>1.7400007270572571</v>
      </c>
      <c r="Q21" s="13">
        <v>1.6713653027108291</v>
      </c>
      <c r="R21" s="13">
        <v>1.6158121185379002</v>
      </c>
      <c r="S21" s="13">
        <v>1.6921868612868716</v>
      </c>
      <c r="T21" s="13">
        <v>1.6053031240983604</v>
      </c>
      <c r="V21" s="9" t="s">
        <v>10</v>
      </c>
      <c r="W21" s="13">
        <v>1.5702837574120261</v>
      </c>
      <c r="X21" s="13">
        <v>1.7585382507425231</v>
      </c>
      <c r="Y21" s="13">
        <v>1.7947365103925967</v>
      </c>
      <c r="Z21" s="13">
        <v>1.7529236000800363</v>
      </c>
      <c r="AA21" s="13">
        <v>1.681111078936314</v>
      </c>
      <c r="AB21" s="13">
        <v>1.7742323588930651</v>
      </c>
      <c r="AC21" s="13">
        <v>1.6622320713394831</v>
      </c>
    </row>
    <row r="22" spans="4:29" x14ac:dyDescent="0.3">
      <c r="D22" s="9" t="s">
        <v>12</v>
      </c>
      <c r="E22" s="13">
        <v>7.2194024369225965E-2</v>
      </c>
      <c r="F22" s="13">
        <v>9.0215853687398789E-2</v>
      </c>
      <c r="G22" s="13">
        <v>0.13861404273255101</v>
      </c>
      <c r="H22" s="13">
        <v>0.15403649690183832</v>
      </c>
      <c r="I22" s="13">
        <v>0.11664755135956562</v>
      </c>
      <c r="J22" s="13">
        <v>0.19866813056192847</v>
      </c>
      <c r="K22" s="13">
        <v>0.15114814359071688</v>
      </c>
      <c r="M22" s="9" t="s">
        <v>12</v>
      </c>
      <c r="N22" s="13">
        <v>7.2194024369225965E-2</v>
      </c>
      <c r="O22" s="13">
        <v>0.12422427660796927</v>
      </c>
      <c r="P22" s="13">
        <v>0.16446405742711245</v>
      </c>
      <c r="Q22" s="13">
        <v>0.20445610801225289</v>
      </c>
      <c r="R22" s="13">
        <v>0.11509935716063187</v>
      </c>
      <c r="S22" s="13">
        <v>0.24890233157596733</v>
      </c>
      <c r="T22" s="13">
        <v>0.19788637077965673</v>
      </c>
      <c r="V22" s="9" t="s">
        <v>12</v>
      </c>
      <c r="W22" s="13">
        <v>7.2194024369225965E-2</v>
      </c>
      <c r="X22" s="13">
        <v>0.11694151799178973</v>
      </c>
      <c r="Y22" s="13">
        <v>0.15716910971479059</v>
      </c>
      <c r="Z22" s="13">
        <v>0.21273825514105826</v>
      </c>
      <c r="AA22" s="13">
        <v>0.13158969032347148</v>
      </c>
      <c r="AB22" s="13">
        <v>0.27237624873057781</v>
      </c>
      <c r="AC22" s="13">
        <v>0.21882601094870438</v>
      </c>
    </row>
    <row r="23" spans="4:29" x14ac:dyDescent="0.3">
      <c r="D23" s="9" t="s">
        <v>14</v>
      </c>
      <c r="F23">
        <v>4.124901936985303E-3</v>
      </c>
      <c r="G23">
        <v>7.9354563779324215E-4</v>
      </c>
      <c r="H23">
        <v>1.4330559449614692E-3</v>
      </c>
      <c r="I23">
        <v>2.3849372667993007E-3</v>
      </c>
      <c r="J23">
        <v>2.6118160834338812E-3</v>
      </c>
      <c r="K23">
        <v>2.6786356196967583E-3</v>
      </c>
      <c r="M23" s="9" t="s">
        <v>14</v>
      </c>
      <c r="O23">
        <v>0.20596942164326684</v>
      </c>
      <c r="P23">
        <v>6.6436863397732707E-2</v>
      </c>
      <c r="Q23">
        <v>0.35232299938872291</v>
      </c>
      <c r="R23">
        <v>0.51359481398833551</v>
      </c>
      <c r="S23">
        <v>0.25554927678755257</v>
      </c>
      <c r="T23">
        <v>0.74499650511784876</v>
      </c>
      <c r="V23" s="9" t="s">
        <v>14</v>
      </c>
      <c r="X23">
        <v>5.1920172211239186E-2</v>
      </c>
      <c r="Y23">
        <v>1.748099287380761E-2</v>
      </c>
      <c r="Z23">
        <v>9.3981274956548982E-2</v>
      </c>
      <c r="AA23">
        <v>0.11080986351674339</v>
      </c>
      <c r="AB23">
        <v>7.6942801093530272E-2</v>
      </c>
      <c r="AC23">
        <v>0.4166219500565469</v>
      </c>
    </row>
    <row r="24" spans="4:29" x14ac:dyDescent="0.3">
      <c r="D24" s="9" t="s">
        <v>16</v>
      </c>
      <c r="F24">
        <v>0.55937981616710242</v>
      </c>
      <c r="G24">
        <v>8.9904304326452023E-2</v>
      </c>
      <c r="H24">
        <v>4.9485132434323245E-2</v>
      </c>
      <c r="I24">
        <v>0.21048014442944774</v>
      </c>
      <c r="J24">
        <v>9.2870135777962746E-3</v>
      </c>
      <c r="K24">
        <v>5.5315825794638757E-2</v>
      </c>
      <c r="M24" s="9" t="s">
        <v>16</v>
      </c>
      <c r="O24">
        <v>0.15716898455974265</v>
      </c>
      <c r="P24">
        <v>3.3182634752002699E-2</v>
      </c>
      <c r="Q24">
        <v>7.5370798069700614E-3</v>
      </c>
      <c r="R24">
        <v>0.22334347947110234</v>
      </c>
      <c r="S24">
        <v>1.6276282968109377E-3</v>
      </c>
      <c r="T24">
        <v>9.5541388060971302E-3</v>
      </c>
      <c r="V24" s="9" t="s">
        <v>16</v>
      </c>
      <c r="X24">
        <v>0.20811929679658572</v>
      </c>
      <c r="Y24">
        <v>4.3867624567985201E-2</v>
      </c>
      <c r="Z24">
        <v>5.6109350611224179E-3</v>
      </c>
      <c r="AA24">
        <v>0.11811579853528331</v>
      </c>
      <c r="AB24">
        <v>7.6169797404986191E-4</v>
      </c>
      <c r="AC24">
        <v>4.5292484958744687E-3</v>
      </c>
    </row>
    <row r="25" spans="4:29" x14ac:dyDescent="0.3">
      <c r="D25" s="10" t="s">
        <v>23</v>
      </c>
      <c r="E25" s="10"/>
      <c r="F25" s="10"/>
      <c r="G25" s="10"/>
      <c r="H25" s="10"/>
      <c r="I25" s="10"/>
      <c r="J25" s="10"/>
      <c r="K25" s="10"/>
      <c r="M25" s="10" t="s">
        <v>28</v>
      </c>
      <c r="N25" s="10"/>
      <c r="O25" s="10"/>
      <c r="P25" s="10"/>
      <c r="Q25" s="10"/>
      <c r="R25" s="10"/>
      <c r="S25" s="10"/>
      <c r="T25" s="10"/>
      <c r="V25" s="10" t="s">
        <v>33</v>
      </c>
      <c r="W25" s="10"/>
      <c r="X25" s="10"/>
      <c r="Y25" s="10"/>
      <c r="Z25" s="10"/>
      <c r="AA25" s="10"/>
      <c r="AB25" s="10"/>
      <c r="AC25" s="10"/>
    </row>
    <row r="26" spans="4:29" x14ac:dyDescent="0.3">
      <c r="E26" s="9" t="s">
        <v>9</v>
      </c>
      <c r="F26" s="9" t="s">
        <v>2</v>
      </c>
      <c r="G26" s="9" t="s">
        <v>3</v>
      </c>
      <c r="H26" s="9" t="s">
        <v>4</v>
      </c>
      <c r="I26" s="9" t="s">
        <v>5</v>
      </c>
      <c r="J26" s="9" t="s">
        <v>6</v>
      </c>
      <c r="K26" s="9" t="s">
        <v>7</v>
      </c>
      <c r="N26" s="9" t="s">
        <v>9</v>
      </c>
      <c r="O26" s="9" t="s">
        <v>2</v>
      </c>
      <c r="P26" s="9" t="s">
        <v>3</v>
      </c>
      <c r="Q26" s="9" t="s">
        <v>4</v>
      </c>
      <c r="R26" s="9" t="s">
        <v>5</v>
      </c>
      <c r="S26" s="9" t="s">
        <v>6</v>
      </c>
      <c r="T26" s="9" t="s">
        <v>7</v>
      </c>
      <c r="W26" s="9" t="s">
        <v>9</v>
      </c>
      <c r="X26" s="9" t="s">
        <v>2</v>
      </c>
      <c r="Y26" s="9" t="s">
        <v>3</v>
      </c>
      <c r="Z26" s="9" t="s">
        <v>4</v>
      </c>
      <c r="AA26" s="9" t="s">
        <v>5</v>
      </c>
      <c r="AB26" s="9" t="s">
        <v>6</v>
      </c>
      <c r="AC26" s="9" t="s">
        <v>7</v>
      </c>
    </row>
    <row r="27" spans="4:29" x14ac:dyDescent="0.3">
      <c r="D27" s="9" t="s">
        <v>10</v>
      </c>
      <c r="E27" s="13">
        <v>1.5702837574120261</v>
      </c>
      <c r="F27" s="13">
        <v>1.9179359737658737</v>
      </c>
      <c r="G27" s="13">
        <v>1.938798903360184</v>
      </c>
      <c r="H27" s="13">
        <v>1.9592393378161819</v>
      </c>
      <c r="I27" s="13">
        <v>1.8186869561631929</v>
      </c>
      <c r="J27" s="13">
        <v>1.9475443899659302</v>
      </c>
      <c r="K27" s="13">
        <v>1.9488763221296848</v>
      </c>
      <c r="M27" s="9" t="s">
        <v>10</v>
      </c>
      <c r="N27" s="13">
        <v>1.5702837574120261</v>
      </c>
      <c r="O27" s="13">
        <v>1.7783069067349855</v>
      </c>
      <c r="P27" s="13">
        <v>1.8096850831812676</v>
      </c>
      <c r="Q27" s="13">
        <v>1.7794204634237811</v>
      </c>
      <c r="R27" s="13">
        <v>1.6956402746173704</v>
      </c>
      <c r="S27" s="13">
        <v>1.7854200409342504</v>
      </c>
      <c r="T27" s="13">
        <v>1.7067298447667605</v>
      </c>
      <c r="V27" s="9" t="s">
        <v>10</v>
      </c>
      <c r="W27" s="13">
        <v>1.5702837574120261</v>
      </c>
      <c r="X27" s="13">
        <v>1.8118086411968173</v>
      </c>
      <c r="Y27" s="13">
        <v>1.8481380700045986</v>
      </c>
      <c r="Z27" s="13">
        <v>1.8209943019543946</v>
      </c>
      <c r="AA27" s="13">
        <v>1.7422927215379007</v>
      </c>
      <c r="AB27" s="13">
        <v>1.8358834963873436</v>
      </c>
      <c r="AC27" s="13">
        <v>1.7472807686119216</v>
      </c>
    </row>
    <row r="28" spans="4:29" x14ac:dyDescent="0.3">
      <c r="D28" s="9" t="s">
        <v>12</v>
      </c>
      <c r="E28" s="13">
        <v>7.2194024369225965E-2</v>
      </c>
      <c r="F28" s="13">
        <v>9.2244472686921569E-2</v>
      </c>
      <c r="G28" s="13">
        <v>0.1366082694714624</v>
      </c>
      <c r="H28" s="13">
        <v>0.13804591760546556</v>
      </c>
      <c r="I28" s="13">
        <v>0.11035474236175076</v>
      </c>
      <c r="J28" s="13">
        <v>0.17959206421670337</v>
      </c>
      <c r="K28" s="13">
        <v>0.15220066079004466</v>
      </c>
      <c r="M28" s="9" t="s">
        <v>12</v>
      </c>
      <c r="N28" s="13">
        <v>7.2194024369225965E-2</v>
      </c>
      <c r="O28" s="13">
        <v>0.1109835968258522</v>
      </c>
      <c r="P28" s="13">
        <v>0.15634343686819882</v>
      </c>
      <c r="Q28" s="13">
        <v>0.18063538184787722</v>
      </c>
      <c r="R28" s="13">
        <v>0.10103529445806002</v>
      </c>
      <c r="S28" s="13">
        <v>0.2346470785126227</v>
      </c>
      <c r="T28" s="13">
        <v>0.19039379886299498</v>
      </c>
      <c r="V28" s="9" t="s">
        <v>12</v>
      </c>
      <c r="W28" s="13">
        <v>7.2194024369225965E-2</v>
      </c>
      <c r="X28" s="13">
        <v>0.1064760784324303</v>
      </c>
      <c r="Y28" s="13">
        <v>0.16579968759414712</v>
      </c>
      <c r="Z28" s="13">
        <v>0.19167519982087206</v>
      </c>
      <c r="AA28" s="13">
        <v>0.1156534019042661</v>
      </c>
      <c r="AB28" s="13">
        <v>0.24861978128835671</v>
      </c>
      <c r="AC28" s="13">
        <v>0.21707540996142866</v>
      </c>
    </row>
    <row r="29" spans="4:29" x14ac:dyDescent="0.3">
      <c r="D29" s="9" t="s">
        <v>14</v>
      </c>
      <c r="F29">
        <v>5.5226271764723806E-4</v>
      </c>
      <c r="G29">
        <v>2.5683483978168668E-4</v>
      </c>
      <c r="H29">
        <v>1.3158340408188132E-4</v>
      </c>
      <c r="I29">
        <v>1.4612139849510403E-4</v>
      </c>
      <c r="J29">
        <v>6.3824678271270669E-4</v>
      </c>
      <c r="K29">
        <v>5.2087098607336466E-4</v>
      </c>
      <c r="M29" s="9" t="s">
        <v>14</v>
      </c>
      <c r="O29">
        <v>3.2077275344843247E-2</v>
      </c>
      <c r="P29">
        <v>1.1297689290597915E-2</v>
      </c>
      <c r="Q29">
        <v>4.9655239195395336E-2</v>
      </c>
      <c r="R29">
        <v>7.2310008328693817E-2</v>
      </c>
      <c r="S29">
        <v>4.2518339648596221E-2</v>
      </c>
      <c r="T29">
        <v>0.20205215088622408</v>
      </c>
      <c r="V29" s="9" t="s">
        <v>14</v>
      </c>
      <c r="X29">
        <v>1.2714436052032024E-2</v>
      </c>
      <c r="Y29">
        <v>4.7936431851577695E-3</v>
      </c>
      <c r="Z29">
        <v>2.0591784656835616E-2</v>
      </c>
      <c r="AA29">
        <v>1.2762351531535814E-2</v>
      </c>
      <c r="AB29">
        <v>1.8945488947321901E-2</v>
      </c>
      <c r="AC29">
        <v>0.122319963166444</v>
      </c>
    </row>
    <row r="30" spans="4:29" x14ac:dyDescent="0.3">
      <c r="D30" s="9" t="s">
        <v>16</v>
      </c>
      <c r="F30">
        <v>0.52095282922315178</v>
      </c>
      <c r="G30">
        <v>9.7190520544787842E-2</v>
      </c>
      <c r="H30">
        <v>9.1910572358975873E-2</v>
      </c>
      <c r="I30">
        <v>0.26758847417022058</v>
      </c>
      <c r="J30">
        <v>1.8745059783318828E-2</v>
      </c>
      <c r="K30">
        <v>5.311396482140255E-2</v>
      </c>
      <c r="M30" s="9" t="s">
        <v>16</v>
      </c>
      <c r="O30">
        <v>0.26128126324603196</v>
      </c>
      <c r="P30">
        <v>4.5281681846536428E-2</v>
      </c>
      <c r="Q30">
        <v>1.8028968025077197E-2</v>
      </c>
      <c r="R30">
        <v>0.3792251128039103</v>
      </c>
      <c r="S30">
        <v>2.6248616941214865E-3</v>
      </c>
      <c r="T30">
        <v>1.2561446990966051E-2</v>
      </c>
      <c r="V30" s="9" t="s">
        <v>16</v>
      </c>
      <c r="X30">
        <v>0.30974561282821567</v>
      </c>
      <c r="Y30">
        <v>3.1536958464209529E-2</v>
      </c>
      <c r="Z30">
        <v>1.1984241186868449E-2</v>
      </c>
      <c r="AA30">
        <v>0.2186559936942466</v>
      </c>
      <c r="AB30">
        <v>1.6429144866582277E-3</v>
      </c>
      <c r="AC30">
        <v>4.815786197652089E-3</v>
      </c>
    </row>
    <row r="32" spans="4:29" x14ac:dyDescent="0.3">
      <c r="V32" s="9" t="s">
        <v>34</v>
      </c>
    </row>
    <row r="34" spans="3:29" x14ac:dyDescent="0.3">
      <c r="E34" s="32" t="s">
        <v>43</v>
      </c>
      <c r="F34" s="33"/>
      <c r="G34" s="33"/>
      <c r="H34" s="33" t="s">
        <v>44</v>
      </c>
      <c r="I34" s="34"/>
      <c r="J34" s="35"/>
      <c r="N34" s="32" t="s">
        <v>43</v>
      </c>
      <c r="O34" s="33"/>
      <c r="P34" s="33"/>
      <c r="Q34" s="33" t="s">
        <v>44</v>
      </c>
      <c r="R34" s="34"/>
      <c r="S34" s="35"/>
    </row>
    <row r="35" spans="3:29" x14ac:dyDescent="0.3">
      <c r="C35" s="18"/>
      <c r="D35" s="19"/>
      <c r="E35" s="29" t="s">
        <v>45</v>
      </c>
      <c r="F35" s="30" t="s">
        <v>46</v>
      </c>
      <c r="G35" s="31" t="s">
        <v>47</v>
      </c>
      <c r="H35" s="29" t="s">
        <v>45</v>
      </c>
      <c r="I35" s="30" t="s">
        <v>46</v>
      </c>
      <c r="J35" s="31" t="s">
        <v>47</v>
      </c>
      <c r="L35" s="18"/>
      <c r="M35" s="19"/>
      <c r="N35" s="26" t="s">
        <v>45</v>
      </c>
      <c r="O35" s="27" t="s">
        <v>46</v>
      </c>
      <c r="P35" s="28" t="s">
        <v>47</v>
      </c>
      <c r="Q35" s="26" t="s">
        <v>45</v>
      </c>
      <c r="R35" s="27" t="s">
        <v>46</v>
      </c>
      <c r="S35" s="28" t="s">
        <v>47</v>
      </c>
      <c r="AC35" s="13"/>
    </row>
    <row r="36" spans="3:29" x14ac:dyDescent="0.3">
      <c r="C36" s="20" t="s">
        <v>41</v>
      </c>
      <c r="D36" s="21" t="s">
        <v>35</v>
      </c>
      <c r="E36" s="53">
        <v>0.98006392892572003</v>
      </c>
      <c r="F36" s="54">
        <v>0.89542322286483278</v>
      </c>
      <c r="G36" s="55">
        <v>0.86645854336502071</v>
      </c>
      <c r="H36" s="54">
        <v>0.84958963873060356</v>
      </c>
      <c r="I36" s="54">
        <v>0.89534926331890952</v>
      </c>
      <c r="J36" s="55">
        <v>0.70429891190830241</v>
      </c>
      <c r="L36" s="20" t="s">
        <v>41</v>
      </c>
      <c r="M36" s="17" t="s">
        <v>35</v>
      </c>
      <c r="N36" s="51">
        <f>((E36-$E$27)/$E$27)*100</f>
        <v>-37.586826310872837</v>
      </c>
      <c r="O36" s="47">
        <f t="shared" ref="O36:S50" si="0">((F36-$E$27)/$E$27)*100</f>
        <v>-42.976979884159682</v>
      </c>
      <c r="P36" s="48">
        <f t="shared" si="0"/>
        <v>-44.821530549801707</v>
      </c>
      <c r="Q36" s="47">
        <f t="shared" si="0"/>
        <v>-45.895788915832227</v>
      </c>
      <c r="R36" s="47">
        <f t="shared" si="0"/>
        <v>-42.981689832000271</v>
      </c>
      <c r="S36" s="48">
        <f t="shared" si="0"/>
        <v>-55.148303064087436</v>
      </c>
    </row>
    <row r="37" spans="3:29" x14ac:dyDescent="0.3">
      <c r="C37" s="22"/>
      <c r="D37" s="23" t="s">
        <v>37</v>
      </c>
      <c r="E37" s="56">
        <v>1.0696345108845495</v>
      </c>
      <c r="F37" s="57">
        <v>0.98079492007250846</v>
      </c>
      <c r="G37" s="58">
        <v>0.96926079024727652</v>
      </c>
      <c r="H37" s="57">
        <v>0.93621304140163419</v>
      </c>
      <c r="I37" s="57">
        <v>0.99006247126102032</v>
      </c>
      <c r="J37" s="58">
        <v>0.86519107695839281</v>
      </c>
      <c r="L37" s="22"/>
      <c r="M37" s="15" t="s">
        <v>37</v>
      </c>
      <c r="N37" s="51">
        <f t="shared" ref="N37:N50" si="1">((E37-$E$27)/$E$27)*100</f>
        <v>-31.882724645422883</v>
      </c>
      <c r="O37" s="47">
        <f t="shared" si="0"/>
        <v>-37.540274778811323</v>
      </c>
      <c r="P37" s="48">
        <f t="shared" si="0"/>
        <v>-38.27479997343228</v>
      </c>
      <c r="Q37" s="47">
        <f t="shared" si="0"/>
        <v>-40.379371754783953</v>
      </c>
      <c r="R37" s="47">
        <f t="shared" si="0"/>
        <v>-36.950091562257796</v>
      </c>
      <c r="S37" s="48">
        <f t="shared" si="0"/>
        <v>-44.902246305832755</v>
      </c>
    </row>
    <row r="38" spans="3:29" x14ac:dyDescent="0.3">
      <c r="C38" s="22"/>
      <c r="D38" s="23" t="s">
        <v>38</v>
      </c>
      <c r="E38" s="56">
        <v>1.108843918420461</v>
      </c>
      <c r="F38" s="57">
        <v>1.0359056978882277</v>
      </c>
      <c r="G38" s="58">
        <v>1.017554641039049</v>
      </c>
      <c r="H38" s="57">
        <v>0.98340665702761865</v>
      </c>
      <c r="I38" s="57">
        <v>1.0237589259838251</v>
      </c>
      <c r="J38" s="58">
        <v>0.91363088390568226</v>
      </c>
      <c r="L38" s="22"/>
      <c r="M38" s="15" t="s">
        <v>38</v>
      </c>
      <c r="N38" s="51">
        <f t="shared" si="1"/>
        <v>-29.385761446839449</v>
      </c>
      <c r="O38" s="47">
        <f t="shared" si="0"/>
        <v>-34.030668470041562</v>
      </c>
      <c r="P38" s="48">
        <f t="shared" si="0"/>
        <v>-35.199314376398192</v>
      </c>
      <c r="Q38" s="47">
        <f t="shared" si="0"/>
        <v>-37.373952167195284</v>
      </c>
      <c r="R38" s="47">
        <f t="shared" si="0"/>
        <v>-34.804208401730193</v>
      </c>
      <c r="S38" s="48">
        <f t="shared" si="0"/>
        <v>-41.817465818316109</v>
      </c>
    </row>
    <row r="39" spans="3:29" x14ac:dyDescent="0.3">
      <c r="C39" s="22"/>
      <c r="D39" s="23" t="s">
        <v>36</v>
      </c>
      <c r="E39" s="56">
        <v>1.8470554575065774</v>
      </c>
      <c r="F39" s="57">
        <v>1.9011330449170551</v>
      </c>
      <c r="G39" s="58">
        <v>1.8881324418172658</v>
      </c>
      <c r="H39" s="57">
        <v>1.7643564032278163</v>
      </c>
      <c r="I39" s="57">
        <v>1.9007738457604895</v>
      </c>
      <c r="J39" s="58">
        <v>1.8893231969762057</v>
      </c>
      <c r="L39" s="22"/>
      <c r="M39" s="15" t="s">
        <v>36</v>
      </c>
      <c r="N39" s="51">
        <f t="shared" si="1"/>
        <v>17.625585107668492</v>
      </c>
      <c r="O39" s="47">
        <f t="shared" si="0"/>
        <v>21.069395002231921</v>
      </c>
      <c r="P39" s="48">
        <f t="shared" si="0"/>
        <v>20.241480745434441</v>
      </c>
      <c r="Q39" s="47">
        <f t="shared" si="0"/>
        <v>12.359081274306753</v>
      </c>
      <c r="R39" s="47">
        <f t="shared" si="0"/>
        <v>21.046520209388259</v>
      </c>
      <c r="S39" s="48">
        <f t="shared" si="0"/>
        <v>20.317311317668235</v>
      </c>
    </row>
    <row r="40" spans="3:29" x14ac:dyDescent="0.3">
      <c r="C40" s="24"/>
      <c r="D40" s="25" t="s">
        <v>39</v>
      </c>
      <c r="E40" s="59">
        <v>1.9179359737658737</v>
      </c>
      <c r="F40" s="60">
        <v>1.938798903360184</v>
      </c>
      <c r="G40" s="61">
        <v>1.9592393378161819</v>
      </c>
      <c r="H40" s="60">
        <v>1.8186869561631929</v>
      </c>
      <c r="I40" s="60">
        <v>1.9475443899659302</v>
      </c>
      <c r="J40" s="61">
        <v>1.9488763221296848</v>
      </c>
      <c r="L40" s="24"/>
      <c r="M40" s="16" t="s">
        <v>39</v>
      </c>
      <c r="N40" s="52">
        <f t="shared" si="1"/>
        <v>22.139451848295931</v>
      </c>
      <c r="O40" s="49">
        <f t="shared" si="0"/>
        <v>23.468060737984402</v>
      </c>
      <c r="P40" s="50">
        <f t="shared" si="0"/>
        <v>24.769763972162</v>
      </c>
      <c r="Q40" s="49">
        <f t="shared" si="0"/>
        <v>15.819000711091757</v>
      </c>
      <c r="R40" s="49">
        <f t="shared" si="0"/>
        <v>24.024997442224375</v>
      </c>
      <c r="S40" s="50">
        <f t="shared" si="0"/>
        <v>24.109818555444683</v>
      </c>
    </row>
    <row r="41" spans="3:29" x14ac:dyDescent="0.3">
      <c r="C41" s="20" t="s">
        <v>40</v>
      </c>
      <c r="D41" s="21" t="s">
        <v>35</v>
      </c>
      <c r="E41" s="44">
        <v>1.3803253086876399</v>
      </c>
      <c r="F41" s="45">
        <v>1.3741523567619938</v>
      </c>
      <c r="G41" s="46">
        <v>1.3681873487262621</v>
      </c>
      <c r="H41" s="62">
        <v>1.3253726999207005</v>
      </c>
      <c r="I41" s="45">
        <v>1.4069032336510277</v>
      </c>
      <c r="J41" s="63">
        <v>1.1370344320591017</v>
      </c>
      <c r="L41" s="20" t="s">
        <v>40</v>
      </c>
      <c r="M41" s="17" t="s">
        <v>35</v>
      </c>
      <c r="N41" s="36">
        <f t="shared" si="1"/>
        <v>-12.097077857918839</v>
      </c>
      <c r="O41" s="37">
        <f t="shared" si="0"/>
        <v>-12.490188459522447</v>
      </c>
      <c r="P41" s="38">
        <f t="shared" si="0"/>
        <v>-12.870056620775195</v>
      </c>
      <c r="Q41" s="37">
        <f t="shared" si="0"/>
        <v>-15.596611525483892</v>
      </c>
      <c r="R41" s="37">
        <f t="shared" si="0"/>
        <v>-10.404522303043162</v>
      </c>
      <c r="S41" s="38">
        <f t="shared" si="0"/>
        <v>-27.59051179813256</v>
      </c>
    </row>
    <row r="42" spans="3:29" x14ac:dyDescent="0.3">
      <c r="C42" s="22"/>
      <c r="D42" s="23" t="s">
        <v>37</v>
      </c>
      <c r="E42" s="39">
        <v>1.3803253086876415</v>
      </c>
      <c r="F42" s="40">
        <v>1.3741523567619938</v>
      </c>
      <c r="G42" s="41">
        <v>1.3681873487262621</v>
      </c>
      <c r="H42" s="57">
        <v>1.3253726999207005</v>
      </c>
      <c r="I42" s="40">
        <v>1.4069032336510277</v>
      </c>
      <c r="J42" s="58">
        <v>1.1370344320591017</v>
      </c>
      <c r="L42" s="22"/>
      <c r="M42" s="15" t="s">
        <v>37</v>
      </c>
      <c r="N42" s="51">
        <f t="shared" si="1"/>
        <v>-12.097077857918739</v>
      </c>
      <c r="O42" s="47">
        <f t="shared" si="0"/>
        <v>-12.490188459522447</v>
      </c>
      <c r="P42" s="48">
        <f t="shared" si="0"/>
        <v>-12.870056620775195</v>
      </c>
      <c r="Q42" s="47">
        <f t="shared" si="0"/>
        <v>-15.596611525483892</v>
      </c>
      <c r="R42" s="47">
        <f t="shared" si="0"/>
        <v>-10.404522303043162</v>
      </c>
      <c r="S42" s="48">
        <f t="shared" si="0"/>
        <v>-27.59051179813256</v>
      </c>
    </row>
    <row r="43" spans="3:29" x14ac:dyDescent="0.3">
      <c r="C43" s="22"/>
      <c r="D43" s="23" t="s">
        <v>38</v>
      </c>
      <c r="E43" s="39">
        <v>1.4517471757454508</v>
      </c>
      <c r="F43" s="40">
        <v>1.4526457098909424</v>
      </c>
      <c r="G43" s="41">
        <v>1.4396209844474945</v>
      </c>
      <c r="H43" s="57">
        <v>1.3884124233110713</v>
      </c>
      <c r="I43" s="40">
        <v>1.4707360280313055</v>
      </c>
      <c r="J43" s="58">
        <v>1.2286999680583151</v>
      </c>
      <c r="L43" s="22"/>
      <c r="M43" s="15" t="s">
        <v>38</v>
      </c>
      <c r="N43" s="51">
        <f t="shared" si="1"/>
        <v>-7.5487364055738988</v>
      </c>
      <c r="O43" s="47">
        <f t="shared" si="0"/>
        <v>-7.4915152733262751</v>
      </c>
      <c r="P43" s="48">
        <f t="shared" si="0"/>
        <v>-8.320965707489453</v>
      </c>
      <c r="Q43" s="47">
        <f t="shared" si="0"/>
        <v>-11.582068097086841</v>
      </c>
      <c r="R43" s="47">
        <f t="shared" si="0"/>
        <v>-6.3394739269789353</v>
      </c>
      <c r="S43" s="48">
        <f t="shared" si="0"/>
        <v>-21.752997682194263</v>
      </c>
    </row>
    <row r="44" spans="3:29" x14ac:dyDescent="0.3">
      <c r="C44" s="22"/>
      <c r="D44" s="23" t="s">
        <v>36</v>
      </c>
      <c r="E44" s="39">
        <v>1.694295209541095</v>
      </c>
      <c r="F44" s="40">
        <v>1.7400007270572571</v>
      </c>
      <c r="G44" s="41">
        <v>1.6713653027108291</v>
      </c>
      <c r="H44" s="40">
        <v>1.6158121185379002</v>
      </c>
      <c r="I44" s="40">
        <v>1.6921868612868716</v>
      </c>
      <c r="J44" s="41">
        <v>1.6053031240983604</v>
      </c>
      <c r="L44" s="22"/>
      <c r="M44" s="15" t="s">
        <v>36</v>
      </c>
      <c r="N44" s="51">
        <f t="shared" si="1"/>
        <v>7.897391254524047</v>
      </c>
      <c r="O44" s="47">
        <f t="shared" si="0"/>
        <v>10.80804465079231</v>
      </c>
      <c r="P44" s="48">
        <f t="shared" si="0"/>
        <v>6.4371515544040765</v>
      </c>
      <c r="Q44" s="47">
        <f t="shared" si="0"/>
        <v>2.8993715887954599</v>
      </c>
      <c r="R44" s="47">
        <f t="shared" si="0"/>
        <v>7.7631258235615421</v>
      </c>
      <c r="S44" s="48">
        <f t="shared" si="0"/>
        <v>2.2301298425228251</v>
      </c>
    </row>
    <row r="45" spans="3:29" x14ac:dyDescent="0.3">
      <c r="C45" s="24"/>
      <c r="D45" s="25" t="s">
        <v>39</v>
      </c>
      <c r="E45" s="59">
        <v>1.7783069067349855</v>
      </c>
      <c r="F45" s="60">
        <v>1.8096850831812676</v>
      </c>
      <c r="G45" s="43">
        <v>1.7794204634237811</v>
      </c>
      <c r="H45" s="42">
        <v>1.6956402746173704</v>
      </c>
      <c r="I45" s="42">
        <v>1.7854200409342504</v>
      </c>
      <c r="J45" s="43">
        <v>1.7067298447667605</v>
      </c>
      <c r="L45" s="24"/>
      <c r="M45" s="16" t="s">
        <v>39</v>
      </c>
      <c r="N45" s="52">
        <f t="shared" si="1"/>
        <v>13.247487808560212</v>
      </c>
      <c r="O45" s="49">
        <f t="shared" si="0"/>
        <v>15.245736615387099</v>
      </c>
      <c r="P45" s="50">
        <f t="shared" si="0"/>
        <v>13.318402169327143</v>
      </c>
      <c r="Q45" s="49">
        <f t="shared" si="0"/>
        <v>7.9830487078299512</v>
      </c>
      <c r="R45" s="49">
        <f t="shared" si="0"/>
        <v>13.700471810062471</v>
      </c>
      <c r="S45" s="50">
        <f t="shared" si="0"/>
        <v>8.6892631163433975</v>
      </c>
    </row>
    <row r="46" spans="3:29" x14ac:dyDescent="0.3">
      <c r="C46" s="20" t="s">
        <v>42</v>
      </c>
      <c r="D46" s="21" t="s">
        <v>35</v>
      </c>
      <c r="E46" s="44">
        <v>1.7526842976620807</v>
      </c>
      <c r="F46" s="62">
        <v>1.7906206570509782</v>
      </c>
      <c r="G46" s="46">
        <v>1.7440056593450919</v>
      </c>
      <c r="H46" s="45">
        <v>1.6653749596659795</v>
      </c>
      <c r="I46" s="45">
        <v>1.7582613301270649</v>
      </c>
      <c r="J46" s="46">
        <v>1.6337761606135128</v>
      </c>
      <c r="L46" s="20" t="s">
        <v>42</v>
      </c>
      <c r="M46" s="17" t="s">
        <v>35</v>
      </c>
      <c r="N46" s="36">
        <f t="shared" si="1"/>
        <v>11.615769404038648</v>
      </c>
      <c r="O46" s="37">
        <f t="shared" si="0"/>
        <v>14.031661385970637</v>
      </c>
      <c r="P46" s="38">
        <f t="shared" si="0"/>
        <v>11.063089783172417</v>
      </c>
      <c r="Q46" s="37">
        <f t="shared" si="0"/>
        <v>6.055669989905045</v>
      </c>
      <c r="R46" s="37">
        <f t="shared" si="0"/>
        <v>11.97093021103672</v>
      </c>
      <c r="S46" s="38">
        <f t="shared" si="0"/>
        <v>4.0433713271114859</v>
      </c>
    </row>
    <row r="47" spans="3:29" x14ac:dyDescent="0.3">
      <c r="C47" s="22"/>
      <c r="D47" s="23" t="s">
        <v>37</v>
      </c>
      <c r="E47" s="39">
        <v>1.7526842976620807</v>
      </c>
      <c r="F47" s="57">
        <v>1.7906206570509782</v>
      </c>
      <c r="G47" s="41">
        <v>1.7440056593450919</v>
      </c>
      <c r="H47" s="40">
        <v>1.6653749596659795</v>
      </c>
      <c r="I47" s="40">
        <v>1.7582613301270649</v>
      </c>
      <c r="J47" s="41">
        <v>1.6337761606135128</v>
      </c>
      <c r="L47" s="22"/>
      <c r="M47" s="15" t="s">
        <v>37</v>
      </c>
      <c r="N47" s="51">
        <f t="shared" si="1"/>
        <v>11.615769404038648</v>
      </c>
      <c r="O47" s="47">
        <f t="shared" si="0"/>
        <v>14.031661385970637</v>
      </c>
      <c r="P47" s="48">
        <f t="shared" si="0"/>
        <v>11.063089783172417</v>
      </c>
      <c r="Q47" s="47">
        <f t="shared" si="0"/>
        <v>6.055669989905045</v>
      </c>
      <c r="R47" s="47">
        <f t="shared" si="0"/>
        <v>11.97093021103672</v>
      </c>
      <c r="S47" s="48">
        <f t="shared" si="0"/>
        <v>4.0433713271114859</v>
      </c>
    </row>
    <row r="48" spans="3:29" x14ac:dyDescent="0.3">
      <c r="C48" s="22"/>
      <c r="D48" s="23" t="s">
        <v>38</v>
      </c>
      <c r="E48" s="56">
        <v>1.8065927651471603</v>
      </c>
      <c r="F48" s="57">
        <v>1.8440222166629805</v>
      </c>
      <c r="G48" s="58">
        <v>1.8120763612194499</v>
      </c>
      <c r="H48" s="57">
        <v>1.7295363056708892</v>
      </c>
      <c r="I48" s="57">
        <v>1.8199124676213432</v>
      </c>
      <c r="J48" s="41">
        <v>1.7197834272328358</v>
      </c>
      <c r="L48" s="22"/>
      <c r="M48" s="15" t="s">
        <v>38</v>
      </c>
      <c r="N48" s="51">
        <f t="shared" si="1"/>
        <v>15.04880927537539</v>
      </c>
      <c r="O48" s="47">
        <f t="shared" si="0"/>
        <v>17.432419966064025</v>
      </c>
      <c r="P48" s="48">
        <f t="shared" si="0"/>
        <v>15.398019795219724</v>
      </c>
      <c r="Q48" s="47">
        <f t="shared" si="0"/>
        <v>10.141641439463539</v>
      </c>
      <c r="R48" s="47">
        <f t="shared" si="0"/>
        <v>15.897044660305756</v>
      </c>
      <c r="S48" s="48">
        <f t="shared" si="0"/>
        <v>9.5205512452857022</v>
      </c>
    </row>
    <row r="49" spans="3:19" x14ac:dyDescent="0.3">
      <c r="C49" s="22"/>
      <c r="D49" s="23" t="s">
        <v>36</v>
      </c>
      <c r="E49" s="39">
        <v>1.7585382507425231</v>
      </c>
      <c r="F49" s="57">
        <v>1.7947365103925967</v>
      </c>
      <c r="G49" s="41">
        <v>1.7529236000800363</v>
      </c>
      <c r="H49" s="40">
        <v>1.681111078936314</v>
      </c>
      <c r="I49" s="40">
        <v>1.7742323588930651</v>
      </c>
      <c r="J49" s="41">
        <v>1.6622320713394831</v>
      </c>
      <c r="L49" s="22"/>
      <c r="M49" s="15" t="s">
        <v>36</v>
      </c>
      <c r="N49" s="51">
        <f t="shared" si="1"/>
        <v>11.988565279485409</v>
      </c>
      <c r="O49" s="47">
        <f t="shared" si="0"/>
        <v>14.293770276939611</v>
      </c>
      <c r="P49" s="48">
        <f t="shared" si="0"/>
        <v>11.631008841931711</v>
      </c>
      <c r="Q49" s="47">
        <f t="shared" si="0"/>
        <v>7.0577894600999764</v>
      </c>
      <c r="R49" s="47">
        <f t="shared" si="0"/>
        <v>12.988009365719053</v>
      </c>
      <c r="S49" s="48">
        <f t="shared" si="0"/>
        <v>5.8555221942177154</v>
      </c>
    </row>
    <row r="50" spans="3:19" x14ac:dyDescent="0.3">
      <c r="C50" s="24"/>
      <c r="D50" s="25" t="s">
        <v>39</v>
      </c>
      <c r="E50" s="59">
        <v>1.8118086411968173</v>
      </c>
      <c r="F50" s="60">
        <v>1.8481380700045986</v>
      </c>
      <c r="G50" s="61">
        <v>1.8209943019543946</v>
      </c>
      <c r="H50" s="60">
        <v>1.7422927215379007</v>
      </c>
      <c r="I50" s="60">
        <v>1.8358834963873436</v>
      </c>
      <c r="J50" s="43">
        <v>1.7472807686119216</v>
      </c>
      <c r="L50" s="24"/>
      <c r="M50" s="16" t="s">
        <v>39</v>
      </c>
      <c r="N50" s="52">
        <f t="shared" si="1"/>
        <v>15.38097064589439</v>
      </c>
      <c r="O50" s="49">
        <f t="shared" si="0"/>
        <v>17.694528857032967</v>
      </c>
      <c r="P50" s="50">
        <f t="shared" si="0"/>
        <v>15.965938853979031</v>
      </c>
      <c r="Q50" s="49">
        <f t="shared" si="0"/>
        <v>10.954005179889363</v>
      </c>
      <c r="R50" s="49">
        <f t="shared" si="0"/>
        <v>16.914123814988102</v>
      </c>
      <c r="S50" s="50">
        <f t="shared" si="0"/>
        <v>11.2716577729622</v>
      </c>
    </row>
  </sheetData>
  <mergeCells count="25">
    <mergeCell ref="C41:C45"/>
    <mergeCell ref="C46:C50"/>
    <mergeCell ref="E34:G34"/>
    <mergeCell ref="H34:J34"/>
    <mergeCell ref="N34:P34"/>
    <mergeCell ref="Q34:S34"/>
    <mergeCell ref="L36:L40"/>
    <mergeCell ref="L41:L45"/>
    <mergeCell ref="L46:L50"/>
    <mergeCell ref="U1:AC1"/>
    <mergeCell ref="V7:AC7"/>
    <mergeCell ref="V13:AC13"/>
    <mergeCell ref="V19:AC19"/>
    <mergeCell ref="V25:AC25"/>
    <mergeCell ref="C36:C40"/>
    <mergeCell ref="D19:K19"/>
    <mergeCell ref="D25:K25"/>
    <mergeCell ref="L1:T1"/>
    <mergeCell ref="M7:T7"/>
    <mergeCell ref="M13:T13"/>
    <mergeCell ref="M19:T19"/>
    <mergeCell ref="M25:T25"/>
    <mergeCell ref="C1:K1"/>
    <mergeCell ref="D7:K7"/>
    <mergeCell ref="D13:K13"/>
  </mergeCells>
  <conditionalFormatting sqref="F6:K6">
    <cfRule type="cellIs" dxfId="43" priority="259" operator="lessThan">
      <formula>0.05</formula>
    </cfRule>
  </conditionalFormatting>
  <conditionalFormatting sqref="F12:K12">
    <cfRule type="cellIs" dxfId="42" priority="245" operator="lessThan">
      <formula>0.05</formula>
    </cfRule>
  </conditionalFormatting>
  <conditionalFormatting sqref="F18:K18">
    <cfRule type="cellIs" dxfId="41" priority="231" operator="lessThan">
      <formula>0.05</formula>
    </cfRule>
  </conditionalFormatting>
  <conditionalFormatting sqref="F24:K24">
    <cfRule type="cellIs" dxfId="40" priority="217" operator="lessThan">
      <formula>0.05</formula>
    </cfRule>
  </conditionalFormatting>
  <conditionalFormatting sqref="F30:K30">
    <cfRule type="cellIs" dxfId="39" priority="203" operator="lessThan">
      <formula>0.05</formula>
    </cfRule>
  </conditionalFormatting>
  <conditionalFormatting sqref="O6:T6">
    <cfRule type="cellIs" dxfId="38" priority="189" operator="lessThan">
      <formula>0.05</formula>
    </cfRule>
  </conditionalFormatting>
  <conditionalFormatting sqref="O12:T12">
    <cfRule type="cellIs" dxfId="37" priority="175" operator="lessThan">
      <formula>0.05</formula>
    </cfRule>
  </conditionalFormatting>
  <conditionalFormatting sqref="O24:T24">
    <cfRule type="cellIs" dxfId="36" priority="147" operator="lessThan">
      <formula>0.05</formula>
    </cfRule>
  </conditionalFormatting>
  <conditionalFormatting sqref="O30:T30">
    <cfRule type="cellIs" dxfId="35" priority="133" operator="lessThan">
      <formula>0.05</formula>
    </cfRule>
  </conditionalFormatting>
  <conditionalFormatting sqref="O18:T18">
    <cfRule type="cellIs" dxfId="34" priority="105" operator="lessThan">
      <formula>0.05</formula>
    </cfRule>
  </conditionalFormatting>
  <conditionalFormatting sqref="AF3">
    <cfRule type="colorScale" priority="93">
      <colorScale>
        <cfvo type="min"/>
        <cfvo type="max"/>
        <color theme="5"/>
        <color rgb="FFFFEF9C"/>
      </colorScale>
    </cfRule>
    <cfRule type="colorScale" priority="100">
      <colorScale>
        <cfvo type="min"/>
        <cfvo type="max"/>
        <color rgb="FFFF7128"/>
        <color rgb="FFFFEF9C"/>
      </colorScale>
    </cfRule>
    <cfRule type="cellIs" dxfId="33" priority="101" operator="greaterThan">
      <formula>$E$3</formula>
    </cfRule>
    <cfRule type="cellIs" dxfId="32" priority="102" operator="lessThan">
      <formula>$E$3</formula>
    </cfRule>
    <cfRule type="cellIs" dxfId="31" priority="103" operator="lessThan">
      <formula>$E$3</formula>
    </cfRule>
    <cfRule type="cellIs" dxfId="30" priority="104" operator="greaterThan">
      <formula>$E$3</formula>
    </cfRule>
  </conditionalFormatting>
  <conditionalFormatting sqref="X6:AC6">
    <cfRule type="cellIs" dxfId="29" priority="91" operator="lessThan">
      <formula>0.05</formula>
    </cfRule>
  </conditionalFormatting>
  <conditionalFormatting sqref="X12:AC12">
    <cfRule type="cellIs" dxfId="28" priority="77" operator="lessThan">
      <formula>0.05</formula>
    </cfRule>
  </conditionalFormatting>
  <conditionalFormatting sqref="X24:AC24">
    <cfRule type="cellIs" dxfId="27" priority="63" operator="lessThan">
      <formula>0.05</formula>
    </cfRule>
  </conditionalFormatting>
  <conditionalFormatting sqref="X30:AC30">
    <cfRule type="cellIs" dxfId="26" priority="49" operator="lessThan">
      <formula>0.05</formula>
    </cfRule>
  </conditionalFormatting>
  <conditionalFormatting sqref="X18:AC18">
    <cfRule type="cellIs" dxfId="25" priority="35" operator="lessThan">
      <formula>0.05</formula>
    </cfRule>
  </conditionalFormatting>
  <conditionalFormatting sqref="AF3">
    <cfRule type="colorScale" priority="34">
      <colorScale>
        <cfvo type="min"/>
        <cfvo type="num" val="&quot;0+$E$3&quot;"/>
        <cfvo type="max"/>
        <color rgb="FFF8696B"/>
        <color rgb="FFFFEB84"/>
        <color rgb="FF63BE7B"/>
      </colorScale>
    </cfRule>
  </conditionalFormatting>
  <conditionalFormatting sqref="AF3">
    <cfRule type="colorScale" priority="31">
      <colorScale>
        <cfvo type="min"/>
        <cfvo type="num" val="$E$3"/>
        <cfvo type="max"/>
        <color rgb="FFF8696B"/>
        <color theme="0"/>
        <color rgb="FF63BE7B"/>
      </colorScale>
    </cfRule>
  </conditionalFormatting>
  <conditionalFormatting sqref="AF3">
    <cfRule type="expression" dxfId="24" priority="30">
      <formula>$F$6&lt;0.05</formula>
    </cfRule>
  </conditionalFormatting>
  <conditionalFormatting sqref="F5:K5 F11:K11 F17:K17 F23:K23 F29:K29 O5:T5 O11:T11 O17:T17 O29:T29 X5:AC5 X11:AC11 X17:AC17 X23:AC23 X29:AC29">
    <cfRule type="cellIs" dxfId="23" priority="25" operator="lessThan">
      <formula>0.04</formula>
    </cfRule>
  </conditionalFormatting>
  <conditionalFormatting sqref="F4:K4 Y33 F10:K10 F16:K16 F22:K22 F28:K28 O4:T4 O10:T10 O16:T16 O22:T22 O28:T28 X4:AC4 X10:AC10 X16:AC16 X22:AC22 X28:AC28">
    <cfRule type="colorScale" priority="21">
      <colorScale>
        <cfvo type="min"/>
        <cfvo type="num" val="$W$22"/>
        <cfvo type="max"/>
        <color theme="9" tint="0.39997558519241921"/>
        <color theme="0"/>
        <color rgb="FFFF8F8F"/>
      </colorScale>
    </cfRule>
  </conditionalFormatting>
  <conditionalFormatting sqref="AF6 O23:T23">
    <cfRule type="cellIs" dxfId="22" priority="20" operator="lessThan">
      <formula>0.05</formula>
    </cfRule>
  </conditionalFormatting>
  <conditionalFormatting sqref="F3:K3 F9:K9 F15:K15 F21:K21 F27:K27 O3:T3 O9:T9 O15:T15 O21:T21 O27:T27 X3:AC3 X9:AC9 X15:AC15 X21:AC21 X27:AC27">
    <cfRule type="colorScale" priority="19">
      <colorScale>
        <cfvo type="min"/>
        <cfvo type="num" val="$W$21"/>
        <cfvo type="max"/>
        <color rgb="FFF8696B"/>
        <color theme="0"/>
        <color rgb="FF63BE7B"/>
      </colorScale>
    </cfRule>
  </conditionalFormatting>
  <conditionalFormatting sqref="E36:J50">
    <cfRule type="colorScale" priority="3">
      <colorScale>
        <cfvo type="min"/>
        <cfvo type="num" val="$E$27"/>
        <cfvo type="max"/>
        <color rgb="FFF8696B"/>
        <color theme="0"/>
        <color rgb="FF63BE7B"/>
      </colorScale>
    </cfRule>
  </conditionalFormatting>
  <conditionalFormatting sqref="N36:S50">
    <cfRule type="colorScale" priority="2">
      <colorScale>
        <cfvo type="min"/>
        <cfvo type="num" val="$E$27"/>
        <cfvo type="max"/>
        <color rgb="FFF8696B"/>
        <color theme="0"/>
        <color rgb="FF63BE7B"/>
      </colorScale>
    </cfRule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2E34-F4EA-4B60-BDD5-C7E389687DDF}">
  <dimension ref="A1:T38"/>
  <sheetViews>
    <sheetView workbookViewId="0">
      <selection activeCell="J17" sqref="J17"/>
    </sheetView>
  </sheetViews>
  <sheetFormatPr defaultRowHeight="14.4" x14ac:dyDescent="0.3"/>
  <cols>
    <col min="1" max="1" width="14.109375" bestFit="1" customWidth="1"/>
    <col min="2" max="4" width="16.77734375" bestFit="1" customWidth="1"/>
    <col min="5" max="7" width="16.6640625" bestFit="1" customWidth="1"/>
    <col min="10" max="10" width="27.33203125" bestFit="1" customWidth="1"/>
    <col min="11" max="11" width="12" bestFit="1" customWidth="1"/>
    <col min="12" max="14" width="17.5546875" bestFit="1" customWidth="1"/>
    <col min="15" max="17" width="17.44140625" bestFit="1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20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 t="shared" ref="K2:Q2" si="0">AVERAGE(A3:A31)</f>
        <v>1.5702837574120261</v>
      </c>
      <c r="L2" s="2">
        <f>AVERAGE(B3:B31)</f>
        <v>0.98006392892571981</v>
      </c>
      <c r="M2" s="2">
        <f t="shared" si="0"/>
        <v>0.89542322286483278</v>
      </c>
      <c r="N2" s="2">
        <f>AVERAGE(D3:D31)</f>
        <v>0.86645854336502071</v>
      </c>
      <c r="O2" s="2">
        <f t="shared" si="0"/>
        <v>0.84958963873060356</v>
      </c>
      <c r="P2" s="2">
        <f t="shared" si="0"/>
        <v>0.89534926331890952</v>
      </c>
      <c r="Q2" s="2">
        <f t="shared" si="0"/>
        <v>0.70429891190830241</v>
      </c>
      <c r="S2" s="3"/>
      <c r="T2" t="s">
        <v>11</v>
      </c>
    </row>
    <row r="3" spans="1:20" x14ac:dyDescent="0.3">
      <c r="A3">
        <v>1.3339911440755514</v>
      </c>
      <c r="B3" s="4">
        <v>1.3373215727155414</v>
      </c>
      <c r="C3" s="4">
        <v>0.98336428436462631</v>
      </c>
      <c r="D3" s="4">
        <v>0.6670452754924463</v>
      </c>
      <c r="E3" s="4">
        <v>0.58804021247117</v>
      </c>
      <c r="F3" s="4">
        <v>0.91769560029522346</v>
      </c>
      <c r="G3" s="4">
        <v>0.5787772906266061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0.12253827377915665</v>
      </c>
      <c r="M3" s="5">
        <f t="shared" si="1"/>
        <v>0.15365225074792743</v>
      </c>
      <c r="N3" s="5">
        <f t="shared" si="1"/>
        <v>0.12907300236787986</v>
      </c>
      <c r="O3" s="5">
        <f t="shared" si="1"/>
        <v>0.10355733528293366</v>
      </c>
      <c r="P3" s="5">
        <f t="shared" si="1"/>
        <v>0.16125803753878551</v>
      </c>
      <c r="Q3" s="5">
        <f t="shared" si="1"/>
        <v>0.15670936736156399</v>
      </c>
      <c r="S3" s="5"/>
      <c r="T3" t="s">
        <v>13</v>
      </c>
    </row>
    <row r="4" spans="1:20" x14ac:dyDescent="0.3">
      <c r="A4">
        <v>1.8816088868288521</v>
      </c>
      <c r="B4" s="6">
        <v>1.3501336317532942</v>
      </c>
      <c r="C4" s="6">
        <v>0.77642652932771183</v>
      </c>
      <c r="D4" s="6">
        <v>0.58864142503648209</v>
      </c>
      <c r="E4" s="6">
        <v>0.65717782511916312</v>
      </c>
      <c r="F4" s="6">
        <v>1.2045144661086549</v>
      </c>
      <c r="G4" s="6">
        <v>0.28050993987011891</v>
      </c>
      <c r="I4" s="8"/>
      <c r="J4" s="1" t="s">
        <v>14</v>
      </c>
      <c r="L4" s="3">
        <f>_xlfn.T.TEST(A3:A31,B3:B31,2,1)</f>
        <v>1.9748438468178046E-7</v>
      </c>
      <c r="M4" s="3">
        <f>_xlfn.T.TEST(A3:A31,C3:C31,2,1)</f>
        <v>2.710734413982259E-9</v>
      </c>
      <c r="N4" s="3">
        <f>_xlfn.T.TEST(A3:A31,D3:D31,2,1)</f>
        <v>1.2658342852966924E-8</v>
      </c>
      <c r="O4" s="3">
        <f>_xlfn.T.TEST(A3:A31,E3:E31,2,1)</f>
        <v>1.0971145079924589E-11</v>
      </c>
      <c r="P4" s="3">
        <f>_xlfn.T.TEST(A3:A31,F3:F31,2,1)</f>
        <v>1.6371588964446729E-8</v>
      </c>
      <c r="Q4" s="3">
        <f>_xlfn.T.TEST(A3:A31,G3:G31,2,1)</f>
        <v>6.0199821120819487E-10</v>
      </c>
      <c r="S4" s="2"/>
      <c r="T4" t="s">
        <v>15</v>
      </c>
    </row>
    <row r="5" spans="1:20" x14ac:dyDescent="0.3">
      <c r="A5">
        <v>1.4406561817360068</v>
      </c>
      <c r="B5" s="4">
        <v>0.41685260740260993</v>
      </c>
      <c r="C5" s="4">
        <v>0.83214010423047846</v>
      </c>
      <c r="D5" s="4">
        <v>0.86778967987197775</v>
      </c>
      <c r="E5" s="4">
        <v>0.79335430970402432</v>
      </c>
      <c r="F5" s="4">
        <v>0.14983898827700129</v>
      </c>
      <c r="G5" s="4">
        <v>0.79752735783567175</v>
      </c>
      <c r="I5" s="8"/>
      <c r="J5" s="1" t="s">
        <v>16</v>
      </c>
      <c r="L5">
        <f>_xlfn.F.TEST(A3:A31,B3:B31)</f>
        <v>0.16775770301835091</v>
      </c>
      <c r="M5">
        <f>_xlfn.F.TEST(A3:A31,C3:C31)</f>
        <v>5.0223108363238546E-2</v>
      </c>
      <c r="N5">
        <f>_xlfn.F.TEST(A3:A31,D3:D31)</f>
        <v>0.13024049196775159</v>
      </c>
      <c r="O5">
        <f>_xlfn.F.TEST(A3:A31,E3:E31)</f>
        <v>0.34542688519906573</v>
      </c>
      <c r="P5">
        <f>_xlfn.F.TEST(A3:A31,F3:F31)</f>
        <v>3.7503796823556972E-2</v>
      </c>
      <c r="Q5">
        <f>_xlfn.F.TEST(A3:A31,G3:G31)</f>
        <v>4.4649310445451618E-2</v>
      </c>
      <c r="R5" t="s">
        <v>17</v>
      </c>
    </row>
    <row r="6" spans="1:20" x14ac:dyDescent="0.3">
      <c r="A6">
        <v>1.3927015470100788</v>
      </c>
      <c r="B6" s="6">
        <v>1.5918339926842451</v>
      </c>
      <c r="C6" s="6">
        <v>0.61317284500561386</v>
      </c>
      <c r="D6" s="6">
        <v>0.75544253541523088</v>
      </c>
      <c r="E6" s="6">
        <v>1.0313934411345405</v>
      </c>
      <c r="F6" s="6">
        <v>1.000096998688657</v>
      </c>
      <c r="G6" s="6">
        <v>0.6249285581140217</v>
      </c>
      <c r="I6" s="8"/>
    </row>
    <row r="7" spans="1:20" x14ac:dyDescent="0.3">
      <c r="A7">
        <v>1.5229083708540683</v>
      </c>
      <c r="B7" s="4">
        <v>1.5723186547566466</v>
      </c>
      <c r="C7" s="4">
        <v>1.3468890981463413</v>
      </c>
      <c r="D7" s="4">
        <v>0.93841756146748723</v>
      </c>
      <c r="E7" s="4">
        <v>1.1436810306212526</v>
      </c>
      <c r="F7" s="4">
        <v>1.6722589803267558</v>
      </c>
      <c r="G7" s="4">
        <v>0.77832927179639833</v>
      </c>
    </row>
    <row r="8" spans="1:20" x14ac:dyDescent="0.3">
      <c r="A8">
        <v>1.1684197699567382</v>
      </c>
      <c r="B8" s="6">
        <v>0.3183981583158208</v>
      </c>
      <c r="C8" s="6">
        <v>0.4562918245298464</v>
      </c>
      <c r="D8" s="6">
        <v>1.0735843848160351</v>
      </c>
      <c r="E8" s="6">
        <v>0.72879378009391094</v>
      </c>
      <c r="F8" s="6">
        <v>1.2005860124871737</v>
      </c>
      <c r="G8" s="6">
        <v>0.58968305029804857</v>
      </c>
    </row>
    <row r="9" spans="1:20" x14ac:dyDescent="0.3">
      <c r="A9">
        <v>1.5850424501484093</v>
      </c>
      <c r="B9" s="4">
        <v>0.71848771686704649</v>
      </c>
      <c r="C9" s="4">
        <v>0.48713165845166612</v>
      </c>
      <c r="D9" s="4">
        <v>1.2221763554401559</v>
      </c>
      <c r="E9" s="4">
        <v>0.79914157390285445</v>
      </c>
      <c r="F9" s="4">
        <v>0.65831609305151773</v>
      </c>
      <c r="G9" s="4">
        <v>1.0857187694340837</v>
      </c>
    </row>
    <row r="10" spans="1:20" x14ac:dyDescent="0.3">
      <c r="A10">
        <v>1.7819682621427506</v>
      </c>
      <c r="B10" s="6">
        <v>1.2172910228161309</v>
      </c>
      <c r="C10" s="6">
        <v>1.0285307571001858</v>
      </c>
      <c r="D10" s="6">
        <v>0.26297315307240388</v>
      </c>
      <c r="E10" s="6">
        <v>0.74285100838325158</v>
      </c>
      <c r="F10" s="6">
        <v>1.4350354822715337</v>
      </c>
      <c r="G10" s="6">
        <v>0.47095973853675649</v>
      </c>
    </row>
    <row r="11" spans="1:20" x14ac:dyDescent="0.3">
      <c r="A11">
        <v>1.4666899180094117</v>
      </c>
      <c r="B11" s="4">
        <v>1.011965824827322</v>
      </c>
      <c r="C11" s="4">
        <v>0.77551290811188289</v>
      </c>
      <c r="D11" s="4">
        <v>1.2709146283092838</v>
      </c>
      <c r="E11" s="4">
        <v>0.16554702041925642</v>
      </c>
      <c r="F11" s="4">
        <v>0.50402288433673947</v>
      </c>
      <c r="G11" s="4">
        <v>0.24798362482657299</v>
      </c>
    </row>
    <row r="12" spans="1:20" x14ac:dyDescent="0.3">
      <c r="A12">
        <v>1.7116735534830594</v>
      </c>
      <c r="B12" s="6">
        <v>1.3316235605023246</v>
      </c>
      <c r="C12" s="6">
        <v>1.6514833420021147</v>
      </c>
      <c r="D12" s="6">
        <v>1.1097529311482293</v>
      </c>
      <c r="E12" s="6">
        <v>0.74407387542741243</v>
      </c>
      <c r="F12" s="6">
        <v>1.3398997652152125</v>
      </c>
      <c r="G12" s="6">
        <v>0.17713101536459266</v>
      </c>
    </row>
    <row r="13" spans="1:20" x14ac:dyDescent="0.3">
      <c r="A13">
        <v>1.8807096389842068</v>
      </c>
      <c r="B13" s="4">
        <v>0.4046423140787257</v>
      </c>
      <c r="C13" s="4">
        <v>1.6067421154625221</v>
      </c>
      <c r="D13" s="4">
        <v>1.1534652235887368</v>
      </c>
      <c r="E13" s="4">
        <v>0.72369575048060608</v>
      </c>
      <c r="F13" s="4">
        <v>0.89240458874724315</v>
      </c>
      <c r="G13" s="4">
        <v>0.55335224173963926</v>
      </c>
    </row>
    <row r="14" spans="1:20" x14ac:dyDescent="0.3">
      <c r="A14">
        <v>0.8520111370286404</v>
      </c>
      <c r="B14" s="6">
        <v>1.121527686282362</v>
      </c>
      <c r="C14" s="6">
        <v>0.52834960573869172</v>
      </c>
      <c r="D14" s="6">
        <v>1.1703961497630713</v>
      </c>
      <c r="E14" s="6">
        <v>0.49247445636310644</v>
      </c>
      <c r="F14" s="6">
        <v>0.3811037071796512</v>
      </c>
      <c r="G14" s="6">
        <v>0.7600362269070049</v>
      </c>
    </row>
    <row r="15" spans="1:20" x14ac:dyDescent="0.3">
      <c r="A15">
        <v>1.7276767401029238</v>
      </c>
      <c r="B15" s="4">
        <v>0.97788255815915348</v>
      </c>
      <c r="C15" s="4">
        <v>1.1896238041342992</v>
      </c>
      <c r="D15" s="4">
        <v>0.98700409147617207</v>
      </c>
      <c r="E15" s="4">
        <v>0.55521934968246811</v>
      </c>
      <c r="F15" s="4">
        <v>1.2368652300944605</v>
      </c>
      <c r="G15" s="4">
        <v>0.90937111994190367</v>
      </c>
    </row>
    <row r="16" spans="1:20" x14ac:dyDescent="0.3">
      <c r="A16">
        <v>1.6637073834748914</v>
      </c>
      <c r="B16" s="6">
        <v>0.74465669162877834</v>
      </c>
      <c r="C16" s="6">
        <v>0.39646851349948831</v>
      </c>
      <c r="D16" s="6">
        <v>0.78524981826600559</v>
      </c>
      <c r="E16" s="6">
        <v>0.6426929888625329</v>
      </c>
      <c r="F16" s="6">
        <v>0.42843684873265092</v>
      </c>
      <c r="G16" s="6">
        <v>1.4167600424358224</v>
      </c>
    </row>
    <row r="17" spans="1:7" x14ac:dyDescent="0.3">
      <c r="A17">
        <v>1.6285303973846179</v>
      </c>
      <c r="B17" s="4">
        <v>0.90267425212546171</v>
      </c>
      <c r="C17" s="4">
        <v>0.52162466158441512</v>
      </c>
      <c r="D17" s="4">
        <v>0.42460709807713687</v>
      </c>
      <c r="E17" s="4">
        <v>1.0499299251227092</v>
      </c>
      <c r="F17" s="4">
        <v>0.84508829285845466</v>
      </c>
      <c r="G17" s="4">
        <v>0.50058302489784412</v>
      </c>
    </row>
    <row r="18" spans="1:7" x14ac:dyDescent="0.3">
      <c r="A18">
        <v>1.8247881819246743</v>
      </c>
      <c r="B18" s="6">
        <v>0.83043484317935312</v>
      </c>
      <c r="C18" s="6">
        <v>1.0685663507923808</v>
      </c>
      <c r="D18" s="6">
        <v>1.4242068624394126</v>
      </c>
      <c r="E18" s="6">
        <v>1.5946572306152389</v>
      </c>
      <c r="F18" s="6">
        <v>1.0947709699666117</v>
      </c>
      <c r="G18" s="6">
        <v>0.42406184079126846</v>
      </c>
    </row>
    <row r="19" spans="1:7" x14ac:dyDescent="0.3">
      <c r="A19">
        <v>0.94263388946083659</v>
      </c>
      <c r="B19" s="4">
        <v>0.9867411418032862</v>
      </c>
      <c r="C19" s="4">
        <v>1.0826003195424663</v>
      </c>
      <c r="D19" s="4">
        <v>0.9532306663836172</v>
      </c>
      <c r="E19" s="4">
        <v>0.6070369448432601</v>
      </c>
      <c r="F19" s="4">
        <v>0.47882271532819159</v>
      </c>
      <c r="G19" s="4">
        <v>0.74126780548488591</v>
      </c>
    </row>
    <row r="20" spans="1:7" x14ac:dyDescent="0.3">
      <c r="A20">
        <v>1.4126722844833182</v>
      </c>
      <c r="B20" s="6">
        <v>0.7619167053116721</v>
      </c>
      <c r="C20" s="6">
        <v>0.67423579348085572</v>
      </c>
      <c r="D20" s="6">
        <v>0.32085100019354856</v>
      </c>
      <c r="E20" s="6">
        <v>0.8443391944157872</v>
      </c>
      <c r="F20" s="6">
        <v>1.3917519604728927</v>
      </c>
      <c r="G20" s="6">
        <v>0.34996947601082568</v>
      </c>
    </row>
    <row r="21" spans="1:7" x14ac:dyDescent="0.3">
      <c r="A21">
        <v>1.8006957965525849</v>
      </c>
      <c r="B21" s="4">
        <v>0.5348338947084923</v>
      </c>
      <c r="C21" s="4">
        <v>0.50969356049866654</v>
      </c>
      <c r="D21" s="4">
        <v>0.40997890528561204</v>
      </c>
      <c r="E21" s="4">
        <v>1.0853646563473041</v>
      </c>
      <c r="F21" s="4">
        <v>0.89334809913237145</v>
      </c>
      <c r="G21" s="4">
        <v>1.1194614563350604</v>
      </c>
    </row>
    <row r="22" spans="1:7" x14ac:dyDescent="0.3">
      <c r="A22">
        <v>1.5006652211743232</v>
      </c>
      <c r="B22" s="6">
        <v>0.94445196401432696</v>
      </c>
      <c r="C22" s="6">
        <v>0.90613870218521397</v>
      </c>
      <c r="D22" s="6">
        <v>0.31822640501703486</v>
      </c>
      <c r="E22" s="6">
        <v>0.85163209369248727</v>
      </c>
      <c r="F22" s="6">
        <v>1.326308886024727</v>
      </c>
      <c r="G22" s="6">
        <v>0.42300738766265084</v>
      </c>
    </row>
    <row r="23" spans="1:7" x14ac:dyDescent="0.3">
      <c r="A23">
        <v>1.9658880282304172</v>
      </c>
      <c r="B23" s="4">
        <v>0.56091266320517896</v>
      </c>
      <c r="C23" s="4">
        <v>0.90764756608533204</v>
      </c>
      <c r="D23" s="4">
        <v>1.2190459395894695</v>
      </c>
      <c r="E23" s="4">
        <v>1.5357425490816643</v>
      </c>
      <c r="F23" s="4">
        <v>8.5793793933608378E-2</v>
      </c>
      <c r="G23" s="4">
        <v>0.69590471859948622</v>
      </c>
    </row>
    <row r="24" spans="1:7" x14ac:dyDescent="0.3">
      <c r="A24">
        <v>1.5180222488367998</v>
      </c>
      <c r="B24" s="6">
        <v>1.6172723862638159</v>
      </c>
      <c r="C24" s="6">
        <v>0.97444590765238437</v>
      </c>
      <c r="D24" s="6">
        <v>0.96235557505479929</v>
      </c>
      <c r="E24" s="6">
        <v>1.271102033879973</v>
      </c>
      <c r="F24" s="6">
        <v>0.62631595354536873</v>
      </c>
      <c r="G24" s="6">
        <v>1.4576103982767321</v>
      </c>
    </row>
    <row r="25" spans="1:7" x14ac:dyDescent="0.3">
      <c r="A25">
        <v>1.6034490973969668</v>
      </c>
      <c r="B25" s="4">
        <v>0.89627803557978059</v>
      </c>
      <c r="C25" s="4">
        <v>0.71609895691869041</v>
      </c>
      <c r="D25" s="4">
        <v>0.92507453838895104</v>
      </c>
      <c r="E25" s="4">
        <v>0.9242472930042176</v>
      </c>
      <c r="F25" s="4">
        <v>1.2347768264790382</v>
      </c>
      <c r="G25" s="4">
        <v>1.6763055115759151</v>
      </c>
    </row>
    <row r="26" spans="1:7" x14ac:dyDescent="0.3">
      <c r="A26">
        <v>1.9152375811613158</v>
      </c>
      <c r="B26" s="6">
        <v>1.4352250855905797</v>
      </c>
      <c r="C26" s="6">
        <v>1.9125271203414604</v>
      </c>
      <c r="D26" s="6">
        <v>0.3190022695955243</v>
      </c>
      <c r="E26" s="6">
        <v>0.38850297779486237</v>
      </c>
      <c r="F26" s="6">
        <v>0.29290346674923556</v>
      </c>
      <c r="G26" s="6">
        <v>0.47476219225622568</v>
      </c>
    </row>
    <row r="27" spans="1:7" x14ac:dyDescent="0.3">
      <c r="A27">
        <v>1.3791388389003103</v>
      </c>
      <c r="B27" s="4">
        <v>1.2076531480700361</v>
      </c>
      <c r="C27" s="4">
        <v>1.4161591413323216</v>
      </c>
      <c r="D27" s="4">
        <v>0.90002924108444748</v>
      </c>
      <c r="E27" s="4">
        <v>0.74411262251158328</v>
      </c>
      <c r="F27" s="4">
        <v>1.1056800590052211</v>
      </c>
      <c r="G27" s="4">
        <v>0.53874848047257762</v>
      </c>
    </row>
    <row r="28" spans="1:7" x14ac:dyDescent="0.3">
      <c r="A28">
        <v>1.4397266081168938</v>
      </c>
      <c r="B28" s="6">
        <v>0.87088035318481116</v>
      </c>
      <c r="C28" s="6">
        <v>0.89132146716038307</v>
      </c>
      <c r="D28" s="6">
        <v>0.88298567825817786</v>
      </c>
      <c r="E28" s="6">
        <v>1.0816031032217068</v>
      </c>
      <c r="F28" s="6">
        <v>0.65788775232166885</v>
      </c>
      <c r="G28" s="6">
        <v>1.4625014243321299</v>
      </c>
    </row>
    <row r="29" spans="1:7" x14ac:dyDescent="0.3">
      <c r="A29">
        <v>1.9055995264819905</v>
      </c>
      <c r="B29" s="4">
        <v>0.87448071524519533</v>
      </c>
      <c r="C29" s="4">
        <v>0.55744737853220194</v>
      </c>
      <c r="D29" s="4">
        <v>0.65462293237175806</v>
      </c>
      <c r="E29" s="4">
        <v>1.0751116907452734</v>
      </c>
      <c r="F29" s="4">
        <v>1.0220145746320799</v>
      </c>
      <c r="G29" s="4">
        <v>0.70669839449265548</v>
      </c>
    </row>
    <row r="30" spans="1:7" x14ac:dyDescent="0.3">
      <c r="A30">
        <v>1.5925584239653439</v>
      </c>
      <c r="B30" s="6">
        <v>0.89751382997598739</v>
      </c>
      <c r="C30" s="6">
        <v>0.30914997541750955</v>
      </c>
      <c r="D30" s="6">
        <v>0.77476192313732262</v>
      </c>
      <c r="E30" s="6">
        <v>0.50136046281177182</v>
      </c>
      <c r="F30" s="6">
        <v>0.79551478060966707</v>
      </c>
      <c r="G30" s="6">
        <v>0.44500891374638751</v>
      </c>
    </row>
    <row r="31" spans="1:7" x14ac:dyDescent="0.3">
      <c r="A31">
        <v>1.6988578570427701</v>
      </c>
      <c r="B31" s="4">
        <v>0.98564892779788826</v>
      </c>
      <c r="C31" s="4">
        <v>0.84748917145040348</v>
      </c>
      <c r="D31" s="4">
        <v>1.7854655095450662</v>
      </c>
      <c r="E31" s="4">
        <v>1.2752201224341124</v>
      </c>
      <c r="F31" s="4">
        <v>1.0930748593767647</v>
      </c>
      <c r="G31" s="4">
        <v>0.13770917267888491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7.456951311287667E-2</v>
      </c>
      <c r="C34">
        <f t="shared" si="3"/>
        <v>0.84548146342180297</v>
      </c>
      <c r="D34">
        <f t="shared" si="3"/>
        <v>0.19588467557798739</v>
      </c>
      <c r="E34">
        <f t="shared" si="3"/>
        <v>0.413307902024806</v>
      </c>
      <c r="F34">
        <f t="shared" si="3"/>
        <v>-0.28066799864302377</v>
      </c>
      <c r="G34">
        <f t="shared" si="3"/>
        <v>0.95596203474404795</v>
      </c>
    </row>
    <row r="35" spans="1:7" x14ac:dyDescent="0.3">
      <c r="A35">
        <f t="shared" ref="A35:G35" si="4">KURT(A3:A31)</f>
        <v>0.88183153188423935</v>
      </c>
      <c r="B35">
        <f t="shared" si="4"/>
        <v>-0.57375884648299413</v>
      </c>
      <c r="C35">
        <f t="shared" si="4"/>
        <v>0.33061866185562794</v>
      </c>
      <c r="D35">
        <f t="shared" si="4"/>
        <v>7.269118346174519E-2</v>
      </c>
      <c r="E35">
        <f t="shared" si="4"/>
        <v>0.2193999844525929</v>
      </c>
      <c r="F35">
        <f t="shared" si="4"/>
        <v>-0.67457504816354197</v>
      </c>
      <c r="G35">
        <f t="shared" si="4"/>
        <v>0.26761052463451573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0.42465867619878317</v>
      </c>
      <c r="C36">
        <f t="shared" si="5"/>
        <v>3.5871360527614291</v>
      </c>
      <c r="D36">
        <f t="shared" si="5"/>
        <v>0.19184373946204311</v>
      </c>
      <c r="E36">
        <f t="shared" si="5"/>
        <v>0.88381129915788115</v>
      </c>
      <c r="F36">
        <f t="shared" si="5"/>
        <v>0.93059743025687613</v>
      </c>
      <c r="G36">
        <f t="shared" si="5"/>
        <v>4.5035417571295575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0.80869831853731766</v>
      </c>
      <c r="C38">
        <f t="shared" si="6"/>
        <v>0.16636551288355744</v>
      </c>
      <c r="D38">
        <f t="shared" si="6"/>
        <v>0.90853499737949717</v>
      </c>
      <c r="E38">
        <f t="shared" si="6"/>
        <v>0.64281028201524149</v>
      </c>
      <c r="F38">
        <f t="shared" si="6"/>
        <v>0.6279474997527037</v>
      </c>
      <c r="G38">
        <f t="shared" si="6"/>
        <v>0.10521274050338901</v>
      </c>
    </row>
  </sheetData>
  <mergeCells count="1">
    <mergeCell ref="I1:I6"/>
  </mergeCells>
  <conditionalFormatting sqref="L2:Q2">
    <cfRule type="colorScale" priority="6">
      <colorScale>
        <cfvo type="min"/>
        <cfvo type="max"/>
        <color rgb="FFFF7128"/>
        <color rgb="FFFFEF9C"/>
      </colorScale>
    </cfRule>
    <cfRule type="cellIs" dxfId="122" priority="7" operator="greaterThan">
      <formula>$K$2</formula>
    </cfRule>
    <cfRule type="cellIs" dxfId="121" priority="8" operator="lessThan">
      <formula>$K$2</formula>
    </cfRule>
  </conditionalFormatting>
  <conditionalFormatting sqref="L3:Q3">
    <cfRule type="cellIs" dxfId="120" priority="3" operator="lessThan">
      <formula>$K$3</formula>
    </cfRule>
    <cfRule type="cellIs" dxfId="119" priority="4" operator="greaterThan">
      <formula>$K$3</formula>
    </cfRule>
    <cfRule type="colorScale" priority="5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118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E50C-F6AE-478C-91FD-A95F4B30C550}">
  <dimension ref="A1:T38"/>
  <sheetViews>
    <sheetView topLeftCell="E1" workbookViewId="0">
      <selection activeCell="K2" sqref="K2:Q5"/>
    </sheetView>
  </sheetViews>
  <sheetFormatPr defaultRowHeight="14.4" x14ac:dyDescent="0.3"/>
  <cols>
    <col min="1" max="1" width="14.109375" bestFit="1" customWidth="1"/>
    <col min="2" max="4" width="16.77734375" bestFit="1" customWidth="1"/>
    <col min="5" max="7" width="16.6640625" bestFit="1" customWidth="1"/>
    <col min="10" max="10" width="27.33203125" bestFit="1" customWidth="1"/>
    <col min="12" max="13" width="17.5546875" bestFit="1" customWidth="1"/>
    <col min="16" max="17" width="17.44140625" bestFit="1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8</v>
      </c>
      <c r="K1" s="1" t="s">
        <v>9</v>
      </c>
      <c r="L1" s="7" t="s">
        <v>2</v>
      </c>
      <c r="M1" s="7" t="s">
        <v>3</v>
      </c>
      <c r="N1" s="7" t="s">
        <v>4</v>
      </c>
      <c r="O1" s="7" t="s">
        <v>5</v>
      </c>
      <c r="P1" s="7" t="s">
        <v>6</v>
      </c>
      <c r="Q1" s="7" t="s">
        <v>7</v>
      </c>
    </row>
    <row r="2" spans="1:20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 t="shared" ref="K2:Q2" si="0">AVERAGE(A3:A31)</f>
        <v>1.5702837574120261</v>
      </c>
      <c r="L2" s="2">
        <f t="shared" si="0"/>
        <v>1.3803253086876415</v>
      </c>
      <c r="M2" s="2">
        <f t="shared" si="0"/>
        <v>1.3741523567619938</v>
      </c>
      <c r="N2" s="2">
        <f t="shared" si="0"/>
        <v>1.3681873487262621</v>
      </c>
      <c r="O2" s="2">
        <f t="shared" si="0"/>
        <v>1.3253726999207005</v>
      </c>
      <c r="P2" s="2">
        <f t="shared" si="0"/>
        <v>1.4069032336510277</v>
      </c>
      <c r="Q2" s="2">
        <f t="shared" si="0"/>
        <v>1.1370344320591017</v>
      </c>
      <c r="S2" s="3"/>
      <c r="T2" t="s">
        <v>11</v>
      </c>
    </row>
    <row r="3" spans="1:20" x14ac:dyDescent="0.3">
      <c r="A3">
        <v>1.3339911440755514</v>
      </c>
      <c r="B3">
        <v>1.6369918639378438</v>
      </c>
      <c r="C3" s="4">
        <v>1.5968005983896858</v>
      </c>
      <c r="D3" s="4">
        <v>1.1358792254956416</v>
      </c>
      <c r="E3" s="4">
        <v>0.81058815493542613</v>
      </c>
      <c r="F3" s="4">
        <v>1.6507427939311543</v>
      </c>
      <c r="G3" s="4">
        <v>0.94816059198023517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0.12194028661775605</v>
      </c>
      <c r="M3" s="5">
        <f t="shared" si="1"/>
        <v>0.18947215397664019</v>
      </c>
      <c r="N3" s="5">
        <f t="shared" si="1"/>
        <v>0.15541767018194919</v>
      </c>
      <c r="O3" s="5">
        <f t="shared" si="1"/>
        <v>0.10272289872111122</v>
      </c>
      <c r="P3" s="5">
        <f t="shared" si="1"/>
        <v>0.237996997925355</v>
      </c>
      <c r="Q3" s="5">
        <f t="shared" si="1"/>
        <v>0.17243940372971847</v>
      </c>
      <c r="S3" s="5"/>
      <c r="T3" t="s">
        <v>13</v>
      </c>
    </row>
    <row r="4" spans="1:20" x14ac:dyDescent="0.3">
      <c r="A4">
        <v>1.8816088868288521</v>
      </c>
      <c r="B4">
        <v>1.8233151631274429</v>
      </c>
      <c r="C4" s="6">
        <v>1.2236957908715114</v>
      </c>
      <c r="D4" s="6">
        <v>1.4213650543717431</v>
      </c>
      <c r="E4" s="6">
        <v>1.4924606404576566</v>
      </c>
      <c r="F4" s="6">
        <v>1.6727197618973082</v>
      </c>
      <c r="G4" s="6">
        <v>0.45837495038600878</v>
      </c>
      <c r="I4" s="8"/>
      <c r="J4" s="1" t="s">
        <v>14</v>
      </c>
      <c r="L4">
        <f>_xlfn.T.TEST(A3:A31,B3:B31,2,1)</f>
        <v>5.1863140954988618E-2</v>
      </c>
      <c r="M4" s="3">
        <f>_xlfn.T.TEST(A3:A31,C3:C31,2,1)</f>
        <v>4.0528840616142529E-2</v>
      </c>
      <c r="N4" s="3">
        <f>_xlfn.T.TEST(A3:A31,D3:D31,2,1)</f>
        <v>4.0205540018800938E-2</v>
      </c>
      <c r="O4">
        <f>_xlfn.T.TEST(A3:A31,E3:E31,2,1)</f>
        <v>2.820790460834982E-4</v>
      </c>
      <c r="P4">
        <f>_xlfn.T.TEST(A3:A31,F3:F31,2,1)</f>
        <v>0.12327597291875018</v>
      </c>
      <c r="Q4" s="3">
        <f>_xlfn.T.TEST(A3:A31,G3:G31,2,1)</f>
        <v>2.0353561440210755E-4</v>
      </c>
      <c r="S4" s="2"/>
      <c r="T4" t="s">
        <v>15</v>
      </c>
    </row>
    <row r="5" spans="1:20" x14ac:dyDescent="0.3">
      <c r="A5">
        <v>1.4406561817360068</v>
      </c>
      <c r="B5">
        <v>0.98405368462359999</v>
      </c>
      <c r="C5" s="4">
        <v>1.3578446793433747</v>
      </c>
      <c r="D5" s="4">
        <v>1.2647969046199903</v>
      </c>
      <c r="E5" s="4">
        <v>1.4935042603607083</v>
      </c>
      <c r="F5" s="4">
        <v>0.34163212906403068</v>
      </c>
      <c r="G5" s="4">
        <v>1.0366839800247605</v>
      </c>
      <c r="I5" s="8"/>
      <c r="J5" s="1" t="s">
        <v>16</v>
      </c>
      <c r="L5">
        <f>_xlfn.F.TEST(A3:A31,B3:B31)</f>
        <v>0.17167811456634874</v>
      </c>
      <c r="M5" s="3">
        <f>_xlfn.F.TEST(A3:A31,C3:C31)</f>
        <v>1.2994491245857361E-2</v>
      </c>
      <c r="N5">
        <f>_xlfn.F.TEST(A3:A31,D3:D31)</f>
        <v>4.6922792602734735E-2</v>
      </c>
      <c r="O5">
        <f>_xlfn.F.TEST(A3:A31,E3:E31)</f>
        <v>0.35629541151418354</v>
      </c>
      <c r="P5" s="3">
        <f>_xlfn.F.TEST(A3:A31,F3:F31)</f>
        <v>2.3433133089015338E-3</v>
      </c>
      <c r="Q5">
        <f>_xlfn.F.TEST(A3:A31,G3:G31)</f>
        <v>2.4520894125266032E-2</v>
      </c>
      <c r="R5" t="s">
        <v>17</v>
      </c>
    </row>
    <row r="6" spans="1:20" x14ac:dyDescent="0.3">
      <c r="A6">
        <v>1.3927015470100788</v>
      </c>
      <c r="B6">
        <v>1.9871210151369023</v>
      </c>
      <c r="C6" s="6">
        <v>0.83076122332269542</v>
      </c>
      <c r="D6" s="6">
        <v>1.3404040980828309</v>
      </c>
      <c r="E6" s="6">
        <v>1.5116236584856515</v>
      </c>
      <c r="F6" s="6">
        <v>1.4943176667484708</v>
      </c>
      <c r="G6" s="6">
        <v>0.98114537840816041</v>
      </c>
      <c r="I6" s="8"/>
    </row>
    <row r="7" spans="1:20" x14ac:dyDescent="0.3">
      <c r="A7">
        <v>1.5229083708540683</v>
      </c>
      <c r="B7">
        <v>1.7130306296280311</v>
      </c>
      <c r="C7" s="4">
        <v>2.0714905503737358</v>
      </c>
      <c r="D7" s="4">
        <v>1.2765733179221359</v>
      </c>
      <c r="E7" s="4">
        <v>1.4207203572133711</v>
      </c>
      <c r="F7" s="4">
        <v>2.3772615673134214</v>
      </c>
      <c r="G7" s="4">
        <v>1.1017346359248337</v>
      </c>
    </row>
    <row r="8" spans="1:20" x14ac:dyDescent="0.3">
      <c r="A8">
        <v>1.1684197699567382</v>
      </c>
      <c r="B8">
        <v>1.3531959789963375</v>
      </c>
      <c r="C8" s="6">
        <v>1.2251192291739417</v>
      </c>
      <c r="D8" s="6">
        <v>1.8479349489454291</v>
      </c>
      <c r="E8" s="6">
        <v>0.9328373530489894</v>
      </c>
      <c r="F8" s="6">
        <v>1.7803418497438248</v>
      </c>
      <c r="G8" s="6">
        <v>1.1055604157982188</v>
      </c>
    </row>
    <row r="9" spans="1:20" x14ac:dyDescent="0.3">
      <c r="A9">
        <v>1.5850424501484093</v>
      </c>
      <c r="B9">
        <v>0.91970505079333209</v>
      </c>
      <c r="C9" s="4">
        <v>0.96031321586227214</v>
      </c>
      <c r="D9" s="4">
        <v>1.2877833781804233</v>
      </c>
      <c r="E9" s="4">
        <v>1.1347833320193295</v>
      </c>
      <c r="F9" s="4">
        <v>1.4075520682467419</v>
      </c>
      <c r="G9" s="4">
        <v>1.7371576769127375</v>
      </c>
    </row>
    <row r="10" spans="1:20" x14ac:dyDescent="0.3">
      <c r="A10">
        <v>1.7819682621427506</v>
      </c>
      <c r="B10">
        <v>1.5041549381732662</v>
      </c>
      <c r="C10" s="6">
        <v>1.3739633087396681</v>
      </c>
      <c r="D10" s="6">
        <v>0.84388977947716215</v>
      </c>
      <c r="E10" s="6">
        <v>1.1679199508692011</v>
      </c>
      <c r="F10" s="6">
        <v>2.3045734464893961</v>
      </c>
      <c r="G10" s="6">
        <v>0.8668018227034765</v>
      </c>
    </row>
    <row r="11" spans="1:20" x14ac:dyDescent="0.3">
      <c r="A11">
        <v>1.4666899180094117</v>
      </c>
      <c r="B11">
        <v>1.5116253291608754</v>
      </c>
      <c r="C11" s="4">
        <v>1.2884248238417173</v>
      </c>
      <c r="D11" s="4">
        <v>1.7830418611934093</v>
      </c>
      <c r="E11" s="4">
        <v>0.9383253323087184</v>
      </c>
      <c r="F11" s="4">
        <v>0.95181955585857292</v>
      </c>
      <c r="G11" s="4">
        <v>0.80136064796772477</v>
      </c>
    </row>
    <row r="12" spans="1:20" x14ac:dyDescent="0.3">
      <c r="A12">
        <v>1.7116735534830594</v>
      </c>
      <c r="B12">
        <v>1.592546391113165</v>
      </c>
      <c r="C12" s="6">
        <v>2.044780061845235</v>
      </c>
      <c r="D12" s="6">
        <v>1.8061077753021446</v>
      </c>
      <c r="E12" s="6">
        <v>1.4503182127441534</v>
      </c>
      <c r="F12" s="6">
        <v>1.8569742886388152</v>
      </c>
      <c r="G12" s="6">
        <v>0.55932875020124395</v>
      </c>
    </row>
    <row r="13" spans="1:20" x14ac:dyDescent="0.3">
      <c r="A13">
        <v>1.8807096389842068</v>
      </c>
      <c r="B13">
        <v>0.46095683907595586</v>
      </c>
      <c r="C13" s="4">
        <v>1.9729486952657211</v>
      </c>
      <c r="D13" s="4">
        <v>1.5909807395336437</v>
      </c>
      <c r="E13" s="4">
        <v>1.3116860133856982</v>
      </c>
      <c r="F13" s="4">
        <v>1.1350321926700695</v>
      </c>
      <c r="G13" s="4">
        <v>1.2887811869500236</v>
      </c>
    </row>
    <row r="14" spans="1:20" x14ac:dyDescent="0.3">
      <c r="A14">
        <v>0.8520111370286404</v>
      </c>
      <c r="B14">
        <v>1.5899206991957797</v>
      </c>
      <c r="C14" s="6">
        <v>1.0043235557652772</v>
      </c>
      <c r="D14" s="6">
        <v>1.8489630427065493</v>
      </c>
      <c r="E14" s="6">
        <v>1.2132433447448718</v>
      </c>
      <c r="F14" s="6">
        <v>0.65179294794089626</v>
      </c>
      <c r="G14" s="6">
        <v>1.6535220603689023</v>
      </c>
    </row>
    <row r="15" spans="1:20" x14ac:dyDescent="0.3">
      <c r="A15">
        <v>1.7276767401029238</v>
      </c>
      <c r="B15">
        <v>1.3711305704111427</v>
      </c>
      <c r="C15" s="4">
        <v>1.4590076300062047</v>
      </c>
      <c r="D15" s="4">
        <v>1.4641158202886952</v>
      </c>
      <c r="E15" s="4">
        <v>1.1900188288520304</v>
      </c>
      <c r="F15" s="4">
        <v>1.6150266928222494</v>
      </c>
      <c r="G15" s="4">
        <v>1.5024488916623324</v>
      </c>
    </row>
    <row r="16" spans="1:20" x14ac:dyDescent="0.3">
      <c r="A16">
        <v>1.6637073834748914</v>
      </c>
      <c r="B16">
        <v>1.2540412695771042</v>
      </c>
      <c r="C16" s="6">
        <v>0.87059221807618481</v>
      </c>
      <c r="D16" s="6">
        <v>1.3423342763335027</v>
      </c>
      <c r="E16" s="6">
        <v>1.5484875811722703</v>
      </c>
      <c r="F16" s="6">
        <v>0.96343678905808006</v>
      </c>
      <c r="G16" s="6">
        <v>2.1819298032619012</v>
      </c>
    </row>
    <row r="17" spans="1:7" x14ac:dyDescent="0.3">
      <c r="A17">
        <v>1.6285303973846179</v>
      </c>
      <c r="B17">
        <v>1.1495060915503126</v>
      </c>
      <c r="C17" s="4">
        <v>0.85396026419022242</v>
      </c>
      <c r="D17" s="4">
        <v>0.92190985601617181</v>
      </c>
      <c r="E17" s="4">
        <v>1.3085747716553331</v>
      </c>
      <c r="F17" s="4">
        <v>1.4364771378536161</v>
      </c>
      <c r="G17" s="4">
        <v>0.77671693400665454</v>
      </c>
    </row>
    <row r="18" spans="1:7" x14ac:dyDescent="0.3">
      <c r="A18">
        <v>1.8247881819246743</v>
      </c>
      <c r="B18">
        <v>1.4302103538209427</v>
      </c>
      <c r="C18" s="6">
        <v>1.9384251880750001</v>
      </c>
      <c r="D18" s="6">
        <v>2.0182535142115339</v>
      </c>
      <c r="E18" s="6">
        <v>2.0946342582921749</v>
      </c>
      <c r="F18" s="6">
        <v>1.6083457555020184</v>
      </c>
      <c r="G18" s="6">
        <v>1.0502106053222651</v>
      </c>
    </row>
    <row r="19" spans="1:7" x14ac:dyDescent="0.3">
      <c r="A19">
        <v>0.94263388946083659</v>
      </c>
      <c r="B19">
        <v>1.4448176527894447</v>
      </c>
      <c r="C19" s="4">
        <v>1.725143468939363</v>
      </c>
      <c r="D19" s="4">
        <v>1.2945911627813831</v>
      </c>
      <c r="E19" s="4">
        <v>0.7889650557848723</v>
      </c>
      <c r="F19" s="4">
        <v>0.98406671924183431</v>
      </c>
      <c r="G19" s="4">
        <v>1.1816685428869877</v>
      </c>
    </row>
    <row r="20" spans="1:7" x14ac:dyDescent="0.3">
      <c r="A20">
        <v>1.4126722844833182</v>
      </c>
      <c r="B20">
        <v>1.0168807573504872</v>
      </c>
      <c r="C20" s="6">
        <v>1.1999323561858302</v>
      </c>
      <c r="D20" s="6">
        <v>0.75519283989689767</v>
      </c>
      <c r="E20" s="6">
        <v>1.3049618708253274</v>
      </c>
      <c r="F20" s="6">
        <v>1.7970802771897456</v>
      </c>
      <c r="G20" s="6">
        <v>1.1158325550075057</v>
      </c>
    </row>
    <row r="21" spans="1:7" x14ac:dyDescent="0.3">
      <c r="A21">
        <v>1.8006957965525849</v>
      </c>
      <c r="B21">
        <v>0.9168641822196586</v>
      </c>
      <c r="C21" s="4">
        <v>1.0653797396577007</v>
      </c>
      <c r="D21" s="4">
        <v>1.1931090217173215</v>
      </c>
      <c r="E21" s="4">
        <v>1.3981248727783722</v>
      </c>
      <c r="F21" s="4">
        <v>1.0273670797669117</v>
      </c>
      <c r="G21" s="4">
        <v>1.3118121632437902</v>
      </c>
    </row>
    <row r="22" spans="1:7" x14ac:dyDescent="0.3">
      <c r="A22">
        <v>1.5006652211743232</v>
      </c>
      <c r="B22">
        <v>1.6727543513389251</v>
      </c>
      <c r="C22" s="6">
        <v>1.3509439668388394</v>
      </c>
      <c r="D22" s="6">
        <v>0.64242659775350663</v>
      </c>
      <c r="E22" s="6">
        <v>1.5290298038184089</v>
      </c>
      <c r="F22" s="6">
        <v>1.7793915954564705</v>
      </c>
      <c r="G22" s="6">
        <v>0.66414908717255616</v>
      </c>
    </row>
    <row r="23" spans="1:7" x14ac:dyDescent="0.3">
      <c r="A23">
        <v>1.9658880282304172</v>
      </c>
      <c r="B23">
        <v>1.0546001529944167</v>
      </c>
      <c r="C23" s="4">
        <v>1.3570039927752899</v>
      </c>
      <c r="D23" s="4">
        <v>1.5545007486621849</v>
      </c>
      <c r="E23" s="4">
        <v>1.7688223407581753</v>
      </c>
      <c r="F23" s="4">
        <v>0.36540406370643819</v>
      </c>
      <c r="G23" s="4">
        <v>0.94882709847506985</v>
      </c>
    </row>
    <row r="24" spans="1:7" x14ac:dyDescent="0.3">
      <c r="A24">
        <v>1.5180222488367998</v>
      </c>
      <c r="B24">
        <v>1.9313597562449192</v>
      </c>
      <c r="C24" s="6">
        <v>1.2184035782130953</v>
      </c>
      <c r="D24" s="6">
        <v>1.1797730053513591</v>
      </c>
      <c r="E24" s="6">
        <v>1.5997223664315503</v>
      </c>
      <c r="F24" s="6">
        <v>1.4792299714201387</v>
      </c>
      <c r="G24" s="6">
        <v>1.6195461100702275</v>
      </c>
    </row>
    <row r="25" spans="1:7" x14ac:dyDescent="0.3">
      <c r="A25">
        <v>1.6034490973969668</v>
      </c>
      <c r="B25">
        <v>1.1369910224937916</v>
      </c>
      <c r="C25" s="4">
        <v>0.92675896158747528</v>
      </c>
      <c r="D25" s="4">
        <v>1.7033753247350061</v>
      </c>
      <c r="E25" s="4">
        <v>1.3623278702336017</v>
      </c>
      <c r="F25" s="4">
        <v>1.9205207311743613</v>
      </c>
      <c r="G25" s="4">
        <v>1.7976752638630582</v>
      </c>
    </row>
    <row r="26" spans="1:7" x14ac:dyDescent="0.3">
      <c r="A26">
        <v>1.9152375811613158</v>
      </c>
      <c r="B26">
        <v>1.7338595411470519</v>
      </c>
      <c r="C26" s="6">
        <v>2.3431163932514845</v>
      </c>
      <c r="D26" s="6">
        <v>0.65312742538306234</v>
      </c>
      <c r="E26" s="6">
        <v>0.85533979116765857</v>
      </c>
      <c r="F26" s="6">
        <v>0.99732478021330173</v>
      </c>
      <c r="G26" s="6">
        <v>0.74081629572069085</v>
      </c>
    </row>
    <row r="27" spans="1:7" x14ac:dyDescent="0.3">
      <c r="A27">
        <v>1.3791388389003103</v>
      </c>
      <c r="B27">
        <v>1.8795376690231591</v>
      </c>
      <c r="C27" s="4">
        <v>2.0092211299525689</v>
      </c>
      <c r="D27" s="4">
        <v>1.4737320576840671</v>
      </c>
      <c r="E27" s="4">
        <v>1.0864079697332811</v>
      </c>
      <c r="F27" s="4">
        <v>1.6205926688956274</v>
      </c>
      <c r="G27" s="4">
        <v>0.94662115985827644</v>
      </c>
    </row>
    <row r="28" spans="1:7" x14ac:dyDescent="0.3">
      <c r="A28">
        <v>1.4397266081168938</v>
      </c>
      <c r="B28">
        <v>1.360528978777672</v>
      </c>
      <c r="C28" s="6">
        <v>1.5505705203949114</v>
      </c>
      <c r="D28" s="6">
        <v>1.2314533162655967</v>
      </c>
      <c r="E28" s="6">
        <v>1.4693254603745987</v>
      </c>
      <c r="F28" s="6">
        <v>1.3081764997838914</v>
      </c>
      <c r="G28" s="6">
        <v>1.7799692940168961</v>
      </c>
    </row>
    <row r="29" spans="1:7" x14ac:dyDescent="0.3">
      <c r="A29">
        <v>1.9055995264819905</v>
      </c>
      <c r="B29">
        <v>1.2101198828531512</v>
      </c>
      <c r="C29" s="4">
        <v>0.89612199709282359</v>
      </c>
      <c r="D29" s="4">
        <v>1.1075143915703012</v>
      </c>
      <c r="E29" s="4">
        <v>1.7743058338786262</v>
      </c>
      <c r="F29" s="4">
        <v>1.0696618928698265</v>
      </c>
      <c r="G29" s="4">
        <v>1.3352552818267576</v>
      </c>
    </row>
    <row r="30" spans="1:7" x14ac:dyDescent="0.3">
      <c r="A30">
        <v>1.5925584239653439</v>
      </c>
      <c r="B30">
        <v>1.2612734727776478</v>
      </c>
      <c r="C30" s="6">
        <v>0.6311263442408962</v>
      </c>
      <c r="D30" s="6">
        <v>1.3708970971674408</v>
      </c>
      <c r="E30" s="6">
        <v>0.77183809702449879</v>
      </c>
      <c r="F30" s="6">
        <v>1.4855895055754662</v>
      </c>
      <c r="G30" s="6">
        <v>0.82709984068430431</v>
      </c>
    </row>
    <row r="31" spans="1:7" x14ac:dyDescent="0.3">
      <c r="A31">
        <v>1.6988578570427701</v>
      </c>
      <c r="B31">
        <v>1.1283406636092457</v>
      </c>
      <c r="C31" s="4">
        <v>1.5042448638250787</v>
      </c>
      <c r="D31" s="4">
        <v>2.3234065314124703</v>
      </c>
      <c r="E31" s="4">
        <v>1.7069109143457528</v>
      </c>
      <c r="F31" s="4">
        <v>1.7177413468071216</v>
      </c>
      <c r="G31" s="4">
        <v>0.65480750500835061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-0.36083367771758129</v>
      </c>
      <c r="C34">
        <f t="shared" si="3"/>
        <v>0.46699331776580222</v>
      </c>
      <c r="D34">
        <f t="shared" si="3"/>
        <v>0.1910676401653057</v>
      </c>
      <c r="E34">
        <f t="shared" si="3"/>
        <v>4.3893298813370854E-2</v>
      </c>
      <c r="F34">
        <f t="shared" si="3"/>
        <v>-0.3417592706480676</v>
      </c>
      <c r="G34">
        <f t="shared" si="3"/>
        <v>0.65117288614065583</v>
      </c>
    </row>
    <row r="35" spans="1:7" x14ac:dyDescent="0.3">
      <c r="A35">
        <f t="shared" ref="A35:G35" si="4">KURT(A3:A31)</f>
        <v>0.88183153188423935</v>
      </c>
      <c r="B35">
        <f t="shared" si="4"/>
        <v>9.8914847694471231E-2</v>
      </c>
      <c r="C35">
        <f t="shared" si="4"/>
        <v>-0.57670492042976562</v>
      </c>
      <c r="D35">
        <f t="shared" si="4"/>
        <v>7.6400801770455384E-2</v>
      </c>
      <c r="E35">
        <f t="shared" si="4"/>
        <v>-0.17653213685985536</v>
      </c>
      <c r="F35">
        <f t="shared" si="4"/>
        <v>7.5092352468979051E-2</v>
      </c>
      <c r="G35">
        <f t="shared" si="4"/>
        <v>-0.11690766992635826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0.64112706878586878</v>
      </c>
      <c r="C36">
        <f t="shared" si="5"/>
        <v>1.455944517391121</v>
      </c>
      <c r="D36">
        <f t="shared" si="5"/>
        <v>0.18350288310629906</v>
      </c>
      <c r="E36">
        <f t="shared" si="5"/>
        <v>4.6968015831183277E-2</v>
      </c>
      <c r="F36">
        <f t="shared" si="5"/>
        <v>0.5713440530480306</v>
      </c>
      <c r="G36">
        <f t="shared" si="5"/>
        <v>2.065974395922161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0.7257399423971902</v>
      </c>
      <c r="C38">
        <f t="shared" si="6"/>
        <v>0.4828871682653661</v>
      </c>
      <c r="D38">
        <f t="shared" si="6"/>
        <v>0.91233188916228181</v>
      </c>
      <c r="E38">
        <f t="shared" si="6"/>
        <v>0.97678959544559862</v>
      </c>
      <c r="F38">
        <f t="shared" si="6"/>
        <v>0.75150905056821615</v>
      </c>
      <c r="G38">
        <f t="shared" si="6"/>
        <v>0.3559421013689022</v>
      </c>
    </row>
  </sheetData>
  <mergeCells count="1">
    <mergeCell ref="I1:I6"/>
  </mergeCells>
  <conditionalFormatting sqref="L2:Q2">
    <cfRule type="colorScale" priority="3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max"/>
        <color rgb="FFFF0000"/>
        <color rgb="FFFFEF9C"/>
      </colorScale>
    </cfRule>
    <cfRule type="colorScale" priority="6">
      <colorScale>
        <cfvo type="min"/>
        <cfvo type="max"/>
        <color theme="5" tint="0.59999389629810485"/>
        <color theme="5" tint="-0.249977111117893"/>
      </colorScale>
    </cfRule>
    <cfRule type="cellIs" dxfId="117" priority="7" operator="greaterThan">
      <formula>$K$2</formula>
    </cfRule>
    <cfRule type="cellIs" dxfId="116" priority="15" operator="greaterThan">
      <formula>$K$2</formula>
    </cfRule>
    <cfRule type="cellIs" dxfId="115" priority="16" operator="lessThan">
      <formula>$K$2</formula>
    </cfRule>
  </conditionalFormatting>
  <conditionalFormatting sqref="L2:Q3">
    <cfRule type="colorScale" priority="8">
      <colorScale>
        <cfvo type="min"/>
        <cfvo type="max"/>
        <color theme="5" tint="0.59999389629810485"/>
        <color rgb="FFFF0000"/>
      </colorScale>
    </cfRule>
  </conditionalFormatting>
  <conditionalFormatting sqref="L3:Q3">
    <cfRule type="cellIs" dxfId="114" priority="1" operator="greaterThan">
      <formula>$K$3</formula>
    </cfRule>
    <cfRule type="colorScale" priority="2">
      <colorScale>
        <cfvo type="min"/>
        <cfvo type="max"/>
        <color theme="7" tint="0.59999389629810485"/>
        <color theme="5"/>
      </colorScale>
    </cfRule>
    <cfRule type="colorScale" priority="4">
      <colorScale>
        <cfvo type="min"/>
        <cfvo type="max"/>
        <color rgb="FFFF7128"/>
        <color rgb="FFFFEF9C"/>
      </colorScale>
    </cfRule>
    <cfRule type="cellIs" dxfId="113" priority="11" operator="lessThan">
      <formula>$K$3</formula>
    </cfRule>
    <cfRule type="cellIs" dxfId="112" priority="12" operator="greaterThan">
      <formula>$K$3</formula>
    </cfRule>
    <cfRule type="cellIs" dxfId="111" priority="13" operator="lessThan">
      <formula>0.170359948</formula>
    </cfRule>
    <cfRule type="cellIs" dxfId="110" priority="14" operator="greaterThan">
      <formula>$K$3</formula>
    </cfRule>
  </conditionalFormatting>
  <conditionalFormatting sqref="L4:Q5">
    <cfRule type="cellIs" dxfId="109" priority="9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B3B3-4045-4464-AF05-E548DEF954AA}">
  <dimension ref="A1:Q38"/>
  <sheetViews>
    <sheetView topLeftCell="J1" workbookViewId="0">
      <selection activeCell="L2" sqref="L2:Q5"/>
    </sheetView>
  </sheetViews>
  <sheetFormatPr defaultRowHeight="14.4" x14ac:dyDescent="0.3"/>
  <cols>
    <col min="1" max="1" width="14.109375" bestFit="1" customWidth="1"/>
    <col min="2" max="4" width="16.77734375" bestFit="1" customWidth="1"/>
    <col min="10" max="10" width="27.33203125" bestFit="1" customWidth="1"/>
    <col min="11" max="11" width="12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 t="shared" ref="K2:Q2" si="0">AVERAGE(A3:A31)</f>
        <v>1.5702837574120261</v>
      </c>
      <c r="L2" s="2">
        <f>AVERAGE(B3:B31)</f>
        <v>1.7526842976620807</v>
      </c>
      <c r="M2" s="2">
        <f t="shared" si="0"/>
        <v>1.7906206570509782</v>
      </c>
      <c r="N2" s="2">
        <f>AVERAGE(D3:D31)</f>
        <v>1.7440056593450919</v>
      </c>
      <c r="O2" s="2">
        <f t="shared" si="0"/>
        <v>1.6653749596659795</v>
      </c>
      <c r="P2" s="2">
        <f t="shared" si="0"/>
        <v>1.7582613301270649</v>
      </c>
      <c r="Q2" s="2">
        <f t="shared" si="0"/>
        <v>1.6337761606135128</v>
      </c>
    </row>
    <row r="3" spans="1:17" x14ac:dyDescent="0.3">
      <c r="A3">
        <v>1.3339911440755514</v>
      </c>
      <c r="B3" s="4">
        <v>2.0712406798423824</v>
      </c>
      <c r="C3" s="4">
        <v>1.7336308007613059</v>
      </c>
      <c r="D3" s="4">
        <v>1.3865927102771114</v>
      </c>
      <c r="E3" s="4">
        <v>1.054105513562009</v>
      </c>
      <c r="F3" s="4">
        <v>2.0429490711563476</v>
      </c>
      <c r="G3" s="4">
        <v>1.296029058579655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0.11407481107432609</v>
      </c>
      <c r="M3" s="5">
        <f t="shared" si="1"/>
        <v>0.15970852929069124</v>
      </c>
      <c r="N3" s="5">
        <f t="shared" si="1"/>
        <v>0.21622794055129047</v>
      </c>
      <c r="O3" s="5">
        <f t="shared" si="1"/>
        <v>0.12776200338984414</v>
      </c>
      <c r="P3" s="5">
        <f t="shared" si="1"/>
        <v>0.27378853265747138</v>
      </c>
      <c r="Q3" s="5">
        <f t="shared" si="1"/>
        <v>0.21528640410022978</v>
      </c>
    </row>
    <row r="4" spans="1:17" x14ac:dyDescent="0.3">
      <c r="A4">
        <v>1.8816088868288521</v>
      </c>
      <c r="B4" s="6">
        <v>1.9912185028240044</v>
      </c>
      <c r="C4" s="6">
        <v>1.562668263130252</v>
      </c>
      <c r="D4" s="6">
        <v>1.9549835138585674</v>
      </c>
      <c r="E4" s="6">
        <v>1.7624561958350624</v>
      </c>
      <c r="F4" s="6">
        <v>1.8459971669332593</v>
      </c>
      <c r="G4" s="6">
        <v>1.0694805296969225</v>
      </c>
      <c r="I4" s="8"/>
      <c r="J4" s="1" t="s">
        <v>14</v>
      </c>
      <c r="L4" s="3">
        <f>_xlfn.T.TEST(A3:A31,B3:B31,2,1)</f>
        <v>5.8310070754921652E-2</v>
      </c>
      <c r="M4" s="3">
        <f>_xlfn.T.TEST(A3:A31,C3:C31,2,1)</f>
        <v>2.0084807567793978E-2</v>
      </c>
      <c r="N4" s="3">
        <f>_xlfn.T.TEST(A3:A31,D3:D31,2,1)</f>
        <v>0.11218564843776437</v>
      </c>
      <c r="O4" s="3">
        <f>_xlfn.T.TEST(A3:A31,E3:E31,2,1)</f>
        <v>0.17122164696932032</v>
      </c>
      <c r="P4" s="3">
        <f>_xlfn.T.TEST(A3:A31,F3:F31,2,1)</f>
        <v>0.10229757325559252</v>
      </c>
      <c r="Q4" s="3">
        <f>_xlfn.T.TEST(A3:A31,G3:G31,2,1)</f>
        <v>0.56765043323637032</v>
      </c>
    </row>
    <row r="5" spans="1:17" x14ac:dyDescent="0.3">
      <c r="A5">
        <v>1.4406561817360068</v>
      </c>
      <c r="B5" s="4">
        <v>1.3265303960388377</v>
      </c>
      <c r="C5" s="4">
        <v>2.1889877275034917</v>
      </c>
      <c r="D5" s="4">
        <v>1.3454818802020863</v>
      </c>
      <c r="E5" s="4">
        <v>1.8620701171979104</v>
      </c>
      <c r="F5" s="4">
        <v>0.52597634527429549</v>
      </c>
      <c r="G5" s="4">
        <v>1.8937053518861275</v>
      </c>
      <c r="I5" s="8"/>
      <c r="J5" s="1" t="s">
        <v>16</v>
      </c>
      <c r="L5">
        <f>_xlfn.F.TEST(A3:A31,B3:B31)</f>
        <v>0.23226551584183316</v>
      </c>
      <c r="M5">
        <f>_xlfn.F.TEST(A3:A31,C3:C31)</f>
        <v>3.9795750824833762E-2</v>
      </c>
      <c r="N5">
        <f>_xlfn.F.TEST(A3:A31,D3:D31)</f>
        <v>4.9612897172646823E-3</v>
      </c>
      <c r="O5">
        <f>_xlfn.F.TEST(A3:A31,E3:E31)</f>
        <v>0.1370366736574547</v>
      </c>
      <c r="P5">
        <f>_xlfn.F.TEST(A3:A31,F3:F31)</f>
        <v>7.2846426430468042E-4</v>
      </c>
      <c r="Q5">
        <f>_xlfn.F.TEST(A3:A31,G3:G31)</f>
        <v>5.1283791490540284E-3</v>
      </c>
    </row>
    <row r="6" spans="1:17" x14ac:dyDescent="0.3">
      <c r="A6">
        <v>1.3927015470100788</v>
      </c>
      <c r="B6" s="6">
        <v>2.4256410512035456</v>
      </c>
      <c r="C6" s="6">
        <v>1.6445118107937573</v>
      </c>
      <c r="D6" s="6">
        <v>1.6371463532343637</v>
      </c>
      <c r="E6" s="6">
        <v>1.9955686487846749</v>
      </c>
      <c r="F6" s="6">
        <v>1.6187568818424007</v>
      </c>
      <c r="G6" s="6">
        <v>1.4042360790278086</v>
      </c>
      <c r="I6" s="8"/>
    </row>
    <row r="7" spans="1:17" x14ac:dyDescent="0.3">
      <c r="A7">
        <v>1.5229083708540683</v>
      </c>
      <c r="B7" s="4">
        <v>2.0448727212411604</v>
      </c>
      <c r="C7" s="4">
        <v>2.491765050076086</v>
      </c>
      <c r="D7" s="4">
        <v>1.7871586629853564</v>
      </c>
      <c r="E7" s="4">
        <v>1.8598852232651792</v>
      </c>
      <c r="F7" s="4">
        <v>2.5045389392730102</v>
      </c>
      <c r="G7" s="4">
        <v>1.6973060539755644</v>
      </c>
    </row>
    <row r="8" spans="1:17" x14ac:dyDescent="0.3">
      <c r="A8">
        <v>1.1684197699567382</v>
      </c>
      <c r="B8" s="6">
        <v>1.6256008148587724</v>
      </c>
      <c r="C8" s="6">
        <v>1.4469521283175713</v>
      </c>
      <c r="D8" s="6">
        <v>2.530855171102107</v>
      </c>
      <c r="E8" s="6">
        <v>1.099462274869462</v>
      </c>
      <c r="F8" s="6">
        <v>2.3446964007966491</v>
      </c>
      <c r="G8" s="6">
        <v>1.49467906314497</v>
      </c>
    </row>
    <row r="9" spans="1:17" x14ac:dyDescent="0.3">
      <c r="A9">
        <v>1.5850424501484093</v>
      </c>
      <c r="B9" s="4">
        <v>1.1971703799410034</v>
      </c>
      <c r="C9" s="4">
        <v>1.219639683279317</v>
      </c>
      <c r="D9" s="4">
        <v>1.807056568873896</v>
      </c>
      <c r="E9" s="4">
        <v>1.3162160970799761</v>
      </c>
      <c r="F9" s="4">
        <v>1.8994233667927045</v>
      </c>
      <c r="G9" s="4">
        <v>2.018567492523085</v>
      </c>
    </row>
    <row r="10" spans="1:17" x14ac:dyDescent="0.3">
      <c r="A10">
        <v>1.7819682621427506</v>
      </c>
      <c r="B10" s="6">
        <v>1.9479285160906359</v>
      </c>
      <c r="C10" s="6">
        <v>1.7152902840333897</v>
      </c>
      <c r="D10" s="6">
        <v>1.2517185370854167</v>
      </c>
      <c r="E10" s="6">
        <v>1.4889836361452891</v>
      </c>
      <c r="F10" s="6">
        <v>2.6550154640982409</v>
      </c>
      <c r="G10" s="6">
        <v>1.1497879499641908</v>
      </c>
    </row>
    <row r="11" spans="1:17" x14ac:dyDescent="0.3">
      <c r="A11">
        <v>1.4666899180094117</v>
      </c>
      <c r="B11" s="4">
        <v>1.8911061098994135</v>
      </c>
      <c r="C11" s="4">
        <v>1.5626229938539429</v>
      </c>
      <c r="D11" s="4">
        <v>2.1361055069158676</v>
      </c>
      <c r="E11" s="4">
        <v>1.1806362986990131</v>
      </c>
      <c r="F11" s="4">
        <v>1.2682825396023512</v>
      </c>
      <c r="G11" s="4">
        <v>1.0321860225592985</v>
      </c>
    </row>
    <row r="12" spans="1:17" x14ac:dyDescent="0.3">
      <c r="A12">
        <v>1.7116735534830594</v>
      </c>
      <c r="B12" s="6">
        <v>1.8997340958363613</v>
      </c>
      <c r="C12" s="6">
        <v>2.26535115559426</v>
      </c>
      <c r="D12" s="6">
        <v>2.0012418674406662</v>
      </c>
      <c r="E12" s="6">
        <v>1.8839793181276703</v>
      </c>
      <c r="F12" s="6">
        <v>2.0870817407018598</v>
      </c>
      <c r="G12" s="6">
        <v>1.4268601685028999</v>
      </c>
    </row>
    <row r="13" spans="1:17" x14ac:dyDescent="0.3">
      <c r="A13">
        <v>1.8807096389842068</v>
      </c>
      <c r="B13" s="4">
        <v>1.3142026217552529</v>
      </c>
      <c r="C13" s="4">
        <v>2.0980360685594421</v>
      </c>
      <c r="D13" s="4">
        <v>1.9139699980316021</v>
      </c>
      <c r="E13" s="4">
        <v>1.7858005649839088</v>
      </c>
      <c r="F13" s="4">
        <v>1.7959486851394535</v>
      </c>
      <c r="G13" s="4">
        <v>1.7581361994767046</v>
      </c>
    </row>
    <row r="14" spans="1:17" x14ac:dyDescent="0.3">
      <c r="A14">
        <v>0.8520111370286404</v>
      </c>
      <c r="B14" s="6">
        <v>2.1967703667040417</v>
      </c>
      <c r="C14" s="6">
        <v>1.5888486781491395</v>
      </c>
      <c r="D14" s="6">
        <v>2.2167262827681427</v>
      </c>
      <c r="E14" s="6">
        <v>1.5479711074314797</v>
      </c>
      <c r="F14" s="6">
        <v>1.0578668462175815</v>
      </c>
      <c r="G14" s="6">
        <v>2.0347826776701168</v>
      </c>
    </row>
    <row r="15" spans="1:17" x14ac:dyDescent="0.3">
      <c r="A15">
        <v>1.7276767401029238</v>
      </c>
      <c r="B15" s="4">
        <v>1.9129604623536802</v>
      </c>
      <c r="C15" s="4">
        <v>1.9798331800710509</v>
      </c>
      <c r="D15" s="4">
        <v>1.654694457509996</v>
      </c>
      <c r="E15" s="4">
        <v>1.6568383622141079</v>
      </c>
      <c r="F15" s="4">
        <v>1.7697060659298536</v>
      </c>
      <c r="G15" s="4">
        <v>1.8487030431205895</v>
      </c>
    </row>
    <row r="16" spans="1:17" x14ac:dyDescent="0.3">
      <c r="A16">
        <v>1.6637073834748914</v>
      </c>
      <c r="B16" s="6">
        <v>1.538266776068711</v>
      </c>
      <c r="C16" s="6">
        <v>1.439042624675688</v>
      </c>
      <c r="D16" s="6">
        <v>1.7000734236412376</v>
      </c>
      <c r="E16" s="6">
        <v>1.975615378280672</v>
      </c>
      <c r="F16" s="6">
        <v>1.6724270979840203</v>
      </c>
      <c r="G16" s="6">
        <v>2.5233547690165503</v>
      </c>
    </row>
    <row r="17" spans="1:7" x14ac:dyDescent="0.3">
      <c r="A17">
        <v>1.6285303973846179</v>
      </c>
      <c r="B17" s="4">
        <v>1.3505406783483969</v>
      </c>
      <c r="C17" s="4">
        <v>1.3933871973704126</v>
      </c>
      <c r="D17" s="4">
        <v>1.208690984127998</v>
      </c>
      <c r="E17" s="4">
        <v>1.5831590853262303</v>
      </c>
      <c r="F17" s="4">
        <v>2.1792039671124357</v>
      </c>
      <c r="G17" s="4">
        <v>1.4171070021629213</v>
      </c>
    </row>
    <row r="18" spans="1:7" x14ac:dyDescent="0.3">
      <c r="A18">
        <v>1.8247881819246743</v>
      </c>
      <c r="B18" s="6">
        <v>1.7595073054650652</v>
      </c>
      <c r="C18" s="6">
        <v>2.2710970768538594</v>
      </c>
      <c r="D18" s="6">
        <v>2.525154102352293</v>
      </c>
      <c r="E18" s="6">
        <v>2.2624971780553707</v>
      </c>
      <c r="F18" s="6">
        <v>1.9358736810501476</v>
      </c>
      <c r="G18" s="6">
        <v>1.0896395103900443</v>
      </c>
    </row>
    <row r="19" spans="1:7" x14ac:dyDescent="0.3">
      <c r="A19">
        <v>0.94263388946083659</v>
      </c>
      <c r="B19" s="4">
        <v>1.8477574436069957</v>
      </c>
      <c r="C19" s="4">
        <v>2.1564792297645439</v>
      </c>
      <c r="D19" s="4">
        <v>1.669375991625683</v>
      </c>
      <c r="E19" s="4">
        <v>1.3490033603921552</v>
      </c>
      <c r="F19" s="4">
        <v>1.345439448551361</v>
      </c>
      <c r="G19" s="4">
        <v>1.7473854481269775</v>
      </c>
    </row>
    <row r="20" spans="1:7" x14ac:dyDescent="0.3">
      <c r="A20">
        <v>1.4126722844833182</v>
      </c>
      <c r="B20" s="6">
        <v>1.1523871119842057</v>
      </c>
      <c r="C20" s="6">
        <v>1.7273737511754923</v>
      </c>
      <c r="D20" s="6">
        <v>1.3377660371347579</v>
      </c>
      <c r="E20" s="6">
        <v>1.6052169832846028</v>
      </c>
      <c r="F20" s="6">
        <v>2.2413964859254039</v>
      </c>
      <c r="G20" s="6">
        <v>1.728421681149765</v>
      </c>
    </row>
    <row r="21" spans="1:7" x14ac:dyDescent="0.3">
      <c r="A21">
        <v>1.8006957965525849</v>
      </c>
      <c r="B21" s="4">
        <v>1.4221797493390695</v>
      </c>
      <c r="C21" s="4">
        <v>1.365465751080462</v>
      </c>
      <c r="D21" s="4">
        <v>1.3212767585253207</v>
      </c>
      <c r="E21" s="4">
        <v>1.7295085445309375</v>
      </c>
      <c r="F21" s="4">
        <v>1.2817639542865018</v>
      </c>
      <c r="G21" s="4">
        <v>1.9602106951076472</v>
      </c>
    </row>
    <row r="22" spans="1:7" x14ac:dyDescent="0.3">
      <c r="A22">
        <v>1.5006652211743232</v>
      </c>
      <c r="B22" s="6">
        <v>2.0979984448645363</v>
      </c>
      <c r="C22" s="6">
        <v>1.5616317420954222</v>
      </c>
      <c r="D22" s="6">
        <v>0.89274967178997167</v>
      </c>
      <c r="E22" s="6">
        <v>1.9554833593884984</v>
      </c>
      <c r="F22" s="6">
        <v>2.2451593397712664</v>
      </c>
      <c r="G22" s="6">
        <v>1.4458903775439642</v>
      </c>
    </row>
    <row r="23" spans="1:7" x14ac:dyDescent="0.3">
      <c r="A23">
        <v>1.9658880282304172</v>
      </c>
      <c r="B23" s="4">
        <v>1.4070794045377983</v>
      </c>
      <c r="C23" s="4">
        <v>2.1517689555633441</v>
      </c>
      <c r="D23" s="4">
        <v>2.1420936277628813</v>
      </c>
      <c r="E23" s="4">
        <v>2.1780699828337053</v>
      </c>
      <c r="F23" s="4">
        <v>0.55506460781021516</v>
      </c>
      <c r="G23" s="4">
        <v>1.0648169496698914</v>
      </c>
    </row>
    <row r="24" spans="1:7" x14ac:dyDescent="0.3">
      <c r="A24">
        <v>1.5180222488367998</v>
      </c>
      <c r="B24" s="6">
        <v>2.1358840688714347</v>
      </c>
      <c r="C24" s="6">
        <v>1.8013635705160931</v>
      </c>
      <c r="D24" s="6">
        <v>1.6401404753032369</v>
      </c>
      <c r="E24" s="6">
        <v>2.0246415956863228</v>
      </c>
      <c r="F24" s="6">
        <v>1.7718389157091361</v>
      </c>
      <c r="G24" s="6">
        <v>2.1662774819136552</v>
      </c>
    </row>
    <row r="25" spans="1:7" x14ac:dyDescent="0.3">
      <c r="A25">
        <v>1.6034490973969668</v>
      </c>
      <c r="B25" s="4">
        <v>1.6813424258031096</v>
      </c>
      <c r="C25" s="4">
        <v>1.4012956184564473</v>
      </c>
      <c r="D25" s="4">
        <v>1.9452492529531076</v>
      </c>
      <c r="E25" s="4">
        <v>1.7778515150777749</v>
      </c>
      <c r="F25" s="4">
        <v>2.143931778581563</v>
      </c>
      <c r="G25" s="4">
        <v>2.3794836213326556</v>
      </c>
    </row>
    <row r="26" spans="1:7" x14ac:dyDescent="0.3">
      <c r="A26">
        <v>1.9152375811613158</v>
      </c>
      <c r="B26" s="6">
        <v>2.1171881903201899</v>
      </c>
      <c r="C26" s="6">
        <v>2.4740691852028007</v>
      </c>
      <c r="D26" s="6">
        <v>0.96930253567277802</v>
      </c>
      <c r="E26" s="6">
        <v>1.0106298079165914</v>
      </c>
      <c r="F26" s="6">
        <v>1.2129361547090092</v>
      </c>
      <c r="G26" s="6">
        <v>1.2131968266193585</v>
      </c>
    </row>
    <row r="27" spans="1:7" x14ac:dyDescent="0.3">
      <c r="A27">
        <v>1.3791388389003103</v>
      </c>
      <c r="B27" s="4">
        <v>2.223971640491976</v>
      </c>
      <c r="C27" s="4">
        <v>2.6281276562789806</v>
      </c>
      <c r="D27" s="4">
        <v>1.9438850366021383</v>
      </c>
      <c r="E27" s="4">
        <v>1.4633942032423068</v>
      </c>
      <c r="F27" s="4">
        <v>1.769470428178922</v>
      </c>
      <c r="G27" s="4">
        <v>1.4175855320126995</v>
      </c>
    </row>
    <row r="28" spans="1:7" x14ac:dyDescent="0.3">
      <c r="A28">
        <v>1.4397266081168938</v>
      </c>
      <c r="B28" s="6">
        <v>1.693666807580039</v>
      </c>
      <c r="C28" s="6">
        <v>1.8871078799471099</v>
      </c>
      <c r="D28" s="6">
        <v>1.4871575385232885</v>
      </c>
      <c r="E28" s="6">
        <v>1.6551298475544287</v>
      </c>
      <c r="F28" s="6">
        <v>1.8341491875064102</v>
      </c>
      <c r="G28" s="6">
        <v>2.5681514082086379</v>
      </c>
    </row>
    <row r="29" spans="1:7" x14ac:dyDescent="0.3">
      <c r="A29">
        <v>1.9055995264819905</v>
      </c>
      <c r="B29" s="4">
        <v>1.5091318414958963</v>
      </c>
      <c r="C29" s="4">
        <v>1.2692896899292538</v>
      </c>
      <c r="D29" s="4">
        <v>1.2687227094525448</v>
      </c>
      <c r="E29" s="4">
        <v>2.098091446716547</v>
      </c>
      <c r="F29" s="4">
        <v>1.1384015703949621</v>
      </c>
      <c r="G29" s="4">
        <v>2.2821022203618044</v>
      </c>
    </row>
    <row r="30" spans="1:7" x14ac:dyDescent="0.3">
      <c r="A30">
        <v>1.5925584239653439</v>
      </c>
      <c r="B30" s="6">
        <v>1.5965902307720159</v>
      </c>
      <c r="C30" s="6">
        <v>1.1674188193822583</v>
      </c>
      <c r="D30" s="6">
        <v>1.9665511059702958</v>
      </c>
      <c r="E30" s="6">
        <v>1.0101744721706256</v>
      </c>
      <c r="F30" s="6">
        <v>1.8849632656783133</v>
      </c>
      <c r="G30" s="6">
        <v>1.4111460985062614</v>
      </c>
    </row>
    <row r="31" spans="1:7" x14ac:dyDescent="0.3">
      <c r="A31">
        <v>1.6988578570427701</v>
      </c>
      <c r="B31" s="4">
        <v>1.4493757940618166</v>
      </c>
      <c r="C31" s="4">
        <v>1.7349424820632058</v>
      </c>
      <c r="D31" s="4">
        <v>2.9342433592849502</v>
      </c>
      <c r="E31" s="4">
        <v>2.1234337116608843</v>
      </c>
      <c r="F31" s="4">
        <v>2.361319176677207</v>
      </c>
      <c r="G31" s="4">
        <v>0.84027934554111638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-1.7480297627703683E-2</v>
      </c>
      <c r="C34">
        <f t="shared" si="3"/>
        <v>0.43605853802729266</v>
      </c>
      <c r="D34">
        <f t="shared" si="3"/>
        <v>0.4357508298062206</v>
      </c>
      <c r="E34">
        <f t="shared" si="3"/>
        <v>-0.38620969880737044</v>
      </c>
      <c r="F34">
        <f t="shared" si="3"/>
        <v>-0.67786072536082898</v>
      </c>
      <c r="G34">
        <f t="shared" si="3"/>
        <v>0.37013281751960858</v>
      </c>
    </row>
    <row r="35" spans="1:7" x14ac:dyDescent="0.3">
      <c r="A35">
        <f t="shared" ref="A35:G35" si="4">KURT(A3:A31)</f>
        <v>0.88183153188423935</v>
      </c>
      <c r="B35">
        <f t="shared" si="4"/>
        <v>-1.0263133232331088</v>
      </c>
      <c r="C35">
        <f t="shared" si="4"/>
        <v>-0.79864915597777619</v>
      </c>
      <c r="D35">
        <f t="shared" si="4"/>
        <v>0.22972437057087403</v>
      </c>
      <c r="E35">
        <f t="shared" si="4"/>
        <v>-0.77433915327508807</v>
      </c>
      <c r="F35">
        <f t="shared" si="4"/>
        <v>0.17719711774304292</v>
      </c>
      <c r="G35">
        <f t="shared" si="4"/>
        <v>-0.72007494468637168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1.274237380805233</v>
      </c>
      <c r="C36">
        <f t="shared" si="5"/>
        <v>1.6897679746670997</v>
      </c>
      <c r="D36">
        <f t="shared" si="5"/>
        <v>0.98151518521255332</v>
      </c>
      <c r="E36">
        <f t="shared" si="5"/>
        <v>1.4454480272117782</v>
      </c>
      <c r="F36">
        <f t="shared" si="5"/>
        <v>2.2588335268339614</v>
      </c>
      <c r="G36">
        <f t="shared" si="5"/>
        <v>1.2886888731319917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0.52881390764511793</v>
      </c>
      <c r="C38">
        <f t="shared" si="6"/>
        <v>0.42960719519606333</v>
      </c>
      <c r="D38">
        <f t="shared" si="6"/>
        <v>0.61216244872078851</v>
      </c>
      <c r="E38">
        <f t="shared" si="6"/>
        <v>0.48542814046512356</v>
      </c>
      <c r="F38">
        <f t="shared" si="6"/>
        <v>0.32322171618790285</v>
      </c>
      <c r="G38">
        <f t="shared" si="6"/>
        <v>0.52500660444941305</v>
      </c>
    </row>
  </sheetData>
  <mergeCells count="1">
    <mergeCell ref="I1:I6"/>
  </mergeCells>
  <conditionalFormatting sqref="L2:Q2">
    <cfRule type="colorScale" priority="6">
      <colorScale>
        <cfvo type="min"/>
        <cfvo type="max"/>
        <color rgb="FFFF7128"/>
        <color rgb="FFFFEF9C"/>
      </colorScale>
    </cfRule>
    <cfRule type="cellIs" dxfId="108" priority="7" operator="greaterThan">
      <formula>$K$2</formula>
    </cfRule>
    <cfRule type="cellIs" dxfId="107" priority="8" operator="lessThan">
      <formula>$K$2</formula>
    </cfRule>
  </conditionalFormatting>
  <conditionalFormatting sqref="L3:Q3">
    <cfRule type="cellIs" dxfId="106" priority="3" operator="lessThan">
      <formula>$K$3</formula>
    </cfRule>
    <cfRule type="cellIs" dxfId="105" priority="4" operator="greaterThan">
      <formula>$K$3</formula>
    </cfRule>
    <cfRule type="colorScale" priority="5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104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2536-F6BD-4688-83D9-BE84DE19D414}">
  <dimension ref="A1:Q38"/>
  <sheetViews>
    <sheetView topLeftCell="F1" workbookViewId="0">
      <selection activeCell="J1" sqref="J1:Q5"/>
    </sheetView>
  </sheetViews>
  <sheetFormatPr defaultRowHeight="14.4" x14ac:dyDescent="0.3"/>
  <cols>
    <col min="1" max="1" width="14.109375" bestFit="1" customWidth="1"/>
    <col min="2" max="4" width="16.77734375" bestFit="1" customWidth="1"/>
    <col min="5" max="7" width="16.6640625" bestFit="1" customWidth="1"/>
    <col min="10" max="10" width="27.33203125" bestFit="1" customWidth="1"/>
    <col min="11" max="11" width="12" bestFit="1" customWidth="1"/>
    <col min="12" max="14" width="17.5546875" bestFit="1" customWidth="1"/>
    <col min="15" max="17" width="17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1.0696345108845495</v>
      </c>
      <c r="M2" s="2">
        <f t="shared" ref="M2:Q2" si="0">AVERAGE(C3:C31)</f>
        <v>0.98079492007250846</v>
      </c>
      <c r="N2" s="2">
        <f>AVERAGE(D3:D31)</f>
        <v>0.96926079024727652</v>
      </c>
      <c r="O2" s="2">
        <f t="shared" si="0"/>
        <v>0.93621304140163419</v>
      </c>
      <c r="P2" s="2">
        <f t="shared" si="0"/>
        <v>0.99006247126102032</v>
      </c>
      <c r="Q2" s="2">
        <f t="shared" si="0"/>
        <v>0.86519107695839281</v>
      </c>
    </row>
    <row r="3" spans="1:17" x14ac:dyDescent="0.3">
      <c r="A3">
        <v>1.3339911440755514</v>
      </c>
      <c r="B3" s="4">
        <v>1.4386725321936962</v>
      </c>
      <c r="C3" s="4">
        <v>1.0510590126763693</v>
      </c>
      <c r="D3" s="4">
        <v>0.8163103844559737</v>
      </c>
      <c r="E3" s="4">
        <v>0.66821651764905343</v>
      </c>
      <c r="F3" s="4">
        <v>0.9701711195708288</v>
      </c>
      <c r="G3" s="4">
        <v>0.7536587303329968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0.10680593278291513</v>
      </c>
      <c r="M3" s="5">
        <f t="shared" si="1"/>
        <v>0.16659222455957517</v>
      </c>
      <c r="N3" s="5">
        <f t="shared" si="1"/>
        <v>0.13065101584295577</v>
      </c>
      <c r="O3" s="5">
        <f t="shared" si="1"/>
        <v>0.10252775437741285</v>
      </c>
      <c r="P3" s="5">
        <f t="shared" si="1"/>
        <v>0.15056797767401894</v>
      </c>
      <c r="Q3" s="5">
        <f t="shared" si="1"/>
        <v>0.15086238430746279</v>
      </c>
    </row>
    <row r="4" spans="1:17" x14ac:dyDescent="0.3">
      <c r="A4">
        <v>1.8816088868288521</v>
      </c>
      <c r="B4" s="6">
        <v>1.3501336317532942</v>
      </c>
      <c r="C4" s="6">
        <v>0.92687881341044276</v>
      </c>
      <c r="D4" s="6">
        <v>0.68307423796857236</v>
      </c>
      <c r="E4" s="6">
        <v>0.75064807565494474</v>
      </c>
      <c r="F4" s="6">
        <v>1.2045144661086549</v>
      </c>
      <c r="G4" s="6">
        <v>0.45678966938259863</v>
      </c>
      <c r="I4" s="8"/>
      <c r="J4" s="1" t="s">
        <v>14</v>
      </c>
      <c r="L4" s="3">
        <f>_xlfn.T.TEST(A3:A31,B3:B31,2,1)</f>
        <v>1.7284362251445693E-6</v>
      </c>
      <c r="M4" s="3">
        <f>_xlfn.T.TEST(A3:A31,C3:C31,2,1)</f>
        <v>5.8883723305026604E-8</v>
      </c>
      <c r="N4" s="3">
        <f>_xlfn.T.TEST(A3:A31,D3:D31,2,1)</f>
        <v>3.1259217093164837E-7</v>
      </c>
      <c r="O4" s="3">
        <f>_xlfn.T.TEST(A3:A31,E3:E31,2,1)</f>
        <v>3.334146174996399E-10</v>
      </c>
      <c r="P4" s="3">
        <f>_xlfn.T.TEST(A3:A31,F3:F31,2,1)</f>
        <v>4.0367042234352809E-7</v>
      </c>
      <c r="Q4" s="3">
        <f>_xlfn.T.TEST(A3:A31,G3:G31,2,1)</f>
        <v>4.207089823519634E-8</v>
      </c>
    </row>
    <row r="5" spans="1:17" x14ac:dyDescent="0.3">
      <c r="A5">
        <v>1.4406561817360068</v>
      </c>
      <c r="B5" s="4">
        <v>0.50370445680257814</v>
      </c>
      <c r="C5" s="4">
        <v>0.88872976424509065</v>
      </c>
      <c r="D5" s="4">
        <v>1.0043208451631951</v>
      </c>
      <c r="E5" s="4">
        <v>0.99398429880103245</v>
      </c>
      <c r="F5" s="4">
        <v>0.19863178736052392</v>
      </c>
      <c r="G5" s="4">
        <v>0.98590345340836272</v>
      </c>
      <c r="I5" s="8"/>
      <c r="J5" s="1" t="s">
        <v>16</v>
      </c>
      <c r="L5">
        <f>_xlfn.F.TEST(A3:A31,B3:B31)</f>
        <v>0.30593375956295388</v>
      </c>
      <c r="M5">
        <f>_xlfn.F.TEST(A3:A31,C3:C31)</f>
        <v>3.0600456083053253E-2</v>
      </c>
      <c r="N5">
        <f>_xlfn.F.TEST(A3:A31,D3:D31)</f>
        <v>0.12250122705124142</v>
      </c>
      <c r="O5">
        <f>_xlfn.F.TEST(A3:A31,E3:E31)</f>
        <v>0.35888141603502222</v>
      </c>
      <c r="P5">
        <f>_xlfn.F.TEST(A3:A31,F3:F31)</f>
        <v>5.6569099693233801E-2</v>
      </c>
      <c r="Q5">
        <f>_xlfn.F.TEST(A3:A31,G3:G31)</f>
        <v>5.5929546643675825E-2</v>
      </c>
    </row>
    <row r="6" spans="1:17" x14ac:dyDescent="0.3">
      <c r="A6">
        <v>1.3927015470100788</v>
      </c>
      <c r="B6" s="6">
        <v>1.7179936790079431</v>
      </c>
      <c r="C6" s="6">
        <v>0.61317284500561386</v>
      </c>
      <c r="D6" s="6">
        <v>0.86403975378375453</v>
      </c>
      <c r="E6" s="6">
        <v>1.2039978242952791</v>
      </c>
      <c r="F6" s="6">
        <v>1.000096998688657</v>
      </c>
      <c r="G6" s="6">
        <v>1.1046344069644003</v>
      </c>
      <c r="I6" s="8"/>
    </row>
    <row r="7" spans="1:17" x14ac:dyDescent="0.3">
      <c r="A7">
        <v>1.5229083708540683</v>
      </c>
      <c r="B7" s="4">
        <v>1.6734869287425764</v>
      </c>
      <c r="C7" s="4">
        <v>1.6065514790727258</v>
      </c>
      <c r="D7" s="4">
        <v>1.0850167215600095</v>
      </c>
      <c r="E7" s="4">
        <v>1.1436810306212526</v>
      </c>
      <c r="F7" s="4">
        <v>1.7567528701783275</v>
      </c>
      <c r="G7" s="4">
        <v>0.77986052917380788</v>
      </c>
    </row>
    <row r="8" spans="1:17" x14ac:dyDescent="0.3">
      <c r="A8">
        <v>1.1684197699567382</v>
      </c>
      <c r="B8" s="6">
        <v>0.423233831746959</v>
      </c>
      <c r="C8" s="6">
        <v>0.5721676252924538</v>
      </c>
      <c r="D8" s="6">
        <v>1.17279823588446</v>
      </c>
      <c r="E8" s="6">
        <v>0.8151812343796605</v>
      </c>
      <c r="F8" s="6">
        <v>1.4940803804990919</v>
      </c>
      <c r="G8" s="6">
        <v>0.72852777045207362</v>
      </c>
    </row>
    <row r="9" spans="1:17" x14ac:dyDescent="0.3">
      <c r="A9">
        <v>1.5850424501484093</v>
      </c>
      <c r="B9" s="4">
        <v>0.85144430458775433</v>
      </c>
      <c r="C9" s="4">
        <v>0.53971482973457541</v>
      </c>
      <c r="D9" s="4">
        <v>1.3081504043388947</v>
      </c>
      <c r="E9" s="4">
        <v>0.79914157390285445</v>
      </c>
      <c r="F9" s="4">
        <v>0.90576154120929198</v>
      </c>
      <c r="G9" s="4">
        <v>1.3031096643053128</v>
      </c>
    </row>
    <row r="10" spans="1:17" x14ac:dyDescent="0.3">
      <c r="A10">
        <v>1.7819682621427506</v>
      </c>
      <c r="B10" s="6">
        <v>1.2172910228161309</v>
      </c>
      <c r="C10" s="6">
        <v>1.067075094347151</v>
      </c>
      <c r="D10" s="6">
        <v>0.32433563777594948</v>
      </c>
      <c r="E10" s="6">
        <v>0.79286533163124917</v>
      </c>
      <c r="F10" s="6">
        <v>1.5379838571959346</v>
      </c>
      <c r="G10" s="6">
        <v>0.49573296800503036</v>
      </c>
    </row>
    <row r="11" spans="1:17" x14ac:dyDescent="0.3">
      <c r="A11">
        <v>1.4666899180094117</v>
      </c>
      <c r="B11" s="4">
        <v>1.0220018278137899</v>
      </c>
      <c r="C11" s="4">
        <v>0.77551290811188289</v>
      </c>
      <c r="D11" s="4">
        <v>1.3465731111542845</v>
      </c>
      <c r="E11" s="4">
        <v>0.18910821481112325</v>
      </c>
      <c r="F11" s="4">
        <v>0.58663096248680258</v>
      </c>
      <c r="G11" s="4">
        <v>0.41595126843710911</v>
      </c>
    </row>
    <row r="12" spans="1:17" x14ac:dyDescent="0.3">
      <c r="A12">
        <v>1.7116735534830594</v>
      </c>
      <c r="B12" s="6">
        <v>1.3657873148761028</v>
      </c>
      <c r="C12" s="6">
        <v>1.7754431563116511</v>
      </c>
      <c r="D12" s="6">
        <v>1.1446122793854949</v>
      </c>
      <c r="E12" s="6">
        <v>0.83730388007536494</v>
      </c>
      <c r="F12" s="6">
        <v>1.3398997652152125</v>
      </c>
      <c r="G12" s="6">
        <v>0.35722259899749959</v>
      </c>
    </row>
    <row r="13" spans="1:17" x14ac:dyDescent="0.3">
      <c r="A13">
        <v>1.8807096389842068</v>
      </c>
      <c r="B13" s="4">
        <v>0.76880519289951454</v>
      </c>
      <c r="C13" s="4">
        <v>1.6067421154625221</v>
      </c>
      <c r="D13" s="4">
        <v>1.1905513815868929</v>
      </c>
      <c r="E13" s="4">
        <v>0.86811329253971004</v>
      </c>
      <c r="F13" s="4">
        <v>0.94126264149212324</v>
      </c>
      <c r="G13" s="4">
        <v>0.55335224173963926</v>
      </c>
    </row>
    <row r="14" spans="1:17" x14ac:dyDescent="0.3">
      <c r="A14">
        <v>0.8520111370286404</v>
      </c>
      <c r="B14" s="6">
        <v>1.2348180513487226</v>
      </c>
      <c r="C14" s="6">
        <v>0.57083500785873509</v>
      </c>
      <c r="D14" s="6">
        <v>1.3449868700453251</v>
      </c>
      <c r="E14" s="6">
        <v>0.62648583406238845</v>
      </c>
      <c r="F14" s="6">
        <v>0.654879363222718</v>
      </c>
      <c r="G14" s="6">
        <v>0.83163856178747697</v>
      </c>
    </row>
    <row r="15" spans="1:17" x14ac:dyDescent="0.3">
      <c r="A15">
        <v>1.7276767401029238</v>
      </c>
      <c r="B15" s="4">
        <v>0.98451362045764734</v>
      </c>
      <c r="C15" s="4">
        <v>1.4758615543778504</v>
      </c>
      <c r="D15" s="4">
        <v>1.0326980869664133</v>
      </c>
      <c r="E15" s="4">
        <v>0.55521934968246811</v>
      </c>
      <c r="F15" s="4">
        <v>1.2906760013028251</v>
      </c>
      <c r="G15" s="4">
        <v>1.0626973812864808</v>
      </c>
    </row>
    <row r="16" spans="1:17" x14ac:dyDescent="0.3">
      <c r="A16">
        <v>1.6637073834748914</v>
      </c>
      <c r="B16" s="6">
        <v>0.86004864075660525</v>
      </c>
      <c r="C16" s="6">
        <v>0.45408113721667592</v>
      </c>
      <c r="D16" s="6">
        <v>0.85506743477026037</v>
      </c>
      <c r="E16" s="6">
        <v>0.7064455993136568</v>
      </c>
      <c r="F16" s="6">
        <v>0.4924555064773023</v>
      </c>
      <c r="G16" s="6">
        <v>1.4167600424358224</v>
      </c>
    </row>
    <row r="17" spans="1:7" x14ac:dyDescent="0.3">
      <c r="A17">
        <v>1.6285303973846179</v>
      </c>
      <c r="B17" s="4">
        <v>0.90267425212546171</v>
      </c>
      <c r="C17" s="4">
        <v>0.60016164879236</v>
      </c>
      <c r="D17" s="4">
        <v>0.48018170171603858</v>
      </c>
      <c r="E17" s="4">
        <v>1.0531187828064905</v>
      </c>
      <c r="F17" s="4">
        <v>1.0296099012291806</v>
      </c>
      <c r="G17" s="4">
        <v>0.62776130121453022</v>
      </c>
    </row>
    <row r="18" spans="1:7" x14ac:dyDescent="0.3">
      <c r="A18">
        <v>1.8247881819246743</v>
      </c>
      <c r="B18" s="6">
        <v>0.98883947137582684</v>
      </c>
      <c r="C18" s="6">
        <v>1.2017489751226087</v>
      </c>
      <c r="D18" s="6">
        <v>1.431095624442321</v>
      </c>
      <c r="E18" s="6">
        <v>1.5946572306152389</v>
      </c>
      <c r="F18" s="6">
        <v>1.0947709699666117</v>
      </c>
      <c r="G18" s="6">
        <v>0.66092139190311161</v>
      </c>
    </row>
    <row r="19" spans="1:7" x14ac:dyDescent="0.3">
      <c r="A19">
        <v>0.94263388946083659</v>
      </c>
      <c r="B19" s="4">
        <v>1.1913101364588121</v>
      </c>
      <c r="C19" s="4">
        <v>1.1365572784851479</v>
      </c>
      <c r="D19" s="4">
        <v>1.0037581578706163</v>
      </c>
      <c r="E19" s="4">
        <v>0.72841265997307603</v>
      </c>
      <c r="F19" s="4">
        <v>0.63636489997266044</v>
      </c>
      <c r="G19" s="4">
        <v>0.96550772353893832</v>
      </c>
    </row>
    <row r="20" spans="1:7" x14ac:dyDescent="0.3">
      <c r="A20">
        <v>1.4126722844833182</v>
      </c>
      <c r="B20" s="6">
        <v>0.77039524566969342</v>
      </c>
      <c r="C20" s="6">
        <v>0.77515529641933789</v>
      </c>
      <c r="D20" s="6">
        <v>0.47993033307186705</v>
      </c>
      <c r="E20" s="6">
        <v>0.95700551738363138</v>
      </c>
      <c r="F20" s="6">
        <v>1.5957433646101999</v>
      </c>
      <c r="G20" s="6">
        <v>0.85383062053287462</v>
      </c>
    </row>
    <row r="21" spans="1:7" x14ac:dyDescent="0.3">
      <c r="A21">
        <v>1.8006957965525849</v>
      </c>
      <c r="B21" s="4">
        <v>0.87801919987648502</v>
      </c>
      <c r="C21" s="4">
        <v>0.50969356049866654</v>
      </c>
      <c r="D21" s="4">
        <v>0.49137573820644503</v>
      </c>
      <c r="E21" s="4">
        <v>1.2249001691034545</v>
      </c>
      <c r="F21" s="4">
        <v>0.9629275385205478</v>
      </c>
      <c r="G21" s="4">
        <v>1.3307805362858693</v>
      </c>
    </row>
    <row r="22" spans="1:7" x14ac:dyDescent="0.3">
      <c r="A22">
        <v>1.5006652211743232</v>
      </c>
      <c r="B22" s="6">
        <v>1.1633215407735733</v>
      </c>
      <c r="C22" s="6">
        <v>0.99914141906144327</v>
      </c>
      <c r="D22" s="6">
        <v>0.3302240628353354</v>
      </c>
      <c r="E22" s="6">
        <v>1.0416449037782307</v>
      </c>
      <c r="F22" s="6">
        <v>1.3895741368860117</v>
      </c>
      <c r="G22" s="6">
        <v>0.52383163620288198</v>
      </c>
    </row>
    <row r="23" spans="1:7" x14ac:dyDescent="0.3">
      <c r="A23">
        <v>1.9658880282304172</v>
      </c>
      <c r="B23" s="4">
        <v>0.64554234353830575</v>
      </c>
      <c r="C23" s="4">
        <v>1.0724828664760602</v>
      </c>
      <c r="D23" s="4">
        <v>1.2401835767691531</v>
      </c>
      <c r="E23" s="4">
        <v>1.5357425490816643</v>
      </c>
      <c r="F23" s="4">
        <v>0.12803063881977539</v>
      </c>
      <c r="G23" s="4">
        <v>0.69590471859948622</v>
      </c>
    </row>
    <row r="24" spans="1:7" x14ac:dyDescent="0.3">
      <c r="A24">
        <v>1.5180222488367998</v>
      </c>
      <c r="B24" s="6">
        <v>1.6535718766521499</v>
      </c>
      <c r="C24" s="6">
        <v>0.97444590765238437</v>
      </c>
      <c r="D24" s="6">
        <v>1.0303110818037859</v>
      </c>
      <c r="E24" s="6">
        <v>1.271102033879973</v>
      </c>
      <c r="F24" s="6">
        <v>0.69713452212792326</v>
      </c>
      <c r="G24" s="6">
        <v>1.7179781623144994</v>
      </c>
    </row>
    <row r="25" spans="1:7" x14ac:dyDescent="0.3">
      <c r="A25">
        <v>1.6034490973969668</v>
      </c>
      <c r="B25" s="4">
        <v>0.89627803557978059</v>
      </c>
      <c r="C25" s="4">
        <v>0.88746423680592812</v>
      </c>
      <c r="D25" s="4">
        <v>1.110411419318537</v>
      </c>
      <c r="E25" s="4">
        <v>1.0168863175371901</v>
      </c>
      <c r="F25" s="4">
        <v>1.258003892609441</v>
      </c>
      <c r="G25" s="4">
        <v>1.7902152045897322</v>
      </c>
    </row>
    <row r="26" spans="1:7" x14ac:dyDescent="0.3">
      <c r="A26">
        <v>1.9152375811613158</v>
      </c>
      <c r="B26" s="6">
        <v>1.5128483624547722</v>
      </c>
      <c r="C26" s="6">
        <v>1.9125271203414604</v>
      </c>
      <c r="D26" s="6">
        <v>0.54312348899946816</v>
      </c>
      <c r="E26" s="6">
        <v>0.48023952923526619</v>
      </c>
      <c r="F26" s="6">
        <v>0.57231851240434373</v>
      </c>
      <c r="G26" s="6">
        <v>0.77403527653132786</v>
      </c>
    </row>
    <row r="27" spans="1:7" x14ac:dyDescent="0.3">
      <c r="A27">
        <v>1.3791388389003103</v>
      </c>
      <c r="B27" s="4">
        <v>1.2076531480700361</v>
      </c>
      <c r="C27" s="4">
        <v>1.4916957139063793</v>
      </c>
      <c r="D27" s="4">
        <v>0.96382275490658886</v>
      </c>
      <c r="E27" s="4">
        <v>0.8744492455339109</v>
      </c>
      <c r="F27" s="4">
        <v>1.1056800590052211</v>
      </c>
      <c r="G27" s="4">
        <v>0.72881607246098035</v>
      </c>
    </row>
    <row r="28" spans="1:7" x14ac:dyDescent="0.3">
      <c r="A28">
        <v>1.4397266081168938</v>
      </c>
      <c r="B28" s="6">
        <v>0.90650391651156359</v>
      </c>
      <c r="C28" s="6">
        <v>0.99667917855476862</v>
      </c>
      <c r="D28" s="6">
        <v>0.95638427813365523</v>
      </c>
      <c r="E28" s="6">
        <v>1.1089096195544106</v>
      </c>
      <c r="F28" s="6">
        <v>0.82408570318530805</v>
      </c>
      <c r="G28" s="6">
        <v>1.4625014243321299</v>
      </c>
    </row>
    <row r="29" spans="1:7" x14ac:dyDescent="0.3">
      <c r="A29">
        <v>1.9055995264819905</v>
      </c>
      <c r="B29" s="4">
        <v>0.88470762482776433</v>
      </c>
      <c r="C29" s="4">
        <v>0.61388868621585069</v>
      </c>
      <c r="D29" s="4">
        <v>0.77573308427992205</v>
      </c>
      <c r="E29" s="4">
        <v>1.1725857892776597</v>
      </c>
      <c r="F29" s="4">
        <v>1.0607965103500716</v>
      </c>
      <c r="G29" s="4">
        <v>0.89914768690178715</v>
      </c>
    </row>
    <row r="30" spans="1:7" x14ac:dyDescent="0.3">
      <c r="A30">
        <v>1.5925584239653439</v>
      </c>
      <c r="B30" s="6">
        <v>0.92974014201778865</v>
      </c>
      <c r="C30" s="6">
        <v>0.34901370905078422</v>
      </c>
      <c r="D30" s="6">
        <v>1.1108382977960967</v>
      </c>
      <c r="E30" s="6">
        <v>0.60537710583929338</v>
      </c>
      <c r="F30" s="6">
        <v>0.88989889649723264</v>
      </c>
      <c r="G30" s="6">
        <v>0.47680627423790306</v>
      </c>
    </row>
    <row r="31" spans="1:7" x14ac:dyDescent="0.3">
      <c r="A31">
        <v>1.6988578570427701</v>
      </c>
      <c r="B31" s="4">
        <v>1.0760604839166079</v>
      </c>
      <c r="C31" s="4">
        <v>0.99857174159581652</v>
      </c>
      <c r="D31" s="4">
        <v>1.9886539321817094</v>
      </c>
      <c r="E31" s="4">
        <v>1.5347546896278677</v>
      </c>
      <c r="F31" s="4">
        <v>1.0930748593767647</v>
      </c>
      <c r="G31" s="4">
        <v>0.33666391543872709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0.26838137425254144</v>
      </c>
      <c r="C34">
        <f t="shared" si="3"/>
        <v>0.62773527092633086</v>
      </c>
      <c r="D34">
        <f t="shared" si="3"/>
        <v>0.28437114186156104</v>
      </c>
      <c r="E34">
        <f t="shared" si="3"/>
        <v>0.15342385728237248</v>
      </c>
      <c r="F34">
        <f t="shared" si="3"/>
        <v>-0.23606988051144578</v>
      </c>
      <c r="G34">
        <f t="shared" si="3"/>
        <v>0.83876083442754157</v>
      </c>
    </row>
    <row r="35" spans="1:7" x14ac:dyDescent="0.3">
      <c r="A35">
        <f t="shared" ref="A35:G35" si="4">KURT(A3:A31)</f>
        <v>0.88183153188423935</v>
      </c>
      <c r="B35">
        <f t="shared" si="4"/>
        <v>-0.33330457523921986</v>
      </c>
      <c r="C35">
        <f t="shared" si="4"/>
        <v>-0.33060318235509012</v>
      </c>
      <c r="D35">
        <f t="shared" si="4"/>
        <v>0.85214603664674682</v>
      </c>
      <c r="E35">
        <f t="shared" si="4"/>
        <v>0.12550202412494382</v>
      </c>
      <c r="F35">
        <f t="shared" si="4"/>
        <v>-9.1788811995387576E-2</v>
      </c>
      <c r="G35">
        <f t="shared" si="4"/>
        <v>1.0916161312865214E-2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0.48237414390357086</v>
      </c>
      <c r="C36">
        <f t="shared" si="5"/>
        <v>2.0366515676521142</v>
      </c>
      <c r="D36">
        <f t="shared" si="5"/>
        <v>1.2682916224563825</v>
      </c>
      <c r="E36">
        <f t="shared" si="5"/>
        <v>0.13280341924162042</v>
      </c>
      <c r="F36">
        <f t="shared" si="5"/>
        <v>0.27953721076841892</v>
      </c>
      <c r="G36">
        <f t="shared" si="5"/>
        <v>3.4004893854011828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0.78569463121126881</v>
      </c>
      <c r="C38">
        <f t="shared" si="6"/>
        <v>0.36119915971008315</v>
      </c>
      <c r="D38">
        <f t="shared" si="6"/>
        <v>0.53038834664718726</v>
      </c>
      <c r="E38">
        <f t="shared" si="6"/>
        <v>0.93575488703899123</v>
      </c>
      <c r="F38">
        <f t="shared" si="6"/>
        <v>0.86955942348969306</v>
      </c>
      <c r="G38">
        <f t="shared" si="6"/>
        <v>0.18263882819647853</v>
      </c>
    </row>
  </sheetData>
  <mergeCells count="1">
    <mergeCell ref="I1:I6"/>
  </mergeCells>
  <conditionalFormatting sqref="L2:Q2">
    <cfRule type="colorScale" priority="14">
      <colorScale>
        <cfvo type="min"/>
        <cfvo type="max"/>
        <color rgb="FFFF7128"/>
        <color rgb="FFFFEF9C"/>
      </colorScale>
    </cfRule>
    <cfRule type="cellIs" dxfId="103" priority="15" operator="greaterThan">
      <formula>$K$2</formula>
    </cfRule>
    <cfRule type="cellIs" dxfId="102" priority="16" operator="lessThan">
      <formula>$K$2</formula>
    </cfRule>
  </conditionalFormatting>
  <conditionalFormatting sqref="L3:Q3">
    <cfRule type="cellIs" dxfId="101" priority="11" operator="lessThan">
      <formula>$K$3</formula>
    </cfRule>
    <cfRule type="cellIs" dxfId="100" priority="12" operator="greaterThan">
      <formula>$K$3</formula>
    </cfRule>
    <cfRule type="colorScale" priority="13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99" priority="9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3FE3-9003-45F5-AD28-5EBE2959A40C}">
  <dimension ref="A1:Q38"/>
  <sheetViews>
    <sheetView workbookViewId="0">
      <selection activeCell="K2" sqref="K2:Q5"/>
    </sheetView>
  </sheetViews>
  <sheetFormatPr defaultRowHeight="14.4" x14ac:dyDescent="0.3"/>
  <cols>
    <col min="2" max="4" width="16.7773437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1.3803253086876415</v>
      </c>
      <c r="M2" s="2">
        <f t="shared" ref="M2:Q2" si="0">AVERAGE(C3:C31)</f>
        <v>1.3741523567619938</v>
      </c>
      <c r="N2" s="2">
        <f>AVERAGE(D3:D31)</f>
        <v>1.3681873487262621</v>
      </c>
      <c r="O2" s="2">
        <f t="shared" si="0"/>
        <v>1.3253726999207005</v>
      </c>
      <c r="P2" s="2">
        <f t="shared" si="0"/>
        <v>1.4069032336510277</v>
      </c>
      <c r="Q2" s="2">
        <f t="shared" si="0"/>
        <v>1.1370344320591017</v>
      </c>
    </row>
    <row r="3" spans="1:17" x14ac:dyDescent="0.3">
      <c r="A3">
        <v>1.3339911440755514</v>
      </c>
      <c r="B3" s="4">
        <v>1.6369918639378438</v>
      </c>
      <c r="C3" s="4">
        <v>1.5968005983896858</v>
      </c>
      <c r="D3" s="4">
        <v>1.1358792254956416</v>
      </c>
      <c r="E3" s="4">
        <v>0.81058815493542613</v>
      </c>
      <c r="F3" s="4">
        <v>1.6507427939311543</v>
      </c>
      <c r="G3" s="4">
        <v>0.94816059198023517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0.12194028661775605</v>
      </c>
      <c r="M3" s="5">
        <f t="shared" si="1"/>
        <v>0.18947215397664019</v>
      </c>
      <c r="N3" s="5">
        <f t="shared" si="1"/>
        <v>0.15541767018194919</v>
      </c>
      <c r="O3" s="5">
        <f t="shared" si="1"/>
        <v>0.10272289872111122</v>
      </c>
      <c r="P3" s="5">
        <f t="shared" si="1"/>
        <v>0.237996997925355</v>
      </c>
      <c r="Q3" s="5">
        <f t="shared" si="1"/>
        <v>0.17243940372971847</v>
      </c>
    </row>
    <row r="4" spans="1:17" x14ac:dyDescent="0.3">
      <c r="A4">
        <v>1.8816088868288521</v>
      </c>
      <c r="B4" s="6">
        <v>1.8233151631274429</v>
      </c>
      <c r="C4" s="6">
        <v>1.2236957908715114</v>
      </c>
      <c r="D4" s="6">
        <v>1.4213650543717431</v>
      </c>
      <c r="E4" s="6">
        <v>1.4924606404576566</v>
      </c>
      <c r="F4" s="6">
        <v>1.6727197618973082</v>
      </c>
      <c r="G4" s="6">
        <v>0.45837495038600878</v>
      </c>
      <c r="I4" s="8"/>
      <c r="J4" s="1" t="s">
        <v>14</v>
      </c>
      <c r="L4" s="3">
        <f>_xlfn.T.TEST(A3:A31,B3:B31,2,1)</f>
        <v>5.1863140954988618E-2</v>
      </c>
      <c r="M4" s="3">
        <f>_xlfn.T.TEST(A3:A31,C3:C31,2,1)</f>
        <v>4.0528840616142529E-2</v>
      </c>
      <c r="N4" s="3">
        <f>_xlfn.T.TEST(A3:A31,D3:D31,2,1)</f>
        <v>4.0205540018800938E-2</v>
      </c>
      <c r="O4" s="3">
        <f>_xlfn.T.TEST(A3:A31,E3:E31,2,1)</f>
        <v>2.820790460834982E-4</v>
      </c>
      <c r="P4" s="3">
        <f>_xlfn.T.TEST(A3:A31,F3:F31,2,1)</f>
        <v>0.12327597291875018</v>
      </c>
      <c r="Q4" s="3">
        <f>_xlfn.T.TEST(A3:A31,G3:G31,2,1)</f>
        <v>2.0353561440210755E-4</v>
      </c>
    </row>
    <row r="5" spans="1:17" x14ac:dyDescent="0.3">
      <c r="A5">
        <v>1.4406561817360068</v>
      </c>
      <c r="B5" s="4">
        <v>0.98405368462359999</v>
      </c>
      <c r="C5" s="4">
        <v>1.3578446793433747</v>
      </c>
      <c r="D5" s="4">
        <v>1.2647969046199903</v>
      </c>
      <c r="E5" s="4">
        <v>1.4935042603607083</v>
      </c>
      <c r="F5" s="4">
        <v>0.34163212906403068</v>
      </c>
      <c r="G5" s="4">
        <v>1.0366839800247605</v>
      </c>
      <c r="I5" s="8"/>
      <c r="J5" s="1" t="s">
        <v>16</v>
      </c>
      <c r="L5">
        <f>_xlfn.F.TEST(A3:A31,B3:B31)</f>
        <v>0.17167811456634874</v>
      </c>
      <c r="M5">
        <f>_xlfn.F.TEST(A3:A31,C3:C31)</f>
        <v>1.2994491245857361E-2</v>
      </c>
      <c r="N5">
        <f>_xlfn.F.TEST(A3:A31,D3:D31)</f>
        <v>4.6922792602734735E-2</v>
      </c>
      <c r="O5">
        <f>_xlfn.F.TEST(A3:A31,E3:E31)</f>
        <v>0.35629541151418354</v>
      </c>
      <c r="P5">
        <f>_xlfn.F.TEST(A3:A31,F3:F31)</f>
        <v>2.3433133089015338E-3</v>
      </c>
      <c r="Q5">
        <f>_xlfn.F.TEST(A3:A31,G3:G31)</f>
        <v>2.4520894125266032E-2</v>
      </c>
    </row>
    <row r="6" spans="1:17" x14ac:dyDescent="0.3">
      <c r="A6">
        <v>1.3927015470100788</v>
      </c>
      <c r="B6" s="6">
        <v>1.9871210151369023</v>
      </c>
      <c r="C6" s="6">
        <v>0.83076122332269542</v>
      </c>
      <c r="D6" s="6">
        <v>1.3404040980828309</v>
      </c>
      <c r="E6" s="6">
        <v>1.5116236584856515</v>
      </c>
      <c r="F6" s="6">
        <v>1.4943176667484708</v>
      </c>
      <c r="G6" s="6">
        <v>0.98114537840816041</v>
      </c>
      <c r="I6" s="8"/>
    </row>
    <row r="7" spans="1:17" x14ac:dyDescent="0.3">
      <c r="A7">
        <v>1.5229083708540683</v>
      </c>
      <c r="B7" s="4">
        <v>1.7130306296280311</v>
      </c>
      <c r="C7" s="4">
        <v>2.0714905503737358</v>
      </c>
      <c r="D7" s="4">
        <v>1.2765733179221359</v>
      </c>
      <c r="E7" s="4">
        <v>1.4207203572133711</v>
      </c>
      <c r="F7" s="4">
        <v>2.3772615673134214</v>
      </c>
      <c r="G7" s="4">
        <v>1.1017346359248337</v>
      </c>
    </row>
    <row r="8" spans="1:17" x14ac:dyDescent="0.3">
      <c r="A8">
        <v>1.1684197699567382</v>
      </c>
      <c r="B8" s="6">
        <v>1.3531959789963375</v>
      </c>
      <c r="C8" s="6">
        <v>1.2251192291739417</v>
      </c>
      <c r="D8" s="6">
        <v>1.8479349489454291</v>
      </c>
      <c r="E8" s="6">
        <v>0.9328373530489894</v>
      </c>
      <c r="F8" s="6">
        <v>1.7803418497438248</v>
      </c>
      <c r="G8" s="6">
        <v>1.1055604157982188</v>
      </c>
    </row>
    <row r="9" spans="1:17" x14ac:dyDescent="0.3">
      <c r="A9">
        <v>1.5850424501484093</v>
      </c>
      <c r="B9" s="4">
        <v>0.91970505079333209</v>
      </c>
      <c r="C9" s="4">
        <v>0.96031321586227214</v>
      </c>
      <c r="D9" s="4">
        <v>1.2877833781804233</v>
      </c>
      <c r="E9" s="4">
        <v>1.1347833320193295</v>
      </c>
      <c r="F9" s="4">
        <v>1.4075520682467419</v>
      </c>
      <c r="G9" s="4">
        <v>1.7371576769127375</v>
      </c>
    </row>
    <row r="10" spans="1:17" x14ac:dyDescent="0.3">
      <c r="A10">
        <v>1.7819682621427506</v>
      </c>
      <c r="B10" s="6">
        <v>1.5041549381732662</v>
      </c>
      <c r="C10" s="6">
        <v>1.3739633087396681</v>
      </c>
      <c r="D10" s="6">
        <v>0.84388977947716215</v>
      </c>
      <c r="E10" s="6">
        <v>1.1679199508692011</v>
      </c>
      <c r="F10" s="6">
        <v>2.3045734464893961</v>
      </c>
      <c r="G10" s="6">
        <v>0.8668018227034765</v>
      </c>
    </row>
    <row r="11" spans="1:17" x14ac:dyDescent="0.3">
      <c r="A11">
        <v>1.4666899180094117</v>
      </c>
      <c r="B11" s="4">
        <v>1.5116253291608754</v>
      </c>
      <c r="C11" s="4">
        <v>1.2884248238417173</v>
      </c>
      <c r="D11" s="4">
        <v>1.7830418611934093</v>
      </c>
      <c r="E11" s="4">
        <v>0.9383253323087184</v>
      </c>
      <c r="F11" s="4">
        <v>0.95181955585857292</v>
      </c>
      <c r="G11" s="4">
        <v>0.80136064796772477</v>
      </c>
    </row>
    <row r="12" spans="1:17" x14ac:dyDescent="0.3">
      <c r="A12">
        <v>1.7116735534830594</v>
      </c>
      <c r="B12" s="6">
        <v>1.592546391113165</v>
      </c>
      <c r="C12" s="6">
        <v>2.044780061845235</v>
      </c>
      <c r="D12" s="6">
        <v>1.8061077753021446</v>
      </c>
      <c r="E12" s="6">
        <v>1.4503182127441534</v>
      </c>
      <c r="F12" s="6">
        <v>1.8569742886388152</v>
      </c>
      <c r="G12" s="6">
        <v>0.55932875020124395</v>
      </c>
    </row>
    <row r="13" spans="1:17" x14ac:dyDescent="0.3">
      <c r="A13">
        <v>1.8807096389842068</v>
      </c>
      <c r="B13" s="4">
        <v>0.46095683907595586</v>
      </c>
      <c r="C13" s="4">
        <v>1.9729486952657211</v>
      </c>
      <c r="D13" s="4">
        <v>1.5909807395336437</v>
      </c>
      <c r="E13" s="4">
        <v>1.3116860133856982</v>
      </c>
      <c r="F13" s="4">
        <v>1.1350321926700695</v>
      </c>
      <c r="G13" s="4">
        <v>1.2887811869500236</v>
      </c>
    </row>
    <row r="14" spans="1:17" x14ac:dyDescent="0.3">
      <c r="A14">
        <v>0.8520111370286404</v>
      </c>
      <c r="B14" s="6">
        <v>1.5899206991957797</v>
      </c>
      <c r="C14" s="6">
        <v>1.0043235557652772</v>
      </c>
      <c r="D14" s="6">
        <v>1.8489630427065493</v>
      </c>
      <c r="E14" s="6">
        <v>1.2132433447448718</v>
      </c>
      <c r="F14" s="6">
        <v>0.65179294794089626</v>
      </c>
      <c r="G14" s="6">
        <v>1.6535220603689023</v>
      </c>
    </row>
    <row r="15" spans="1:17" x14ac:dyDescent="0.3">
      <c r="A15">
        <v>1.7276767401029238</v>
      </c>
      <c r="B15" s="4">
        <v>1.3711305704111427</v>
      </c>
      <c r="C15" s="4">
        <v>1.4590076300062047</v>
      </c>
      <c r="D15" s="4">
        <v>1.4641158202886952</v>
      </c>
      <c r="E15" s="4">
        <v>1.1900188288520304</v>
      </c>
      <c r="F15" s="4">
        <v>1.6150266928222494</v>
      </c>
      <c r="G15" s="4">
        <v>1.5024488916623324</v>
      </c>
    </row>
    <row r="16" spans="1:17" x14ac:dyDescent="0.3">
      <c r="A16">
        <v>1.6637073834748914</v>
      </c>
      <c r="B16" s="6">
        <v>1.2540412695771042</v>
      </c>
      <c r="C16" s="6">
        <v>0.87059221807618481</v>
      </c>
      <c r="D16" s="6">
        <v>1.3423342763335027</v>
      </c>
      <c r="E16" s="6">
        <v>1.5484875811722703</v>
      </c>
      <c r="F16" s="6">
        <v>0.96343678905808006</v>
      </c>
      <c r="G16" s="6">
        <v>2.1819298032619012</v>
      </c>
    </row>
    <row r="17" spans="1:7" x14ac:dyDescent="0.3">
      <c r="A17">
        <v>1.6285303973846179</v>
      </c>
      <c r="B17" s="4">
        <v>1.1495060915503126</v>
      </c>
      <c r="C17" s="4">
        <v>0.85396026419022242</v>
      </c>
      <c r="D17" s="4">
        <v>0.92190985601617181</v>
      </c>
      <c r="E17" s="4">
        <v>1.3085747716553331</v>
      </c>
      <c r="F17" s="4">
        <v>1.4364771378536161</v>
      </c>
      <c r="G17" s="4">
        <v>0.77671693400665454</v>
      </c>
    </row>
    <row r="18" spans="1:7" x14ac:dyDescent="0.3">
      <c r="A18">
        <v>1.8247881819246743</v>
      </c>
      <c r="B18" s="6">
        <v>1.4302103538209427</v>
      </c>
      <c r="C18" s="6">
        <v>1.9384251880750001</v>
      </c>
      <c r="D18" s="6">
        <v>2.0182535142115339</v>
      </c>
      <c r="E18" s="6">
        <v>2.0946342582921749</v>
      </c>
      <c r="F18" s="6">
        <v>1.6083457555020184</v>
      </c>
      <c r="G18" s="6">
        <v>1.0502106053222651</v>
      </c>
    </row>
    <row r="19" spans="1:7" x14ac:dyDescent="0.3">
      <c r="A19">
        <v>0.94263388946083659</v>
      </c>
      <c r="B19" s="4">
        <v>1.4448176527894447</v>
      </c>
      <c r="C19" s="4">
        <v>1.725143468939363</v>
      </c>
      <c r="D19" s="4">
        <v>1.2945911627813831</v>
      </c>
      <c r="E19" s="4">
        <v>0.7889650557848723</v>
      </c>
      <c r="F19" s="4">
        <v>0.98406671924183431</v>
      </c>
      <c r="G19" s="4">
        <v>1.1816685428869877</v>
      </c>
    </row>
    <row r="20" spans="1:7" x14ac:dyDescent="0.3">
      <c r="A20">
        <v>1.4126722844833182</v>
      </c>
      <c r="B20" s="6">
        <v>1.0168807573504872</v>
      </c>
      <c r="C20" s="6">
        <v>1.1999323561858302</v>
      </c>
      <c r="D20" s="6">
        <v>0.75519283989689767</v>
      </c>
      <c r="E20" s="6">
        <v>1.3049618708253274</v>
      </c>
      <c r="F20" s="6">
        <v>1.7970802771897456</v>
      </c>
      <c r="G20" s="6">
        <v>1.1158325550075057</v>
      </c>
    </row>
    <row r="21" spans="1:7" x14ac:dyDescent="0.3">
      <c r="A21">
        <v>1.8006957965525849</v>
      </c>
      <c r="B21" s="4">
        <v>0.9168641822196586</v>
      </c>
      <c r="C21" s="4">
        <v>1.0653797396577007</v>
      </c>
      <c r="D21" s="4">
        <v>1.1931090217173215</v>
      </c>
      <c r="E21" s="4">
        <v>1.3981248727783722</v>
      </c>
      <c r="F21" s="4">
        <v>1.0273670797669117</v>
      </c>
      <c r="G21" s="4">
        <v>1.3118121632437902</v>
      </c>
    </row>
    <row r="22" spans="1:7" x14ac:dyDescent="0.3">
      <c r="A22">
        <v>1.5006652211743232</v>
      </c>
      <c r="B22" s="6">
        <v>1.6727543513389251</v>
      </c>
      <c r="C22" s="6">
        <v>1.3509439668388394</v>
      </c>
      <c r="D22" s="6">
        <v>0.64242659775350663</v>
      </c>
      <c r="E22" s="6">
        <v>1.5290298038184089</v>
      </c>
      <c r="F22" s="6">
        <v>1.7793915954564705</v>
      </c>
      <c r="G22" s="6">
        <v>0.66414908717255616</v>
      </c>
    </row>
    <row r="23" spans="1:7" x14ac:dyDescent="0.3">
      <c r="A23">
        <v>1.9658880282304172</v>
      </c>
      <c r="B23" s="4">
        <v>1.0546001529944167</v>
      </c>
      <c r="C23" s="4">
        <v>1.3570039927752899</v>
      </c>
      <c r="D23" s="4">
        <v>1.5545007486621849</v>
      </c>
      <c r="E23" s="4">
        <v>1.7688223407581753</v>
      </c>
      <c r="F23" s="4">
        <v>0.36540406370643819</v>
      </c>
      <c r="G23" s="4">
        <v>0.94882709847506985</v>
      </c>
    </row>
    <row r="24" spans="1:7" x14ac:dyDescent="0.3">
      <c r="A24">
        <v>1.5180222488367998</v>
      </c>
      <c r="B24" s="6">
        <v>1.9313597562449192</v>
      </c>
      <c r="C24" s="6">
        <v>1.2184035782130953</v>
      </c>
      <c r="D24" s="6">
        <v>1.1797730053513591</v>
      </c>
      <c r="E24" s="6">
        <v>1.5997223664315503</v>
      </c>
      <c r="F24" s="6">
        <v>1.4792299714201387</v>
      </c>
      <c r="G24" s="6">
        <v>1.6195461100702275</v>
      </c>
    </row>
    <row r="25" spans="1:7" x14ac:dyDescent="0.3">
      <c r="A25">
        <v>1.6034490973969668</v>
      </c>
      <c r="B25" s="4">
        <v>1.1369910224937916</v>
      </c>
      <c r="C25" s="4">
        <v>0.92675896158747528</v>
      </c>
      <c r="D25" s="4">
        <v>1.7033753247350061</v>
      </c>
      <c r="E25" s="4">
        <v>1.3623278702336017</v>
      </c>
      <c r="F25" s="4">
        <v>1.9205207311743613</v>
      </c>
      <c r="G25" s="4">
        <v>1.7976752638630582</v>
      </c>
    </row>
    <row r="26" spans="1:7" x14ac:dyDescent="0.3">
      <c r="A26">
        <v>1.9152375811613158</v>
      </c>
      <c r="B26" s="6">
        <v>1.7338595411470519</v>
      </c>
      <c r="C26" s="6">
        <v>2.3431163932514845</v>
      </c>
      <c r="D26" s="6">
        <v>0.65312742538306234</v>
      </c>
      <c r="E26" s="6">
        <v>0.85533979116765857</v>
      </c>
      <c r="F26" s="6">
        <v>0.99732478021330173</v>
      </c>
      <c r="G26" s="6">
        <v>0.74081629572069085</v>
      </c>
    </row>
    <row r="27" spans="1:7" x14ac:dyDescent="0.3">
      <c r="A27">
        <v>1.3791388389003103</v>
      </c>
      <c r="B27" s="4">
        <v>1.8795376690231591</v>
      </c>
      <c r="C27" s="4">
        <v>2.0092211299525689</v>
      </c>
      <c r="D27" s="4">
        <v>1.4737320576840671</v>
      </c>
      <c r="E27" s="4">
        <v>1.0864079697332811</v>
      </c>
      <c r="F27" s="4">
        <v>1.6205926688956274</v>
      </c>
      <c r="G27" s="4">
        <v>0.94662115985827644</v>
      </c>
    </row>
    <row r="28" spans="1:7" x14ac:dyDescent="0.3">
      <c r="A28">
        <v>1.4397266081168938</v>
      </c>
      <c r="B28" s="6">
        <v>1.360528978777672</v>
      </c>
      <c r="C28" s="6">
        <v>1.5505705203949114</v>
      </c>
      <c r="D28" s="6">
        <v>1.2314533162655967</v>
      </c>
      <c r="E28" s="6">
        <v>1.4693254603745987</v>
      </c>
      <c r="F28" s="6">
        <v>1.3081764997838914</v>
      </c>
      <c r="G28" s="6">
        <v>1.7799692940168961</v>
      </c>
    </row>
    <row r="29" spans="1:7" x14ac:dyDescent="0.3">
      <c r="A29">
        <v>1.9055995264819905</v>
      </c>
      <c r="B29" s="4">
        <v>1.2101198828531512</v>
      </c>
      <c r="C29" s="4">
        <v>0.89612199709282359</v>
      </c>
      <c r="D29" s="4">
        <v>1.1075143915703012</v>
      </c>
      <c r="E29" s="4">
        <v>1.7743058338786262</v>
      </c>
      <c r="F29" s="4">
        <v>1.0696618928698265</v>
      </c>
      <c r="G29" s="4">
        <v>1.3352552818267576</v>
      </c>
    </row>
    <row r="30" spans="1:7" x14ac:dyDescent="0.3">
      <c r="A30">
        <v>1.5925584239653439</v>
      </c>
      <c r="B30" s="6">
        <v>1.2612734727776478</v>
      </c>
      <c r="C30" s="6">
        <v>0.6311263442408962</v>
      </c>
      <c r="D30" s="6">
        <v>1.3708970971674408</v>
      </c>
      <c r="E30" s="6">
        <v>0.77183809702449879</v>
      </c>
      <c r="F30" s="6">
        <v>1.4855895055754662</v>
      </c>
      <c r="G30" s="6">
        <v>0.82709984068430431</v>
      </c>
    </row>
    <row r="31" spans="1:7" x14ac:dyDescent="0.3">
      <c r="A31">
        <v>1.6988578570427701</v>
      </c>
      <c r="B31" s="4">
        <v>1.1283406636092457</v>
      </c>
      <c r="C31" s="4">
        <v>1.5042448638250787</v>
      </c>
      <c r="D31" s="4">
        <v>2.3234065314124703</v>
      </c>
      <c r="E31" s="4">
        <v>1.7069109143457528</v>
      </c>
      <c r="F31" s="4">
        <v>1.7177413468071216</v>
      </c>
      <c r="G31" s="4">
        <v>0.65480750500835061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-0.36083367771758129</v>
      </c>
      <c r="C34">
        <f t="shared" si="3"/>
        <v>0.46699331776580222</v>
      </c>
      <c r="D34">
        <f t="shared" si="3"/>
        <v>0.1910676401653057</v>
      </c>
      <c r="E34">
        <f t="shared" si="3"/>
        <v>4.3893298813370854E-2</v>
      </c>
      <c r="F34">
        <f t="shared" si="3"/>
        <v>-0.3417592706480676</v>
      </c>
      <c r="G34">
        <f t="shared" si="3"/>
        <v>0.65117288614065583</v>
      </c>
    </row>
    <row r="35" spans="1:7" x14ac:dyDescent="0.3">
      <c r="A35">
        <f t="shared" ref="A35:G35" si="4">KURT(A3:A31)</f>
        <v>0.88183153188423935</v>
      </c>
      <c r="B35">
        <f t="shared" si="4"/>
        <v>9.8914847694471231E-2</v>
      </c>
      <c r="C35">
        <f t="shared" si="4"/>
        <v>-0.57670492042976562</v>
      </c>
      <c r="D35">
        <f t="shared" si="4"/>
        <v>7.6400801770455384E-2</v>
      </c>
      <c r="E35">
        <f t="shared" si="4"/>
        <v>-0.17653213685985536</v>
      </c>
      <c r="F35">
        <f t="shared" si="4"/>
        <v>7.5092352468979051E-2</v>
      </c>
      <c r="G35">
        <f t="shared" si="4"/>
        <v>-0.11690766992635826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0.64112706878586878</v>
      </c>
      <c r="C36">
        <f t="shared" si="5"/>
        <v>1.455944517391121</v>
      </c>
      <c r="D36">
        <f t="shared" si="5"/>
        <v>0.18350288310629906</v>
      </c>
      <c r="E36">
        <f t="shared" si="5"/>
        <v>4.6968015831183277E-2</v>
      </c>
      <c r="F36">
        <f t="shared" si="5"/>
        <v>0.5713440530480306</v>
      </c>
      <c r="G36">
        <f t="shared" si="5"/>
        <v>2.065974395922161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0.7257399423971902</v>
      </c>
      <c r="C38">
        <f t="shared" si="6"/>
        <v>0.4828871682653661</v>
      </c>
      <c r="D38">
        <f t="shared" si="6"/>
        <v>0.91233188916228181</v>
      </c>
      <c r="E38">
        <f t="shared" si="6"/>
        <v>0.97678959544559862</v>
      </c>
      <c r="F38">
        <f t="shared" si="6"/>
        <v>0.75150905056821615</v>
      </c>
      <c r="G38">
        <f t="shared" si="6"/>
        <v>0.3559421013689022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98" priority="6" operator="greaterThan">
      <formula>$K$2</formula>
    </cfRule>
    <cfRule type="cellIs" dxfId="97" priority="7" operator="lessThan">
      <formula>$K$2</formula>
    </cfRule>
  </conditionalFormatting>
  <conditionalFormatting sqref="L3:Q3">
    <cfRule type="cellIs" dxfId="96" priority="2" operator="lessThan">
      <formula>$K$3</formula>
    </cfRule>
    <cfRule type="cellIs" dxfId="95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94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CE9A-54AF-4C3E-993B-A83394639C66}">
  <dimension ref="A1:Q38"/>
  <sheetViews>
    <sheetView topLeftCell="F1" workbookViewId="0">
      <selection activeCell="L2" sqref="L2:Q5"/>
    </sheetView>
  </sheetViews>
  <sheetFormatPr defaultRowHeight="14.4" x14ac:dyDescent="0.3"/>
  <cols>
    <col min="2" max="4" width="16.77734375" bestFit="1" customWidth="1"/>
    <col min="5" max="7" width="16.6640625" bestFit="1" customWidth="1"/>
    <col min="10" max="10" width="27.332031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1.7526842976620807</v>
      </c>
      <c r="M2" s="2">
        <f t="shared" ref="M2:Q2" si="0">AVERAGE(C3:C31)</f>
        <v>1.7906206570509782</v>
      </c>
      <c r="N2" s="2">
        <f>AVERAGE(D3:D31)</f>
        <v>1.7440056593450919</v>
      </c>
      <c r="O2" s="2">
        <f t="shared" si="0"/>
        <v>1.6653749596659795</v>
      </c>
      <c r="P2" s="2">
        <f t="shared" si="0"/>
        <v>1.7582613301270649</v>
      </c>
      <c r="Q2" s="2">
        <f t="shared" si="0"/>
        <v>1.6337761606135128</v>
      </c>
    </row>
    <row r="3" spans="1:17" x14ac:dyDescent="0.3">
      <c r="A3">
        <v>1.3339911440755514</v>
      </c>
      <c r="B3" s="4">
        <v>2.0712406798423824</v>
      </c>
      <c r="C3" s="4">
        <v>1.7336308007613059</v>
      </c>
      <c r="D3" s="4">
        <v>1.3865927102771114</v>
      </c>
      <c r="E3" s="4">
        <v>1.054105513562009</v>
      </c>
      <c r="F3" s="4">
        <v>2.0429490711563476</v>
      </c>
      <c r="G3" s="4">
        <v>1.296029058579655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0.11407481107432609</v>
      </c>
      <c r="M3" s="5">
        <f t="shared" si="1"/>
        <v>0.15970852929069124</v>
      </c>
      <c r="N3" s="5">
        <f t="shared" si="1"/>
        <v>0.21622794055129047</v>
      </c>
      <c r="O3" s="5">
        <f t="shared" si="1"/>
        <v>0.12776200338984414</v>
      </c>
      <c r="P3" s="5">
        <f t="shared" si="1"/>
        <v>0.27378853265747138</v>
      </c>
      <c r="Q3" s="5">
        <f t="shared" si="1"/>
        <v>0.21528640410022978</v>
      </c>
    </row>
    <row r="4" spans="1:17" x14ac:dyDescent="0.3">
      <c r="A4">
        <v>1.8816088868288521</v>
      </c>
      <c r="B4" s="6">
        <v>1.9912185028240044</v>
      </c>
      <c r="C4" s="6">
        <v>1.562668263130252</v>
      </c>
      <c r="D4" s="6">
        <v>1.9549835138585674</v>
      </c>
      <c r="E4" s="6">
        <v>1.7624561958350624</v>
      </c>
      <c r="F4" s="6">
        <v>1.8459971669332593</v>
      </c>
      <c r="G4" s="6">
        <v>1.0694805296969225</v>
      </c>
      <c r="I4" s="8"/>
      <c r="J4" s="1" t="s">
        <v>14</v>
      </c>
      <c r="L4" s="3">
        <f>_xlfn.T.TEST(A3:A31,B3:B31,2,1)</f>
        <v>5.8310070754921652E-2</v>
      </c>
      <c r="M4" s="3">
        <f>_xlfn.T.TEST(A3:A31,C3:C31,2,1)</f>
        <v>2.0084807567793978E-2</v>
      </c>
      <c r="N4" s="3">
        <f>_xlfn.T.TEST(A3:A31,D3:D31,2,1)</f>
        <v>0.11218564843776437</v>
      </c>
      <c r="O4" s="3">
        <f>_xlfn.T.TEST(A3:A31,E3:E31,2,1)</f>
        <v>0.17122164696932032</v>
      </c>
      <c r="P4" s="3">
        <f>_xlfn.T.TEST(A3:A31,F3:F31,2,1)</f>
        <v>0.10229757325559252</v>
      </c>
      <c r="Q4" s="3">
        <f>_xlfn.T.TEST(A3:A31,G3:G31,2,1)</f>
        <v>0.56765043323637032</v>
      </c>
    </row>
    <row r="5" spans="1:17" x14ac:dyDescent="0.3">
      <c r="A5">
        <v>1.4406561817360068</v>
      </c>
      <c r="B5" s="4">
        <v>1.3265303960388377</v>
      </c>
      <c r="C5" s="4">
        <v>2.1889877275034917</v>
      </c>
      <c r="D5" s="4">
        <v>1.3454818802020863</v>
      </c>
      <c r="E5" s="4">
        <v>1.8620701171979104</v>
      </c>
      <c r="F5" s="4">
        <v>0.52597634527429549</v>
      </c>
      <c r="G5" s="4">
        <v>1.8937053518861275</v>
      </c>
      <c r="I5" s="8"/>
      <c r="J5" s="1" t="s">
        <v>16</v>
      </c>
      <c r="L5">
        <f>_xlfn.F.TEST(A3:A31,B3:B31)</f>
        <v>0.23226551584183316</v>
      </c>
      <c r="M5">
        <f>_xlfn.F.TEST(A3:A31,C3:C31)</f>
        <v>3.9795750824833762E-2</v>
      </c>
      <c r="N5">
        <f>_xlfn.F.TEST(A3:A31,D3:D31)</f>
        <v>4.9612897172646823E-3</v>
      </c>
      <c r="O5">
        <f>_xlfn.F.TEST(A3:A31,E3:E31)</f>
        <v>0.1370366736574547</v>
      </c>
      <c r="P5">
        <f>_xlfn.F.TEST(A3:A31,F3:F31)</f>
        <v>7.2846426430468042E-4</v>
      </c>
      <c r="Q5">
        <f>_xlfn.F.TEST(A3:A31,G3:G31)</f>
        <v>5.1283791490540284E-3</v>
      </c>
    </row>
    <row r="6" spans="1:17" x14ac:dyDescent="0.3">
      <c r="A6">
        <v>1.3927015470100788</v>
      </c>
      <c r="B6" s="6">
        <v>2.4256410512035456</v>
      </c>
      <c r="C6" s="6">
        <v>1.6445118107937573</v>
      </c>
      <c r="D6" s="6">
        <v>1.6371463532343637</v>
      </c>
      <c r="E6" s="6">
        <v>1.9955686487846749</v>
      </c>
      <c r="F6" s="6">
        <v>1.6187568818424007</v>
      </c>
      <c r="G6" s="6">
        <v>1.4042360790278086</v>
      </c>
      <c r="I6" s="8"/>
    </row>
    <row r="7" spans="1:17" x14ac:dyDescent="0.3">
      <c r="A7">
        <v>1.5229083708540683</v>
      </c>
      <c r="B7" s="4">
        <v>2.0448727212411604</v>
      </c>
      <c r="C7" s="4">
        <v>2.491765050076086</v>
      </c>
      <c r="D7" s="4">
        <v>1.7871586629853564</v>
      </c>
      <c r="E7" s="4">
        <v>1.8598852232651792</v>
      </c>
      <c r="F7" s="4">
        <v>2.5045389392730102</v>
      </c>
      <c r="G7" s="4">
        <v>1.6973060539755644</v>
      </c>
    </row>
    <row r="8" spans="1:17" x14ac:dyDescent="0.3">
      <c r="A8">
        <v>1.1684197699567382</v>
      </c>
      <c r="B8" s="6">
        <v>1.6256008148587724</v>
      </c>
      <c r="C8" s="6">
        <v>1.4469521283175713</v>
      </c>
      <c r="D8" s="6">
        <v>2.530855171102107</v>
      </c>
      <c r="E8" s="6">
        <v>1.099462274869462</v>
      </c>
      <c r="F8" s="6">
        <v>2.3446964007966491</v>
      </c>
      <c r="G8" s="6">
        <v>1.49467906314497</v>
      </c>
    </row>
    <row r="9" spans="1:17" x14ac:dyDescent="0.3">
      <c r="A9">
        <v>1.5850424501484093</v>
      </c>
      <c r="B9" s="4">
        <v>1.1971703799410034</v>
      </c>
      <c r="C9" s="4">
        <v>1.219639683279317</v>
      </c>
      <c r="D9" s="4">
        <v>1.807056568873896</v>
      </c>
      <c r="E9" s="4">
        <v>1.3162160970799761</v>
      </c>
      <c r="F9" s="4">
        <v>1.8994233667927045</v>
      </c>
      <c r="G9" s="4">
        <v>2.018567492523085</v>
      </c>
    </row>
    <row r="10" spans="1:17" x14ac:dyDescent="0.3">
      <c r="A10">
        <v>1.7819682621427506</v>
      </c>
      <c r="B10" s="6">
        <v>1.9479285160906359</v>
      </c>
      <c r="C10" s="6">
        <v>1.7152902840333897</v>
      </c>
      <c r="D10" s="6">
        <v>1.2517185370854167</v>
      </c>
      <c r="E10" s="6">
        <v>1.4889836361452891</v>
      </c>
      <c r="F10" s="6">
        <v>2.6550154640982409</v>
      </c>
      <c r="G10" s="6">
        <v>1.1497879499641908</v>
      </c>
    </row>
    <row r="11" spans="1:17" x14ac:dyDescent="0.3">
      <c r="A11">
        <v>1.4666899180094117</v>
      </c>
      <c r="B11" s="4">
        <v>1.8911061098994135</v>
      </c>
      <c r="C11" s="4">
        <v>1.5626229938539429</v>
      </c>
      <c r="D11" s="4">
        <v>2.1361055069158676</v>
      </c>
      <c r="E11" s="4">
        <v>1.1806362986990131</v>
      </c>
      <c r="F11" s="4">
        <v>1.2682825396023512</v>
      </c>
      <c r="G11" s="4">
        <v>1.0321860225592985</v>
      </c>
    </row>
    <row r="12" spans="1:17" x14ac:dyDescent="0.3">
      <c r="A12">
        <v>1.7116735534830594</v>
      </c>
      <c r="B12" s="6">
        <v>1.8997340958363613</v>
      </c>
      <c r="C12" s="6">
        <v>2.26535115559426</v>
      </c>
      <c r="D12" s="6">
        <v>2.0012418674406662</v>
      </c>
      <c r="E12" s="6">
        <v>1.8839793181276703</v>
      </c>
      <c r="F12" s="6">
        <v>2.0870817407018598</v>
      </c>
      <c r="G12" s="6">
        <v>1.4268601685028999</v>
      </c>
    </row>
    <row r="13" spans="1:17" x14ac:dyDescent="0.3">
      <c r="A13">
        <v>1.8807096389842068</v>
      </c>
      <c r="B13" s="4">
        <v>1.3142026217552529</v>
      </c>
      <c r="C13" s="4">
        <v>2.0980360685594421</v>
      </c>
      <c r="D13" s="4">
        <v>1.9139699980316021</v>
      </c>
      <c r="E13" s="4">
        <v>1.7858005649839088</v>
      </c>
      <c r="F13" s="4">
        <v>1.7959486851394535</v>
      </c>
      <c r="G13" s="4">
        <v>1.7581361994767046</v>
      </c>
    </row>
    <row r="14" spans="1:17" x14ac:dyDescent="0.3">
      <c r="A14">
        <v>0.8520111370286404</v>
      </c>
      <c r="B14" s="6">
        <v>2.1967703667040417</v>
      </c>
      <c r="C14" s="6">
        <v>1.5888486781491395</v>
      </c>
      <c r="D14" s="6">
        <v>2.2167262827681427</v>
      </c>
      <c r="E14" s="6">
        <v>1.5479711074314797</v>
      </c>
      <c r="F14" s="6">
        <v>1.0578668462175815</v>
      </c>
      <c r="G14" s="6">
        <v>2.0347826776701168</v>
      </c>
    </row>
    <row r="15" spans="1:17" x14ac:dyDescent="0.3">
      <c r="A15">
        <v>1.7276767401029238</v>
      </c>
      <c r="B15" s="4">
        <v>1.9129604623536802</v>
      </c>
      <c r="C15" s="4">
        <v>1.9798331800710509</v>
      </c>
      <c r="D15" s="4">
        <v>1.654694457509996</v>
      </c>
      <c r="E15" s="4">
        <v>1.6568383622141079</v>
      </c>
      <c r="F15" s="4">
        <v>1.7697060659298536</v>
      </c>
      <c r="G15" s="4">
        <v>1.8487030431205895</v>
      </c>
    </row>
    <row r="16" spans="1:17" x14ac:dyDescent="0.3">
      <c r="A16">
        <v>1.6637073834748914</v>
      </c>
      <c r="B16" s="6">
        <v>1.538266776068711</v>
      </c>
      <c r="C16" s="6">
        <v>1.439042624675688</v>
      </c>
      <c r="D16" s="6">
        <v>1.7000734236412376</v>
      </c>
      <c r="E16" s="6">
        <v>1.975615378280672</v>
      </c>
      <c r="F16" s="6">
        <v>1.6724270979840203</v>
      </c>
      <c r="G16" s="6">
        <v>2.5233547690165503</v>
      </c>
    </row>
    <row r="17" spans="1:7" x14ac:dyDescent="0.3">
      <c r="A17">
        <v>1.6285303973846179</v>
      </c>
      <c r="B17" s="4">
        <v>1.3505406783483969</v>
      </c>
      <c r="C17" s="4">
        <v>1.3933871973704126</v>
      </c>
      <c r="D17" s="4">
        <v>1.208690984127998</v>
      </c>
      <c r="E17" s="4">
        <v>1.5831590853262303</v>
      </c>
      <c r="F17" s="4">
        <v>2.1792039671124357</v>
      </c>
      <c r="G17" s="4">
        <v>1.4171070021629213</v>
      </c>
    </row>
    <row r="18" spans="1:7" x14ac:dyDescent="0.3">
      <c r="A18">
        <v>1.8247881819246743</v>
      </c>
      <c r="B18" s="6">
        <v>1.7595073054650652</v>
      </c>
      <c r="C18" s="6">
        <v>2.2710970768538594</v>
      </c>
      <c r="D18" s="6">
        <v>2.525154102352293</v>
      </c>
      <c r="E18" s="6">
        <v>2.2624971780553707</v>
      </c>
      <c r="F18" s="6">
        <v>1.9358736810501476</v>
      </c>
      <c r="G18" s="6">
        <v>1.0896395103900443</v>
      </c>
    </row>
    <row r="19" spans="1:7" x14ac:dyDescent="0.3">
      <c r="A19">
        <v>0.94263388946083659</v>
      </c>
      <c r="B19" s="4">
        <v>1.8477574436069957</v>
      </c>
      <c r="C19" s="4">
        <v>2.1564792297645439</v>
      </c>
      <c r="D19" s="4">
        <v>1.669375991625683</v>
      </c>
      <c r="E19" s="4">
        <v>1.3490033603921552</v>
      </c>
      <c r="F19" s="4">
        <v>1.345439448551361</v>
      </c>
      <c r="G19" s="4">
        <v>1.7473854481269775</v>
      </c>
    </row>
    <row r="20" spans="1:7" x14ac:dyDescent="0.3">
      <c r="A20">
        <v>1.4126722844833182</v>
      </c>
      <c r="B20" s="6">
        <v>1.1523871119842057</v>
      </c>
      <c r="C20" s="6">
        <v>1.7273737511754923</v>
      </c>
      <c r="D20" s="6">
        <v>1.3377660371347579</v>
      </c>
      <c r="E20" s="6">
        <v>1.6052169832846028</v>
      </c>
      <c r="F20" s="6">
        <v>2.2413964859254039</v>
      </c>
      <c r="G20" s="6">
        <v>1.728421681149765</v>
      </c>
    </row>
    <row r="21" spans="1:7" x14ac:dyDescent="0.3">
      <c r="A21">
        <v>1.8006957965525849</v>
      </c>
      <c r="B21" s="4">
        <v>1.4221797493390695</v>
      </c>
      <c r="C21" s="4">
        <v>1.365465751080462</v>
      </c>
      <c r="D21" s="4">
        <v>1.3212767585253207</v>
      </c>
      <c r="E21" s="4">
        <v>1.7295085445309375</v>
      </c>
      <c r="F21" s="4">
        <v>1.2817639542865018</v>
      </c>
      <c r="G21" s="4">
        <v>1.9602106951076472</v>
      </c>
    </row>
    <row r="22" spans="1:7" x14ac:dyDescent="0.3">
      <c r="A22">
        <v>1.5006652211743232</v>
      </c>
      <c r="B22" s="6">
        <v>2.0979984448645363</v>
      </c>
      <c r="C22" s="6">
        <v>1.5616317420954222</v>
      </c>
      <c r="D22" s="6">
        <v>0.89274967178997167</v>
      </c>
      <c r="E22" s="6">
        <v>1.9554833593884984</v>
      </c>
      <c r="F22" s="6">
        <v>2.2451593397712664</v>
      </c>
      <c r="G22" s="6">
        <v>1.4458903775439642</v>
      </c>
    </row>
    <row r="23" spans="1:7" x14ac:dyDescent="0.3">
      <c r="A23">
        <v>1.9658880282304172</v>
      </c>
      <c r="B23" s="4">
        <v>1.4070794045377983</v>
      </c>
      <c r="C23" s="4">
        <v>2.1517689555633441</v>
      </c>
      <c r="D23" s="4">
        <v>2.1420936277628813</v>
      </c>
      <c r="E23" s="4">
        <v>2.1780699828337053</v>
      </c>
      <c r="F23" s="4">
        <v>0.55506460781021516</v>
      </c>
      <c r="G23" s="4">
        <v>1.0648169496698914</v>
      </c>
    </row>
    <row r="24" spans="1:7" x14ac:dyDescent="0.3">
      <c r="A24">
        <v>1.5180222488367998</v>
      </c>
      <c r="B24" s="6">
        <v>2.1358840688714347</v>
      </c>
      <c r="C24" s="6">
        <v>1.8013635705160931</v>
      </c>
      <c r="D24" s="6">
        <v>1.6401404753032369</v>
      </c>
      <c r="E24" s="6">
        <v>2.0246415956863228</v>
      </c>
      <c r="F24" s="6">
        <v>1.7718389157091361</v>
      </c>
      <c r="G24" s="6">
        <v>2.1662774819136552</v>
      </c>
    </row>
    <row r="25" spans="1:7" x14ac:dyDescent="0.3">
      <c r="A25">
        <v>1.6034490973969668</v>
      </c>
      <c r="B25" s="4">
        <v>1.6813424258031096</v>
      </c>
      <c r="C25" s="4">
        <v>1.4012956184564473</v>
      </c>
      <c r="D25" s="4">
        <v>1.9452492529531076</v>
      </c>
      <c r="E25" s="4">
        <v>1.7778515150777749</v>
      </c>
      <c r="F25" s="4">
        <v>2.143931778581563</v>
      </c>
      <c r="G25" s="4">
        <v>2.3794836213326556</v>
      </c>
    </row>
    <row r="26" spans="1:7" x14ac:dyDescent="0.3">
      <c r="A26">
        <v>1.9152375811613158</v>
      </c>
      <c r="B26" s="6">
        <v>2.1171881903201899</v>
      </c>
      <c r="C26" s="6">
        <v>2.4740691852028007</v>
      </c>
      <c r="D26" s="6">
        <v>0.96930253567277802</v>
      </c>
      <c r="E26" s="6">
        <v>1.0106298079165914</v>
      </c>
      <c r="F26" s="6">
        <v>1.2129361547090092</v>
      </c>
      <c r="G26" s="6">
        <v>1.2131968266193585</v>
      </c>
    </row>
    <row r="27" spans="1:7" x14ac:dyDescent="0.3">
      <c r="A27">
        <v>1.3791388389003103</v>
      </c>
      <c r="B27" s="4">
        <v>2.223971640491976</v>
      </c>
      <c r="C27" s="4">
        <v>2.6281276562789806</v>
      </c>
      <c r="D27" s="4">
        <v>1.9438850366021383</v>
      </c>
      <c r="E27" s="4">
        <v>1.4633942032423068</v>
      </c>
      <c r="F27" s="4">
        <v>1.769470428178922</v>
      </c>
      <c r="G27" s="4">
        <v>1.4175855320126995</v>
      </c>
    </row>
    <row r="28" spans="1:7" x14ac:dyDescent="0.3">
      <c r="A28">
        <v>1.4397266081168938</v>
      </c>
      <c r="B28" s="6">
        <v>1.693666807580039</v>
      </c>
      <c r="C28" s="6">
        <v>1.8871078799471099</v>
      </c>
      <c r="D28" s="6">
        <v>1.4871575385232885</v>
      </c>
      <c r="E28" s="6">
        <v>1.6551298475544287</v>
      </c>
      <c r="F28" s="6">
        <v>1.8341491875064102</v>
      </c>
      <c r="G28" s="6">
        <v>2.5681514082086379</v>
      </c>
    </row>
    <row r="29" spans="1:7" x14ac:dyDescent="0.3">
      <c r="A29">
        <v>1.9055995264819905</v>
      </c>
      <c r="B29" s="4">
        <v>1.5091318414958963</v>
      </c>
      <c r="C29" s="4">
        <v>1.2692896899292538</v>
      </c>
      <c r="D29" s="4">
        <v>1.2687227094525448</v>
      </c>
      <c r="E29" s="4">
        <v>2.098091446716547</v>
      </c>
      <c r="F29" s="4">
        <v>1.1384015703949621</v>
      </c>
      <c r="G29" s="4">
        <v>2.2821022203618044</v>
      </c>
    </row>
    <row r="30" spans="1:7" x14ac:dyDescent="0.3">
      <c r="A30">
        <v>1.5925584239653439</v>
      </c>
      <c r="B30" s="6">
        <v>1.5965902307720159</v>
      </c>
      <c r="C30" s="6">
        <v>1.1674188193822583</v>
      </c>
      <c r="D30" s="6">
        <v>1.9665511059702958</v>
      </c>
      <c r="E30" s="6">
        <v>1.0101744721706256</v>
      </c>
      <c r="F30" s="6">
        <v>1.8849632656783133</v>
      </c>
      <c r="G30" s="6">
        <v>1.4111460985062614</v>
      </c>
    </row>
    <row r="31" spans="1:7" x14ac:dyDescent="0.3">
      <c r="A31">
        <v>1.6988578570427701</v>
      </c>
      <c r="B31" s="4">
        <v>1.4493757940618166</v>
      </c>
      <c r="C31" s="4">
        <v>1.7349424820632058</v>
      </c>
      <c r="D31" s="4">
        <v>2.9342433592849502</v>
      </c>
      <c r="E31" s="4">
        <v>2.1234337116608843</v>
      </c>
      <c r="F31" s="4">
        <v>2.361319176677207</v>
      </c>
      <c r="G31" s="4">
        <v>0.84027934554111638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-1.7480297627703683E-2</v>
      </c>
      <c r="C34">
        <f t="shared" si="3"/>
        <v>0.43605853802729266</v>
      </c>
      <c r="D34">
        <f t="shared" si="3"/>
        <v>0.4357508298062206</v>
      </c>
      <c r="E34">
        <f t="shared" si="3"/>
        <v>-0.38620969880737044</v>
      </c>
      <c r="F34">
        <f t="shared" si="3"/>
        <v>-0.67786072536082898</v>
      </c>
      <c r="G34">
        <f t="shared" si="3"/>
        <v>0.37013281751960858</v>
      </c>
    </row>
    <row r="35" spans="1:7" x14ac:dyDescent="0.3">
      <c r="A35">
        <f t="shared" ref="A35:G35" si="4">KURT(A3:A31)</f>
        <v>0.88183153188423935</v>
      </c>
      <c r="B35">
        <f t="shared" si="4"/>
        <v>-1.0263133232331088</v>
      </c>
      <c r="C35">
        <f t="shared" si="4"/>
        <v>-0.79864915597777619</v>
      </c>
      <c r="D35">
        <f t="shared" si="4"/>
        <v>0.22972437057087403</v>
      </c>
      <c r="E35">
        <f t="shared" si="4"/>
        <v>-0.77433915327508807</v>
      </c>
      <c r="F35">
        <f t="shared" si="4"/>
        <v>0.17719711774304292</v>
      </c>
      <c r="G35">
        <f t="shared" si="4"/>
        <v>-0.72007494468637168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1.274237380805233</v>
      </c>
      <c r="C36">
        <f t="shared" si="5"/>
        <v>1.6897679746670997</v>
      </c>
      <c r="D36">
        <f t="shared" si="5"/>
        <v>0.98151518521255332</v>
      </c>
      <c r="E36">
        <f t="shared" si="5"/>
        <v>1.4454480272117782</v>
      </c>
      <c r="F36">
        <f t="shared" si="5"/>
        <v>2.2588335268339614</v>
      </c>
      <c r="G36">
        <f t="shared" si="5"/>
        <v>1.2886888731319917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0.52881390764511793</v>
      </c>
      <c r="C38">
        <f t="shared" si="6"/>
        <v>0.42960719519606333</v>
      </c>
      <c r="D38">
        <f t="shared" si="6"/>
        <v>0.61216244872078851</v>
      </c>
      <c r="E38">
        <f t="shared" si="6"/>
        <v>0.48542814046512356</v>
      </c>
      <c r="F38">
        <f t="shared" si="6"/>
        <v>0.32322171618790285</v>
      </c>
      <c r="G38">
        <f t="shared" si="6"/>
        <v>0.52500660444941305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93" priority="6" operator="greaterThan">
      <formula>$K$2</formula>
    </cfRule>
    <cfRule type="cellIs" dxfId="92" priority="7" operator="lessThan">
      <formula>$K$2</formula>
    </cfRule>
  </conditionalFormatting>
  <conditionalFormatting sqref="L3:Q3">
    <cfRule type="cellIs" dxfId="91" priority="2" operator="lessThan">
      <formula>$K$3</formula>
    </cfRule>
    <cfRule type="cellIs" dxfId="90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89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78AC-C7D7-4E94-BAB5-790DAC6578F7}">
  <dimension ref="A1:Q38"/>
  <sheetViews>
    <sheetView topLeftCell="G1" workbookViewId="0">
      <selection activeCell="J1" sqref="J1:Q5"/>
    </sheetView>
  </sheetViews>
  <sheetFormatPr defaultRowHeight="14.4" x14ac:dyDescent="0.3"/>
  <cols>
    <col min="2" max="4" width="16.77734375" bestFit="1" customWidth="1"/>
    <col min="5" max="7" width="16.6640625" bestFit="1" customWidth="1"/>
    <col min="10" max="10" width="27.332031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1.8470554575065774</v>
      </c>
      <c r="M2" s="2">
        <f t="shared" ref="M2:Q2" si="0">AVERAGE(C3:C31)</f>
        <v>1.9011330449170551</v>
      </c>
      <c r="N2" s="2">
        <f>AVERAGE(D3:D31)</f>
        <v>1.8881324418172658</v>
      </c>
      <c r="O2" s="2">
        <f t="shared" si="0"/>
        <v>1.7643564032278163</v>
      </c>
      <c r="P2" s="2">
        <f t="shared" si="0"/>
        <v>1.9007738457604895</v>
      </c>
      <c r="Q2" s="2">
        <f t="shared" si="0"/>
        <v>1.8893231969762057</v>
      </c>
    </row>
    <row r="3" spans="1:17" x14ac:dyDescent="0.3">
      <c r="A3">
        <v>1.3339911440755514</v>
      </c>
      <c r="B3" s="4">
        <v>2.1183517733513577</v>
      </c>
      <c r="C3" s="4">
        <v>1.9156527168606234</v>
      </c>
      <c r="D3" s="4">
        <v>1.2334896921614023</v>
      </c>
      <c r="E3" s="4">
        <v>1.0998920795674283</v>
      </c>
      <c r="F3" s="4">
        <v>2.1866990926178156</v>
      </c>
      <c r="G3" s="4">
        <v>1.6137182421306207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9.0215853687398789E-2</v>
      </c>
      <c r="M3" s="5">
        <f t="shared" si="1"/>
        <v>0.13861404273255101</v>
      </c>
      <c r="N3" s="5">
        <f t="shared" si="1"/>
        <v>0.15403649690183832</v>
      </c>
      <c r="O3" s="5">
        <f t="shared" si="1"/>
        <v>0.11664755135956562</v>
      </c>
      <c r="P3" s="5">
        <f t="shared" si="1"/>
        <v>0.19866813056192847</v>
      </c>
      <c r="Q3" s="5">
        <f t="shared" si="1"/>
        <v>0.15114814359071688</v>
      </c>
    </row>
    <row r="4" spans="1:17" x14ac:dyDescent="0.3">
      <c r="A4">
        <v>1.8816088868288521</v>
      </c>
      <c r="B4" s="6">
        <v>2.0363621260292648</v>
      </c>
      <c r="C4" s="6">
        <v>1.7556026107462626</v>
      </c>
      <c r="D4" s="6">
        <v>1.9159300665400274</v>
      </c>
      <c r="E4" s="6">
        <v>2.1019009050429824</v>
      </c>
      <c r="F4" s="6">
        <v>1.8848323475733844</v>
      </c>
      <c r="G4" s="6">
        <v>1.2846197052378086</v>
      </c>
      <c r="I4" s="8"/>
      <c r="J4" s="1" t="s">
        <v>14</v>
      </c>
      <c r="L4" s="3">
        <f>_xlfn.T.TEST(A3:A31,B3:B31,2,1)</f>
        <v>4.124901936985303E-3</v>
      </c>
      <c r="M4" s="3">
        <f>_xlfn.T.TEST(A3:A31,C3:C31,2,1)</f>
        <v>7.9354563779324215E-4</v>
      </c>
      <c r="N4" s="3">
        <f>_xlfn.T.TEST(A3:A31,D3:D31,2,1)</f>
        <v>1.4330559449614692E-3</v>
      </c>
      <c r="O4" s="3">
        <f>_xlfn.T.TEST(A3:A31,E3:E31,2,1)</f>
        <v>2.3849372667993007E-3</v>
      </c>
      <c r="P4" s="3">
        <f>_xlfn.T.TEST(A3:A31,F3:F31,2,1)</f>
        <v>2.6118160834338812E-3</v>
      </c>
      <c r="Q4" s="3">
        <f>_xlfn.T.TEST(A3:A31,G3:G31,2,1)</f>
        <v>2.6786356196967583E-3</v>
      </c>
    </row>
    <row r="5" spans="1:17" x14ac:dyDescent="0.3">
      <c r="A5">
        <v>1.4406561817360068</v>
      </c>
      <c r="B5" s="4">
        <v>1.7039357226064276</v>
      </c>
      <c r="C5" s="4">
        <v>2.4724056946558135</v>
      </c>
      <c r="D5" s="4">
        <v>1.6914061156750062</v>
      </c>
      <c r="E5" s="4">
        <v>1.8559478550273976</v>
      </c>
      <c r="F5" s="4">
        <v>0.84510047719786441</v>
      </c>
      <c r="G5" s="4">
        <v>1.9580748243586352</v>
      </c>
      <c r="I5" s="8"/>
      <c r="J5" s="1" t="s">
        <v>16</v>
      </c>
      <c r="L5">
        <f>_xlfn.F.TEST(A3:A31,B3:B31)</f>
        <v>0.55937981616710242</v>
      </c>
      <c r="M5">
        <f>_xlfn.F.TEST(A3:A31,C3:C31)</f>
        <v>8.9904304326452023E-2</v>
      </c>
      <c r="N5">
        <f>_xlfn.F.TEST(A3:A31,D3:D31)</f>
        <v>4.9485132434323245E-2</v>
      </c>
      <c r="O5">
        <f>_xlfn.F.TEST(A3:A31,E3:E31)</f>
        <v>0.21048014442944774</v>
      </c>
      <c r="P5">
        <f>_xlfn.F.TEST(A3:A31,F3:F31)</f>
        <v>9.2870135777962746E-3</v>
      </c>
      <c r="Q5">
        <f>_xlfn.F.TEST(A3:A31,G3:G31)</f>
        <v>5.5315825794638757E-2</v>
      </c>
    </row>
    <row r="6" spans="1:17" x14ac:dyDescent="0.3">
      <c r="A6">
        <v>1.3927015470100788</v>
      </c>
      <c r="B6" s="6">
        <v>2.3437654197101661</v>
      </c>
      <c r="C6" s="6">
        <v>1.7501534045503628</v>
      </c>
      <c r="D6" s="6">
        <v>1.7941323667458007</v>
      </c>
      <c r="E6" s="6">
        <v>2.0001663667977554</v>
      </c>
      <c r="F6" s="6">
        <v>1.4506779118305992</v>
      </c>
      <c r="G6" s="6">
        <v>1.709991404783672</v>
      </c>
      <c r="I6" s="8"/>
    </row>
    <row r="7" spans="1:17" x14ac:dyDescent="0.3">
      <c r="A7">
        <v>1.5229083708540683</v>
      </c>
      <c r="B7" s="4">
        <v>2.174766913338956</v>
      </c>
      <c r="C7" s="4">
        <v>2.4926259425372046</v>
      </c>
      <c r="D7" s="4">
        <v>1.790063652849037</v>
      </c>
      <c r="E7" s="4">
        <v>1.4875033659069277</v>
      </c>
      <c r="F7" s="4">
        <v>2.4838968560236254</v>
      </c>
      <c r="G7" s="4">
        <v>1.6865314962418694</v>
      </c>
    </row>
    <row r="8" spans="1:17" x14ac:dyDescent="0.3">
      <c r="A8">
        <v>1.1684197699567382</v>
      </c>
      <c r="B8" s="6">
        <v>1.9491527034235052</v>
      </c>
      <c r="C8" s="6">
        <v>1.7560760073330701</v>
      </c>
      <c r="D8" s="6">
        <v>2.2779764606363821</v>
      </c>
      <c r="E8" s="6">
        <v>1.2518581332729963</v>
      </c>
      <c r="F8" s="6">
        <v>2.3516181642507044</v>
      </c>
      <c r="G8" s="6">
        <v>1.6720438095443662</v>
      </c>
    </row>
    <row r="9" spans="1:17" x14ac:dyDescent="0.3">
      <c r="A9">
        <v>1.5850424501484093</v>
      </c>
      <c r="B9" s="4">
        <v>1.2689789188139022</v>
      </c>
      <c r="C9" s="4">
        <v>1.3980223027969598</v>
      </c>
      <c r="D9" s="4">
        <v>2.0633160876486754</v>
      </c>
      <c r="E9" s="4">
        <v>1.6653039339202278</v>
      </c>
      <c r="F9" s="4">
        <v>2.2852200199047852</v>
      </c>
      <c r="G9" s="4">
        <v>2.3971777081511689</v>
      </c>
    </row>
    <row r="10" spans="1:17" x14ac:dyDescent="0.3">
      <c r="A10">
        <v>1.7819682621427506</v>
      </c>
      <c r="B10" s="6">
        <v>2.0129488233988857</v>
      </c>
      <c r="C10" s="6">
        <v>1.8308458391320159</v>
      </c>
      <c r="D10" s="6">
        <v>1.5795654442370055</v>
      </c>
      <c r="E10" s="6">
        <v>1.6955217231019364</v>
      </c>
      <c r="F10" s="6">
        <v>2.6427186555331099</v>
      </c>
      <c r="G10" s="6">
        <v>1.6264014834868388</v>
      </c>
    </row>
    <row r="11" spans="1:17" x14ac:dyDescent="0.3">
      <c r="A11">
        <v>1.4666899180094117</v>
      </c>
      <c r="B11" s="4">
        <v>1.8015342003464059</v>
      </c>
      <c r="C11" s="4">
        <v>1.747805211187335</v>
      </c>
      <c r="D11" s="4">
        <v>2.116642057927872</v>
      </c>
      <c r="E11" s="4">
        <v>1.2552752332577488</v>
      </c>
      <c r="F11" s="4">
        <v>1.4518108602475819</v>
      </c>
      <c r="G11" s="4">
        <v>1.3082094842332357</v>
      </c>
    </row>
    <row r="12" spans="1:17" x14ac:dyDescent="0.3">
      <c r="A12">
        <v>1.7116735534830594</v>
      </c>
      <c r="B12" s="6">
        <v>1.8550453041421819</v>
      </c>
      <c r="C12" s="6">
        <v>2.2562148760318483</v>
      </c>
      <c r="D12" s="6">
        <v>2.2534903949941656</v>
      </c>
      <c r="E12" s="6">
        <v>2.022932135890366</v>
      </c>
      <c r="F12" s="6">
        <v>2.619214040350641</v>
      </c>
      <c r="G12" s="6">
        <v>1.3193056580063121</v>
      </c>
    </row>
    <row r="13" spans="1:17" x14ac:dyDescent="0.3">
      <c r="A13">
        <v>1.8807096389842068</v>
      </c>
      <c r="B13" s="4">
        <v>1.7083745982607845</v>
      </c>
      <c r="C13" s="4">
        <v>2.1500749815149907</v>
      </c>
      <c r="D13" s="4">
        <v>1.997455606780564</v>
      </c>
      <c r="E13" s="4">
        <v>1.9901972503428804</v>
      </c>
      <c r="F13" s="4">
        <v>1.7983454478185767</v>
      </c>
      <c r="G13" s="4">
        <v>1.8621190007984256</v>
      </c>
    </row>
    <row r="14" spans="1:17" x14ac:dyDescent="0.3">
      <c r="A14">
        <v>0.8520111370286404</v>
      </c>
      <c r="B14" s="6">
        <v>2.2380897114599976</v>
      </c>
      <c r="C14" s="6">
        <v>1.6506290529039893</v>
      </c>
      <c r="D14" s="6">
        <v>2.4128530578741589</v>
      </c>
      <c r="E14" s="6">
        <v>1.6160365943588861</v>
      </c>
      <c r="F14" s="6">
        <v>1.4491263129061094</v>
      </c>
      <c r="G14" s="6">
        <v>2.0890514607209227</v>
      </c>
    </row>
    <row r="15" spans="1:17" x14ac:dyDescent="0.3">
      <c r="A15">
        <v>1.7276767401029238</v>
      </c>
      <c r="B15" s="4">
        <v>1.7133860316770326</v>
      </c>
      <c r="C15" s="4">
        <v>1.8931947076846076</v>
      </c>
      <c r="D15" s="4">
        <v>1.9245513502957128</v>
      </c>
      <c r="E15" s="4">
        <v>1.6669164224402206</v>
      </c>
      <c r="F15" s="4">
        <v>2.0465001891512231</v>
      </c>
      <c r="G15" s="4">
        <v>2.0292377811251812</v>
      </c>
    </row>
    <row r="16" spans="1:17" x14ac:dyDescent="0.3">
      <c r="A16">
        <v>1.6637073834748914</v>
      </c>
      <c r="B16" s="6">
        <v>1.1971534116236493</v>
      </c>
      <c r="C16" s="6">
        <v>1.6139209890522923</v>
      </c>
      <c r="D16" s="6">
        <v>1.8370068355861231</v>
      </c>
      <c r="E16" s="6">
        <v>2.1336744671223604</v>
      </c>
      <c r="F16" s="6">
        <v>1.6913150393996479</v>
      </c>
      <c r="G16" s="6">
        <v>2.319139326231848</v>
      </c>
    </row>
    <row r="17" spans="1:7" x14ac:dyDescent="0.3">
      <c r="A17">
        <v>1.6285303973846179</v>
      </c>
      <c r="B17" s="4">
        <v>1.5884011412334023</v>
      </c>
      <c r="C17" s="4">
        <v>1.2914588558256441</v>
      </c>
      <c r="D17" s="4">
        <v>1.312034059878656</v>
      </c>
      <c r="E17" s="4">
        <v>1.9453918576828768</v>
      </c>
      <c r="F17" s="4">
        <v>2.4472682515539574</v>
      </c>
      <c r="G17" s="4">
        <v>2.1198182779241153</v>
      </c>
    </row>
    <row r="18" spans="1:7" x14ac:dyDescent="0.3">
      <c r="A18">
        <v>1.8247881819246743</v>
      </c>
      <c r="B18" s="6">
        <v>2.0354838468581566</v>
      </c>
      <c r="C18" s="6">
        <v>2.3665676979920858</v>
      </c>
      <c r="D18" s="6">
        <v>2.2320837185892159</v>
      </c>
      <c r="E18" s="6">
        <v>2.3870445174087536</v>
      </c>
      <c r="F18" s="6">
        <v>2.1504905898897095</v>
      </c>
      <c r="G18" s="6">
        <v>1.6160346856670385</v>
      </c>
    </row>
    <row r="19" spans="1:7" x14ac:dyDescent="0.3">
      <c r="A19">
        <v>0.94263388946083659</v>
      </c>
      <c r="B19" s="4">
        <v>2.1497750029362637</v>
      </c>
      <c r="C19" s="4">
        <v>2.3293460205054521</v>
      </c>
      <c r="D19" s="4">
        <v>1.9016651690214614</v>
      </c>
      <c r="E19" s="4">
        <v>1.3129023802257076</v>
      </c>
      <c r="F19" s="4">
        <v>1.7871914159631217</v>
      </c>
      <c r="G19" s="4">
        <v>2.0609109296997961</v>
      </c>
    </row>
    <row r="20" spans="1:7" x14ac:dyDescent="0.3">
      <c r="A20">
        <v>1.4126722844833182</v>
      </c>
      <c r="B20" s="6">
        <v>1.4598978496282669</v>
      </c>
      <c r="C20" s="6">
        <v>1.7921639388481261</v>
      </c>
      <c r="D20" s="6">
        <v>1.3290926478810561</v>
      </c>
      <c r="E20" s="6">
        <v>1.6025372640141293</v>
      </c>
      <c r="F20" s="6">
        <v>2.1218981757604984</v>
      </c>
      <c r="G20" s="6">
        <v>2.2792672279393482</v>
      </c>
    </row>
    <row r="21" spans="1:7" x14ac:dyDescent="0.3">
      <c r="A21">
        <v>1.8006957965525849</v>
      </c>
      <c r="B21" s="4">
        <v>1.5763845271158874</v>
      </c>
      <c r="C21" s="4">
        <v>1.6561697726403435</v>
      </c>
      <c r="D21" s="4">
        <v>1.7963579121808657</v>
      </c>
      <c r="E21" s="4">
        <v>1.9080119038785039</v>
      </c>
      <c r="F21" s="4">
        <v>1.504426829886796</v>
      </c>
      <c r="G21" s="4">
        <v>2.2546978332548284</v>
      </c>
    </row>
    <row r="22" spans="1:7" x14ac:dyDescent="0.3">
      <c r="A22">
        <v>1.5006652211743232</v>
      </c>
      <c r="B22" s="6">
        <v>1.9742987571317978</v>
      </c>
      <c r="C22" s="6">
        <v>1.9547656877807644</v>
      </c>
      <c r="D22" s="6">
        <v>1.1420917472640666</v>
      </c>
      <c r="E22" s="6">
        <v>2.0501531712314285</v>
      </c>
      <c r="F22" s="6">
        <v>2.1379539365264972</v>
      </c>
      <c r="G22" s="6">
        <v>2.0290425472890132</v>
      </c>
    </row>
    <row r="23" spans="1:7" x14ac:dyDescent="0.3">
      <c r="A23">
        <v>1.9658880282304172</v>
      </c>
      <c r="B23" s="4">
        <v>1.6045415870104633</v>
      </c>
      <c r="C23" s="4">
        <v>2.2681063415114657</v>
      </c>
      <c r="D23" s="4">
        <v>2.4453270980180219</v>
      </c>
      <c r="E23" s="4">
        <v>1.9416781806412664</v>
      </c>
      <c r="F23" s="4">
        <v>1.1270299763295024</v>
      </c>
      <c r="G23" s="4">
        <v>1.4462724501649922</v>
      </c>
    </row>
    <row r="24" spans="1:7" x14ac:dyDescent="0.3">
      <c r="A24">
        <v>1.5180222488367998</v>
      </c>
      <c r="B24" s="6">
        <v>2.0181125292240778</v>
      </c>
      <c r="C24" s="6">
        <v>1.9143440966683678</v>
      </c>
      <c r="D24" s="6">
        <v>1.8471066453295211</v>
      </c>
      <c r="E24" s="6">
        <v>1.9927702265460852</v>
      </c>
      <c r="F24" s="6">
        <v>2.1122702580161419</v>
      </c>
      <c r="G24" s="6">
        <v>2.4532881828821829</v>
      </c>
    </row>
    <row r="25" spans="1:7" x14ac:dyDescent="0.3">
      <c r="A25">
        <v>1.6034490973969668</v>
      </c>
      <c r="B25" s="4">
        <v>1.5556600925335697</v>
      </c>
      <c r="C25" s="4">
        <v>1.8083139626745235</v>
      </c>
      <c r="D25" s="4">
        <v>2.0333678985929997</v>
      </c>
      <c r="E25" s="4">
        <v>1.8803774249711374</v>
      </c>
      <c r="F25" s="4">
        <v>2.2327227137395402</v>
      </c>
      <c r="G25" s="4">
        <v>2.3380539693462477</v>
      </c>
    </row>
    <row r="26" spans="1:7" x14ac:dyDescent="0.3">
      <c r="A26">
        <v>1.9152375811613158</v>
      </c>
      <c r="B26" s="6">
        <v>2.180517888597485</v>
      </c>
      <c r="C26" s="6">
        <v>2.3985112409426423</v>
      </c>
      <c r="D26" s="6">
        <v>1.4294517051864208</v>
      </c>
      <c r="E26" s="6">
        <v>1.4082902384336489</v>
      </c>
      <c r="F26" s="6">
        <v>1.3630977709807361</v>
      </c>
      <c r="G26" s="6">
        <v>1.5581158817896217</v>
      </c>
    </row>
    <row r="27" spans="1:7" x14ac:dyDescent="0.3">
      <c r="A27">
        <v>1.3791388389003103</v>
      </c>
      <c r="B27" s="4">
        <v>2.4427939385939834</v>
      </c>
      <c r="C27" s="4">
        <v>2.3353388734276725</v>
      </c>
      <c r="D27" s="4">
        <v>1.9811112884009323</v>
      </c>
      <c r="E27" s="4">
        <v>1.5530499120151615</v>
      </c>
      <c r="F27" s="4">
        <v>1.7368895022328512</v>
      </c>
      <c r="G27" s="4">
        <v>1.821420552700749</v>
      </c>
    </row>
    <row r="28" spans="1:7" x14ac:dyDescent="0.3">
      <c r="A28">
        <v>1.4397266081168938</v>
      </c>
      <c r="B28" s="6">
        <v>1.7392897386876862</v>
      </c>
      <c r="C28" s="6">
        <v>2.2162514130100299</v>
      </c>
      <c r="D28" s="6">
        <v>1.6614821930340147</v>
      </c>
      <c r="E28" s="6">
        <v>1.789063608907886</v>
      </c>
      <c r="F28" s="6">
        <v>2.1361363381273457</v>
      </c>
      <c r="G28" s="6">
        <v>2.5716653508054099</v>
      </c>
    </row>
    <row r="29" spans="1:7" x14ac:dyDescent="0.3">
      <c r="A29">
        <v>1.9055995264819905</v>
      </c>
      <c r="B29" s="4">
        <v>1.7271052580299275</v>
      </c>
      <c r="C29" s="4">
        <v>1.241680874244363</v>
      </c>
      <c r="D29" s="4">
        <v>1.6874789198490661</v>
      </c>
      <c r="E29" s="4">
        <v>2.2511373393225633</v>
      </c>
      <c r="F29" s="4">
        <v>1.3347454062738926</v>
      </c>
      <c r="G29" s="4">
        <v>2.5019527057503494</v>
      </c>
    </row>
    <row r="30" spans="1:7" x14ac:dyDescent="0.3">
      <c r="A30">
        <v>1.5925584239653439</v>
      </c>
      <c r="B30" s="6">
        <v>1.6726627772089446</v>
      </c>
      <c r="C30" s="6">
        <v>1.0674932767837024</v>
      </c>
      <c r="D30" s="6">
        <v>2.0775037625065012</v>
      </c>
      <c r="E30" s="6">
        <v>1.1120284786702632</v>
      </c>
      <c r="F30" s="6">
        <v>2.0134979608249406</v>
      </c>
      <c r="G30" s="6">
        <v>1.5555747890183849</v>
      </c>
    </row>
    <row r="31" spans="1:7" x14ac:dyDescent="0.3">
      <c r="A31">
        <v>1.6988578570427701</v>
      </c>
      <c r="B31" s="4">
        <v>1.7178376747183115</v>
      </c>
      <c r="C31" s="4">
        <v>1.8091219127520404</v>
      </c>
      <c r="D31" s="4">
        <v>2.9918068570159861</v>
      </c>
      <c r="E31" s="4">
        <v>2.1887727236071344</v>
      </c>
      <c r="F31" s="4">
        <v>1.7297469861429919</v>
      </c>
      <c r="G31" s="4">
        <v>1.3086359430269805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-0.10804234377272968</v>
      </c>
      <c r="C34">
        <f t="shared" si="3"/>
        <v>-0.26226028751236991</v>
      </c>
      <c r="D34">
        <f t="shared" si="3"/>
        <v>0.37457354696133244</v>
      </c>
      <c r="E34">
        <f t="shared" si="3"/>
        <v>-0.3644502679675381</v>
      </c>
      <c r="F34">
        <f t="shared" si="3"/>
        <v>-0.37720043731984754</v>
      </c>
      <c r="G34">
        <f t="shared" si="3"/>
        <v>7.6669114776071912E-2</v>
      </c>
    </row>
    <row r="35" spans="1:7" x14ac:dyDescent="0.3">
      <c r="A35">
        <f t="shared" ref="A35:G35" si="4">KURT(A3:A31)</f>
        <v>0.88183153188423935</v>
      </c>
      <c r="B35">
        <f t="shared" si="4"/>
        <v>-0.3686599736463152</v>
      </c>
      <c r="C35">
        <f t="shared" si="4"/>
        <v>-0.46231835176257796</v>
      </c>
      <c r="D35">
        <f t="shared" si="4"/>
        <v>0.95720137591977528</v>
      </c>
      <c r="E35">
        <f t="shared" si="4"/>
        <v>-0.70660714662762114</v>
      </c>
      <c r="F35">
        <f t="shared" si="4"/>
        <v>-0.41308380298973812</v>
      </c>
      <c r="G35">
        <f t="shared" si="4"/>
        <v>-1.1865533915433066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0.2206450117689624</v>
      </c>
      <c r="C36">
        <f t="shared" si="5"/>
        <v>0.59070594450090674</v>
      </c>
      <c r="D36">
        <f t="shared" si="5"/>
        <v>1.7852591428945441</v>
      </c>
      <c r="E36">
        <f t="shared" si="5"/>
        <v>1.2452958282332678</v>
      </c>
      <c r="F36">
        <f t="shared" si="5"/>
        <v>0.89387534710576877</v>
      </c>
      <c r="G36">
        <f t="shared" si="5"/>
        <v>1.7296343893803403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0.89554527009924267</v>
      </c>
      <c r="C38">
        <f t="shared" si="6"/>
        <v>0.74426883485086681</v>
      </c>
      <c r="D38">
        <f t="shared" si="6"/>
        <v>0.40957732263618402</v>
      </c>
      <c r="E38">
        <f t="shared" si="6"/>
        <v>0.53652189114599036</v>
      </c>
      <c r="F38">
        <f t="shared" si="6"/>
        <v>0.63958377001658551</v>
      </c>
      <c r="G38">
        <f t="shared" si="6"/>
        <v>0.42112853012258661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88" priority="6" operator="greaterThan">
      <formula>$K$2</formula>
    </cfRule>
    <cfRule type="cellIs" dxfId="87" priority="7" operator="lessThan">
      <formula>$K$2</formula>
    </cfRule>
  </conditionalFormatting>
  <conditionalFormatting sqref="L3:Q3">
    <cfRule type="cellIs" dxfId="86" priority="2" operator="lessThan">
      <formula>$K$3</formula>
    </cfRule>
    <cfRule type="cellIs" dxfId="85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84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77E-3449-4E8E-BD3F-A4FA845BFB4D}">
  <dimension ref="A1:Q38"/>
  <sheetViews>
    <sheetView topLeftCell="K1" workbookViewId="0">
      <selection activeCell="L2" sqref="L2:Q5"/>
    </sheetView>
  </sheetViews>
  <sheetFormatPr defaultRowHeight="14.4" x14ac:dyDescent="0.3"/>
  <cols>
    <col min="2" max="4" width="16.77734375" bestFit="1" customWidth="1"/>
    <col min="5" max="7" width="16.6640625" bestFit="1" customWidth="1"/>
    <col min="10" max="10" width="27.332031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s="8" t="s">
        <v>18</v>
      </c>
      <c r="K1" s="1" t="s">
        <v>9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s="8"/>
      <c r="J2" s="1" t="s">
        <v>10</v>
      </c>
      <c r="K2">
        <f>AVERAGE(A3:A31)</f>
        <v>1.5702837574120261</v>
      </c>
      <c r="L2" s="2">
        <f>AVERAGE(B3:B31)</f>
        <v>1.694295209541095</v>
      </c>
      <c r="M2" s="2">
        <f t="shared" ref="M2:Q2" si="0">AVERAGE(C3:C31)</f>
        <v>1.7400007270572571</v>
      </c>
      <c r="N2" s="2">
        <f>AVERAGE(D3:D31)</f>
        <v>1.6713653027108291</v>
      </c>
      <c r="O2" s="2">
        <f t="shared" si="0"/>
        <v>1.6158121185379002</v>
      </c>
      <c r="P2" s="2">
        <f t="shared" si="0"/>
        <v>1.6921868612868716</v>
      </c>
      <c r="Q2" s="2">
        <f t="shared" si="0"/>
        <v>1.6053031240983604</v>
      </c>
    </row>
    <row r="3" spans="1:17" x14ac:dyDescent="0.3">
      <c r="A3">
        <v>1.3339911440755514</v>
      </c>
      <c r="B3" s="4">
        <v>1.9694997214575261</v>
      </c>
      <c r="C3" s="4">
        <v>1.8142268755542048</v>
      </c>
      <c r="D3" s="4">
        <v>1.4158102606725254</v>
      </c>
      <c r="E3" s="4">
        <v>1.0948070056760988</v>
      </c>
      <c r="F3" s="4">
        <v>2.0673417826188141</v>
      </c>
      <c r="G3" s="4">
        <v>1.2514869031741347</v>
      </c>
      <c r="I3" s="8"/>
      <c r="J3" s="1" t="s">
        <v>12</v>
      </c>
      <c r="K3">
        <f t="shared" ref="K3:Q3" si="1">_xlfn.VAR.P(A3:A31)</f>
        <v>7.2194024369225965E-2</v>
      </c>
      <c r="L3" s="5">
        <f t="shared" si="1"/>
        <v>0.12422427660796927</v>
      </c>
      <c r="M3" s="5">
        <f t="shared" si="1"/>
        <v>0.16446405742711245</v>
      </c>
      <c r="N3" s="5">
        <f t="shared" si="1"/>
        <v>0.20445610801225289</v>
      </c>
      <c r="O3" s="5">
        <f t="shared" si="1"/>
        <v>0.11509935716063187</v>
      </c>
      <c r="P3" s="5">
        <f t="shared" si="1"/>
        <v>0.24890233157596733</v>
      </c>
      <c r="Q3" s="5">
        <f t="shared" si="1"/>
        <v>0.19788637077965673</v>
      </c>
    </row>
    <row r="4" spans="1:17" x14ac:dyDescent="0.3">
      <c r="A4">
        <v>1.8816088868288521</v>
      </c>
      <c r="B4" s="6">
        <v>1.8471459798559067</v>
      </c>
      <c r="C4" s="6">
        <v>1.457479262671336</v>
      </c>
      <c r="D4" s="6">
        <v>1.7321484354708832</v>
      </c>
      <c r="E4" s="6">
        <v>1.5631502698356048</v>
      </c>
      <c r="F4" s="6">
        <v>1.9979131916117192</v>
      </c>
      <c r="G4" s="6">
        <v>0.95723516306087897</v>
      </c>
      <c r="I4" s="8"/>
      <c r="J4" s="1" t="s">
        <v>14</v>
      </c>
      <c r="L4" s="3">
        <f>_xlfn.T.TEST(A3:A31,B3:B31,2,1)</f>
        <v>0.20596942164326684</v>
      </c>
      <c r="M4" s="3">
        <f>_xlfn.T.TEST(A3:A31,C3:C31,2,1)</f>
        <v>6.6436863397732707E-2</v>
      </c>
      <c r="N4" s="3">
        <f>_xlfn.T.TEST(A3:A31,D3:D31,2,1)</f>
        <v>0.35232299938872291</v>
      </c>
      <c r="O4" s="3">
        <f>_xlfn.T.TEST(A3:A31,E3:E31,2,1)</f>
        <v>0.51359481398833551</v>
      </c>
      <c r="P4" s="3">
        <f>_xlfn.T.TEST(A3:A31,F3:F31,2,1)</f>
        <v>0.25554927678755257</v>
      </c>
      <c r="Q4" s="3">
        <f>_xlfn.T.TEST(A3:A31,G3:G31,2,1)</f>
        <v>0.74499650511784876</v>
      </c>
    </row>
    <row r="5" spans="1:17" x14ac:dyDescent="0.3">
      <c r="A5">
        <v>1.4406561817360068</v>
      </c>
      <c r="B5" s="4">
        <v>1.116114671006742</v>
      </c>
      <c r="C5" s="4">
        <v>2.1984504271778817</v>
      </c>
      <c r="D5" s="4">
        <v>1.4906974244665447</v>
      </c>
      <c r="E5" s="4">
        <v>1.877826108116281</v>
      </c>
      <c r="F5" s="4">
        <v>0.51642331476939785</v>
      </c>
      <c r="G5" s="4">
        <v>1.7127851833181917</v>
      </c>
      <c r="I5" s="8"/>
      <c r="J5" s="1" t="s">
        <v>16</v>
      </c>
      <c r="L5">
        <f>_xlfn.F.TEST(A3:A31,B3:B31)</f>
        <v>0.15716898455974265</v>
      </c>
      <c r="M5">
        <f>_xlfn.F.TEST(A3:A31,C3:C31)</f>
        <v>3.3182634752002699E-2</v>
      </c>
      <c r="N5">
        <f>_xlfn.F.TEST(A3:A31,D3:D31)</f>
        <v>7.5370798069700614E-3</v>
      </c>
      <c r="O5">
        <f>_xlfn.F.TEST(A3:A31,E3:E31)</f>
        <v>0.22334347947110234</v>
      </c>
      <c r="P5">
        <f>_xlfn.F.TEST(A3:A31,F3:F31)</f>
        <v>1.6276282968109377E-3</v>
      </c>
      <c r="Q5">
        <f>_xlfn.F.TEST(A3:A31,G3:G31)</f>
        <v>9.5541388060971302E-3</v>
      </c>
    </row>
    <row r="6" spans="1:17" x14ac:dyDescent="0.3">
      <c r="A6">
        <v>1.3927015470100788</v>
      </c>
      <c r="B6" s="6">
        <v>2.3688932503938993</v>
      </c>
      <c r="C6" s="6">
        <v>1.3522881387830743</v>
      </c>
      <c r="D6" s="6">
        <v>1.5781484808280328</v>
      </c>
      <c r="E6" s="6">
        <v>1.8681518516853874</v>
      </c>
      <c r="F6" s="6">
        <v>1.4854646107440448</v>
      </c>
      <c r="G6" s="6">
        <v>1.5379210227694753</v>
      </c>
      <c r="I6" s="8"/>
    </row>
    <row r="7" spans="1:17" x14ac:dyDescent="0.3">
      <c r="A7">
        <v>1.5229083708540683</v>
      </c>
      <c r="B7" s="4">
        <v>1.9365131406786376</v>
      </c>
      <c r="C7" s="4">
        <v>2.4614778585905888</v>
      </c>
      <c r="D7" s="4">
        <v>1.6849518560999788</v>
      </c>
      <c r="E7" s="4">
        <v>1.9310983261000614</v>
      </c>
      <c r="F7" s="4">
        <v>2.4359475274471216</v>
      </c>
      <c r="G7" s="4">
        <v>1.7840515802830053</v>
      </c>
    </row>
    <row r="8" spans="1:17" x14ac:dyDescent="0.3">
      <c r="A8">
        <v>1.1684197699567382</v>
      </c>
      <c r="B8" s="6">
        <v>1.7478503759398418</v>
      </c>
      <c r="C8" s="6">
        <v>1.4648627407205062</v>
      </c>
      <c r="D8" s="6">
        <v>2.513159002572372</v>
      </c>
      <c r="E8" s="6">
        <v>1.0374397809372622</v>
      </c>
      <c r="F8" s="6">
        <v>2.2444559883783959</v>
      </c>
      <c r="G8" s="6">
        <v>1.5401057994283662</v>
      </c>
    </row>
    <row r="9" spans="1:17" x14ac:dyDescent="0.3">
      <c r="A9">
        <v>1.5850424501484093</v>
      </c>
      <c r="B9" s="4">
        <v>1.1467106758331351</v>
      </c>
      <c r="C9" s="4">
        <v>1.2375818845812392</v>
      </c>
      <c r="D9" s="4">
        <v>1.7861769622677255</v>
      </c>
      <c r="E9" s="4">
        <v>1.302121478037837</v>
      </c>
      <c r="F9" s="4">
        <v>1.7736257893192555</v>
      </c>
      <c r="G9" s="4">
        <v>1.9045298624831983</v>
      </c>
    </row>
    <row r="10" spans="1:17" x14ac:dyDescent="0.3">
      <c r="A10">
        <v>1.7819682621427506</v>
      </c>
      <c r="B10" s="6">
        <v>1.9816423306488764</v>
      </c>
      <c r="C10" s="6">
        <v>1.7968777161158747</v>
      </c>
      <c r="D10" s="6">
        <v>1.0361917991065503</v>
      </c>
      <c r="E10" s="6">
        <v>1.3462922030754689</v>
      </c>
      <c r="F10" s="6">
        <v>2.6074747216670353</v>
      </c>
      <c r="G10" s="6">
        <v>1.1747653207223874</v>
      </c>
    </row>
    <row r="11" spans="1:17" x14ac:dyDescent="0.3">
      <c r="A11">
        <v>1.4666899180094117</v>
      </c>
      <c r="B11" s="4">
        <v>1.7084104799826563</v>
      </c>
      <c r="C11" s="4">
        <v>1.7078482029102282</v>
      </c>
      <c r="D11" s="4">
        <v>2.1696969570085867</v>
      </c>
      <c r="E11" s="4">
        <v>1.1318186108663906</v>
      </c>
      <c r="F11" s="4">
        <v>1.1314514682022854</v>
      </c>
      <c r="G11" s="4">
        <v>1.0152844250513626</v>
      </c>
    </row>
    <row r="12" spans="1:17" x14ac:dyDescent="0.3">
      <c r="A12">
        <v>1.7116735534830594</v>
      </c>
      <c r="B12" s="6">
        <v>1.8361237141153113</v>
      </c>
      <c r="C12" s="6">
        <v>2.3117843080603202</v>
      </c>
      <c r="D12" s="6">
        <v>2.039818273840774</v>
      </c>
      <c r="E12" s="6">
        <v>1.8013871083136561</v>
      </c>
      <c r="F12" s="6">
        <v>2.0089057082579655</v>
      </c>
      <c r="G12" s="6">
        <v>1.2025808127850917</v>
      </c>
    </row>
    <row r="13" spans="1:17" x14ac:dyDescent="0.3">
      <c r="A13">
        <v>1.8807096389842068</v>
      </c>
      <c r="B13" s="4">
        <v>1.3144504896973672</v>
      </c>
      <c r="C13" s="4">
        <v>2.0803170944076945</v>
      </c>
      <c r="D13" s="4">
        <v>1.6386610704599522</v>
      </c>
      <c r="E13" s="4">
        <v>1.6561250202587325</v>
      </c>
      <c r="F13" s="4">
        <v>1.5898557792468184</v>
      </c>
      <c r="G13" s="4">
        <v>1.8328876478864029</v>
      </c>
    </row>
    <row r="14" spans="1:17" x14ac:dyDescent="0.3">
      <c r="A14">
        <v>0.8520111370286404</v>
      </c>
      <c r="B14" s="6">
        <v>2.1880343732758636</v>
      </c>
      <c r="C14" s="6">
        <v>1.3895107788939196</v>
      </c>
      <c r="D14" s="6">
        <v>2.1252992568051159</v>
      </c>
      <c r="E14" s="6">
        <v>1.5225829699837854</v>
      </c>
      <c r="F14" s="6">
        <v>0.9254189983567962</v>
      </c>
      <c r="G14" s="6">
        <v>2.0854223311694526</v>
      </c>
    </row>
    <row r="15" spans="1:17" x14ac:dyDescent="0.3">
      <c r="A15">
        <v>1.7276767401029238</v>
      </c>
      <c r="B15" s="4">
        <v>1.9323744511872516</v>
      </c>
      <c r="C15" s="4">
        <v>1.8476260787359009</v>
      </c>
      <c r="D15" s="4">
        <v>1.5430030658773624</v>
      </c>
      <c r="E15" s="4">
        <v>1.6621984345087584</v>
      </c>
      <c r="F15" s="4">
        <v>1.7793348815181009</v>
      </c>
      <c r="G15" s="4">
        <v>1.9794817924035084</v>
      </c>
    </row>
    <row r="16" spans="1:17" x14ac:dyDescent="0.3">
      <c r="A16">
        <v>1.6637073834748914</v>
      </c>
      <c r="B16" s="6">
        <v>1.3563041814064565</v>
      </c>
      <c r="C16" s="6">
        <v>1.5241627988455488</v>
      </c>
      <c r="D16" s="6">
        <v>1.4954350169547712</v>
      </c>
      <c r="E16" s="6">
        <v>1.9661548911383486</v>
      </c>
      <c r="F16" s="6">
        <v>1.5080758434761965</v>
      </c>
      <c r="G16" s="6">
        <v>2.4690043955633869</v>
      </c>
    </row>
    <row r="17" spans="1:7" x14ac:dyDescent="0.3">
      <c r="A17">
        <v>1.6285303973846179</v>
      </c>
      <c r="B17" s="4">
        <v>1.4071160825404632</v>
      </c>
      <c r="C17" s="4">
        <v>1.1722731589481294</v>
      </c>
      <c r="D17" s="4">
        <v>1.2668848400949482</v>
      </c>
      <c r="E17" s="4">
        <v>1.5518344988256436</v>
      </c>
      <c r="F17" s="4">
        <v>1.9362778345969645</v>
      </c>
      <c r="G17" s="4">
        <v>1.3369689430178988</v>
      </c>
    </row>
    <row r="18" spans="1:7" x14ac:dyDescent="0.3">
      <c r="A18">
        <v>1.8247881819246743</v>
      </c>
      <c r="B18" s="6">
        <v>1.5973349834690214</v>
      </c>
      <c r="C18" s="6">
        <v>2.2103438708157319</v>
      </c>
      <c r="D18" s="6">
        <v>2.5401945678816245</v>
      </c>
      <c r="E18" s="6">
        <v>2.0357667267583084</v>
      </c>
      <c r="F18" s="6">
        <v>1.8949531416588581</v>
      </c>
      <c r="G18" s="6">
        <v>1.2258214731705734</v>
      </c>
    </row>
    <row r="19" spans="1:7" x14ac:dyDescent="0.3">
      <c r="A19">
        <v>0.94263388946083659</v>
      </c>
      <c r="B19" s="4">
        <v>1.9193876151036757</v>
      </c>
      <c r="C19" s="4">
        <v>2.1198711140890487</v>
      </c>
      <c r="D19" s="4">
        <v>1.5461986693548779</v>
      </c>
      <c r="E19" s="4">
        <v>1.4355608941060829</v>
      </c>
      <c r="F19" s="4">
        <v>1.3624631924192769</v>
      </c>
      <c r="G19" s="4">
        <v>1.721488395272067</v>
      </c>
    </row>
    <row r="20" spans="1:7" x14ac:dyDescent="0.3">
      <c r="A20">
        <v>1.4126722844833182</v>
      </c>
      <c r="B20" s="6">
        <v>1.1159290256025045</v>
      </c>
      <c r="C20" s="6">
        <v>1.8676307863700663</v>
      </c>
      <c r="D20" s="6">
        <v>1.3235032089342373</v>
      </c>
      <c r="E20" s="6">
        <v>1.5062716413533939</v>
      </c>
      <c r="F20" s="6">
        <v>1.9273929960165712</v>
      </c>
      <c r="G20" s="6">
        <v>1.5472768684796503</v>
      </c>
    </row>
    <row r="21" spans="1:7" x14ac:dyDescent="0.3">
      <c r="A21">
        <v>1.8006957965525849</v>
      </c>
      <c r="B21" s="4">
        <v>1.2601495586377323</v>
      </c>
      <c r="C21" s="4">
        <v>1.474143321001139</v>
      </c>
      <c r="D21" s="4">
        <v>1.2114336750104144</v>
      </c>
      <c r="E21" s="4">
        <v>1.643439950042741</v>
      </c>
      <c r="F21" s="4">
        <v>1.3528655059415542</v>
      </c>
      <c r="G21" s="4">
        <v>1.8278449821376166</v>
      </c>
    </row>
    <row r="22" spans="1:7" x14ac:dyDescent="0.3">
      <c r="A22">
        <v>1.5006652211743232</v>
      </c>
      <c r="B22" s="6">
        <v>2.0296468024455758</v>
      </c>
      <c r="C22" s="6">
        <v>1.4874902956261065</v>
      </c>
      <c r="D22" s="6">
        <v>0.83778463120888069</v>
      </c>
      <c r="E22" s="6">
        <v>1.9039028639043796</v>
      </c>
      <c r="F22" s="6">
        <v>2.2105198605059084</v>
      </c>
      <c r="G22" s="6">
        <v>1.4377590260821551</v>
      </c>
    </row>
    <row r="23" spans="1:7" x14ac:dyDescent="0.3">
      <c r="A23">
        <v>1.9658880282304172</v>
      </c>
      <c r="B23" s="4">
        <v>1.3179034275606714</v>
      </c>
      <c r="C23" s="4">
        <v>2.0170948437187897</v>
      </c>
      <c r="D23" s="4">
        <v>2.0660624085875585</v>
      </c>
      <c r="E23" s="4">
        <v>2.0886544921563477</v>
      </c>
      <c r="F23" s="4">
        <v>0.49138558804560944</v>
      </c>
      <c r="G23" s="4">
        <v>1.150554047777149</v>
      </c>
    </row>
    <row r="24" spans="1:7" x14ac:dyDescent="0.3">
      <c r="A24">
        <v>1.5180222488367998</v>
      </c>
      <c r="B24" s="6">
        <v>2.1054325433740559</v>
      </c>
      <c r="C24" s="6">
        <v>1.427868160967908</v>
      </c>
      <c r="D24" s="6">
        <v>1.6619048282194548</v>
      </c>
      <c r="E24" s="6">
        <v>1.9465676023731737</v>
      </c>
      <c r="F24" s="6">
        <v>1.6955866191234688</v>
      </c>
      <c r="G24" s="6">
        <v>2.2265038746200085</v>
      </c>
    </row>
    <row r="25" spans="1:7" x14ac:dyDescent="0.3">
      <c r="A25">
        <v>1.6034490973969668</v>
      </c>
      <c r="B25" s="4">
        <v>1.6427550245114038</v>
      </c>
      <c r="C25" s="4">
        <v>1.3494903802254306</v>
      </c>
      <c r="D25" s="4">
        <v>1.9295941100762519</v>
      </c>
      <c r="E25" s="4">
        <v>1.7844509963724389</v>
      </c>
      <c r="F25" s="4">
        <v>2.0680815779650628</v>
      </c>
      <c r="G25" s="4">
        <v>2.1813442943953452</v>
      </c>
    </row>
    <row r="26" spans="1:7" x14ac:dyDescent="0.3">
      <c r="A26">
        <v>1.9152375811613158</v>
      </c>
      <c r="B26" s="6">
        <v>2.2101674409959586</v>
      </c>
      <c r="C26" s="6">
        <v>2.433039147743377</v>
      </c>
      <c r="D26" s="6">
        <v>0.8500708060110489</v>
      </c>
      <c r="E26" s="6">
        <v>1.0885625138875872</v>
      </c>
      <c r="F26" s="6">
        <v>1.2610243528669542</v>
      </c>
      <c r="G26" s="6">
        <v>1.1960663767782951</v>
      </c>
    </row>
    <row r="27" spans="1:7" x14ac:dyDescent="0.3">
      <c r="A27">
        <v>1.3791388389003103</v>
      </c>
      <c r="B27" s="4">
        <v>2.0956158608805842</v>
      </c>
      <c r="C27" s="4">
        <v>2.5109631015927403</v>
      </c>
      <c r="D27" s="4">
        <v>1.8417452167190247</v>
      </c>
      <c r="E27" s="4">
        <v>1.4183300349391703</v>
      </c>
      <c r="F27" s="4">
        <v>1.7593357522685673</v>
      </c>
      <c r="G27" s="4">
        <v>1.2395362565839225</v>
      </c>
    </row>
    <row r="28" spans="1:7" x14ac:dyDescent="0.3">
      <c r="A28">
        <v>1.4397266081168938</v>
      </c>
      <c r="B28" s="6">
        <v>1.5463215796368697</v>
      </c>
      <c r="C28" s="6">
        <v>1.7819723712580102</v>
      </c>
      <c r="D28" s="6">
        <v>1.6348690742839456</v>
      </c>
      <c r="E28" s="6">
        <v>1.7325153641075961</v>
      </c>
      <c r="F28" s="6">
        <v>1.7521038737251555</v>
      </c>
      <c r="G28" s="6">
        <v>2.4981320977124852</v>
      </c>
    </row>
    <row r="29" spans="1:7" x14ac:dyDescent="0.3">
      <c r="A29">
        <v>1.9055995264819905</v>
      </c>
      <c r="B29" s="4">
        <v>1.4520202438171324</v>
      </c>
      <c r="C29" s="4">
        <v>1.3261551185915172</v>
      </c>
      <c r="D29" s="4">
        <v>1.1873216475257511</v>
      </c>
      <c r="E29" s="4">
        <v>2.0234329049391855</v>
      </c>
      <c r="F29" s="4">
        <v>1.3158973178676565</v>
      </c>
      <c r="G29" s="4">
        <v>2.2134928492263821</v>
      </c>
    </row>
    <row r="30" spans="1:7" x14ac:dyDescent="0.3">
      <c r="A30">
        <v>1.5925584239653439</v>
      </c>
      <c r="B30" s="6">
        <v>1.563394533793377</v>
      </c>
      <c r="C30" s="6">
        <v>1.120114943359044</v>
      </c>
      <c r="D30" s="6">
        <v>1.6864167364724856</v>
      </c>
      <c r="E30" s="6">
        <v>0.87218171742119899</v>
      </c>
      <c r="F30" s="6">
        <v>1.8129917806327731</v>
      </c>
      <c r="G30" s="6">
        <v>1.3427636625382571</v>
      </c>
    </row>
    <row r="31" spans="1:7" x14ac:dyDescent="0.3">
      <c r="A31">
        <v>1.6988578570427701</v>
      </c>
      <c r="B31" s="4">
        <v>1.4213185188432578</v>
      </c>
      <c r="C31" s="4">
        <v>1.5170763043051014</v>
      </c>
      <c r="D31" s="4">
        <v>2.6364114958023572</v>
      </c>
      <c r="E31" s="4">
        <v>2.0659251778781771</v>
      </c>
      <c r="F31" s="4">
        <v>2.1608499780709503</v>
      </c>
      <c r="G31" s="4">
        <v>0.96069521096179344</v>
      </c>
    </row>
    <row r="33" spans="1:7" x14ac:dyDescent="0.3">
      <c r="A33">
        <f t="shared" ref="A33:G33" si="2">COUNT(A3:A31)</f>
        <v>29</v>
      </c>
      <c r="B33">
        <f t="shared" si="2"/>
        <v>29</v>
      </c>
      <c r="C33">
        <f t="shared" si="2"/>
        <v>29</v>
      </c>
      <c r="D33">
        <f t="shared" si="2"/>
        <v>29</v>
      </c>
      <c r="E33">
        <f t="shared" si="2"/>
        <v>29</v>
      </c>
      <c r="F33">
        <f t="shared" si="2"/>
        <v>29</v>
      </c>
      <c r="G33">
        <f t="shared" si="2"/>
        <v>29</v>
      </c>
    </row>
    <row r="34" spans="1:7" x14ac:dyDescent="0.3">
      <c r="A34">
        <f t="shared" ref="A34:G34" si="3">SKEW(A3:A31)</f>
        <v>-0.88113041884685173</v>
      </c>
      <c r="B34">
        <f t="shared" si="3"/>
        <v>-1.4575817976893198E-2</v>
      </c>
      <c r="C34">
        <f t="shared" si="3"/>
        <v>0.41680974032399198</v>
      </c>
      <c r="D34">
        <f t="shared" si="3"/>
        <v>0.30011871860742079</v>
      </c>
      <c r="E34">
        <f t="shared" si="3"/>
        <v>-0.51486381219610688</v>
      </c>
      <c r="F34">
        <f t="shared" si="3"/>
        <v>-0.70746825116775325</v>
      </c>
      <c r="G34">
        <f t="shared" si="3"/>
        <v>0.40892541672231869</v>
      </c>
    </row>
    <row r="35" spans="1:7" x14ac:dyDescent="0.3">
      <c r="A35">
        <f t="shared" ref="A35:G35" si="4">KURT(A3:A31)</f>
        <v>0.88183153188423935</v>
      </c>
      <c r="B35">
        <f t="shared" si="4"/>
        <v>-1.0858876923221077</v>
      </c>
      <c r="C35">
        <f t="shared" si="4"/>
        <v>-1.0067971955324384</v>
      </c>
      <c r="D35">
        <f t="shared" si="4"/>
        <v>-5.3521853048981161E-2</v>
      </c>
      <c r="E35">
        <f t="shared" si="4"/>
        <v>-0.71607663303893521</v>
      </c>
      <c r="F35">
        <f t="shared" si="4"/>
        <v>0.51649898014393081</v>
      </c>
      <c r="G35">
        <f t="shared" si="4"/>
        <v>-0.88291071437733359</v>
      </c>
    </row>
    <row r="36" spans="1:7" x14ac:dyDescent="0.3">
      <c r="A36">
        <f t="shared" ref="A36:G36" si="5">(A33/6) * ((A34^2) + ( (A35)^2)/4)</f>
        <v>4.6921880504221791</v>
      </c>
      <c r="B36">
        <f t="shared" si="5"/>
        <v>1.4258356270102925</v>
      </c>
      <c r="C36">
        <f t="shared" si="5"/>
        <v>2.0645124546660885</v>
      </c>
      <c r="D36">
        <f t="shared" si="5"/>
        <v>0.43880573016054547</v>
      </c>
      <c r="E36">
        <f t="shared" si="5"/>
        <v>1.9008348758251452</v>
      </c>
      <c r="F36">
        <f t="shared" si="5"/>
        <v>2.7414866067418155</v>
      </c>
      <c r="G36">
        <f t="shared" si="5"/>
        <v>1.7501636726884608</v>
      </c>
    </row>
    <row r="38" spans="1:7" x14ac:dyDescent="0.3">
      <c r="A38">
        <f t="shared" ref="A38:G38" si="6">_xlfn.CHISQ.DIST.RT(A36,2)</f>
        <v>9.5742400213378293E-2</v>
      </c>
      <c r="B38">
        <f t="shared" si="6"/>
        <v>0.49021176218764878</v>
      </c>
      <c r="C38">
        <f t="shared" si="6"/>
        <v>0.35620237970660507</v>
      </c>
      <c r="D38">
        <f t="shared" si="6"/>
        <v>0.80299815306607147</v>
      </c>
      <c r="E38">
        <f t="shared" si="6"/>
        <v>0.38657961677994063</v>
      </c>
      <c r="F38">
        <f t="shared" si="6"/>
        <v>0.25391815117283928</v>
      </c>
      <c r="G38">
        <f t="shared" si="6"/>
        <v>0.41682790661063285</v>
      </c>
    </row>
  </sheetData>
  <mergeCells count="1">
    <mergeCell ref="I1:I6"/>
  </mergeCells>
  <conditionalFormatting sqref="L2:Q2">
    <cfRule type="colorScale" priority="5">
      <colorScale>
        <cfvo type="min"/>
        <cfvo type="max"/>
        <color rgb="FFFF7128"/>
        <color rgb="FFFFEF9C"/>
      </colorScale>
    </cfRule>
    <cfRule type="cellIs" dxfId="83" priority="6" operator="greaterThan">
      <formula>$K$2</formula>
    </cfRule>
    <cfRule type="cellIs" dxfId="82" priority="7" operator="lessThan">
      <formula>$K$2</formula>
    </cfRule>
  </conditionalFormatting>
  <conditionalFormatting sqref="L3:Q3">
    <cfRule type="cellIs" dxfId="81" priority="2" operator="lessThan">
      <formula>$K$3</formula>
    </cfRule>
    <cfRule type="cellIs" dxfId="80" priority="3" operator="greaterThan">
      <formula>$K$3</formula>
    </cfRule>
    <cfRule type="colorScale" priority="4">
      <colorScale>
        <cfvo type="min"/>
        <cfvo type="max"/>
        <color theme="7" tint="0.59999389629810485"/>
        <color theme="5"/>
      </colorScale>
    </cfRule>
  </conditionalFormatting>
  <conditionalFormatting sqref="L4:Q5">
    <cfRule type="cellIs" dxfId="79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7 6 R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O u + k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p F X K I p H u A 4 A A A A R A A A A E w A c A E Z v c m 1 1 b G F z L 1 N l Y 3 R p b 2 4 x L m 0 g o h g A K K A U A A A A A A A A A A A A A A A A A A A A A A A A A A A A K 0 5 N L s n M z 1 M I h t C G 1 g B Q S w E C L Q A U A A I A C A D r v p F X 6 2 x O L 6 U A A A D 2 A A A A E g A A A A A A A A A A A A A A A A A A A A A A Q 2 9 u Z m l n L 1 B h Y 2 t h Z 2 U u e G 1 s U E s B A i 0 A F A A C A A g A 6 7 6 R V w / K 6 a u k A A A A 6 Q A A A B M A A A A A A A A A A A A A A A A A 8 Q A A A F t D b 2 5 0 Z W 5 0 X 1 R 5 c G V z X S 5 4 b W x Q S w E C L Q A U A A I A C A D r v p F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s m m 9 o 2 B E U O H S p Z q I D 1 q a w A A A A A C A A A A A A A Q Z g A A A A E A A C A A A A C 8 c Z Q 6 e d Y A u w A m t 1 + L O X 0 a i 1 8 D V j z z K a W h K i p F l Q e T T g A A A A A O g A A A A A I A A C A A A A D V S 9 s j S g K r y r G G v o w N G n L V B Q X D O F S v K W D i U + Z b k z s W r F A A A A B L k q d N O s 6 b L Z s 8 T 4 k V 9 U s O f 9 c O L / R W j J x g t F N r B 9 S s M x Q 7 5 l k a A i w h L V c m O 6 7 b w s 1 Z 6 X 5 O w y 6 W 5 K r I f y i h L / C c i Q s J 0 H r b K F G Y u i n B D s t U s k A A A A B s U v i 4 6 h 7 8 m d T R S y h 8 l 7 U 8 a I h 2 s G 9 G z r + t f 3 T a 0 N z x I Q A d f x B E X 9 n Q d d 5 A o N B z J o j j B c B 9 c z A 3 n N x g b x 6 p S x l M < / D a t a M a s h u p > 
</file>

<file path=customXml/itemProps1.xml><?xml version="1.0" encoding="utf-8"?>
<ds:datastoreItem xmlns:ds="http://schemas.openxmlformats.org/officeDocument/2006/customXml" ds:itemID="{997350B0-89A3-444C-93B0-9AFD61528F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10% TAW - NoIrrigation</vt:lpstr>
      <vt:lpstr>20% TAW - NoIrrigation</vt:lpstr>
      <vt:lpstr>30% TAW- NoIrrigation</vt:lpstr>
      <vt:lpstr>10% TAW - Irrigation thrsh 0%</vt:lpstr>
      <vt:lpstr>20% TAW - Irrigation thrsh 0%</vt:lpstr>
      <vt:lpstr>30% TAW - Irrigation thrsh  0%</vt:lpstr>
      <vt:lpstr>10% TAW - Irrigation thrsh  20%</vt:lpstr>
      <vt:lpstr>20% TAW - Irrigation thrsh  20%</vt:lpstr>
      <vt:lpstr>30% TAW - Irrigation thrsh  20%</vt:lpstr>
      <vt:lpstr>10% TAW - IrrThrsh0%+Mulch</vt:lpstr>
      <vt:lpstr>20% TAW - IrrThrsh0%+Mulch </vt:lpstr>
      <vt:lpstr>30% TAW - IrrThrsh0%+Mulch </vt:lpstr>
      <vt:lpstr>10% TAW - IrrThrsh20%+Mulch </vt:lpstr>
      <vt:lpstr>20% TAW - IrrThrsh20%+Mulch </vt:lpstr>
      <vt:lpstr>30% TAW - IrrThrsh20%+Mulch</vt:lpstr>
      <vt:lpstr>Tabelle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Saretto</dc:creator>
  <cp:lastModifiedBy>Saretto  Francesco</cp:lastModifiedBy>
  <dcterms:created xsi:type="dcterms:W3CDTF">2015-06-05T18:17:20Z</dcterms:created>
  <dcterms:modified xsi:type="dcterms:W3CDTF">2023-12-18T12:37:23Z</dcterms:modified>
</cp:coreProperties>
</file>