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filterPrivacy="1" codeName="ThisWorkbook"/>
  <xr:revisionPtr revIDLastSave="0" documentId="8_{310C576A-50A5-40AC-BC6F-AA5106BA6D63}" xr6:coauthVersionLast="45" xr6:coauthVersionMax="45" xr10:uidLastSave="{00000000-0000-0000-0000-000000000000}"/>
  <bookViews>
    <workbookView xWindow="28680" yWindow="-120" windowWidth="38640" windowHeight="15840" xr2:uid="{00000000-000D-0000-FFFF-FFFF00000000}"/>
  </bookViews>
  <sheets>
    <sheet name="ProjectSchedule" sheetId="11" r:id="rId1"/>
    <sheet name="About" sheetId="12" r:id="rId2"/>
  </sheets>
  <definedNames>
    <definedName name="Display_Week">ProjectSchedule!$D$3</definedName>
    <definedName name="_xlnm.Print_Titles" localSheetId="0">ProjectSchedule!$3:$5</definedName>
    <definedName name="Project_Start">ProjectSchedule!$D$2</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1" l="1"/>
  <c r="D31" i="11"/>
  <c r="E31" i="11" s="1"/>
  <c r="G31" i="11" s="1"/>
  <c r="G6" i="11" l="1"/>
  <c r="D8" i="11" l="1"/>
  <c r="H4" i="11" s="1"/>
  <c r="H3" i="11" l="1"/>
  <c r="H5" i="11"/>
  <c r="I4" i="11"/>
  <c r="D9" i="11"/>
  <c r="E8" i="11"/>
  <c r="G26" i="11"/>
  <c r="G21" i="11"/>
  <c r="G14" i="11"/>
  <c r="G7" i="11"/>
  <c r="I5" i="11" l="1"/>
  <c r="J4" i="11"/>
  <c r="E9" i="11"/>
  <c r="D10" i="11" s="1"/>
  <c r="E10" i="11" s="1"/>
  <c r="D11" i="11"/>
  <c r="G8" i="11"/>
  <c r="J5" i="11" l="1"/>
  <c r="K4" i="11"/>
  <c r="E11" i="11"/>
  <c r="D12" i="11"/>
  <c r="G9" i="11"/>
  <c r="L4" i="11" l="1"/>
  <c r="K5" i="11"/>
  <c r="E12" i="11"/>
  <c r="D13" i="11"/>
  <c r="E13" i="11" s="1"/>
  <c r="D15" i="11" s="1"/>
  <c r="G10" i="11"/>
  <c r="M4" i="11" l="1"/>
  <c r="L5" i="11"/>
  <c r="D20" i="11"/>
  <c r="E15" i="11"/>
  <c r="D17" i="11" s="1"/>
  <c r="D16" i="11"/>
  <c r="E16" i="11" s="1"/>
  <c r="M5" i="11" l="1"/>
  <c r="N4" i="11"/>
  <c r="G15" i="11"/>
  <c r="G16" i="11"/>
  <c r="O4" i="11" l="1"/>
  <c r="N5" i="11"/>
  <c r="E17" i="11"/>
  <c r="D18" i="11" s="1"/>
  <c r="O3" i="11" l="1"/>
  <c r="P4" i="11"/>
  <c r="Q4" i="11" s="1"/>
  <c r="R4" i="11" s="1"/>
  <c r="S4" i="11" s="1"/>
  <c r="T4" i="11" s="1"/>
  <c r="U4" i="11" s="1"/>
  <c r="V4" i="11" s="1"/>
  <c r="G17" i="11"/>
  <c r="E18" i="11"/>
  <c r="D19" i="11" s="1"/>
  <c r="V3" i="11" l="1"/>
  <c r="W4" i="11"/>
  <c r="X4" i="11" s="1"/>
  <c r="Y4" i="11" s="1"/>
  <c r="Z4" i="11" s="1"/>
  <c r="AA4" i="11" s="1"/>
  <c r="AB4" i="11" s="1"/>
  <c r="AC4" i="11" s="1"/>
  <c r="G18" i="11"/>
  <c r="E19" i="11"/>
  <c r="AC3" i="11" l="1"/>
  <c r="AD4" i="11"/>
  <c r="AE4" i="11" s="1"/>
  <c r="AF4" i="11" s="1"/>
  <c r="AG4" i="11" s="1"/>
  <c r="AH4" i="11" s="1"/>
  <c r="AI4" i="11" s="1"/>
  <c r="AJ4" i="11" s="1"/>
  <c r="G19" i="11"/>
  <c r="E20" i="11"/>
  <c r="D22" i="11" s="1"/>
  <c r="D23" i="11" s="1"/>
  <c r="AK4" i="11" l="1"/>
  <c r="AL4" i="11" s="1"/>
  <c r="AM4" i="11" s="1"/>
  <c r="AN4" i="11" s="1"/>
  <c r="AO4" i="11" s="1"/>
  <c r="AP4" i="11" s="1"/>
  <c r="AQ4" i="11" s="1"/>
  <c r="AJ3" i="11"/>
  <c r="E23" i="11"/>
  <c r="D25" i="11"/>
  <c r="E25" i="11" s="1"/>
  <c r="E22" i="11"/>
  <c r="D24" i="11" s="1"/>
  <c r="O5" i="11"/>
  <c r="P5" i="11"/>
  <c r="AR4" i="11" l="1"/>
  <c r="AQ3" i="11"/>
  <c r="G22" i="11"/>
  <c r="E24" i="11"/>
  <c r="D27" i="11" s="1"/>
  <c r="Q5" i="11"/>
  <c r="AS4" i="11" l="1"/>
  <c r="AR5" i="11"/>
  <c r="E27" i="11"/>
  <c r="D28" i="11" s="1"/>
  <c r="G27" i="11"/>
  <c r="G24" i="11"/>
  <c r="G25" i="11"/>
  <c r="R5" i="11"/>
  <c r="AT4" i="11" l="1"/>
  <c r="AS5" i="11"/>
  <c r="E28" i="11"/>
  <c r="D29" i="11" s="1"/>
  <c r="D30" i="11" s="1"/>
  <c r="E30" i="11" s="1"/>
  <c r="G28" i="11"/>
  <c r="S5" i="11"/>
  <c r="AU4" i="11" l="1"/>
  <c r="AT5" i="11"/>
  <c r="E29" i="11"/>
  <c r="G29" i="11" s="1"/>
  <c r="T5" i="11"/>
  <c r="AV4" i="11" l="1"/>
  <c r="AU5" i="11"/>
  <c r="G30" i="11"/>
  <c r="U5" i="11"/>
  <c r="AW4" i="11" l="1"/>
  <c r="AV5" i="11"/>
  <c r="V5" i="11"/>
  <c r="AX4" i="11" l="1"/>
  <c r="AW5" i="11"/>
  <c r="W5" i="11"/>
  <c r="AX5" i="11" l="1"/>
  <c r="AY4" i="11"/>
  <c r="AX3" i="11"/>
  <c r="X5" i="11"/>
  <c r="AY5" i="11" l="1"/>
  <c r="AZ4" i="11"/>
  <c r="Y5" i="11"/>
  <c r="BA4" i="11" l="1"/>
  <c r="AZ5" i="11"/>
  <c r="Z5" i="11"/>
  <c r="BA5" i="11" l="1"/>
  <c r="BB4" i="11"/>
  <c r="AA5" i="11"/>
  <c r="BB5" i="11" l="1"/>
  <c r="BC4" i="11"/>
  <c r="AB5" i="11"/>
  <c r="BC5" i="11" l="1"/>
  <c r="BD4" i="11"/>
  <c r="AC5" i="11"/>
  <c r="BE4" i="11" l="1"/>
  <c r="BD5" i="11"/>
  <c r="AD5" i="11"/>
  <c r="BE3" i="11" l="1"/>
  <c r="BE5" i="11"/>
  <c r="BF4" i="11"/>
  <c r="AE5" i="11"/>
  <c r="BF5" i="11" l="1"/>
  <c r="BG4" i="11"/>
  <c r="AF5" i="11"/>
  <c r="BH4" i="11" l="1"/>
  <c r="BG5" i="11"/>
  <c r="AG5" i="11"/>
  <c r="BI4" i="11" l="1"/>
  <c r="BH5" i="11"/>
  <c r="AH5" i="11"/>
  <c r="BJ4" i="11" l="1"/>
  <c r="BI5" i="11"/>
  <c r="AI5" i="11"/>
  <c r="BJ5" i="11" l="1"/>
  <c r="BK4" i="11"/>
  <c r="AJ5" i="11"/>
  <c r="BL4" i="11" l="1"/>
  <c r="BK5" i="11"/>
  <c r="AK5" i="11"/>
  <c r="BL3" i="11" l="1"/>
  <c r="BM4" i="11"/>
  <c r="BL5" i="11"/>
  <c r="AL5" i="11"/>
  <c r="BN4" i="11" l="1"/>
  <c r="BM5" i="11"/>
  <c r="AM5" i="11"/>
  <c r="BO4" i="11" l="1"/>
  <c r="BN5" i="11"/>
  <c r="AN5" i="11"/>
  <c r="BP4" i="11" l="1"/>
  <c r="BO5" i="11"/>
  <c r="AO5" i="11"/>
  <c r="BP5" i="11" l="1"/>
  <c r="BQ4" i="11"/>
  <c r="AP5" i="11"/>
  <c r="BQ5" i="11" l="1"/>
  <c r="BR4" i="11"/>
  <c r="AQ5" i="11"/>
  <c r="G12" i="11"/>
  <c r="BS4" i="11" l="1"/>
  <c r="BR5" i="11"/>
  <c r="BS5" i="11" l="1"/>
  <c r="BT4" i="11"/>
  <c r="BS3" i="11"/>
  <c r="BU4" i="11" l="1"/>
  <c r="BT5" i="11"/>
  <c r="BU5" i="11" l="1"/>
  <c r="BV4" i="11"/>
  <c r="BV5" i="11" l="1"/>
  <c r="BW4" i="11"/>
  <c r="BW5" i="11" l="1"/>
  <c r="BX4" i="11"/>
  <c r="BX5" i="11" l="1"/>
  <c r="BY4" i="11"/>
  <c r="BZ4" i="11" l="1"/>
  <c r="BY5" i="11"/>
  <c r="BZ3" i="11" l="1"/>
  <c r="BZ5" i="11"/>
  <c r="CA4" i="11"/>
  <c r="CA5" i="11" l="1"/>
  <c r="CB4" i="11"/>
  <c r="CC4" i="11" l="1"/>
  <c r="CB5" i="11"/>
  <c r="CD4" i="11" l="1"/>
  <c r="CC5" i="11"/>
  <c r="CE4" i="11" l="1"/>
  <c r="CD5" i="11"/>
  <c r="CE5" i="11" l="1"/>
  <c r="CF4" i="11"/>
  <c r="CG4" i="11" l="1"/>
  <c r="CF5" i="11"/>
  <c r="CH4" i="11" l="1"/>
  <c r="CG3" i="11"/>
  <c r="CG5" i="11"/>
  <c r="CH5" i="11" l="1"/>
  <c r="CI4" i="11"/>
  <c r="CI5" i="11" l="1"/>
  <c r="CJ4" i="11"/>
  <c r="CJ5" i="11" l="1"/>
  <c r="CK4" i="11"/>
  <c r="CK5" i="11" l="1"/>
  <c r="CL4" i="11"/>
  <c r="CL5" i="11" l="1"/>
  <c r="CM4" i="11"/>
  <c r="CN4" i="11" l="1"/>
  <c r="CM5" i="11"/>
  <c r="CN5" i="11" l="1"/>
  <c r="CO4" i="11"/>
  <c r="CN3" i="11"/>
  <c r="CO5" i="11" l="1"/>
  <c r="CP4" i="11"/>
  <c r="CP5" i="11" l="1"/>
  <c r="CQ4" i="11"/>
  <c r="CR4" i="11" l="1"/>
  <c r="CQ5" i="11"/>
  <c r="CS4" i="11" l="1"/>
  <c r="CR5" i="11"/>
  <c r="CS5" i="11" l="1"/>
  <c r="CT4" i="11"/>
  <c r="CU4" i="11" l="1"/>
  <c r="CT5" i="11"/>
  <c r="CU5" i="11" l="1"/>
  <c r="CV4" i="11"/>
  <c r="CU3" i="11"/>
  <c r="CV5" i="11" l="1"/>
  <c r="CW4" i="11"/>
  <c r="CX4" i="11" l="1"/>
  <c r="CW5" i="11"/>
  <c r="CY4" i="11" l="1"/>
  <c r="CX5" i="11"/>
  <c r="CZ4" i="11" l="1"/>
  <c r="CY5" i="11"/>
  <c r="DA4" i="11" l="1"/>
  <c r="CZ5" i="11"/>
  <c r="DB4" i="11" l="1"/>
  <c r="DA5" i="11"/>
  <c r="DB3" i="11" l="1"/>
  <c r="DB5" i="11"/>
  <c r="DC4" i="11"/>
  <c r="DC5" i="11" l="1"/>
  <c r="DD4" i="11"/>
  <c r="DD5" i="11" l="1"/>
  <c r="DE4" i="11"/>
  <c r="DE5" i="11" l="1"/>
  <c r="DF4" i="11"/>
  <c r="DG4" i="11" l="1"/>
  <c r="DF5" i="11"/>
  <c r="DG5" i="11" l="1"/>
  <c r="DH4" i="11"/>
  <c r="DH5" i="11" s="1"/>
</calcChain>
</file>

<file path=xl/sharedStrings.xml><?xml version="1.0" encoding="utf-8"?>
<sst xmlns="http://schemas.openxmlformats.org/spreadsheetml/2006/main" count="59" uniqueCount="57">
  <si>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</si>
  <si>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</si>
  <si>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</si>
  <si>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</si>
  <si>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</si>
  <si>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</si>
  <si>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</si>
  <si>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</si>
  <si>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</si>
  <si>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</si>
  <si>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</si>
  <si>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</si>
  <si>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</si>
  <si>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</si>
  <si>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</si>
  <si>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</si>
  <si>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</si>
  <si>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</si>
  <si>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</si>
  <si>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</si>
  <si>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</si>
  <si>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</si>
  <si>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</si>
  <si>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</si>
  <si>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</si>
  <si>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</si>
  <si>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</si>
  <si>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</si>
  <si>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</si>
  <si>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</si>
  <si>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</si>
  <si>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Secure Smart Grid Infrastructure</t>
  </si>
  <si>
    <t>Author: Fraser Orr</t>
  </si>
  <si>
    <t>Research</t>
  </si>
  <si>
    <t>Write Initial Plan</t>
  </si>
  <si>
    <t>Create Gant Chart</t>
  </si>
  <si>
    <t>Research into Communications</t>
  </si>
  <si>
    <t>Solution Requirements</t>
  </si>
  <si>
    <t>Begin to Introduction Write up</t>
  </si>
  <si>
    <t>Further research into solutions</t>
  </si>
  <si>
    <t>Implementation</t>
  </si>
  <si>
    <t>Begin Base Prototype</t>
  </si>
  <si>
    <t>Background Writeup</t>
  </si>
  <si>
    <t>Message type 1 Implementation</t>
  </si>
  <si>
    <t>Message type 2 Implementation</t>
  </si>
  <si>
    <t>Message type 3 Implementation</t>
  </si>
  <si>
    <t>Implementation Write-up</t>
  </si>
  <si>
    <t>Testing and Analysis</t>
  </si>
  <si>
    <t>Test and gather results from finished solutions</t>
  </si>
  <si>
    <t>Start Conclusion Write-up</t>
  </si>
  <si>
    <t>Superviser meeting to discuss conclusion</t>
  </si>
  <si>
    <t>Final Write-up</t>
  </si>
  <si>
    <t>Superviser meeting to discuss Results</t>
  </si>
  <si>
    <t>Catch up week</t>
  </si>
  <si>
    <t>Revise and proof-read</t>
  </si>
  <si>
    <t>Final Adjustments</t>
  </si>
  <si>
    <t>Hand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</si>
</sst>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8" fillId="0" borderId="0"/>
    <xf numFmtId="164"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6" fontId="6" fillId="0" borderId="3">
      <alignment horizontal="center" vertical="center"/>
    </xf>
    <xf numFmtId="165"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66">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168" fontId="8" fillId="6" borderId="0" xfId="0" applyNumberFormat="1" applyFont="1" applyFill="1" applyAlignment="1">
      <alignment horizontal="center" vertical="center"/>
    </xf>
    <xf numFmtId="168" fontId="8" fillId="6" borderId="6" xfId="0" applyNumberFormat="1" applyFont="1" applyFill="1" applyBorder="1" applyAlignment="1">
      <alignment horizontal="center" vertical="center"/>
    </xf>
    <xf numFmtId="168" fontId="8" fillId="6" borderId="7" xfId="0" applyNumberFormat="1" applyFont="1" applyFill="1" applyBorder="1" applyAlignment="1">
      <alignment horizontal="center" vertical="center"/>
    </xf>
    <xf numFmtId="0" fontId="9" fillId="11" borderId="8" xfId="0" applyFont="1" applyFill="1" applyBorder="1" applyAlignment="1">
      <alignment horizontal="center" vertical="center" shrinkToFit="1"/>
    </xf>
    <xf numFmtId="0" fontId="11" fillId="0" borderId="0" xfId="0" applyFont="1"/>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3" fillId="7" borderId="2" xfId="0" applyNumberFormat="1" applyFont="1" applyFill="1" applyBorder="1" applyAlignment="1">
      <alignment horizontal="center" vertical="center"/>
    </xf>
    <xf numFmtId="9" fontId="3" fillId="2" borderId="2" xfId="2" applyFont="1" applyFill="1" applyBorder="1" applyAlignment="1">
      <alignment horizontal="center" vertical="center"/>
    </xf>
    <xf numFmtId="0" fontId="4" fillId="8" borderId="2" xfId="0" applyFont="1" applyFill="1" applyBorder="1" applyAlignment="1">
      <alignment horizontal="left" vertical="center" indent="1"/>
    </xf>
    <xf numFmtId="9" fontId="3"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3" fillId="8" borderId="2" xfId="0" applyNumberFormat="1" applyFont="1" applyFill="1" applyBorder="1" applyAlignment="1">
      <alignment horizontal="center" vertical="center"/>
    </xf>
    <xf numFmtId="9" fontId="3" fillId="3" borderId="2" xfId="2" applyFont="1" applyFill="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3" fillId="5" borderId="2" xfId="0" applyNumberFormat="1" applyFont="1" applyFill="1" applyBorder="1" applyAlignment="1">
      <alignment horizontal="center" vertical="center"/>
    </xf>
    <xf numFmtId="9" fontId="3" fillId="10" borderId="2" xfId="2" applyFont="1" applyFill="1" applyBorder="1" applyAlignment="1">
      <alignment horizontal="center" vertical="center"/>
    </xf>
    <xf numFmtId="0" fontId="4" fillId="4" borderId="2" xfId="0" applyFont="1" applyFill="1" applyBorder="1" applyAlignment="1">
      <alignment horizontal="left" vertical="center" indent="1"/>
    </xf>
    <xf numFmtId="9" fontId="3"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3" fillId="4" borderId="2" xfId="0" applyNumberFormat="1" applyFont="1" applyFill="1" applyBorder="1" applyAlignment="1">
      <alignment horizontal="center" vertical="center"/>
    </xf>
    <xf numFmtId="9" fontId="3"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1" fillId="0" borderId="0" xfId="0" applyFont="1" applyAlignment="1">
      <alignment horizontal="left" vertical="top"/>
    </xf>
    <xf numFmtId="0" fontId="14"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18" fillId="0" borderId="0" xfId="0" applyFont="1" applyAlignment="1">
      <alignment horizontal="center"/>
    </xf>
    <xf numFmtId="0" fontId="10" fillId="0" borderId="0" xfId="5" applyAlignment="1">
      <alignment horizontal="left"/>
    </xf>
    <xf numFmtId="0" fontId="7" fillId="0" borderId="0" xfId="6"/>
    <xf numFmtId="165" fontId="6" fillId="2" borderId="2" xfId="10" applyFill="1">
      <alignment horizontal="center" vertical="center"/>
    </xf>
    <xf numFmtId="165" fontId="6" fillId="3" borderId="2" xfId="10" applyFill="1">
      <alignment horizontal="center" vertical="center"/>
    </xf>
    <xf numFmtId="165" fontId="6" fillId="10" borderId="2" xfId="10" applyFill="1">
      <alignment horizontal="center" vertical="center"/>
    </xf>
    <xf numFmtId="165" fontId="6" fillId="9" borderId="2" xfId="10" applyFill="1">
      <alignment horizontal="center" vertical="center"/>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6" fillId="0" borderId="7" xfId="8" applyBorder="1">
      <alignment horizontal="right" indent="1"/>
    </xf>
    <xf numFmtId="0" fontId="0" fillId="0" borderId="10" xfId="0" applyBorder="1"/>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6"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8"/>
      <tableStyleElement type="headerRow" dxfId="37"/>
      <tableStyleElement type="totalRow" dxfId="36"/>
      <tableStyleElement type="firstColumn" dxfId="35"/>
      <tableStyleElement type="lastColumn" dxfId="34"/>
      <tableStyleElement type="firstRowStripe" dxfId="33"/>
      <tableStyleElement type="secondRowStripe" dxfId="32"/>
      <tableStyleElement type="firstColumnStripe" dxfId="31"/>
      <tableStyleElement type="secondColumnStripe" dxfId="3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H33"/>
  <sheetViews>
    <sheetView showGridLines="0" tabSelected="1" showRuler="0" zoomScale="70" zoomScaleNormal="70" zoomScalePageLayoutView="70" workbookViewId="0">
      <pane ySplit="5" topLeftCell="A6" activePane="bottomLeft" state="frozen"/>
      <selection pane="bottomLeft" activeCell="C10" sqref="C10"/>
    </sheetView>
  </sheetViews>
  <sheetFormatPr defaultRowHeight="30" customHeight="1" x14ac:dyDescent="0.25"/>
  <cols>
    <col min="1" max="1" width="2.7109375" style="47" customWidth="1"/>
    <col min="2" max="2" width="33.28515625" customWidth="1"/>
    <col min="3" max="3" width="10.7109375" customWidth="1"/>
    <col min="4" max="4" width="10.42578125" style="4" customWidth="1"/>
    <col min="5" max="5" width="10.42578125" customWidth="1"/>
    <col min="6" max="6" width="2.7109375" customWidth="1"/>
    <col min="7" max="7" width="6.140625" hidden="1" customWidth="1"/>
    <col min="8" max="112" width="3.7109375" customWidth="1"/>
  </cols>
  <sheetData>
    <row r="1" spans="1:112" ht="30" customHeight="1" x14ac:dyDescent="0.45">
      <c r="A1" s="48" t="s">
        <v>22</v>
      </c>
      <c r="B1" s="50" t="s">
        <v>31</v>
      </c>
      <c r="C1" s="1"/>
      <c r="D1" s="3"/>
      <c r="E1" s="36"/>
      <c r="G1" s="1"/>
      <c r="H1" s="12"/>
    </row>
    <row r="2" spans="1:112" ht="30" customHeight="1" x14ac:dyDescent="0.3">
      <c r="A2" s="47" t="s">
        <v>23</v>
      </c>
      <c r="B2" s="51" t="s">
        <v>32</v>
      </c>
      <c r="C2" s="60"/>
      <c r="D2" s="65">
        <f xml:space="preserve"> DATE(2020,1,27)</f>
        <v>43857</v>
      </c>
      <c r="E2" s="65"/>
    </row>
    <row r="3" spans="1:112" ht="30" customHeight="1" x14ac:dyDescent="0.25">
      <c r="A3" s="48" t="s">
        <v>24</v>
      </c>
      <c r="D3"/>
      <c r="H3" s="62">
        <f>H4</f>
        <v>43857</v>
      </c>
      <c r="I3" s="63"/>
      <c r="J3" s="63"/>
      <c r="K3" s="63"/>
      <c r="L3" s="63"/>
      <c r="M3" s="63"/>
      <c r="N3" s="64"/>
      <c r="O3" s="62">
        <f>O4</f>
        <v>43864</v>
      </c>
      <c r="P3" s="63"/>
      <c r="Q3" s="63"/>
      <c r="R3" s="63"/>
      <c r="S3" s="63"/>
      <c r="T3" s="63"/>
      <c r="U3" s="64"/>
      <c r="V3" s="62">
        <f>V4</f>
        <v>43871</v>
      </c>
      <c r="W3" s="63"/>
      <c r="X3" s="63"/>
      <c r="Y3" s="63"/>
      <c r="Z3" s="63"/>
      <c r="AA3" s="63"/>
      <c r="AB3" s="64"/>
      <c r="AC3" s="62">
        <f>AC4</f>
        <v>43878</v>
      </c>
      <c r="AD3" s="63"/>
      <c r="AE3" s="63"/>
      <c r="AF3" s="63"/>
      <c r="AG3" s="63"/>
      <c r="AH3" s="63"/>
      <c r="AI3" s="64"/>
      <c r="AJ3" s="62">
        <f>AJ4</f>
        <v>43885</v>
      </c>
      <c r="AK3" s="63"/>
      <c r="AL3" s="63"/>
      <c r="AM3" s="63"/>
      <c r="AN3" s="63"/>
      <c r="AO3" s="63"/>
      <c r="AP3" s="64"/>
      <c r="AQ3" s="62">
        <f>AQ4</f>
        <v>43892</v>
      </c>
      <c r="AR3" s="63"/>
      <c r="AS3" s="63"/>
      <c r="AT3" s="63"/>
      <c r="AU3" s="63"/>
      <c r="AV3" s="63"/>
      <c r="AW3" s="64"/>
      <c r="AX3" s="62">
        <f>AX4</f>
        <v>43899</v>
      </c>
      <c r="AY3" s="63"/>
      <c r="AZ3" s="63"/>
      <c r="BA3" s="63"/>
      <c r="BB3" s="63"/>
      <c r="BC3" s="63"/>
      <c r="BD3" s="64"/>
      <c r="BE3" s="62">
        <f>BE4</f>
        <v>43906</v>
      </c>
      <c r="BF3" s="63"/>
      <c r="BG3" s="63"/>
      <c r="BH3" s="63"/>
      <c r="BI3" s="63"/>
      <c r="BJ3" s="63"/>
      <c r="BK3" s="64"/>
      <c r="BL3" s="62">
        <f>BL4</f>
        <v>43913</v>
      </c>
      <c r="BM3" s="63"/>
      <c r="BN3" s="63"/>
      <c r="BO3" s="63"/>
      <c r="BP3" s="63"/>
      <c r="BQ3" s="63"/>
      <c r="BR3" s="64"/>
      <c r="BS3" s="62">
        <f>BS4</f>
        <v>43920</v>
      </c>
      <c r="BT3" s="63"/>
      <c r="BU3" s="63"/>
      <c r="BV3" s="63"/>
      <c r="BW3" s="63"/>
      <c r="BX3" s="63"/>
      <c r="BY3" s="64"/>
      <c r="BZ3" s="62">
        <f>BZ4</f>
        <v>43927</v>
      </c>
      <c r="CA3" s="63"/>
      <c r="CB3" s="63"/>
      <c r="CC3" s="63"/>
      <c r="CD3" s="63"/>
      <c r="CE3" s="63"/>
      <c r="CF3" s="64"/>
      <c r="CG3" s="62">
        <f>CG4</f>
        <v>43934</v>
      </c>
      <c r="CH3" s="63"/>
      <c r="CI3" s="63"/>
      <c r="CJ3" s="63"/>
      <c r="CK3" s="63"/>
      <c r="CL3" s="63"/>
      <c r="CM3" s="64"/>
      <c r="CN3" s="62">
        <f>CN4</f>
        <v>43941</v>
      </c>
      <c r="CO3" s="63"/>
      <c r="CP3" s="63"/>
      <c r="CQ3" s="63"/>
      <c r="CR3" s="63"/>
      <c r="CS3" s="63"/>
      <c r="CT3" s="64"/>
      <c r="CU3" s="62">
        <f>CU4</f>
        <v>43948</v>
      </c>
      <c r="CV3" s="63"/>
      <c r="CW3" s="63"/>
      <c r="CX3" s="63"/>
      <c r="CY3" s="63"/>
      <c r="CZ3" s="63"/>
      <c r="DA3" s="64"/>
      <c r="DB3" s="62">
        <f>DB4</f>
        <v>43955</v>
      </c>
      <c r="DC3" s="63"/>
      <c r="DD3" s="63"/>
      <c r="DE3" s="63"/>
      <c r="DF3" s="63"/>
      <c r="DG3" s="63"/>
      <c r="DH3" s="64"/>
    </row>
    <row r="4" spans="1:112" ht="15" customHeight="1" x14ac:dyDescent="0.25">
      <c r="A4" s="48" t="s">
        <v>25</v>
      </c>
      <c r="B4" s="61"/>
      <c r="C4" s="61"/>
      <c r="D4" s="61"/>
      <c r="E4" s="61"/>
      <c r="F4" s="61"/>
      <c r="H4" s="9">
        <f>D8</f>
        <v>43857</v>
      </c>
      <c r="I4" s="8">
        <f>H4+1</f>
        <v>43858</v>
      </c>
      <c r="J4" s="8">
        <f t="shared" ref="J4:AW4" si="0">I4+1</f>
        <v>43859</v>
      </c>
      <c r="K4" s="8">
        <f t="shared" si="0"/>
        <v>43860</v>
      </c>
      <c r="L4" s="8">
        <f t="shared" si="0"/>
        <v>43861</v>
      </c>
      <c r="M4" s="8">
        <f t="shared" si="0"/>
        <v>43862</v>
      </c>
      <c r="N4" s="10">
        <f t="shared" si="0"/>
        <v>43863</v>
      </c>
      <c r="O4" s="9">
        <f>N4+1</f>
        <v>43864</v>
      </c>
      <c r="P4" s="8">
        <f>O4+1</f>
        <v>43865</v>
      </c>
      <c r="Q4" s="8">
        <f t="shared" si="0"/>
        <v>43866</v>
      </c>
      <c r="R4" s="8">
        <f t="shared" si="0"/>
        <v>43867</v>
      </c>
      <c r="S4" s="8">
        <f t="shared" si="0"/>
        <v>43868</v>
      </c>
      <c r="T4" s="8">
        <f t="shared" si="0"/>
        <v>43869</v>
      </c>
      <c r="U4" s="10">
        <f t="shared" si="0"/>
        <v>43870</v>
      </c>
      <c r="V4" s="9">
        <f>U4+1</f>
        <v>43871</v>
      </c>
      <c r="W4" s="8">
        <f>V4+1</f>
        <v>43872</v>
      </c>
      <c r="X4" s="8">
        <f t="shared" si="0"/>
        <v>43873</v>
      </c>
      <c r="Y4" s="8">
        <f t="shared" si="0"/>
        <v>43874</v>
      </c>
      <c r="Z4" s="8">
        <f t="shared" si="0"/>
        <v>43875</v>
      </c>
      <c r="AA4" s="8">
        <f t="shared" si="0"/>
        <v>43876</v>
      </c>
      <c r="AB4" s="10">
        <f t="shared" si="0"/>
        <v>43877</v>
      </c>
      <c r="AC4" s="9">
        <f>AB4+1</f>
        <v>43878</v>
      </c>
      <c r="AD4" s="8">
        <f>AC4+1</f>
        <v>43879</v>
      </c>
      <c r="AE4" s="8">
        <f t="shared" si="0"/>
        <v>43880</v>
      </c>
      <c r="AF4" s="8">
        <f t="shared" si="0"/>
        <v>43881</v>
      </c>
      <c r="AG4" s="8">
        <f t="shared" si="0"/>
        <v>43882</v>
      </c>
      <c r="AH4" s="8">
        <f t="shared" si="0"/>
        <v>43883</v>
      </c>
      <c r="AI4" s="10">
        <f t="shared" si="0"/>
        <v>43884</v>
      </c>
      <c r="AJ4" s="9">
        <f>AI4+1</f>
        <v>43885</v>
      </c>
      <c r="AK4" s="8">
        <f>AJ4+1</f>
        <v>43886</v>
      </c>
      <c r="AL4" s="8">
        <f t="shared" si="0"/>
        <v>43887</v>
      </c>
      <c r="AM4" s="8">
        <f t="shared" si="0"/>
        <v>43888</v>
      </c>
      <c r="AN4" s="8">
        <f t="shared" si="0"/>
        <v>43889</v>
      </c>
      <c r="AO4" s="8">
        <f t="shared" si="0"/>
        <v>43890</v>
      </c>
      <c r="AP4" s="10">
        <f t="shared" si="0"/>
        <v>43891</v>
      </c>
      <c r="AQ4" s="9">
        <f>AP4+1</f>
        <v>43892</v>
      </c>
      <c r="AR4" s="8">
        <f>AQ4+1</f>
        <v>43893</v>
      </c>
      <c r="AS4" s="8">
        <f t="shared" si="0"/>
        <v>43894</v>
      </c>
      <c r="AT4" s="8">
        <f t="shared" si="0"/>
        <v>43895</v>
      </c>
      <c r="AU4" s="8">
        <f t="shared" si="0"/>
        <v>43896</v>
      </c>
      <c r="AV4" s="8">
        <f t="shared" si="0"/>
        <v>43897</v>
      </c>
      <c r="AW4" s="10">
        <f t="shared" si="0"/>
        <v>43898</v>
      </c>
      <c r="AX4" s="9">
        <f>AW4+1</f>
        <v>43899</v>
      </c>
      <c r="AY4" s="8">
        <f>AX4+1</f>
        <v>43900</v>
      </c>
      <c r="AZ4" s="8">
        <f t="shared" ref="AZ4:BD4" si="1">AY4+1</f>
        <v>43901</v>
      </c>
      <c r="BA4" s="8">
        <f t="shared" si="1"/>
        <v>43902</v>
      </c>
      <c r="BB4" s="8">
        <f t="shared" si="1"/>
        <v>43903</v>
      </c>
      <c r="BC4" s="8">
        <f t="shared" si="1"/>
        <v>43904</v>
      </c>
      <c r="BD4" s="10">
        <f t="shared" si="1"/>
        <v>43905</v>
      </c>
      <c r="BE4" s="9">
        <f>BD4+1</f>
        <v>43906</v>
      </c>
      <c r="BF4" s="8">
        <f>BE4+1</f>
        <v>43907</v>
      </c>
      <c r="BG4" s="8">
        <f t="shared" ref="BG4:BK4" si="2">BF4+1</f>
        <v>43908</v>
      </c>
      <c r="BH4" s="8">
        <f t="shared" si="2"/>
        <v>43909</v>
      </c>
      <c r="BI4" s="8">
        <f t="shared" si="2"/>
        <v>43910</v>
      </c>
      <c r="BJ4" s="8">
        <f t="shared" si="2"/>
        <v>43911</v>
      </c>
      <c r="BK4" s="10">
        <f t="shared" si="2"/>
        <v>43912</v>
      </c>
      <c r="BL4" s="9">
        <f>BK4+1</f>
        <v>43913</v>
      </c>
      <c r="BM4" s="8">
        <f>BL4+1</f>
        <v>43914</v>
      </c>
      <c r="BN4" s="8">
        <f t="shared" ref="BN4" si="3">BM4+1</f>
        <v>43915</v>
      </c>
      <c r="BO4" s="8">
        <f t="shared" ref="BO4" si="4">BN4+1</f>
        <v>43916</v>
      </c>
      <c r="BP4" s="8">
        <f t="shared" ref="BP4" si="5">BO4+1</f>
        <v>43917</v>
      </c>
      <c r="BQ4" s="8">
        <f t="shared" ref="BQ4" si="6">BP4+1</f>
        <v>43918</v>
      </c>
      <c r="BR4" s="10">
        <f t="shared" ref="BR4" si="7">BQ4+1</f>
        <v>43919</v>
      </c>
      <c r="BS4" s="9">
        <f>BR4+1</f>
        <v>43920</v>
      </c>
      <c r="BT4" s="8">
        <f>BS4+1</f>
        <v>43921</v>
      </c>
      <c r="BU4" s="8">
        <f t="shared" ref="BU4" si="8">BT4+1</f>
        <v>43922</v>
      </c>
      <c r="BV4" s="8">
        <f t="shared" ref="BV4" si="9">BU4+1</f>
        <v>43923</v>
      </c>
      <c r="BW4" s="8">
        <f t="shared" ref="BW4" si="10">BV4+1</f>
        <v>43924</v>
      </c>
      <c r="BX4" s="8">
        <f t="shared" ref="BX4" si="11">BW4+1</f>
        <v>43925</v>
      </c>
      <c r="BY4" s="10">
        <f t="shared" ref="BY4" si="12">BX4+1</f>
        <v>43926</v>
      </c>
      <c r="BZ4" s="9">
        <f>BY4+1</f>
        <v>43927</v>
      </c>
      <c r="CA4" s="8">
        <f>BZ4+1</f>
        <v>43928</v>
      </c>
      <c r="CB4" s="8">
        <f t="shared" ref="CB4" si="13">CA4+1</f>
        <v>43929</v>
      </c>
      <c r="CC4" s="8">
        <f t="shared" ref="CC4" si="14">CB4+1</f>
        <v>43930</v>
      </c>
      <c r="CD4" s="8">
        <f t="shared" ref="CD4" si="15">CC4+1</f>
        <v>43931</v>
      </c>
      <c r="CE4" s="8">
        <f t="shared" ref="CE4" si="16">CD4+1</f>
        <v>43932</v>
      </c>
      <c r="CF4" s="10">
        <f t="shared" ref="CF4" si="17">CE4+1</f>
        <v>43933</v>
      </c>
      <c r="CG4" s="9">
        <f>CF4+1</f>
        <v>43934</v>
      </c>
      <c r="CH4" s="8">
        <f>CG4+1</f>
        <v>43935</v>
      </c>
      <c r="CI4" s="8">
        <f t="shared" ref="CI4" si="18">CH4+1</f>
        <v>43936</v>
      </c>
      <c r="CJ4" s="8">
        <f t="shared" ref="CJ4" si="19">CI4+1</f>
        <v>43937</v>
      </c>
      <c r="CK4" s="8">
        <f t="shared" ref="CK4" si="20">CJ4+1</f>
        <v>43938</v>
      </c>
      <c r="CL4" s="8">
        <f t="shared" ref="CL4" si="21">CK4+1</f>
        <v>43939</v>
      </c>
      <c r="CM4" s="10">
        <f t="shared" ref="CM4" si="22">CL4+1</f>
        <v>43940</v>
      </c>
      <c r="CN4" s="9">
        <f>CM4+1</f>
        <v>43941</v>
      </c>
      <c r="CO4" s="8">
        <f>CN4+1</f>
        <v>43942</v>
      </c>
      <c r="CP4" s="8">
        <f t="shared" ref="CP4" si="23">CO4+1</f>
        <v>43943</v>
      </c>
      <c r="CQ4" s="8">
        <f t="shared" ref="CQ4" si="24">CP4+1</f>
        <v>43944</v>
      </c>
      <c r="CR4" s="8">
        <f t="shared" ref="CR4" si="25">CQ4+1</f>
        <v>43945</v>
      </c>
      <c r="CS4" s="8">
        <f t="shared" ref="CS4" si="26">CR4+1</f>
        <v>43946</v>
      </c>
      <c r="CT4" s="10">
        <f t="shared" ref="CT4" si="27">CS4+1</f>
        <v>43947</v>
      </c>
      <c r="CU4" s="9">
        <f>CT4+1</f>
        <v>43948</v>
      </c>
      <c r="CV4" s="8">
        <f>CU4+1</f>
        <v>43949</v>
      </c>
      <c r="CW4" s="8">
        <f t="shared" ref="CW4" si="28">CV4+1</f>
        <v>43950</v>
      </c>
      <c r="CX4" s="8">
        <f t="shared" ref="CX4" si="29">CW4+1</f>
        <v>43951</v>
      </c>
      <c r="CY4" s="8">
        <f t="shared" ref="CY4" si="30">CX4+1</f>
        <v>43952</v>
      </c>
      <c r="CZ4" s="8">
        <f t="shared" ref="CZ4" si="31">CY4+1</f>
        <v>43953</v>
      </c>
      <c r="DA4" s="10">
        <f t="shared" ref="DA4" si="32">CZ4+1</f>
        <v>43954</v>
      </c>
      <c r="DB4" s="9">
        <f>DA4+1</f>
        <v>43955</v>
      </c>
      <c r="DC4" s="8">
        <f>DB4+1</f>
        <v>43956</v>
      </c>
      <c r="DD4" s="8">
        <f t="shared" ref="DD4" si="33">DC4+1</f>
        <v>43957</v>
      </c>
      <c r="DE4" s="8">
        <f t="shared" ref="DE4" si="34">DD4+1</f>
        <v>43958</v>
      </c>
      <c r="DF4" s="8">
        <f t="shared" ref="DF4" si="35">DE4+1</f>
        <v>43959</v>
      </c>
      <c r="DG4" s="8">
        <f t="shared" ref="DG4" si="36">DF4+1</f>
        <v>43960</v>
      </c>
      <c r="DH4" s="10">
        <f t="shared" ref="DH4" si="37">DG4+1</f>
        <v>43961</v>
      </c>
    </row>
    <row r="5" spans="1:112" ht="30" customHeight="1" thickBot="1" x14ac:dyDescent="0.3">
      <c r="A5" s="48" t="s">
        <v>26</v>
      </c>
      <c r="B5" s="6" t="s">
        <v>5</v>
      </c>
      <c r="C5" s="7" t="s">
        <v>0</v>
      </c>
      <c r="D5" s="7" t="s">
        <v>2</v>
      </c>
      <c r="E5" s="7" t="s">
        <v>3</v>
      </c>
      <c r="F5" s="7"/>
      <c r="G5" s="7" t="s">
        <v>4</v>
      </c>
      <c r="H5" s="11" t="str">
        <f t="shared" ref="H5" si="38">LEFT(TEXT(H4,"ddd"),1)</f>
        <v>M</v>
      </c>
      <c r="I5" s="11" t="str">
        <f t="shared" ref="I5:AQ5" si="39">LEFT(TEXT(I4,"ddd"),1)</f>
        <v>T</v>
      </c>
      <c r="J5" s="11" t="str">
        <f t="shared" si="39"/>
        <v>W</v>
      </c>
      <c r="K5" s="11" t="str">
        <f t="shared" si="39"/>
        <v>T</v>
      </c>
      <c r="L5" s="11" t="str">
        <f t="shared" si="39"/>
        <v>F</v>
      </c>
      <c r="M5" s="11" t="str">
        <f t="shared" si="39"/>
        <v>S</v>
      </c>
      <c r="N5" s="11" t="str">
        <f t="shared" si="39"/>
        <v>S</v>
      </c>
      <c r="O5" s="11" t="str">
        <f t="shared" si="39"/>
        <v>M</v>
      </c>
      <c r="P5" s="11" t="str">
        <f t="shared" si="39"/>
        <v>T</v>
      </c>
      <c r="Q5" s="11" t="str">
        <f t="shared" si="39"/>
        <v>W</v>
      </c>
      <c r="R5" s="11" t="str">
        <f t="shared" si="39"/>
        <v>T</v>
      </c>
      <c r="S5" s="11" t="str">
        <f t="shared" si="39"/>
        <v>F</v>
      </c>
      <c r="T5" s="11" t="str">
        <f t="shared" si="39"/>
        <v>S</v>
      </c>
      <c r="U5" s="11" t="str">
        <f t="shared" si="39"/>
        <v>S</v>
      </c>
      <c r="V5" s="11" t="str">
        <f t="shared" si="39"/>
        <v>M</v>
      </c>
      <c r="W5" s="11" t="str">
        <f t="shared" si="39"/>
        <v>T</v>
      </c>
      <c r="X5" s="11" t="str">
        <f t="shared" si="39"/>
        <v>W</v>
      </c>
      <c r="Y5" s="11" t="str">
        <f t="shared" si="39"/>
        <v>T</v>
      </c>
      <c r="Z5" s="11" t="str">
        <f t="shared" si="39"/>
        <v>F</v>
      </c>
      <c r="AA5" s="11" t="str">
        <f t="shared" si="39"/>
        <v>S</v>
      </c>
      <c r="AB5" s="11" t="str">
        <f t="shared" si="39"/>
        <v>S</v>
      </c>
      <c r="AC5" s="11" t="str">
        <f t="shared" si="39"/>
        <v>M</v>
      </c>
      <c r="AD5" s="11" t="str">
        <f t="shared" si="39"/>
        <v>T</v>
      </c>
      <c r="AE5" s="11" t="str">
        <f t="shared" si="39"/>
        <v>W</v>
      </c>
      <c r="AF5" s="11" t="str">
        <f t="shared" si="39"/>
        <v>T</v>
      </c>
      <c r="AG5" s="11" t="str">
        <f t="shared" si="39"/>
        <v>F</v>
      </c>
      <c r="AH5" s="11" t="str">
        <f t="shared" si="39"/>
        <v>S</v>
      </c>
      <c r="AI5" s="11" t="str">
        <f t="shared" si="39"/>
        <v>S</v>
      </c>
      <c r="AJ5" s="11" t="str">
        <f t="shared" si="39"/>
        <v>M</v>
      </c>
      <c r="AK5" s="11" t="str">
        <f t="shared" si="39"/>
        <v>T</v>
      </c>
      <c r="AL5" s="11" t="str">
        <f t="shared" si="39"/>
        <v>W</v>
      </c>
      <c r="AM5" s="11" t="str">
        <f t="shared" si="39"/>
        <v>T</v>
      </c>
      <c r="AN5" s="11" t="str">
        <f t="shared" si="39"/>
        <v>F</v>
      </c>
      <c r="AO5" s="11" t="str">
        <f t="shared" si="39"/>
        <v>S</v>
      </c>
      <c r="AP5" s="11" t="str">
        <f t="shared" si="39"/>
        <v>S</v>
      </c>
      <c r="AQ5" s="11" t="str">
        <f t="shared" si="39"/>
        <v>M</v>
      </c>
      <c r="AR5" s="11" t="str">
        <f t="shared" ref="AR5:BK5" si="40">LEFT(TEXT(AR4,"ddd"),1)</f>
        <v>T</v>
      </c>
      <c r="AS5" s="11" t="str">
        <f t="shared" si="40"/>
        <v>W</v>
      </c>
      <c r="AT5" s="11" t="str">
        <f t="shared" si="40"/>
        <v>T</v>
      </c>
      <c r="AU5" s="11" t="str">
        <f t="shared" si="40"/>
        <v>F</v>
      </c>
      <c r="AV5" s="11" t="str">
        <f t="shared" si="40"/>
        <v>S</v>
      </c>
      <c r="AW5" s="11" t="str">
        <f t="shared" si="40"/>
        <v>S</v>
      </c>
      <c r="AX5" s="11" t="str">
        <f t="shared" si="40"/>
        <v>M</v>
      </c>
      <c r="AY5" s="11" t="str">
        <f t="shared" si="40"/>
        <v>T</v>
      </c>
      <c r="AZ5" s="11" t="str">
        <f t="shared" si="40"/>
        <v>W</v>
      </c>
      <c r="BA5" s="11" t="str">
        <f t="shared" si="40"/>
        <v>T</v>
      </c>
      <c r="BB5" s="11" t="str">
        <f t="shared" si="40"/>
        <v>F</v>
      </c>
      <c r="BC5" s="11" t="str">
        <f t="shared" si="40"/>
        <v>S</v>
      </c>
      <c r="BD5" s="11" t="str">
        <f t="shared" si="40"/>
        <v>S</v>
      </c>
      <c r="BE5" s="11" t="str">
        <f t="shared" si="40"/>
        <v>M</v>
      </c>
      <c r="BF5" s="11" t="str">
        <f t="shared" si="40"/>
        <v>T</v>
      </c>
      <c r="BG5" s="11" t="str">
        <f t="shared" si="40"/>
        <v>W</v>
      </c>
      <c r="BH5" s="11" t="str">
        <f t="shared" si="40"/>
        <v>T</v>
      </c>
      <c r="BI5" s="11" t="str">
        <f t="shared" si="40"/>
        <v>F</v>
      </c>
      <c r="BJ5" s="11" t="str">
        <f t="shared" si="40"/>
        <v>S</v>
      </c>
      <c r="BK5" s="11" t="str">
        <f t="shared" si="40"/>
        <v>S</v>
      </c>
      <c r="BL5" s="11" t="str">
        <f t="shared" ref="BL5:CF5" si="41">LEFT(TEXT(BL4,"ddd"),1)</f>
        <v>M</v>
      </c>
      <c r="BM5" s="11" t="str">
        <f t="shared" si="41"/>
        <v>T</v>
      </c>
      <c r="BN5" s="11" t="str">
        <f t="shared" si="41"/>
        <v>W</v>
      </c>
      <c r="BO5" s="11" t="str">
        <f t="shared" si="41"/>
        <v>T</v>
      </c>
      <c r="BP5" s="11" t="str">
        <f t="shared" si="41"/>
        <v>F</v>
      </c>
      <c r="BQ5" s="11" t="str">
        <f t="shared" si="41"/>
        <v>S</v>
      </c>
      <c r="BR5" s="11" t="str">
        <f t="shared" si="41"/>
        <v>S</v>
      </c>
      <c r="BS5" s="11" t="str">
        <f t="shared" si="41"/>
        <v>M</v>
      </c>
      <c r="BT5" s="11" t="str">
        <f t="shared" si="41"/>
        <v>T</v>
      </c>
      <c r="BU5" s="11" t="str">
        <f t="shared" si="41"/>
        <v>W</v>
      </c>
      <c r="BV5" s="11" t="str">
        <f t="shared" si="41"/>
        <v>T</v>
      </c>
      <c r="BW5" s="11" t="str">
        <f t="shared" si="41"/>
        <v>F</v>
      </c>
      <c r="BX5" s="11" t="str">
        <f t="shared" si="41"/>
        <v>S</v>
      </c>
      <c r="BY5" s="11" t="str">
        <f t="shared" si="41"/>
        <v>S</v>
      </c>
      <c r="BZ5" s="11" t="str">
        <f t="shared" si="41"/>
        <v>M</v>
      </c>
      <c r="CA5" s="11" t="str">
        <f t="shared" si="41"/>
        <v>T</v>
      </c>
      <c r="CB5" s="11" t="str">
        <f t="shared" si="41"/>
        <v>W</v>
      </c>
      <c r="CC5" s="11" t="str">
        <f t="shared" si="41"/>
        <v>T</v>
      </c>
      <c r="CD5" s="11" t="str">
        <f t="shared" si="41"/>
        <v>F</v>
      </c>
      <c r="CE5" s="11" t="str">
        <f t="shared" si="41"/>
        <v>S</v>
      </c>
      <c r="CF5" s="11" t="str">
        <f t="shared" si="41"/>
        <v>S</v>
      </c>
      <c r="CG5" s="11" t="str">
        <f t="shared" ref="CG5:CT5" si="42">LEFT(TEXT(CG4,"ddd"),1)</f>
        <v>M</v>
      </c>
      <c r="CH5" s="11" t="str">
        <f t="shared" si="42"/>
        <v>T</v>
      </c>
      <c r="CI5" s="11" t="str">
        <f t="shared" si="42"/>
        <v>W</v>
      </c>
      <c r="CJ5" s="11" t="str">
        <f t="shared" si="42"/>
        <v>T</v>
      </c>
      <c r="CK5" s="11" t="str">
        <f t="shared" si="42"/>
        <v>F</v>
      </c>
      <c r="CL5" s="11" t="str">
        <f t="shared" si="42"/>
        <v>S</v>
      </c>
      <c r="CM5" s="11" t="str">
        <f t="shared" si="42"/>
        <v>S</v>
      </c>
      <c r="CN5" s="11" t="str">
        <f t="shared" si="42"/>
        <v>M</v>
      </c>
      <c r="CO5" s="11" t="str">
        <f t="shared" si="42"/>
        <v>T</v>
      </c>
      <c r="CP5" s="11" t="str">
        <f t="shared" si="42"/>
        <v>W</v>
      </c>
      <c r="CQ5" s="11" t="str">
        <f t="shared" si="42"/>
        <v>T</v>
      </c>
      <c r="CR5" s="11" t="str">
        <f t="shared" si="42"/>
        <v>F</v>
      </c>
      <c r="CS5" s="11" t="str">
        <f t="shared" si="42"/>
        <v>S</v>
      </c>
      <c r="CT5" s="11" t="str">
        <f t="shared" si="42"/>
        <v>S</v>
      </c>
      <c r="CU5" s="11" t="str">
        <f t="shared" ref="CU5:DA5" si="43">LEFT(TEXT(CU4,"ddd"),1)</f>
        <v>M</v>
      </c>
      <c r="CV5" s="11" t="str">
        <f t="shared" si="43"/>
        <v>T</v>
      </c>
      <c r="CW5" s="11" t="str">
        <f t="shared" si="43"/>
        <v>W</v>
      </c>
      <c r="CX5" s="11" t="str">
        <f t="shared" si="43"/>
        <v>T</v>
      </c>
      <c r="CY5" s="11" t="str">
        <f t="shared" si="43"/>
        <v>F</v>
      </c>
      <c r="CZ5" s="11" t="str">
        <f t="shared" si="43"/>
        <v>S</v>
      </c>
      <c r="DA5" s="11" t="str">
        <f t="shared" si="43"/>
        <v>S</v>
      </c>
      <c r="DB5" s="11" t="str">
        <f t="shared" ref="DB5:DH5" si="44">LEFT(TEXT(DB4,"ddd"),1)</f>
        <v>M</v>
      </c>
      <c r="DC5" s="11" t="str">
        <f t="shared" si="44"/>
        <v>T</v>
      </c>
      <c r="DD5" s="11" t="str">
        <f t="shared" si="44"/>
        <v>W</v>
      </c>
      <c r="DE5" s="11" t="str">
        <f t="shared" si="44"/>
        <v>T</v>
      </c>
      <c r="DF5" s="11" t="str">
        <f t="shared" si="44"/>
        <v>F</v>
      </c>
      <c r="DG5" s="11" t="str">
        <f t="shared" si="44"/>
        <v>S</v>
      </c>
      <c r="DH5" s="11" t="str">
        <f t="shared" si="44"/>
        <v>S</v>
      </c>
    </row>
    <row r="6" spans="1:112" ht="30" hidden="1" customHeight="1" thickBot="1" x14ac:dyDescent="0.3">
      <c r="A6" s="47" t="s">
        <v>21</v>
      </c>
      <c r="D6"/>
      <c r="G6" t="str">
        <f>IF(OR(ISBLANK(task_start),ISBLANK(task_end)),"",task_end-task_start+1)</f>
        <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row>
    <row r="7" spans="1:112" s="2" customFormat="1" ht="30" customHeight="1" thickBot="1" x14ac:dyDescent="0.3">
      <c r="A7" s="48" t="s">
        <v>27</v>
      </c>
      <c r="B7" s="14" t="s">
        <v>33</v>
      </c>
      <c r="C7" s="15"/>
      <c r="D7" s="16"/>
      <c r="E7" s="17"/>
      <c r="F7" s="13"/>
      <c r="G7" s="13" t="str">
        <f t="shared" ref="G7:G31" si="45">IF(OR(ISBLANK(task_start),ISBLANK(task_end)),"",task_end-task_start+1)</f>
        <v/>
      </c>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row>
    <row r="8" spans="1:112" s="2" customFormat="1" ht="30" customHeight="1" thickBot="1" x14ac:dyDescent="0.3">
      <c r="A8" s="48" t="s">
        <v>28</v>
      </c>
      <c r="B8" s="56" t="s">
        <v>34</v>
      </c>
      <c r="C8" s="18">
        <v>1</v>
      </c>
      <c r="D8" s="52">
        <f>Project_Start</f>
        <v>43857</v>
      </c>
      <c r="E8" s="52">
        <f>D8+7</f>
        <v>43864</v>
      </c>
      <c r="F8" s="13"/>
      <c r="G8" s="13">
        <f t="shared" si="45"/>
        <v>8</v>
      </c>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row>
    <row r="9" spans="1:112" s="2" customFormat="1" ht="30" customHeight="1" thickBot="1" x14ac:dyDescent="0.3">
      <c r="A9" s="48" t="s">
        <v>29</v>
      </c>
      <c r="B9" s="56" t="s">
        <v>35</v>
      </c>
      <c r="C9" s="18">
        <v>1</v>
      </c>
      <c r="D9" s="52">
        <f>D8+3</f>
        <v>43860</v>
      </c>
      <c r="E9" s="52">
        <f>E8</f>
        <v>43864</v>
      </c>
      <c r="F9" s="13"/>
      <c r="G9" s="13">
        <f t="shared" si="45"/>
        <v>5</v>
      </c>
      <c r="H9" s="34"/>
      <c r="I9" s="34"/>
      <c r="J9" s="34"/>
      <c r="K9" s="34"/>
      <c r="L9" s="34"/>
      <c r="M9" s="34"/>
      <c r="N9" s="34"/>
      <c r="O9" s="34"/>
      <c r="P9" s="34"/>
      <c r="Q9" s="34"/>
      <c r="R9" s="34"/>
      <c r="S9" s="34"/>
      <c r="T9" s="35"/>
      <c r="U9" s="35"/>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row>
    <row r="10" spans="1:112" s="2" customFormat="1" ht="30.75" customHeight="1" thickBot="1" x14ac:dyDescent="0.3">
      <c r="A10" s="47"/>
      <c r="B10" s="56" t="s">
        <v>36</v>
      </c>
      <c r="C10" s="18">
        <v>0.1</v>
      </c>
      <c r="D10" s="52">
        <f>E9</f>
        <v>43864</v>
      </c>
      <c r="E10" s="52">
        <f>D10+7</f>
        <v>43871</v>
      </c>
      <c r="F10" s="13"/>
      <c r="G10" s="13">
        <f t="shared" si="45"/>
        <v>8</v>
      </c>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row>
    <row r="11" spans="1:112" s="2" customFormat="1" ht="21.75" customHeight="1" thickBot="1" x14ac:dyDescent="0.3">
      <c r="A11" s="47"/>
      <c r="B11" s="56" t="s">
        <v>37</v>
      </c>
      <c r="C11" s="18"/>
      <c r="D11" s="52">
        <f>E8</f>
        <v>43864</v>
      </c>
      <c r="E11" s="52">
        <f>D11+7</f>
        <v>43871</v>
      </c>
      <c r="F11" s="13"/>
      <c r="G11" s="13"/>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row>
    <row r="12" spans="1:112" s="2" customFormat="1" ht="30" customHeight="1" thickBot="1" x14ac:dyDescent="0.3">
      <c r="A12" s="47"/>
      <c r="B12" s="56" t="s">
        <v>38</v>
      </c>
      <c r="C12" s="18"/>
      <c r="D12" s="52">
        <f>D11+7</f>
        <v>43871</v>
      </c>
      <c r="E12" s="52">
        <f>D12 + 7</f>
        <v>43878</v>
      </c>
      <c r="F12" s="13"/>
      <c r="G12" s="13">
        <f t="shared" si="45"/>
        <v>8</v>
      </c>
      <c r="H12" s="34"/>
      <c r="I12" s="34"/>
      <c r="J12" s="34"/>
      <c r="K12" s="34"/>
      <c r="L12" s="34"/>
      <c r="M12" s="34"/>
      <c r="N12" s="34"/>
      <c r="O12" s="34"/>
      <c r="P12" s="34"/>
      <c r="Q12" s="34"/>
      <c r="R12" s="34"/>
      <c r="S12" s="34"/>
      <c r="T12" s="34"/>
      <c r="U12" s="34"/>
      <c r="V12" s="34"/>
      <c r="W12" s="34"/>
      <c r="X12" s="35"/>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row>
    <row r="13" spans="1:112" s="2" customFormat="1" ht="30" customHeight="1" thickBot="1" x14ac:dyDescent="0.3">
      <c r="A13" s="47"/>
      <c r="B13" s="56" t="s">
        <v>39</v>
      </c>
      <c r="C13" s="18"/>
      <c r="D13" s="52">
        <f>D12</f>
        <v>43871</v>
      </c>
      <c r="E13" s="52">
        <f>D13 + 7</f>
        <v>43878</v>
      </c>
      <c r="F13" s="13"/>
      <c r="G13" s="13"/>
      <c r="H13" s="34"/>
      <c r="I13" s="34"/>
      <c r="J13" s="34"/>
      <c r="K13" s="34"/>
      <c r="L13" s="34"/>
      <c r="M13" s="34"/>
      <c r="N13" s="34"/>
      <c r="O13" s="34"/>
      <c r="P13" s="34"/>
      <c r="Q13" s="34"/>
      <c r="R13" s="34"/>
      <c r="S13" s="34"/>
      <c r="T13" s="34"/>
      <c r="U13" s="34"/>
      <c r="V13" s="34"/>
      <c r="W13" s="34"/>
      <c r="X13" s="35"/>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row>
    <row r="14" spans="1:112" s="2" customFormat="1" ht="30" customHeight="1" thickBot="1" x14ac:dyDescent="0.3">
      <c r="A14" s="48" t="s">
        <v>30</v>
      </c>
      <c r="B14" s="19" t="s">
        <v>40</v>
      </c>
      <c r="C14" s="20"/>
      <c r="D14" s="21"/>
      <c r="E14" s="22"/>
      <c r="F14" s="13"/>
      <c r="G14" s="13" t="str">
        <f t="shared" si="45"/>
        <v/>
      </c>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row>
    <row r="15" spans="1:112" s="2" customFormat="1" ht="30" customHeight="1" thickBot="1" x14ac:dyDescent="0.3">
      <c r="A15" s="48"/>
      <c r="B15" s="57" t="s">
        <v>41</v>
      </c>
      <c r="C15" s="23"/>
      <c r="D15" s="53">
        <f>E13</f>
        <v>43878</v>
      </c>
      <c r="E15" s="53">
        <f>D15+14</f>
        <v>43892</v>
      </c>
      <c r="F15" s="13"/>
      <c r="G15" s="13">
        <f t="shared" si="45"/>
        <v>15</v>
      </c>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row>
    <row r="16" spans="1:112" s="2" customFormat="1" ht="30" customHeight="1" thickBot="1" x14ac:dyDescent="0.3">
      <c r="A16" s="47"/>
      <c r="B16" s="57" t="s">
        <v>42</v>
      </c>
      <c r="C16" s="23"/>
      <c r="D16" s="53">
        <f>D15+2</f>
        <v>43880</v>
      </c>
      <c r="E16" s="53">
        <f>D16+7</f>
        <v>43887</v>
      </c>
      <c r="F16" s="13"/>
      <c r="G16" s="13">
        <f t="shared" si="45"/>
        <v>8</v>
      </c>
      <c r="H16" s="34"/>
      <c r="I16" s="34"/>
      <c r="J16" s="34"/>
      <c r="K16" s="34"/>
      <c r="L16" s="34"/>
      <c r="M16" s="34"/>
      <c r="N16" s="34"/>
      <c r="O16" s="34"/>
      <c r="P16" s="34"/>
      <c r="Q16" s="34"/>
      <c r="R16" s="34"/>
      <c r="S16" s="34"/>
      <c r="T16" s="35"/>
      <c r="U16" s="35"/>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row>
    <row r="17" spans="1:112" s="2" customFormat="1" ht="30" customHeight="1" thickBot="1" x14ac:dyDescent="0.3">
      <c r="A17" s="47"/>
      <c r="B17" s="57" t="s">
        <v>43</v>
      </c>
      <c r="C17" s="23"/>
      <c r="D17" s="53">
        <f>E15</f>
        <v>43892</v>
      </c>
      <c r="E17" s="53">
        <f>D17+7</f>
        <v>43899</v>
      </c>
      <c r="F17" s="13"/>
      <c r="G17" s="13">
        <f t="shared" si="45"/>
        <v>8</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row>
    <row r="18" spans="1:112" s="2" customFormat="1" ht="30" customHeight="1" thickBot="1" x14ac:dyDescent="0.3">
      <c r="A18" s="47"/>
      <c r="B18" s="57" t="s">
        <v>44</v>
      </c>
      <c r="C18" s="23"/>
      <c r="D18" s="53">
        <f>E17</f>
        <v>43899</v>
      </c>
      <c r="E18" s="53">
        <f>D18+7</f>
        <v>43906</v>
      </c>
      <c r="F18" s="13"/>
      <c r="G18" s="13">
        <f t="shared" si="45"/>
        <v>8</v>
      </c>
      <c r="H18" s="34"/>
      <c r="I18" s="34"/>
      <c r="J18" s="34"/>
      <c r="K18" s="34"/>
      <c r="L18" s="34"/>
      <c r="M18" s="34"/>
      <c r="N18" s="34"/>
      <c r="O18" s="34"/>
      <c r="P18" s="34"/>
      <c r="Q18" s="34"/>
      <c r="R18" s="34"/>
      <c r="S18" s="34"/>
      <c r="T18" s="34"/>
      <c r="U18" s="34"/>
      <c r="V18" s="34"/>
      <c r="W18" s="34"/>
      <c r="X18" s="35"/>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row>
    <row r="19" spans="1:112" s="2" customFormat="1" ht="30" customHeight="1" thickBot="1" x14ac:dyDescent="0.3">
      <c r="A19" s="47"/>
      <c r="B19" s="57" t="s">
        <v>45</v>
      </c>
      <c r="C19" s="23"/>
      <c r="D19" s="53">
        <f>E18</f>
        <v>43906</v>
      </c>
      <c r="E19" s="53">
        <f>D19+7</f>
        <v>43913</v>
      </c>
      <c r="F19" s="13"/>
      <c r="G19" s="13">
        <f t="shared" si="45"/>
        <v>8</v>
      </c>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row>
    <row r="20" spans="1:112" s="2" customFormat="1" ht="30" customHeight="1" thickBot="1" x14ac:dyDescent="0.3">
      <c r="A20" s="47"/>
      <c r="B20" s="57" t="s">
        <v>46</v>
      </c>
      <c r="C20" s="23"/>
      <c r="D20" s="53">
        <f>D15</f>
        <v>43878</v>
      </c>
      <c r="E20" s="53">
        <f>E19</f>
        <v>43913</v>
      </c>
      <c r="F20" s="13"/>
      <c r="G20" s="13"/>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row>
    <row r="21" spans="1:112" s="2" customFormat="1" ht="30" customHeight="1" thickBot="1" x14ac:dyDescent="0.3">
      <c r="A21" s="47" t="s">
        <v>20</v>
      </c>
      <c r="B21" s="24" t="s">
        <v>47</v>
      </c>
      <c r="C21" s="25"/>
      <c r="D21" s="26"/>
      <c r="E21" s="27"/>
      <c r="F21" s="13"/>
      <c r="G21" s="13" t="str">
        <f t="shared" si="45"/>
        <v/>
      </c>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row>
    <row r="22" spans="1:112" s="2" customFormat="1" ht="30" customHeight="1" thickBot="1" x14ac:dyDescent="0.3">
      <c r="A22" s="47"/>
      <c r="B22" s="58" t="s">
        <v>48</v>
      </c>
      <c r="C22" s="28"/>
      <c r="D22" s="54">
        <f>E20</f>
        <v>43913</v>
      </c>
      <c r="E22" s="54">
        <f>D22+7</f>
        <v>43920</v>
      </c>
      <c r="F22" s="13"/>
      <c r="G22" s="13">
        <f t="shared" si="45"/>
        <v>8</v>
      </c>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row>
    <row r="23" spans="1:112" s="2" customFormat="1" ht="30" customHeight="1" thickBot="1" x14ac:dyDescent="0.3">
      <c r="A23" s="47"/>
      <c r="B23" s="58" t="s">
        <v>52</v>
      </c>
      <c r="C23" s="28"/>
      <c r="D23" s="54">
        <f>D22+9</f>
        <v>43922</v>
      </c>
      <c r="E23" s="54">
        <f>D23</f>
        <v>43922</v>
      </c>
      <c r="F23" s="13"/>
      <c r="G23" s="13"/>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row>
    <row r="24" spans="1:112" s="2" customFormat="1" ht="30" customHeight="1" thickBot="1" x14ac:dyDescent="0.3">
      <c r="A24" s="47"/>
      <c r="B24" s="58" t="s">
        <v>49</v>
      </c>
      <c r="C24" s="28"/>
      <c r="D24" s="54">
        <f>E22</f>
        <v>43920</v>
      </c>
      <c r="E24" s="54">
        <f>D24+14</f>
        <v>43934</v>
      </c>
      <c r="F24" s="13"/>
      <c r="G24" s="13">
        <f t="shared" si="45"/>
        <v>15</v>
      </c>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row>
    <row r="25" spans="1:112" s="2" customFormat="1" ht="30" customHeight="1" thickBot="1" x14ac:dyDescent="0.3">
      <c r="A25" s="47"/>
      <c r="B25" s="58" t="s">
        <v>50</v>
      </c>
      <c r="C25" s="28"/>
      <c r="D25" s="54">
        <f>D23+7</f>
        <v>43929</v>
      </c>
      <c r="E25" s="54">
        <f>D25</f>
        <v>43929</v>
      </c>
      <c r="F25" s="13"/>
      <c r="G25" s="13">
        <f t="shared" si="45"/>
        <v>1</v>
      </c>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row>
    <row r="26" spans="1:112" s="2" customFormat="1" ht="30" customHeight="1" thickBot="1" x14ac:dyDescent="0.3">
      <c r="A26" s="47" t="s">
        <v>20</v>
      </c>
      <c r="B26" s="29" t="s">
        <v>51</v>
      </c>
      <c r="C26" s="30"/>
      <c r="D26" s="31"/>
      <c r="E26" s="32"/>
      <c r="F26" s="13"/>
      <c r="G26" s="13" t="str">
        <f t="shared" si="45"/>
        <v/>
      </c>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row>
    <row r="27" spans="1:112" s="2" customFormat="1" ht="30" customHeight="1" thickBot="1" x14ac:dyDescent="0.3">
      <c r="A27" s="47"/>
      <c r="B27" s="59" t="s">
        <v>53</v>
      </c>
      <c r="C27" s="33"/>
      <c r="D27" s="55">
        <f>E24</f>
        <v>43934</v>
      </c>
      <c r="E27" s="55">
        <f>D27+7</f>
        <v>43941</v>
      </c>
      <c r="F27" s="13"/>
      <c r="G27" s="13">
        <f t="shared" si="45"/>
        <v>8</v>
      </c>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row>
    <row r="28" spans="1:112" s="2" customFormat="1" ht="30" customHeight="1" thickBot="1" x14ac:dyDescent="0.3">
      <c r="A28" s="47"/>
      <c r="B28" s="59" t="s">
        <v>54</v>
      </c>
      <c r="C28" s="33"/>
      <c r="D28" s="55">
        <f>E27</f>
        <v>43941</v>
      </c>
      <c r="E28" s="55">
        <f>D28+7</f>
        <v>43948</v>
      </c>
      <c r="F28" s="13"/>
      <c r="G28" s="13">
        <f t="shared" si="45"/>
        <v>8</v>
      </c>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row>
    <row r="29" spans="1:112" s="2" customFormat="1" ht="30" customHeight="1" thickBot="1" x14ac:dyDescent="0.3">
      <c r="A29" s="47"/>
      <c r="B29" s="59" t="s">
        <v>54</v>
      </c>
      <c r="C29" s="33"/>
      <c r="D29" s="55">
        <f>E28+2</f>
        <v>43950</v>
      </c>
      <c r="E29" s="55">
        <f>D29</f>
        <v>43950</v>
      </c>
      <c r="F29" s="13"/>
      <c r="G29" s="13">
        <f t="shared" si="45"/>
        <v>1</v>
      </c>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row>
    <row r="30" spans="1:112" s="2" customFormat="1" ht="30" customHeight="1" thickBot="1" x14ac:dyDescent="0.3">
      <c r="A30" s="47"/>
      <c r="B30" s="59" t="s">
        <v>55</v>
      </c>
      <c r="C30" s="33"/>
      <c r="D30" s="55">
        <f>D29</f>
        <v>43950</v>
      </c>
      <c r="E30" s="55">
        <f>D30+7</f>
        <v>43957</v>
      </c>
      <c r="F30" s="13"/>
      <c r="G30" s="13">
        <f t="shared" si="45"/>
        <v>8</v>
      </c>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row>
    <row r="31" spans="1:112" s="2" customFormat="1" ht="30" customHeight="1" thickBot="1" x14ac:dyDescent="0.3">
      <c r="A31" s="47"/>
      <c r="B31" s="59" t="s">
        <v>56</v>
      </c>
      <c r="C31" s="33"/>
      <c r="D31" s="55">
        <f>DATE(2020,5,7)</f>
        <v>43958</v>
      </c>
      <c r="E31" s="55">
        <f>D31</f>
        <v>43958</v>
      </c>
      <c r="F31" s="13"/>
      <c r="G31" s="13">
        <f t="shared" si="45"/>
        <v>1</v>
      </c>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row>
    <row r="32" spans="1:112" ht="30" customHeight="1" x14ac:dyDescent="0.25">
      <c r="F32" s="5"/>
    </row>
    <row r="33" spans="5:5" ht="30" customHeight="1" x14ac:dyDescent="0.25">
      <c r="E33" s="49"/>
    </row>
  </sheetData>
  <mergeCells count="17">
    <mergeCell ref="CU3:DA3"/>
    <mergeCell ref="DB3:DH3"/>
    <mergeCell ref="BL3:BR3"/>
    <mergeCell ref="BS3:BY3"/>
    <mergeCell ref="BZ3:CF3"/>
    <mergeCell ref="CG3:CM3"/>
    <mergeCell ref="CN3:CT3"/>
    <mergeCell ref="AX3:BD3"/>
    <mergeCell ref="BE3:BK3"/>
    <mergeCell ref="D2:E2"/>
    <mergeCell ref="H3:N3"/>
    <mergeCell ref="O3:U3"/>
    <mergeCell ref="V3:AB3"/>
    <mergeCell ref="AC3:AI3"/>
    <mergeCell ref="B4:F4"/>
    <mergeCell ref="AJ3:AP3"/>
    <mergeCell ref="AQ3:AW3"/>
  </mergeCells>
  <conditionalFormatting sqref="C6:C10 C12:C22 C24:C31">
    <cfRule type="dataBar" priority="5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4:CF22 H24:DH31">
    <cfRule type="expression" dxfId="29" priority="71">
      <formula>AND(TODAY()&gt;=H$4,TODAY()&lt;I$4)</formula>
    </cfRule>
  </conditionalFormatting>
  <conditionalFormatting sqref="H6:CF22 H24:DH31">
    <cfRule type="expression" dxfId="28" priority="65">
      <formula>AND(task_start&lt;=H$4,ROUNDDOWN((task_end-task_start+1)*task_progress,0)+task_start-1&gt;=H$4)</formula>
    </cfRule>
    <cfRule type="expression" dxfId="27" priority="66" stopIfTrue="1">
      <formula>AND(task_end&gt;=H$4,task_start&lt;I$4)</formula>
    </cfRule>
  </conditionalFormatting>
  <conditionalFormatting sqref="C11">
    <cfRule type="dataBar" priority="38">
      <dataBar>
        <cfvo type="num" val="0"/>
        <cfvo type="num" val="1"/>
        <color theme="0" tint="-0.249977111117893"/>
      </dataBar>
      <extLst>
        <ext xmlns:x14="http://schemas.microsoft.com/office/spreadsheetml/2009/9/main" uri="{B025F937-C7B1-47D3-B67F-A62EFF666E3E}">
          <x14:id>{CE88D055-44AF-4FA9-9A92-EF996B73CB31}</x14:id>
        </ext>
      </extLst>
    </cfRule>
  </conditionalFormatting>
  <conditionalFormatting sqref="C23">
    <cfRule type="dataBar" priority="25">
      <dataBar>
        <cfvo type="num" val="0"/>
        <cfvo type="num" val="1"/>
        <color theme="0" tint="-0.249977111117893"/>
      </dataBar>
      <extLst>
        <ext xmlns:x14="http://schemas.microsoft.com/office/spreadsheetml/2009/9/main" uri="{B025F937-C7B1-47D3-B67F-A62EFF666E3E}">
          <x14:id>{203B61D7-9918-48E2-806C-BAB290FAC5EB}</x14:id>
        </ext>
      </extLst>
    </cfRule>
  </conditionalFormatting>
  <conditionalFormatting sqref="H23:CF23">
    <cfRule type="expression" dxfId="26" priority="28">
      <formula>AND(TODAY()&gt;=H$4,TODAY()&lt;I$4)</formula>
    </cfRule>
  </conditionalFormatting>
  <conditionalFormatting sqref="H23:CF23">
    <cfRule type="expression" dxfId="25" priority="26">
      <formula>AND(task_start&lt;=H$4,ROUNDDOWN((task_end-task_start+1)*task_progress,0)+task_start-1&gt;=H$4)</formula>
    </cfRule>
    <cfRule type="expression" dxfId="24" priority="27" stopIfTrue="1">
      <formula>AND(task_end&gt;=H$4,task_start&lt;I$4)</formula>
    </cfRule>
  </conditionalFormatting>
  <conditionalFormatting sqref="CG4:CM22">
    <cfRule type="expression" dxfId="23" priority="24">
      <formula>AND(TODAY()&gt;=CG$4,TODAY()&lt;CH$4)</formula>
    </cfRule>
  </conditionalFormatting>
  <conditionalFormatting sqref="CG6:CM22">
    <cfRule type="expression" dxfId="22" priority="22">
      <formula>AND(task_start&lt;=CG$4,ROUNDDOWN((task_end-task_start+1)*task_progress,0)+task_start-1&gt;=CG$4)</formula>
    </cfRule>
    <cfRule type="expression" dxfId="21" priority="23" stopIfTrue="1">
      <formula>AND(task_end&gt;=CG$4,task_start&lt;CH$4)</formula>
    </cfRule>
  </conditionalFormatting>
  <conditionalFormatting sqref="CG23:CM23">
    <cfRule type="expression" dxfId="20" priority="21">
      <formula>AND(TODAY()&gt;=CG$4,TODAY()&lt;CH$4)</formula>
    </cfRule>
  </conditionalFormatting>
  <conditionalFormatting sqref="CG23:CM23">
    <cfRule type="expression" dxfId="19" priority="19">
      <formula>AND(task_start&lt;=CG$4,ROUNDDOWN((task_end-task_start+1)*task_progress,0)+task_start-1&gt;=CG$4)</formula>
    </cfRule>
    <cfRule type="expression" dxfId="18" priority="20" stopIfTrue="1">
      <formula>AND(task_end&gt;=CG$4,task_start&lt;CH$4)</formula>
    </cfRule>
  </conditionalFormatting>
  <conditionalFormatting sqref="CN4:CT22">
    <cfRule type="expression" dxfId="17" priority="18">
      <formula>AND(TODAY()&gt;=CN$4,TODAY()&lt;CO$4)</formula>
    </cfRule>
  </conditionalFormatting>
  <conditionalFormatting sqref="CN6:CT22">
    <cfRule type="expression" dxfId="16" priority="16">
      <formula>AND(task_start&lt;=CN$4,ROUNDDOWN((task_end-task_start+1)*task_progress,0)+task_start-1&gt;=CN$4)</formula>
    </cfRule>
    <cfRule type="expression" dxfId="15" priority="17" stopIfTrue="1">
      <formula>AND(task_end&gt;=CN$4,task_start&lt;CO$4)</formula>
    </cfRule>
  </conditionalFormatting>
  <conditionalFormatting sqref="CN23:CT23">
    <cfRule type="expression" dxfId="14" priority="15">
      <formula>AND(TODAY()&gt;=CN$4,TODAY()&lt;CO$4)</formula>
    </cfRule>
  </conditionalFormatting>
  <conditionalFormatting sqref="CN23:CT23">
    <cfRule type="expression" dxfId="13" priority="13">
      <formula>AND(task_start&lt;=CN$4,ROUNDDOWN((task_end-task_start+1)*task_progress,0)+task_start-1&gt;=CN$4)</formula>
    </cfRule>
    <cfRule type="expression" dxfId="12" priority="14" stopIfTrue="1">
      <formula>AND(task_end&gt;=CN$4,task_start&lt;CO$4)</formula>
    </cfRule>
  </conditionalFormatting>
  <conditionalFormatting sqref="CU4:DA22">
    <cfRule type="expression" dxfId="11" priority="12">
      <formula>AND(TODAY()&gt;=CU$4,TODAY()&lt;CV$4)</formula>
    </cfRule>
  </conditionalFormatting>
  <conditionalFormatting sqref="CU6:DA22">
    <cfRule type="expression" dxfId="10" priority="10">
      <formula>AND(task_start&lt;=CU$4,ROUNDDOWN((task_end-task_start+1)*task_progress,0)+task_start-1&gt;=CU$4)</formula>
    </cfRule>
    <cfRule type="expression" dxfId="9" priority="11" stopIfTrue="1">
      <formula>AND(task_end&gt;=CU$4,task_start&lt;CV$4)</formula>
    </cfRule>
  </conditionalFormatting>
  <conditionalFormatting sqref="CU23:DA23">
    <cfRule type="expression" dxfId="8" priority="9">
      <formula>AND(TODAY()&gt;=CU$4,TODAY()&lt;CV$4)</formula>
    </cfRule>
  </conditionalFormatting>
  <conditionalFormatting sqref="CU23:DA23">
    <cfRule type="expression" dxfId="7" priority="7">
      <formula>AND(task_start&lt;=CU$4,ROUNDDOWN((task_end-task_start+1)*task_progress,0)+task_start-1&gt;=CU$4)</formula>
    </cfRule>
    <cfRule type="expression" dxfId="6" priority="8" stopIfTrue="1">
      <formula>AND(task_end&gt;=CU$4,task_start&lt;CV$4)</formula>
    </cfRule>
  </conditionalFormatting>
  <conditionalFormatting sqref="DB4:DH22">
    <cfRule type="expression" dxfId="5" priority="6">
      <formula>AND(TODAY()&gt;=DB$4,TODAY()&lt;DC$4)</formula>
    </cfRule>
  </conditionalFormatting>
  <conditionalFormatting sqref="DB6:DH22">
    <cfRule type="expression" dxfId="4" priority="4">
      <formula>AND(task_start&lt;=DB$4,ROUNDDOWN((task_end-task_start+1)*task_progress,0)+task_start-1&gt;=DB$4)</formula>
    </cfRule>
    <cfRule type="expression" dxfId="3" priority="5" stopIfTrue="1">
      <formula>AND(task_end&gt;=DB$4,task_start&lt;DC$4)</formula>
    </cfRule>
  </conditionalFormatting>
  <conditionalFormatting sqref="DB23:DH23">
    <cfRule type="expression" dxfId="2" priority="3">
      <formula>AND(TODAY()&gt;=DB$4,TODAY()&lt;DC$4)</formula>
    </cfRule>
  </conditionalFormatting>
  <conditionalFormatting sqref="DB23:DH23">
    <cfRule type="expression" dxfId="1" priority="1">
      <formula>AND(task_start&lt;=DB$4,ROUNDDOWN((task_end-task_start+1)*task_progress,0)+task_start-1&gt;=DB$4)</formula>
    </cfRule>
    <cfRule type="expression" dxfId="0" priority="2" stopIfTrue="1">
      <formula>AND(task_end&gt;=DB$4,task_start&lt;DC$4)</formula>
    </cfRule>
  </conditionalFormatting>
  <dataValidations count="1">
    <dataValidation type="whole" operator="greaterThanOrEqual" allowBlank="1" showInputMessage="1" promptTitle="Display Week" prompt="Changing this number will scroll the Gantt Chart view." sqref="D3"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C6:C10 C12:C22 C24:C31</xm:sqref>
        </x14:conditionalFormatting>
        <x14:conditionalFormatting xmlns:xm="http://schemas.microsoft.com/office/excel/2006/main">
          <x14:cfRule type="dataBar" id="{CE88D055-44AF-4FA9-9A92-EF996B73CB31}">
            <x14:dataBar minLength="0" maxLength="100" gradient="0">
              <x14:cfvo type="num">
                <xm:f>0</xm:f>
              </x14:cfvo>
              <x14:cfvo type="num">
                <xm:f>1</xm:f>
              </x14:cfvo>
              <x14:negativeFillColor rgb="FFFF0000"/>
              <x14:axisColor rgb="FF000000"/>
            </x14:dataBar>
          </x14:cfRule>
          <xm:sqref>C11</xm:sqref>
        </x14:conditionalFormatting>
        <x14:conditionalFormatting xmlns:xm="http://schemas.microsoft.com/office/excel/2006/main">
          <x14:cfRule type="dataBar" id="{203B61D7-9918-48E2-806C-BAB290FAC5EB}">
            <x14:dataBar minLength="0" maxLength="100" gradient="0">
              <x14:cfvo type="num">
                <xm:f>0</xm:f>
              </x14:cfvo>
              <x14:cfvo type="num">
                <xm:f>1</xm:f>
              </x14:cfvo>
              <x14:negativeFillColor rgb="FFFF0000"/>
              <x14:axisColor rgb="FF000000"/>
            </x14:dataBar>
          </x14:cfRule>
          <xm:sqref>C23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10" sqref="A10"/>
    </sheetView>
  </sheetViews>
  <sheetFormatPr defaultRowHeight="12.75" x14ac:dyDescent="0.2"/>
  <cols>
    <col min="1" max="1" width="87.140625" style="37" customWidth="1"/>
    <col min="2" max="16384" width="9.140625" style="1"/>
  </cols>
  <sheetData>
    <row r="1" spans="1:2" ht="46.5" customHeight="1" x14ac:dyDescent="0.2"/>
    <row r="2" spans="1:2" s="39" customFormat="1" ht="15.75" x14ac:dyDescent="0.25">
      <c r="A2" s="38" t="s">
        <v>8</v>
      </c>
      <c r="B2" s="38"/>
    </row>
    <row r="3" spans="1:2" s="43" customFormat="1" ht="27" customHeight="1" x14ac:dyDescent="0.25">
      <c r="A3" s="44" t="s">
        <v>13</v>
      </c>
      <c r="B3" s="44"/>
    </row>
    <row r="4" spans="1:2" s="40" customFormat="1" ht="26.25" x14ac:dyDescent="0.4">
      <c r="A4" s="41" t="s">
        <v>7</v>
      </c>
    </row>
    <row r="5" spans="1:2" ht="74.099999999999994" customHeight="1" x14ac:dyDescent="0.2">
      <c r="A5" s="42" t="s">
        <v>16</v>
      </c>
    </row>
    <row r="6" spans="1:2" ht="26.25" customHeight="1" x14ac:dyDescent="0.2">
      <c r="A6" s="41" t="s">
        <v>19</v>
      </c>
    </row>
    <row r="7" spans="1:2" s="37" customFormat="1" ht="204.95" customHeight="1" x14ac:dyDescent="0.25">
      <c r="A7" s="46" t="s">
        <v>18</v>
      </c>
    </row>
    <row r="8" spans="1:2" s="40" customFormat="1" ht="26.25" x14ac:dyDescent="0.4">
      <c r="A8" s="41" t="s">
        <v>9</v>
      </c>
    </row>
    <row r="9" spans="1:2" ht="60" x14ac:dyDescent="0.2">
      <c r="A9" s="42" t="s">
        <v>17</v>
      </c>
    </row>
    <row r="10" spans="1:2" s="37" customFormat="1" ht="27.95" customHeight="1" x14ac:dyDescent="0.25">
      <c r="A10" s="45" t="s">
        <v>15</v>
      </c>
    </row>
    <row r="11" spans="1:2" s="40" customFormat="1" ht="26.25" x14ac:dyDescent="0.4">
      <c r="A11" s="41" t="s">
        <v>6</v>
      </c>
    </row>
    <row r="12" spans="1:2" ht="30" x14ac:dyDescent="0.2">
      <c r="A12" s="42" t="s">
        <v>14</v>
      </c>
    </row>
    <row r="13" spans="1:2" s="37" customFormat="1" ht="27.95" customHeight="1" x14ac:dyDescent="0.25">
      <c r="A13" s="45" t="s">
        <v>1</v>
      </c>
    </row>
    <row r="14" spans="1:2" s="40" customFormat="1" ht="26.25" x14ac:dyDescent="0.4">
      <c r="A14" s="41" t="s">
        <v>10</v>
      </c>
    </row>
    <row r="15" spans="1:2" ht="75" customHeight="1" x14ac:dyDescent="0.2">
      <c r="A15" s="42" t="s">
        <v>11</v>
      </c>
    </row>
    <row r="16" spans="1:2" ht="75" x14ac:dyDescent="0.2">
      <c r="A16" s="42" t="s">
        <v>12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2020-02-03T19:48:12Z</dcterms:modified>
</cp:coreProperties>
</file>