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sermontandon/Google Drive/Frasers Files/FOURTH YEAR/EEE4022S/data/"/>
    </mc:Choice>
  </mc:AlternateContent>
  <xr:revisionPtr revIDLastSave="0" documentId="8_{EF32C867-05F2-F44C-8386-C601AC3B3423}" xr6:coauthVersionLast="47" xr6:coauthVersionMax="47" xr10:uidLastSave="{00000000-0000-0000-0000-000000000000}"/>
  <bookViews>
    <workbookView xWindow="0" yWindow="500" windowWidth="43180" windowHeight="17300" xr2:uid="{CC309243-E49D-4869-ABE8-409B270F43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6" i="1" l="1"/>
  <c r="S25" i="1"/>
  <c r="S24" i="1"/>
  <c r="S23" i="1"/>
  <c r="N26" i="1"/>
  <c r="N25" i="1"/>
  <c r="N24" i="1"/>
  <c r="N23" i="1"/>
  <c r="H16" i="1"/>
  <c r="H15" i="1"/>
  <c r="H14" i="1"/>
  <c r="H13" i="1"/>
  <c r="H12" i="1"/>
  <c r="G16" i="1"/>
  <c r="G15" i="1"/>
  <c r="G14" i="1"/>
  <c r="G13" i="1"/>
  <c r="G12" i="1"/>
  <c r="F16" i="1"/>
  <c r="E16" i="1"/>
  <c r="F15" i="1"/>
  <c r="E15" i="1"/>
  <c r="F14" i="1"/>
  <c r="E14" i="1"/>
  <c r="F13" i="1"/>
  <c r="E13" i="1"/>
  <c r="F12" i="1"/>
  <c r="E12" i="1"/>
</calcChain>
</file>

<file path=xl/sharedStrings.xml><?xml version="1.0" encoding="utf-8"?>
<sst xmlns="http://schemas.openxmlformats.org/spreadsheetml/2006/main" count="21" uniqueCount="19">
  <si>
    <t>Stds</t>
  </si>
  <si>
    <t>Abs</t>
  </si>
  <si>
    <t>Samples</t>
  </si>
  <si>
    <t>Abs 1</t>
  </si>
  <si>
    <t>Abs 2</t>
  </si>
  <si>
    <t>Ave</t>
  </si>
  <si>
    <t>SD</t>
  </si>
  <si>
    <t>TP</t>
  </si>
  <si>
    <t>sd</t>
  </si>
  <si>
    <t>%</t>
  </si>
  <si>
    <t>(mg/L)</t>
  </si>
  <si>
    <t>Dil.</t>
  </si>
  <si>
    <t>g/l</t>
  </si>
  <si>
    <t>accuracy</t>
  </si>
  <si>
    <t>precision</t>
  </si>
  <si>
    <t>stddec/cobs</t>
  </si>
  <si>
    <t>cobs-cnom/cnom</t>
  </si>
  <si>
    <t>SPEC</t>
  </si>
  <si>
    <t>for brine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</si>
</sst>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NewRoman,Italic"/>
    </font>
    <font>
      <sz val="12"/>
      <color theme="1"/>
      <name val="TimesNew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Standard</a:t>
            </a:r>
            <a:r>
              <a:rPr lang="en-ZA" baseline="0"/>
              <a:t>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012658227848101E-2"/>
          <c:y val="0.15780110819480897"/>
          <c:w val="0.88848101265822788"/>
          <c:h val="0.72094889180519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4981211723534557"/>
                  <c:y val="5.5138888888888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0</c:v>
                </c:pt>
                <c:pt idx="1">
                  <c:v>0.33</c:v>
                </c:pt>
                <c:pt idx="2">
                  <c:v>0.621</c:v>
                </c:pt>
                <c:pt idx="3">
                  <c:v>0.94899999999999995</c:v>
                </c:pt>
                <c:pt idx="4">
                  <c:v>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8-4AA7-9146-2065A52F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982264"/>
        <c:axId val="489988664"/>
      </c:scatterChart>
      <c:valAx>
        <c:axId val="48998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88664"/>
        <c:crosses val="autoZero"/>
        <c:crossBetween val="midCat"/>
      </c:valAx>
      <c:valAx>
        <c:axId val="48998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8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4981211723534557"/>
                  <c:y val="5.5138888888888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Sheet1!$A$12:$A$16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Sheet1!$G$12:$G$16</c:f>
              <c:numCache>
                <c:formatCode>0</c:formatCode>
                <c:ptCount val="5"/>
                <c:pt idx="0" formatCode="General">
                  <c:v>0</c:v>
                </c:pt>
                <c:pt idx="1">
                  <c:v>318.11023622047247</c:v>
                </c:pt>
                <c:pt idx="2">
                  <c:v>487.40157480314957</c:v>
                </c:pt>
                <c:pt idx="3">
                  <c:v>730.70866141732279</c:v>
                </c:pt>
                <c:pt idx="4">
                  <c:v>1054.3307086614175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8-4593-A557-3D7D971AA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982264"/>
        <c:axId val="489988664"/>
      </c:scatterChart>
      <c:valAx>
        <c:axId val="48998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88664"/>
        <c:crosses val="autoZero"/>
        <c:crossBetween val="midCat"/>
        <c:majorUnit val="5"/>
      </c:valAx>
      <c:valAx>
        <c:axId val="48998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82264"/>
        <c:crosses val="autoZero"/>
        <c:crossBetween val="midCat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498475</xdr:colOff>
      <xdr:row>0</xdr:row>
      <xdr:rowOff>141287</xdr:rowOff>
    </xdr:from>
    <xdr:to>
      <xdr:col>20</xdr:col>
      <xdr:colOff>130175</xdr:colOff>
      <xdr:row>15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AF5F7-0DAE-4F48-8DA4-DCC1D8605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152781</xdr:rowOff>
    </xdr:from>
    <xdr:to>
      <xdr:col>11</xdr:col>
      <xdr:colOff>200525</xdr:colOff>
      <xdr:row>57</xdr:row>
      <xdr:rowOff>190976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0A66F9-48B8-4028-A4F6-30BD75FB5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BC329-5357-486F-B07A-75C2A77C2794}">
  <dimension ref="A1:V26"/>
  <sheetViews>
    <sheetView tabSelected="1" topLeftCell="A12" zoomScale="133" zoomScaleNormal="133" workbookViewId="0">
      <selection activeCell="V18" sqref="V18:V22"/>
    </sheetView>
  </sheetViews>
  <sheetFormatPr baseColWidth="10" defaultColWidth="8.83203125" defaultRowHeight="15"/>
  <cols>
    <col min="1" max="1" width="12.1640625" customWidth="1"/>
    <col min="7" max="7" width="10.5" bestFit="1" customWidth="1"/>
  </cols>
  <sheetData>
    <row r="1" spans="1:10">
      <c r="A1" s="1" t="s">
        <v>0</v>
      </c>
      <c r="B1" s="1" t="s">
        <v>1</v>
      </c>
    </row>
    <row r="2" spans="1:10">
      <c r="A2" t="s">
        <v>10</v>
      </c>
    </row>
    <row r="3" spans="1:10">
      <c r="A3">
        <v>0</v>
      </c>
      <c r="B3">
        <v>0</v>
      </c>
    </row>
    <row r="4" spans="1:10">
      <c r="A4">
        <v>25</v>
      </c>
      <c r="B4">
        <v>0.33</v>
      </c>
    </row>
    <row r="5" spans="1:10">
      <c r="A5">
        <v>50</v>
      </c>
      <c r="B5">
        <v>0.621</v>
      </c>
      <c r="D5" t="s">
        <v>18</v>
      </c>
    </row>
    <row r="6" spans="1:10">
      <c r="A6">
        <v>75</v>
      </c>
      <c r="B6">
        <v>0.94899999999999995</v>
      </c>
    </row>
    <row r="7" spans="1:10">
      <c r="A7">
        <v>100</v>
      </c>
      <c r="B7">
        <v>1.28</v>
      </c>
    </row>
    <row r="10" spans="1:10" s="2" customFormat="1">
      <c r="A10" s="2" t="s">
        <v>2</v>
      </c>
      <c r="B10" s="2" t="s">
        <v>11</v>
      </c>
      <c r="C10" s="2" t="s">
        <v>3</v>
      </c>
      <c r="D10" s="2" t="s">
        <v>4</v>
      </c>
      <c r="E10" s="2" t="s">
        <v>5</v>
      </c>
      <c r="F10" s="2" t="s">
        <v>6</v>
      </c>
      <c r="G10" s="2" t="s">
        <v>7</v>
      </c>
      <c r="H10" s="2" t="s">
        <v>8</v>
      </c>
    </row>
    <row r="11" spans="1:10">
      <c r="A11" t="s">
        <v>9</v>
      </c>
      <c r="G11" t="s">
        <v>10</v>
      </c>
      <c r="J11" t="s">
        <v>12</v>
      </c>
    </row>
    <row r="12" spans="1:10">
      <c r="A12">
        <v>0</v>
      </c>
      <c r="B12">
        <v>20</v>
      </c>
      <c r="C12">
        <v>0</v>
      </c>
      <c r="D12">
        <v>0</v>
      </c>
      <c r="E12">
        <f>AVERAGE(C12:D12)</f>
        <v>0</v>
      </c>
      <c r="F12">
        <f>STDEV(C12:D12)</f>
        <v>0</v>
      </c>
      <c r="G12">
        <f>E12*B12/0.0127</f>
        <v>0</v>
      </c>
      <c r="H12">
        <f>F12*B12/0.0127</f>
        <v>0</v>
      </c>
      <c r="J12">
        <v>0</v>
      </c>
    </row>
    <row r="13" spans="1:10">
      <c r="A13">
        <v>25</v>
      </c>
      <c r="B13">
        <v>20</v>
      </c>
      <c r="C13">
        <v>0.21099999999999999</v>
      </c>
      <c r="D13">
        <v>0.193</v>
      </c>
      <c r="E13" s="3">
        <f t="shared" ref="E13:E16" si="0">AVERAGE(C13:D13)</f>
        <v>0.20200000000000001</v>
      </c>
      <c r="F13" s="3">
        <f t="shared" ref="F13:F16" si="1">STDEV(C13:D13)</f>
        <v>1.2727922061357847E-2</v>
      </c>
      <c r="G13" s="4">
        <f t="shared" ref="G13:G16" si="2">E13*B13/0.0127</f>
        <v>318.11023622047247</v>
      </c>
      <c r="H13" s="4">
        <f t="shared" ref="H13:H16" si="3">F13*B13/0.0127</f>
        <v>20.043971750169838</v>
      </c>
      <c r="J13">
        <v>0.318</v>
      </c>
    </row>
    <row r="14" spans="1:10">
      <c r="A14">
        <v>50</v>
      </c>
      <c r="B14">
        <v>20</v>
      </c>
      <c r="C14">
        <v>0.30299999999999999</v>
      </c>
      <c r="D14">
        <v>0.316</v>
      </c>
      <c r="E14" s="3">
        <f t="shared" si="0"/>
        <v>0.3095</v>
      </c>
      <c r="F14" s="3">
        <f t="shared" si="1"/>
        <v>9.1923881554251269E-3</v>
      </c>
      <c r="G14" s="4">
        <f t="shared" si="2"/>
        <v>487.40157480314957</v>
      </c>
      <c r="H14" s="4">
        <f t="shared" si="3"/>
        <v>14.47620181956713</v>
      </c>
      <c r="J14">
        <v>0.48699999999999999</v>
      </c>
    </row>
    <row r="15" spans="1:10">
      <c r="A15">
        <v>75</v>
      </c>
      <c r="B15">
        <v>20</v>
      </c>
      <c r="C15">
        <v>0.45800000000000002</v>
      </c>
      <c r="D15">
        <v>0.47</v>
      </c>
      <c r="E15" s="3">
        <f t="shared" si="0"/>
        <v>0.46399999999999997</v>
      </c>
      <c r="F15" s="3">
        <f t="shared" si="1"/>
        <v>8.4852813742385385E-3</v>
      </c>
      <c r="G15" s="4">
        <f t="shared" si="2"/>
        <v>730.70866141732279</v>
      </c>
      <c r="H15" s="4">
        <f t="shared" si="3"/>
        <v>13.362647833446518</v>
      </c>
      <c r="J15">
        <v>0.73099999999999998</v>
      </c>
    </row>
    <row r="16" spans="1:10">
      <c r="A16">
        <v>100</v>
      </c>
      <c r="B16">
        <v>20</v>
      </c>
      <c r="C16">
        <v>0.66</v>
      </c>
      <c r="D16">
        <v>0.67900000000000005</v>
      </c>
      <c r="E16" s="3">
        <f t="shared" si="0"/>
        <v>0.66949999999999998</v>
      </c>
      <c r="F16" s="3">
        <f t="shared" si="1"/>
        <v>1.3435028842544414E-2</v>
      </c>
      <c r="G16" s="4">
        <f t="shared" si="2"/>
        <v>1054.3307086614175</v>
      </c>
      <c r="H16" s="4">
        <f t="shared" si="3"/>
        <v>21.157525736290417</v>
      </c>
      <c r="J16">
        <v>1.054</v>
      </c>
    </row>
    <row r="19" spans="13:22" ht="16">
      <c r="V19" s="5"/>
    </row>
    <row r="20" spans="13:22" ht="16">
      <c r="M20" t="s">
        <v>17</v>
      </c>
      <c r="N20" t="s">
        <v>18</v>
      </c>
      <c r="V20" s="5"/>
    </row>
    <row r="21" spans="13:22">
      <c r="M21" t="s">
        <v>13</v>
      </c>
      <c r="N21" t="s">
        <v>16</v>
      </c>
      <c r="R21" t="s">
        <v>14</v>
      </c>
      <c r="S21" t="s">
        <v>15</v>
      </c>
    </row>
    <row r="22" spans="13:22" ht="16">
      <c r="M22" s="7">
        <v>0</v>
      </c>
      <c r="N22">
        <v>0</v>
      </c>
      <c r="V22" s="6"/>
    </row>
    <row r="23" spans="13:22">
      <c r="M23">
        <v>0.318</v>
      </c>
      <c r="N23">
        <f>(0.318-0.26)/0.26</f>
        <v>0.22307692307692306</v>
      </c>
      <c r="S23">
        <f>(0.013/0.318)</f>
        <v>4.0880503144654086E-2</v>
      </c>
    </row>
    <row r="24" spans="13:22">
      <c r="M24">
        <v>0.48699999999999999</v>
      </c>
      <c r="N24">
        <f>(0.487-0.51)/0.51</f>
        <v>-4.5098039215686316E-2</v>
      </c>
      <c r="S24">
        <f>(0.009/0.487)</f>
        <v>1.8480492813141684E-2</v>
      </c>
    </row>
    <row r="25" spans="13:22">
      <c r="M25">
        <v>0.73099999999999998</v>
      </c>
      <c r="N25">
        <f>(0.731-0.77)/0.77</f>
        <v>-5.0649350649350694E-2</v>
      </c>
      <c r="S25">
        <f>0.008/0.731</f>
        <v>1.094391244870041E-2</v>
      </c>
    </row>
    <row r="26" spans="13:22">
      <c r="M26">
        <v>1.054</v>
      </c>
      <c r="N26">
        <f>(1.054-1.02)/1.02</f>
        <v>3.3333333333333361E-2</v>
      </c>
      <c r="S26">
        <f>0.013/1.054</f>
        <v>1.2333965844402276E-2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Garcin</dc:creator>
  <cp:lastModifiedBy>Microsoft Office User</cp:lastModifiedBy>
  <dcterms:created xsi:type="dcterms:W3CDTF">2021-10-26T12:47:26Z</dcterms:created>
  <dcterms:modified xsi:type="dcterms:W3CDTF">2021-11-07T10:49:27Z</dcterms:modified>
</cp:coreProperties>
</file>