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sermontandon/Google Drive/Frasers Files/FOURTH YEAR/EEE4022S/data/"/>
    </mc:Choice>
  </mc:AlternateContent>
  <xr:revisionPtr revIDLastSave="0" documentId="8_{00D65365-0532-3E4B-9ABB-4DE210CCF852}" xr6:coauthVersionLast="47" xr6:coauthVersionMax="47" xr10:uidLastSave="{00000000-0000-0000-0000-000000000000}"/>
  <bookViews>
    <workbookView xWindow="6400" yWindow="1480" windowWidth="43720" windowHeight="19520" xr2:uid="{757AB344-1385-4ABC-BE09-1975CA81B5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8" i="1" l="1"/>
  <c r="C28" i="1"/>
  <c r="J27" i="1"/>
  <c r="I27" i="1"/>
  <c r="C27" i="1"/>
  <c r="J26" i="1"/>
  <c r="I26" i="1"/>
  <c r="C26" i="1"/>
  <c r="J25" i="1"/>
  <c r="I25" i="1"/>
  <c r="C25" i="1" s="1"/>
  <c r="J24" i="1"/>
  <c r="I24" i="1"/>
  <c r="C24" i="1"/>
  <c r="I41" i="1"/>
  <c r="H41" i="1"/>
  <c r="I40" i="1"/>
  <c r="H40" i="1"/>
  <c r="I39" i="1"/>
  <c r="H39" i="1"/>
  <c r="H38" i="1"/>
  <c r="I38" i="1" s="1"/>
  <c r="I37" i="1"/>
  <c r="H37" i="1"/>
  <c r="J51" i="1"/>
  <c r="I51" i="1"/>
  <c r="C51" i="1" s="1"/>
  <c r="J50" i="1"/>
  <c r="I50" i="1"/>
  <c r="C50" i="1"/>
  <c r="J49" i="1"/>
  <c r="I49" i="1"/>
  <c r="C49" i="1"/>
  <c r="J48" i="1"/>
  <c r="I48" i="1"/>
  <c r="C48" i="1" s="1"/>
  <c r="J47" i="1"/>
  <c r="I47" i="1"/>
  <c r="C47" i="1"/>
  <c r="J35" i="1"/>
  <c r="I35" i="1"/>
  <c r="C35" i="1" s="1"/>
  <c r="J34" i="1"/>
  <c r="I34" i="1"/>
  <c r="C34" i="1"/>
  <c r="J33" i="1"/>
  <c r="I33" i="1"/>
  <c r="C33" i="1" s="1"/>
  <c r="J32" i="1"/>
  <c r="I32" i="1"/>
  <c r="C32" i="1"/>
  <c r="J31" i="1"/>
  <c r="I31" i="1"/>
  <c r="C31" i="1"/>
  <c r="V29" i="1"/>
  <c r="U29" i="1"/>
  <c r="O29" i="1" s="1"/>
  <c r="V28" i="1"/>
  <c r="U28" i="1"/>
  <c r="O28" i="1"/>
  <c r="V27" i="1"/>
  <c r="U27" i="1"/>
  <c r="O27" i="1"/>
  <c r="V26" i="1"/>
  <c r="U26" i="1"/>
  <c r="O26" i="1"/>
  <c r="V25" i="1"/>
  <c r="U25" i="1"/>
  <c r="O25" i="1"/>
  <c r="C21" i="1"/>
  <c r="J3" i="1"/>
  <c r="F7" i="1"/>
  <c r="I7" i="1" s="1"/>
  <c r="E7" i="1"/>
  <c r="G7" i="1" s="1"/>
  <c r="F6" i="1"/>
  <c r="I6" i="1" s="1"/>
  <c r="E6" i="1"/>
  <c r="G6" i="1" s="1"/>
  <c r="F5" i="1"/>
  <c r="I5" i="1" s="1"/>
  <c r="E5" i="1"/>
  <c r="G5" i="1" s="1"/>
  <c r="F4" i="1"/>
  <c r="I4" i="1" s="1"/>
  <c r="E4" i="1"/>
  <c r="G4" i="1" s="1"/>
  <c r="F3" i="1"/>
  <c r="I3" i="1" s="1"/>
  <c r="E3" i="1"/>
  <c r="G3" i="1" s="1"/>
</calcChain>
</file>

<file path=xl/sharedStrings.xml><?xml version="1.0" encoding="utf-8"?>
<sst xmlns="http://schemas.openxmlformats.org/spreadsheetml/2006/main" count="40" uniqueCount="28">
  <si>
    <t>Samples</t>
  </si>
  <si>
    <t>Dilution</t>
  </si>
  <si>
    <t>Area 1</t>
  </si>
  <si>
    <t>Area 2</t>
  </si>
  <si>
    <t>Ave.</t>
  </si>
  <si>
    <t>SD</t>
  </si>
  <si>
    <t>(g/L)</t>
  </si>
  <si>
    <t>±</t>
  </si>
  <si>
    <t>HT Conc.</t>
  </si>
  <si>
    <t>%</t>
  </si>
  <si>
    <t>Conversion</t>
  </si>
  <si>
    <t>SPEC</t>
  </si>
  <si>
    <t>HPLC CONC</t>
  </si>
  <si>
    <t>SPEC AU</t>
  </si>
  <si>
    <t>STDDEV</t>
  </si>
  <si>
    <t>LID</t>
  </si>
  <si>
    <t>DC -LOG</t>
  </si>
  <si>
    <t>LID-LOG</t>
  </si>
  <si>
    <t>ADA2200-LOG</t>
  </si>
  <si>
    <t>LID- NO LOG</t>
  </si>
  <si>
    <t>meanlog10vout</t>
  </si>
  <si>
    <t>stdev</t>
  </si>
  <si>
    <t>log10</t>
  </si>
  <si>
    <t>ave</t>
  </si>
  <si>
    <t>stddev</t>
  </si>
  <si>
    <t>mean</t>
  </si>
  <si>
    <t>DONE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</si>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</sst>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9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HT std.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5069750656167979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Sheet1!$A$3:$A$7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xVal>
          <c:yVal>
            <c:numRef>
              <c:f>Sheet1!$G$3:$G$7</c:f>
              <c:numCache>
                <c:formatCode>0.000</c:formatCode>
                <c:ptCount val="5"/>
                <c:pt idx="0">
                  <c:v>1.28994341</c:v>
                </c:pt>
                <c:pt idx="1">
                  <c:v>0.98163766369999994</c:v>
                </c:pt>
                <c:pt idx="2">
                  <c:v>0.66475825609999994</c:v>
                </c:pt>
                <c:pt idx="3">
                  <c:v>0.33035994530000001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2-4F60-8009-30EC4EE64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77144"/>
        <c:axId val="514780024"/>
      </c:scatterChart>
      <c:valAx>
        <c:axId val="5147771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Brine dilution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80024"/>
        <c:crosses val="autoZero"/>
        <c:crossBetween val="midCat"/>
        <c:majorUnit val="0.25"/>
      </c:valAx>
      <c:valAx>
        <c:axId val="51478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HT conc.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7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60324</xdr:colOff>
      <xdr:row>0</xdr:row>
      <xdr:rowOff>55562</xdr:rowOff>
    </xdr:from>
    <xdr:to>
      <xdr:col>32</xdr:col>
      <xdr:colOff>88899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7C10A-A2B7-4014-BB55-D82BE7A4A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3A79E-4822-4C9B-A612-A99270654882}">
  <dimension ref="A1:V51"/>
  <sheetViews>
    <sheetView tabSelected="1" workbookViewId="0">
      <selection activeCell="I13" sqref="I13"/>
    </sheetView>
  </sheetViews>
  <sheetFormatPr baseColWidth="10" defaultColWidth="8.83203125" defaultRowHeight="15" x14ac:dyDescent="0.2"/>
  <cols>
    <col min="3" max="3" width="11.6640625" customWidth="1"/>
    <col min="4" max="4" width="11.5" customWidth="1"/>
    <col min="8" max="8" width="9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I1" t="s">
        <v>5</v>
      </c>
      <c r="J1" t="s">
        <v>9</v>
      </c>
    </row>
    <row r="2" spans="1:10" x14ac:dyDescent="0.2">
      <c r="G2" t="s">
        <v>6</v>
      </c>
    </row>
    <row r="3" spans="1:10" x14ac:dyDescent="0.2">
      <c r="A3" s="2">
        <v>1</v>
      </c>
      <c r="B3">
        <v>1</v>
      </c>
      <c r="C3">
        <v>19653364</v>
      </c>
      <c r="D3">
        <v>19317736</v>
      </c>
      <c r="E3">
        <f>AVERAGE(C3:D3)</f>
        <v>19485550</v>
      </c>
      <c r="F3">
        <f>STDEV(C3:D3)</f>
        <v>237324.83475607858</v>
      </c>
      <c r="G3" s="1">
        <f>B3*E3*0.0000000662</f>
        <v>1.28994341</v>
      </c>
      <c r="H3" t="s">
        <v>7</v>
      </c>
      <c r="I3" s="1">
        <f>B3*F3*0.0000000662</f>
        <v>1.5710904060852401E-2</v>
      </c>
      <c r="J3">
        <f>I3/G3*100</f>
        <v>1.2179529690261683</v>
      </c>
    </row>
    <row r="4" spans="1:10" x14ac:dyDescent="0.2">
      <c r="A4" s="2">
        <v>0.75</v>
      </c>
      <c r="B4">
        <v>1</v>
      </c>
      <c r="C4">
        <v>14504725</v>
      </c>
      <c r="D4">
        <v>15152002</v>
      </c>
      <c r="E4">
        <f t="shared" ref="E4:E7" si="0">AVERAGE(C4:D4)</f>
        <v>14828363.5</v>
      </c>
      <c r="F4">
        <f t="shared" ref="F4:F7" si="1">STDEV(C4:D4)</f>
        <v>457693.95600608492</v>
      </c>
      <c r="G4" s="1">
        <f t="shared" ref="G4:G7" si="2">B4*E4*0.0000000662</f>
        <v>0.98163766369999994</v>
      </c>
      <c r="H4" t="s">
        <v>7</v>
      </c>
      <c r="I4" s="1">
        <f t="shared" ref="I4:I7" si="3">B4*F4*0.0000000662</f>
        <v>3.0299339887602819E-2</v>
      </c>
    </row>
    <row r="5" spans="1:10" x14ac:dyDescent="0.2">
      <c r="A5" s="2">
        <v>0.5</v>
      </c>
      <c r="B5">
        <v>1</v>
      </c>
      <c r="C5">
        <v>10256331</v>
      </c>
      <c r="D5">
        <v>9827000</v>
      </c>
      <c r="E5">
        <f t="shared" si="0"/>
        <v>10041665.5</v>
      </c>
      <c r="F5">
        <f t="shared" si="1"/>
        <v>303582.86147360166</v>
      </c>
      <c r="G5" s="1">
        <f t="shared" si="2"/>
        <v>0.66475825609999994</v>
      </c>
      <c r="H5" t="s">
        <v>7</v>
      </c>
      <c r="I5" s="1">
        <f t="shared" si="3"/>
        <v>2.0097185429552428E-2</v>
      </c>
    </row>
    <row r="6" spans="1:10" x14ac:dyDescent="0.2">
      <c r="A6" s="2">
        <v>0.25</v>
      </c>
      <c r="B6">
        <v>1</v>
      </c>
      <c r="C6">
        <v>5039613</v>
      </c>
      <c r="D6">
        <v>4941050</v>
      </c>
      <c r="E6">
        <f t="shared" si="0"/>
        <v>4990331.5</v>
      </c>
      <c r="F6">
        <f t="shared" si="1"/>
        <v>69694.565674089681</v>
      </c>
      <c r="G6" s="1">
        <f t="shared" si="2"/>
        <v>0.33035994530000001</v>
      </c>
      <c r="H6" t="s">
        <v>7</v>
      </c>
      <c r="I6" s="1">
        <f t="shared" si="3"/>
        <v>4.6137802476247363E-3</v>
      </c>
    </row>
    <row r="7" spans="1:10" x14ac:dyDescent="0.2">
      <c r="A7" s="2">
        <v>0</v>
      </c>
      <c r="B7">
        <v>1</v>
      </c>
      <c r="C7">
        <v>0</v>
      </c>
      <c r="D7">
        <v>0</v>
      </c>
      <c r="E7">
        <f t="shared" si="0"/>
        <v>0</v>
      </c>
      <c r="F7">
        <f t="shared" si="1"/>
        <v>0</v>
      </c>
      <c r="G7" s="1">
        <f t="shared" si="2"/>
        <v>0</v>
      </c>
      <c r="H7" t="s">
        <v>7</v>
      </c>
      <c r="I7" s="1">
        <f t="shared" si="3"/>
        <v>0</v>
      </c>
    </row>
    <row r="13" spans="1:10" x14ac:dyDescent="0.2">
      <c r="A13" t="s">
        <v>10</v>
      </c>
      <c r="B13" t="s">
        <v>11</v>
      </c>
    </row>
    <row r="16" spans="1:10" x14ac:dyDescent="0.2">
      <c r="A16" t="s">
        <v>12</v>
      </c>
      <c r="C16" t="s">
        <v>13</v>
      </c>
      <c r="D16" t="s">
        <v>14</v>
      </c>
    </row>
    <row r="17" spans="1:22" x14ac:dyDescent="0.2">
      <c r="A17" s="3">
        <v>1.29</v>
      </c>
      <c r="B17" s="2">
        <v>1</v>
      </c>
      <c r="C17">
        <v>0.67</v>
      </c>
      <c r="D17">
        <v>0</v>
      </c>
    </row>
    <row r="18" spans="1:22" x14ac:dyDescent="0.2">
      <c r="A18" s="3">
        <v>0.98199999999999998</v>
      </c>
      <c r="B18" s="2">
        <v>0.75</v>
      </c>
      <c r="C18">
        <v>0.46400000000000002</v>
      </c>
      <c r="D18">
        <v>1.2999999999999999E-2</v>
      </c>
    </row>
    <row r="19" spans="1:22" x14ac:dyDescent="0.2">
      <c r="A19" s="3">
        <v>0.66500000000000004</v>
      </c>
      <c r="B19" s="2">
        <v>0.5</v>
      </c>
      <c r="C19">
        <v>0.31</v>
      </c>
      <c r="D19">
        <v>8.0000000000000002E-3</v>
      </c>
    </row>
    <row r="20" spans="1:22" x14ac:dyDescent="0.2">
      <c r="A20" s="3">
        <v>0.33</v>
      </c>
      <c r="B20" s="2">
        <v>0.25</v>
      </c>
      <c r="C20">
        <v>0.20200000000000001</v>
      </c>
      <c r="D20">
        <v>8.9999999999999993E-3</v>
      </c>
    </row>
    <row r="21" spans="1:22" x14ac:dyDescent="0.2">
      <c r="A21" s="3">
        <v>0</v>
      </c>
      <c r="B21" s="2">
        <v>0</v>
      </c>
      <c r="C21" s="1">
        <f t="shared" ref="C21" si="4">AVERAGE(A21:B21)</f>
        <v>0</v>
      </c>
      <c r="D21">
        <v>1.2999999999999999E-2</v>
      </c>
    </row>
    <row r="23" spans="1:22" x14ac:dyDescent="0.2">
      <c r="A23" t="s">
        <v>18</v>
      </c>
      <c r="C23" t="s">
        <v>20</v>
      </c>
      <c r="D23" t="s">
        <v>21</v>
      </c>
      <c r="I23" t="s">
        <v>25</v>
      </c>
      <c r="J23" t="s">
        <v>21</v>
      </c>
    </row>
    <row r="24" spans="1:22" x14ac:dyDescent="0.2">
      <c r="A24" s="3">
        <v>1.29</v>
      </c>
      <c r="C24">
        <f>LOG10(I24)</f>
        <v>-1.6497519816658373</v>
      </c>
      <c r="D24">
        <v>2.1999999999999999E-2</v>
      </c>
      <c r="E24">
        <v>2.3E-2</v>
      </c>
      <c r="F24">
        <v>2.1999999999999999E-2</v>
      </c>
      <c r="G24">
        <v>2.3E-2</v>
      </c>
      <c r="H24">
        <v>2.1999999999999999E-2</v>
      </c>
      <c r="I24">
        <f>AVERAGE(D24:H24)</f>
        <v>2.2399999999999996E-2</v>
      </c>
      <c r="J24">
        <f>STDEV(D24:H24)</f>
        <v>5.4772255750516654E-4</v>
      </c>
      <c r="N24" t="s">
        <v>15</v>
      </c>
      <c r="O24" t="s">
        <v>22</v>
      </c>
      <c r="U24" t="s">
        <v>23</v>
      </c>
      <c r="V24" t="s">
        <v>24</v>
      </c>
    </row>
    <row r="25" spans="1:22" x14ac:dyDescent="0.2">
      <c r="A25" s="3">
        <v>0.98199999999999998</v>
      </c>
      <c r="C25">
        <f t="shared" ref="C25:C28" si="5">LOG10(I25)</f>
        <v>-1.5718652059712113</v>
      </c>
      <c r="D25">
        <v>2.7E-2</v>
      </c>
      <c r="E25">
        <v>2.5999999999999999E-2</v>
      </c>
      <c r="F25">
        <v>2.7E-2</v>
      </c>
      <c r="G25">
        <v>2.7E-2</v>
      </c>
      <c r="H25">
        <v>2.7E-2</v>
      </c>
      <c r="I25">
        <f t="shared" ref="I25:I27" si="6">AVERAGE(D25:H25)</f>
        <v>2.6800000000000001E-2</v>
      </c>
      <c r="J25">
        <f>STDEV(D25:H25)</f>
        <v>4.4721359549995833E-4</v>
      </c>
      <c r="N25" s="2">
        <v>1</v>
      </c>
      <c r="O25">
        <f>LOG10(U25)</f>
        <v>-0.56098327161248707</v>
      </c>
      <c r="P25">
        <v>0.27500000000000002</v>
      </c>
      <c r="Q25">
        <v>0.27400000000000002</v>
      </c>
      <c r="R25">
        <v>0.27500000000000002</v>
      </c>
      <c r="S25">
        <v>0.27500000000000002</v>
      </c>
      <c r="T25">
        <v>0.27500000000000002</v>
      </c>
      <c r="U25">
        <f>AVERAGE(P25:T25)</f>
        <v>0.27480000000000004</v>
      </c>
      <c r="V25">
        <f>STDEV(P26:U26)</f>
        <v>4.0000000000000034E-4</v>
      </c>
    </row>
    <row r="26" spans="1:22" x14ac:dyDescent="0.2">
      <c r="A26" s="3">
        <v>0.66500000000000004</v>
      </c>
      <c r="C26">
        <f t="shared" si="5"/>
        <v>-1.453457336521869</v>
      </c>
      <c r="D26">
        <v>3.5999999999999997E-2</v>
      </c>
      <c r="E26">
        <v>3.5000000000000003E-2</v>
      </c>
      <c r="F26">
        <v>3.4000000000000002E-2</v>
      </c>
      <c r="G26">
        <v>3.5000000000000003E-2</v>
      </c>
      <c r="H26">
        <v>3.5999999999999997E-2</v>
      </c>
      <c r="I26">
        <f t="shared" si="6"/>
        <v>3.5200000000000002E-2</v>
      </c>
      <c r="J26">
        <f>STDEV(D26:H26)</f>
        <v>8.3666002653407293E-4</v>
      </c>
      <c r="N26" s="2">
        <v>0.75</v>
      </c>
      <c r="O26">
        <f t="shared" ref="O26:O29" si="7">LOG10(U26)</f>
        <v>-0.45742352373947048</v>
      </c>
      <c r="P26">
        <v>0.34899999999999998</v>
      </c>
      <c r="Q26">
        <v>0.34899999999999998</v>
      </c>
      <c r="R26">
        <v>0.34799999999999998</v>
      </c>
      <c r="S26">
        <v>0.34899999999999998</v>
      </c>
      <c r="T26">
        <v>0.34899999999999998</v>
      </c>
      <c r="U26">
        <f>AVERAGE(P26:T26)</f>
        <v>0.34879999999999994</v>
      </c>
      <c r="V26">
        <f>STDEV(P26:U26)</f>
        <v>4.0000000000000034E-4</v>
      </c>
    </row>
    <row r="27" spans="1:22" x14ac:dyDescent="0.2">
      <c r="A27" s="3">
        <v>0.33</v>
      </c>
      <c r="C27">
        <f t="shared" si="5"/>
        <v>-1.3726341434072673</v>
      </c>
      <c r="D27">
        <v>4.2000000000000003E-2</v>
      </c>
      <c r="E27">
        <v>4.2000000000000003E-2</v>
      </c>
      <c r="F27">
        <v>4.2999999999999997E-2</v>
      </c>
      <c r="G27">
        <v>4.2000000000000003E-2</v>
      </c>
      <c r="H27">
        <v>4.2999999999999997E-2</v>
      </c>
      <c r="I27">
        <f t="shared" si="6"/>
        <v>4.2400000000000007E-2</v>
      </c>
      <c r="J27">
        <f>STDEV(D27:H27)</f>
        <v>5.4772255750516286E-4</v>
      </c>
      <c r="N27" s="2">
        <v>0.5</v>
      </c>
      <c r="O27">
        <f t="shared" si="7"/>
        <v>-0.33780900914099271</v>
      </c>
      <c r="P27">
        <v>0.46</v>
      </c>
      <c r="Q27">
        <v>0.45900000000000002</v>
      </c>
      <c r="R27">
        <v>0.46</v>
      </c>
      <c r="S27">
        <v>0.45900000000000002</v>
      </c>
      <c r="T27">
        <v>0.45900000000000002</v>
      </c>
      <c r="U27">
        <f t="shared" ref="U27:U29" si="8">AVERAGE(P27:T27)</f>
        <v>0.45940000000000003</v>
      </c>
      <c r="V27">
        <f>STDEV(P27:T27)</f>
        <v>5.4772255750516654E-4</v>
      </c>
    </row>
    <row r="28" spans="1:22" x14ac:dyDescent="0.2">
      <c r="A28" s="3">
        <v>0</v>
      </c>
      <c r="C28">
        <f t="shared" si="5"/>
        <v>-1.2924298239020637</v>
      </c>
      <c r="D28">
        <v>0.05</v>
      </c>
      <c r="E28">
        <v>4.9000000000000002E-2</v>
      </c>
      <c r="F28">
        <v>5.1999999999999998E-2</v>
      </c>
      <c r="G28">
        <v>4.9000000000000002E-2</v>
      </c>
      <c r="H28">
        <v>5.0999999999999997E-2</v>
      </c>
      <c r="I28">
        <v>5.0999999999999997E-2</v>
      </c>
      <c r="J28">
        <f>STDEV(D28:H28)</f>
        <v>1.3038404810405274E-3</v>
      </c>
      <c r="N28" s="2">
        <v>0.25</v>
      </c>
      <c r="O28">
        <f t="shared" si="7"/>
        <v>-0.23522628308895963</v>
      </c>
      <c r="P28">
        <v>0.58199999999999996</v>
      </c>
      <c r="Q28">
        <v>0.58199999999999996</v>
      </c>
      <c r="R28">
        <v>0.58199999999999996</v>
      </c>
      <c r="S28">
        <v>0.58099999999999996</v>
      </c>
      <c r="T28">
        <v>0.58199999999999996</v>
      </c>
      <c r="U28">
        <f t="shared" si="8"/>
        <v>0.58179999999999998</v>
      </c>
      <c r="V28">
        <f>STDEV(P28:T28)</f>
        <v>4.4721359549995833E-4</v>
      </c>
    </row>
    <row r="29" spans="1:22" x14ac:dyDescent="0.2">
      <c r="C29" s="2"/>
      <c r="N29" s="2">
        <v>0</v>
      </c>
      <c r="O29">
        <f t="shared" si="7"/>
        <v>-0.13430394008392949</v>
      </c>
      <c r="P29">
        <v>0.73399999999999999</v>
      </c>
      <c r="Q29">
        <v>0.73399999999999999</v>
      </c>
      <c r="R29">
        <v>0.73399999999999999</v>
      </c>
      <c r="S29">
        <v>0.73399999999999999</v>
      </c>
      <c r="T29">
        <v>0.73399999999999999</v>
      </c>
      <c r="U29">
        <f t="shared" si="8"/>
        <v>0.73399999999999999</v>
      </c>
      <c r="V29">
        <f>STDEV(P29:T29)</f>
        <v>0</v>
      </c>
    </row>
    <row r="30" spans="1:22" x14ac:dyDescent="0.2">
      <c r="A30" t="s">
        <v>17</v>
      </c>
      <c r="B30" t="s">
        <v>15</v>
      </c>
      <c r="C30" t="s">
        <v>22</v>
      </c>
      <c r="I30" t="s">
        <v>25</v>
      </c>
      <c r="J30" t="s">
        <v>24</v>
      </c>
      <c r="L30" t="s">
        <v>26</v>
      </c>
    </row>
    <row r="31" spans="1:22" x14ac:dyDescent="0.2">
      <c r="A31" s="3">
        <v>1.29</v>
      </c>
      <c r="B31" s="2">
        <v>1</v>
      </c>
      <c r="C31">
        <f>LOG10(I31)</f>
        <v>-0.56098327161248707</v>
      </c>
      <c r="D31">
        <v>0.27500000000000002</v>
      </c>
      <c r="E31">
        <v>0.27400000000000002</v>
      </c>
      <c r="F31">
        <v>0.27500000000000002</v>
      </c>
      <c r="G31">
        <v>0.27500000000000002</v>
      </c>
      <c r="H31">
        <v>0.27500000000000002</v>
      </c>
      <c r="I31">
        <f>AVERAGE(D31:H31)</f>
        <v>0.27480000000000004</v>
      </c>
      <c r="J31">
        <f>STDEV(D32:I32)</f>
        <v>4.0000000000000034E-4</v>
      </c>
    </row>
    <row r="32" spans="1:22" x14ac:dyDescent="0.2">
      <c r="A32" s="3">
        <v>0.98199999999999998</v>
      </c>
      <c r="B32" s="2">
        <v>0.75</v>
      </c>
      <c r="C32">
        <f t="shared" ref="C32:C35" si="9">LOG10(I32)</f>
        <v>-0.45742352373947048</v>
      </c>
      <c r="D32">
        <v>0.34899999999999998</v>
      </c>
      <c r="E32">
        <v>0.34899999999999998</v>
      </c>
      <c r="F32">
        <v>0.34799999999999998</v>
      </c>
      <c r="G32">
        <v>0.34899999999999998</v>
      </c>
      <c r="H32">
        <v>0.34899999999999998</v>
      </c>
      <c r="I32">
        <f>AVERAGE(D32:H32)</f>
        <v>0.34879999999999994</v>
      </c>
      <c r="J32">
        <f>STDEV(D32:I32)</f>
        <v>4.0000000000000034E-4</v>
      </c>
    </row>
    <row r="33" spans="1:10" x14ac:dyDescent="0.2">
      <c r="A33" s="3">
        <v>0.66500000000000004</v>
      </c>
      <c r="B33" s="2">
        <v>0.5</v>
      </c>
      <c r="C33">
        <f t="shared" si="9"/>
        <v>-0.33780900914099271</v>
      </c>
      <c r="D33">
        <v>0.46</v>
      </c>
      <c r="E33">
        <v>0.45900000000000002</v>
      </c>
      <c r="F33">
        <v>0.46</v>
      </c>
      <c r="G33">
        <v>0.45900000000000002</v>
      </c>
      <c r="H33">
        <v>0.45900000000000002</v>
      </c>
      <c r="I33">
        <f t="shared" ref="I33:I35" si="10">AVERAGE(D33:H33)</f>
        <v>0.45940000000000003</v>
      </c>
      <c r="J33">
        <f>STDEV(D33:H33)</f>
        <v>5.4772255750516654E-4</v>
      </c>
    </row>
    <row r="34" spans="1:10" x14ac:dyDescent="0.2">
      <c r="A34" s="3">
        <v>0.33</v>
      </c>
      <c r="B34" s="2">
        <v>0.25</v>
      </c>
      <c r="C34">
        <f t="shared" si="9"/>
        <v>-0.23522628308895963</v>
      </c>
      <c r="D34">
        <v>0.58199999999999996</v>
      </c>
      <c r="E34">
        <v>0.58199999999999996</v>
      </c>
      <c r="F34">
        <v>0.58199999999999996</v>
      </c>
      <c r="G34">
        <v>0.58099999999999996</v>
      </c>
      <c r="H34">
        <v>0.58199999999999996</v>
      </c>
      <c r="I34">
        <f t="shared" si="10"/>
        <v>0.58179999999999998</v>
      </c>
      <c r="J34">
        <f>STDEV(D34:H34)</f>
        <v>4.4721359549995833E-4</v>
      </c>
    </row>
    <row r="35" spans="1:10" x14ac:dyDescent="0.2">
      <c r="A35" s="3">
        <v>0</v>
      </c>
      <c r="B35" s="2">
        <v>0</v>
      </c>
      <c r="C35">
        <f t="shared" si="9"/>
        <v>-0.13430394008392949</v>
      </c>
      <c r="D35">
        <v>0.73399999999999999</v>
      </c>
      <c r="E35">
        <v>0.73399999999999999</v>
      </c>
      <c r="F35">
        <v>0.73399999999999999</v>
      </c>
      <c r="G35">
        <v>0.73399999999999999</v>
      </c>
      <c r="H35">
        <v>0.73399999999999999</v>
      </c>
      <c r="I35">
        <f t="shared" si="10"/>
        <v>0.73399999999999999</v>
      </c>
      <c r="J35">
        <f>STDEV(D35:H35)</f>
        <v>0</v>
      </c>
    </row>
    <row r="36" spans="1:10" x14ac:dyDescent="0.2">
      <c r="A36" t="s">
        <v>19</v>
      </c>
      <c r="I36" t="s">
        <v>27</v>
      </c>
    </row>
    <row r="37" spans="1:10" x14ac:dyDescent="0.2">
      <c r="A37" s="3">
        <v>1.29</v>
      </c>
      <c r="C37">
        <v>0.27500000000000002</v>
      </c>
      <c r="D37">
        <v>0.27400000000000002</v>
      </c>
      <c r="E37">
        <v>0.27500000000000002</v>
      </c>
      <c r="F37">
        <v>0.27500000000000002</v>
      </c>
      <c r="G37">
        <v>0.27500000000000002</v>
      </c>
      <c r="H37">
        <f>AVERAGE(C37:G37)</f>
        <v>0.27480000000000004</v>
      </c>
      <c r="I37">
        <f>STDEV(C38:H38)</f>
        <v>4.0000000000000034E-4</v>
      </c>
    </row>
    <row r="38" spans="1:10" x14ac:dyDescent="0.2">
      <c r="A38" s="3">
        <v>0.98199999999999998</v>
      </c>
      <c r="C38">
        <v>0.34899999999999998</v>
      </c>
      <c r="D38">
        <v>0.34899999999999998</v>
      </c>
      <c r="E38">
        <v>0.34799999999999998</v>
      </c>
      <c r="F38">
        <v>0.34899999999999998</v>
      </c>
      <c r="G38">
        <v>0.34899999999999998</v>
      </c>
      <c r="H38">
        <f>AVERAGE(C38:G38)</f>
        <v>0.34879999999999994</v>
      </c>
      <c r="I38">
        <f>STDEV(C38:H38)</f>
        <v>4.0000000000000034E-4</v>
      </c>
    </row>
    <row r="39" spans="1:10" x14ac:dyDescent="0.2">
      <c r="A39" s="3">
        <v>0.66500000000000004</v>
      </c>
      <c r="C39">
        <v>0.46</v>
      </c>
      <c r="D39">
        <v>0.45900000000000002</v>
      </c>
      <c r="E39">
        <v>0.46</v>
      </c>
      <c r="F39">
        <v>0.45900000000000002</v>
      </c>
      <c r="G39">
        <v>0.45900000000000002</v>
      </c>
      <c r="H39">
        <f t="shared" ref="H39:H41" si="11">AVERAGE(C39:G39)</f>
        <v>0.45940000000000003</v>
      </c>
      <c r="I39">
        <f>STDEV(C39:G39)</f>
        <v>5.4772255750516654E-4</v>
      </c>
    </row>
    <row r="40" spans="1:10" x14ac:dyDescent="0.2">
      <c r="A40" s="3">
        <v>0.33</v>
      </c>
      <c r="C40">
        <v>0.58199999999999996</v>
      </c>
      <c r="D40">
        <v>0.58199999999999996</v>
      </c>
      <c r="E40">
        <v>0.58199999999999996</v>
      </c>
      <c r="F40">
        <v>0.58099999999999996</v>
      </c>
      <c r="G40">
        <v>0.58199999999999996</v>
      </c>
      <c r="H40">
        <f t="shared" si="11"/>
        <v>0.58179999999999998</v>
      </c>
      <c r="I40">
        <f>STDEV(C40:G40)</f>
        <v>4.4721359549995833E-4</v>
      </c>
    </row>
    <row r="41" spans="1:10" x14ac:dyDescent="0.2">
      <c r="A41" s="3">
        <v>0</v>
      </c>
      <c r="C41">
        <v>0.73399999999999999</v>
      </c>
      <c r="D41">
        <v>0.73399999999999999</v>
      </c>
      <c r="E41">
        <v>0.73399999999999999</v>
      </c>
      <c r="F41">
        <v>0.73399999999999999</v>
      </c>
      <c r="G41">
        <v>0.73399999999999999</v>
      </c>
      <c r="H41">
        <f t="shared" si="11"/>
        <v>0.73399999999999999</v>
      </c>
      <c r="I41">
        <f>STDEV(C41:G41)</f>
        <v>0</v>
      </c>
    </row>
    <row r="46" spans="1:10" x14ac:dyDescent="0.2">
      <c r="A46" t="s">
        <v>16</v>
      </c>
      <c r="I46" t="s">
        <v>25</v>
      </c>
      <c r="J46" t="s">
        <v>21</v>
      </c>
    </row>
    <row r="47" spans="1:10" x14ac:dyDescent="0.2">
      <c r="A47" s="3">
        <v>1.29</v>
      </c>
      <c r="B47" s="2">
        <v>1</v>
      </c>
      <c r="C47">
        <f>LOG10(I47)</f>
        <v>7.510879641650002E-2</v>
      </c>
      <c r="D47">
        <v>1.19</v>
      </c>
      <c r="E47">
        <v>1.179</v>
      </c>
      <c r="F47">
        <v>1.1930000000000001</v>
      </c>
      <c r="G47">
        <v>1.1919999999999999</v>
      </c>
      <c r="H47">
        <v>1.19</v>
      </c>
      <c r="I47">
        <f>AVERAGE(D47:H47)</f>
        <v>1.1887999999999999</v>
      </c>
      <c r="J47">
        <f>STDEV(D47:H47)</f>
        <v>5.630275304103676E-3</v>
      </c>
    </row>
    <row r="48" spans="1:10" x14ac:dyDescent="0.2">
      <c r="A48" s="3">
        <v>0.98199999999999998</v>
      </c>
      <c r="B48" s="2">
        <v>0.75</v>
      </c>
      <c r="C48">
        <f t="shared" ref="C48:C51" si="12">LOG10(I48)</f>
        <v>0.21373020385484148</v>
      </c>
      <c r="D48">
        <v>1.635</v>
      </c>
      <c r="E48">
        <v>1.6359999999999999</v>
      </c>
      <c r="F48">
        <v>1.64</v>
      </c>
      <c r="G48">
        <v>1.635</v>
      </c>
      <c r="H48">
        <v>1.633</v>
      </c>
      <c r="I48">
        <f>AVERAGE(D48:H48)</f>
        <v>1.6357999999999997</v>
      </c>
      <c r="J48">
        <f>STDEV(D48:H48)</f>
        <v>2.5884358211089122E-3</v>
      </c>
    </row>
    <row r="49" spans="1:10" x14ac:dyDescent="0.2">
      <c r="A49" s="3">
        <v>0.66500000000000004</v>
      </c>
      <c r="B49" s="2">
        <v>0.5</v>
      </c>
      <c r="C49">
        <f t="shared" si="12"/>
        <v>0.29451031473397776</v>
      </c>
      <c r="D49">
        <v>1.9670000000000001</v>
      </c>
      <c r="E49">
        <v>1.974</v>
      </c>
      <c r="F49">
        <v>1.972</v>
      </c>
      <c r="G49">
        <v>1.9650000000000001</v>
      </c>
      <c r="H49">
        <v>1.9730000000000001</v>
      </c>
      <c r="I49">
        <f>AVERAGE(D49:H49)</f>
        <v>1.9702000000000002</v>
      </c>
      <c r="J49">
        <f>STDEV(D49:H49)</f>
        <v>3.9623225512317546E-3</v>
      </c>
    </row>
    <row r="50" spans="1:10" x14ac:dyDescent="0.2">
      <c r="A50" s="3">
        <v>0.33</v>
      </c>
      <c r="B50" s="2">
        <v>0.25</v>
      </c>
      <c r="C50">
        <f t="shared" si="12"/>
        <v>0.37970426902444737</v>
      </c>
      <c r="D50">
        <v>2.39</v>
      </c>
      <c r="E50">
        <v>2.4</v>
      </c>
      <c r="F50">
        <v>2.399</v>
      </c>
      <c r="G50">
        <v>2.3969999999999998</v>
      </c>
      <c r="H50">
        <v>2.4</v>
      </c>
      <c r="I50">
        <f>AVERAGE(D50:H50)</f>
        <v>2.3972000000000002</v>
      </c>
      <c r="J50">
        <f>STDEV(D50:H50)</f>
        <v>4.207136793592448E-3</v>
      </c>
    </row>
    <row r="51" spans="1:10" x14ac:dyDescent="0.2">
      <c r="A51" s="3">
        <v>0</v>
      </c>
      <c r="B51" s="2">
        <v>0</v>
      </c>
      <c r="C51">
        <f t="shared" si="12"/>
        <v>0.44969433564621736</v>
      </c>
      <c r="D51">
        <v>2.8149999999999999</v>
      </c>
      <c r="E51">
        <v>2.819</v>
      </c>
      <c r="F51">
        <v>2.8159999999999998</v>
      </c>
      <c r="G51">
        <v>2.8220000000000001</v>
      </c>
      <c r="H51">
        <v>2.81</v>
      </c>
      <c r="I51">
        <f>AVERAGE(D51:H51)</f>
        <v>2.8163999999999998</v>
      </c>
      <c r="J51">
        <f>STDEV(D51:H51)</f>
        <v>4.505552130427525E-3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Garcin</dc:creator>
  <cp:lastModifiedBy>Microsoft Office User</cp:lastModifiedBy>
  <dcterms:created xsi:type="dcterms:W3CDTF">2021-11-06T07:35:01Z</dcterms:created>
  <dcterms:modified xsi:type="dcterms:W3CDTF">2021-11-07T10:47:41Z</dcterms:modified>
</cp:coreProperties>
</file>