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uliazanoni/Dropbox/progetto AO/Relazione/Prova/1.4r-65/"/>
    </mc:Choice>
  </mc:AlternateContent>
  <bookViews>
    <workbookView xWindow="0" yWindow="460" windowWidth="28800" windowHeight="16100" activeTab="2"/>
  </bookViews>
  <sheets>
    <sheet name="p1.4.r.CTOPWSS" sheetId="1" r:id="rId1"/>
    <sheet name="Foglio1" sheetId="4" r:id="rId2"/>
    <sheet name="Euristica" sheetId="2" r:id="rId3"/>
  </sheet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G19" i="2"/>
  <c r="G18" i="2"/>
  <c r="F20" i="2"/>
  <c r="F19" i="2"/>
  <c r="F18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2" i="1"/>
  <c r="AA23" i="1"/>
  <c r="AA24" i="1"/>
  <c r="B15" i="4"/>
  <c r="B14" i="4"/>
  <c r="G2" i="2"/>
  <c r="G1" i="2"/>
  <c r="AA74" i="1"/>
  <c r="AA4" i="1"/>
  <c r="AA3" i="1"/>
  <c r="AA2" i="1"/>
  <c r="G4" i="2"/>
  <c r="C14" i="4"/>
  <c r="D14" i="4"/>
  <c r="E14" i="4"/>
  <c r="F14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G19" i="4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76" i="1"/>
  <c r="G3" i="2"/>
  <c r="G5" i="2"/>
  <c r="G6" i="2"/>
  <c r="G7" i="2"/>
  <c r="G8" i="2"/>
  <c r="G9" i="2"/>
  <c r="G10" i="2"/>
  <c r="B11" i="2"/>
  <c r="B10" i="2"/>
  <c r="B12" i="2"/>
  <c r="B13" i="2"/>
  <c r="B14" i="2"/>
  <c r="B15" i="2"/>
  <c r="C11" i="2"/>
  <c r="C12" i="2"/>
  <c r="C13" i="2"/>
  <c r="C14" i="2"/>
  <c r="C15" i="2"/>
  <c r="C10" i="2"/>
  <c r="B3" i="2"/>
  <c r="B2" i="2"/>
  <c r="B4" i="2"/>
  <c r="B5" i="2"/>
  <c r="B6" i="2"/>
  <c r="B7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<sst xmlns="http://schemas.openxmlformats.org/spreadsheetml/2006/main" count="1514" uniqueCount="409">
  <si>
    <t>Segment</t>
  </si>
  <si>
    <t>Iteration</t>
  </si>
  <si>
    <t>Time</t>
  </si>
  <si>
    <t>Destroy Heuristic</t>
  </si>
  <si>
    <t>DWeight</t>
  </si>
  <si>
    <t>Repair Heuristic</t>
  </si>
  <si>
    <t>RWeight</t>
  </si>
  <si>
    <t>Repaired?</t>
  </si>
  <si>
    <t>Temperature</t>
  </si>
  <si>
    <t>q</t>
  </si>
  <si>
    <t>xOld</t>
  </si>
  <si>
    <t>xOldObj</t>
  </si>
  <si>
    <t>xNew</t>
  </si>
  <si>
    <t>xNewObj</t>
  </si>
  <si>
    <t>Accepted?</t>
  </si>
  <si>
    <t>Worse but accepted?</t>
  </si>
  <si>
    <t>Infeasible &amp; Discarded?</t>
  </si>
  <si>
    <t>xBest</t>
  </si>
  <si>
    <t>xBestObj</t>
  </si>
  <si>
    <t>xBestInSegments</t>
  </si>
  <si>
    <t>xBestInSegmentsObj</t>
  </si>
  <si>
    <t>Updated Cluster Roulette</t>
  </si>
  <si>
    <t>Nerf occurrences</t>
  </si>
  <si>
    <t>Comment</t>
  </si>
  <si>
    <t>0</t>
  </si>
  <si>
    <t>34</t>
  </si>
  <si>
    <t>GreedyBestInsertion</t>
  </si>
  <si>
    <t>TravelTime</t>
  </si>
  <si>
    <t>1</t>
  </si>
  <si>
    <t>9</t>
  </si>
  <si>
    <t>24</t>
  </si>
  <si>
    <t/>
  </si>
  <si>
    <t>35</t>
  </si>
  <si>
    <t>CloseToBarycenter</t>
  </si>
  <si>
    <t>HighCostRemoval</t>
  </si>
  <si>
    <t>24, 29</t>
  </si>
  <si>
    <t>2</t>
  </si>
  <si>
    <t>36</t>
  </si>
  <si>
    <t>RandomInsertion</t>
  </si>
  <si>
    <t>VehicleTime</t>
  </si>
  <si>
    <t>24, 29, 15</t>
  </si>
  <si>
    <t>3</t>
  </si>
  <si>
    <t>38</t>
  </si>
  <si>
    <t>WorstRemoval</t>
  </si>
  <si>
    <t>15, 13</t>
  </si>
  <si>
    <t>4</t>
  </si>
  <si>
    <t>39</t>
  </si>
  <si>
    <t>RandomRemoval</t>
  </si>
  <si>
    <t>15, 13, 14</t>
  </si>
  <si>
    <t>5</t>
  </si>
  <si>
    <t>40</t>
  </si>
  <si>
    <t>GreedyProfitInsertion</t>
  </si>
  <si>
    <t>15, 14</t>
  </si>
  <si>
    <t>6</t>
  </si>
  <si>
    <t>41</t>
  </si>
  <si>
    <t>15, 14, 24</t>
  </si>
  <si>
    <t>7</t>
  </si>
  <si>
    <t>42</t>
  </si>
  <si>
    <t>15, 14, 24, 26</t>
  </si>
  <si>
    <t>8</t>
  </si>
  <si>
    <t>44</t>
  </si>
  <si>
    <t>GreedyCostInsertion</t>
  </si>
  <si>
    <t>4, 26</t>
  </si>
  <si>
    <t>45</t>
  </si>
  <si>
    <t>26, 24</t>
  </si>
  <si>
    <t>10</t>
  </si>
  <si>
    <t>26, 24, 19</t>
  </si>
  <si>
    <t>11</t>
  </si>
  <si>
    <t>47</t>
  </si>
  <si>
    <t>26, 19, 24</t>
  </si>
  <si>
    <t>12</t>
  </si>
  <si>
    <t>49</t>
  </si>
  <si>
    <t>13</t>
  </si>
  <si>
    <t>50</t>
  </si>
  <si>
    <t>19, 20, 24</t>
  </si>
  <si>
    <t>14</t>
  </si>
  <si>
    <t>52</t>
  </si>
  <si>
    <t>15</t>
  </si>
  <si>
    <t>53</t>
  </si>
  <si>
    <t>19, 20, 24, 18</t>
  </si>
  <si>
    <t>16</t>
  </si>
  <si>
    <t>54</t>
  </si>
  <si>
    <t>17</t>
  </si>
  <si>
    <t>56</t>
  </si>
  <si>
    <t>20</t>
  </si>
  <si>
    <t>18</t>
  </si>
  <si>
    <t>57</t>
  </si>
  <si>
    <t>18, 25, 20, 24</t>
  </si>
  <si>
    <t>19</t>
  </si>
  <si>
    <t>59</t>
  </si>
  <si>
    <t>20, 29, 24</t>
  </si>
  <si>
    <t>*</t>
  </si>
  <si>
    <t>65</t>
  </si>
  <si>
    <t>14, 15, 17, 24, 25, 26</t>
  </si>
  <si>
    <t>69</t>
  </si>
  <si>
    <t>14, 15, 17, 26</t>
  </si>
  <si>
    <t>144</t>
  </si>
  <si>
    <t>15, 3, 14</t>
  </si>
  <si>
    <t>145</t>
  </si>
  <si>
    <t>15, 3, 14, 4, 6, 7</t>
  </si>
  <si>
    <t>149</t>
  </si>
  <si>
    <t>14, 13</t>
  </si>
  <si>
    <t>151</t>
  </si>
  <si>
    <t>24, 17, 11</t>
  </si>
  <si>
    <t>156</t>
  </si>
  <si>
    <t>5, 16</t>
  </si>
  <si>
    <t>164</t>
  </si>
  <si>
    <t>5, 9, 7</t>
  </si>
  <si>
    <t>172</t>
  </si>
  <si>
    <t>6, 11, 9</t>
  </si>
  <si>
    <t>175</t>
  </si>
  <si>
    <t>28, 27</t>
  </si>
  <si>
    <t>177</t>
  </si>
  <si>
    <t>178</t>
  </si>
  <si>
    <t>11, 16, 28, 27</t>
  </si>
  <si>
    <t>180</t>
  </si>
  <si>
    <t>12, 23</t>
  </si>
  <si>
    <t>185</t>
  </si>
  <si>
    <t>191</t>
  </si>
  <si>
    <t>14, 15, 16, 24, 25, 26</t>
  </si>
  <si>
    <t>8, 9</t>
  </si>
  <si>
    <t>215</t>
  </si>
  <si>
    <t>9, 19</t>
  </si>
  <si>
    <t>254</t>
  </si>
  <si>
    <t>6, 17, 9, 10</t>
  </si>
  <si>
    <t>336</t>
  </si>
  <si>
    <t>20, 11, 18</t>
  </si>
  <si>
    <t>339</t>
  </si>
  <si>
    <t>2, 0</t>
  </si>
  <si>
    <t>342</t>
  </si>
  <si>
    <t>1, 3, 8</t>
  </si>
  <si>
    <t>352</t>
  </si>
  <si>
    <t>14, 27</t>
  </si>
  <si>
    <t>354</t>
  </si>
  <si>
    <t>26, 14, 13</t>
  </si>
  <si>
    <t>357</t>
  </si>
  <si>
    <t>8, 9, 10</t>
  </si>
  <si>
    <t>374</t>
  </si>
  <si>
    <t>11, 16, 18, 5</t>
  </si>
  <si>
    <t>518</t>
  </si>
  <si>
    <t>3, 6</t>
  </si>
  <si>
    <t>539</t>
  </si>
  <si>
    <t>7, 11, 16, 5, 17, 3</t>
  </si>
  <si>
    <t>544</t>
  </si>
  <si>
    <t>578</t>
  </si>
  <si>
    <t>7, 8, 9, 10, 14, 15, 17</t>
  </si>
  <si>
    <t>8, 17, 11</t>
  </si>
  <si>
    <t>581</t>
  </si>
  <si>
    <t>23, 14</t>
  </si>
  <si>
    <t>585</t>
  </si>
  <si>
    <t>589</t>
  </si>
  <si>
    <t>595</t>
  </si>
  <si>
    <t>9, 28, 19, 10</t>
  </si>
  <si>
    <t>796</t>
  </si>
  <si>
    <t>17, 20, 24, 7</t>
  </si>
  <si>
    <t>801</t>
  </si>
  <si>
    <t>2, 1, 3, 12</t>
  </si>
  <si>
    <t>805</t>
  </si>
  <si>
    <t>808</t>
  </si>
  <si>
    <t>811</t>
  </si>
  <si>
    <t>815</t>
  </si>
  <si>
    <t>820</t>
  </si>
  <si>
    <t>12, 26, 27</t>
  </si>
  <si>
    <t>826</t>
  </si>
  <si>
    <t>1489</t>
  </si>
  <si>
    <t>1628</t>
  </si>
  <si>
    <t>21, 20</t>
  </si>
  <si>
    <t>1754</t>
  </si>
  <si>
    <t>23</t>
  </si>
  <si>
    <t>1780</t>
  </si>
  <si>
    <t>1784</t>
  </si>
  <si>
    <t>8, 9, 10, 12</t>
  </si>
  <si>
    <t>1791</t>
  </si>
  <si>
    <t>14, 25, 0</t>
  </si>
  <si>
    <t>1801</t>
  </si>
  <si>
    <t>18, 7, 0, 2, 27, 1, 14</t>
  </si>
  <si>
    <t>infeasible</t>
  </si>
  <si>
    <t>Numero</t>
  </si>
  <si>
    <t>TOT</t>
  </si>
  <si>
    <t>% VOLTE ESTRATTO</t>
  </si>
  <si>
    <t>Costruttivo</t>
  </si>
  <si>
    <t>ALNS1</t>
  </si>
  <si>
    <t>ALNS2</t>
  </si>
  <si>
    <t>ALNS3</t>
  </si>
  <si>
    <t>LOCAL SEARCH1</t>
  </si>
  <si>
    <t>LOCAL SEARCH2</t>
  </si>
  <si>
    <t>LOCAL SEARCH3</t>
  </si>
  <si>
    <t>Soluzioni peggiori accettate</t>
  </si>
  <si>
    <t>Soluzioni peggiori  non accettate</t>
  </si>
  <si>
    <t>Peso Old</t>
  </si>
  <si>
    <t>Peso New</t>
  </si>
  <si>
    <t>Sim, Ann, Barrier</t>
  </si>
  <si>
    <t>Cluster Roulette avg, p</t>
  </si>
  <si>
    <t>{
	[0,0, 0,2] -&gt; CloseToBarycenter (weight: 1,0)
	[0,2, 0,4] -&gt; GreedyCostInsertion (weight: 1,0)
	[0,4, 0,6000000000000001] -&gt; GreedyBestInsertion (weight: 1,0)
	[0,6000000000000001, 0,8] -&gt; GreedyProfitInsertion (weight: 1,0)
	[0,8, 1,0] -&gt; RandomInsertion (weight: 1,0)
}</t>
  </si>
  <si>
    <t>{
	[0,0, 0,2] -&gt; HighCostRemoval (weight: 1,0)
	[0,2, 0,4] -&gt; RandomRemoval (weight: 1,0)
	[0,4, 0,6000000000000001] -&gt; TravelTime (weight: 1,0)
	[0,6000000000000001, 0,8] -&gt; VehicleTime (weight: 1,0)
	[0,8, 1,0] -&gt; WorstRemoval (weight: 1,0)
}</t>
  </si>
  <si>
    <t>1,0!, 1,0!, 1,0!, 1,0!, 1,0!, 1,0!, 1,0!, 1,0!, 1,0!, 1,0!, 1,0!, 1,0!, 1,0!, 1,0!, 1,0!, 1,0!, 1,0!, 1,0!, 1,0!, 1,0!, 1,0!, 1,0!, -1,0, 1,0!, 0,9525, 1,0!, 1,0!, 1,0!, 1,0!, 1,0!</t>
  </si>
  <si>
    <t xml:space="preserve">0,0 0,0 0,0 0,0 0,0 0,0 0,0 0,0 0,0 0,0 0,0 0,0 0,0 0,0 0,0 0,0 0,0 0,0 0,0 0,0 0,0 0,0 0,0 0,0 0,0 0,0 0,0 0,0 0,0 0,0 </t>
  </si>
  <si>
    <t>{
	[0,0, 0,18867924528301888] -&gt; CloseToBarycenter (weight: 1,0)
	[0,18867924528301888, 0,37735849056603776] -&gt; GreedyCostInsertion (weight: 1,0)
	[0,37735849056603776, 0,6226415094339623] -&gt; GreedyBestInsertion (weight: 1,3)
	[0,6226415094339623, 0,8113207547169812] -&gt; GreedyProfitInsertion (weight: 1,0)
	[0,8113207547169812, 1,0] -&gt; RandomInsertion (weight: 1,0)
}</t>
  </si>
  <si>
    <t>{
	[0,0, 0,18867924528301888] -&gt; HighCostRemoval (weight: 1,0)
	[0,18867924528301888, 0,37735849056603776] -&gt; RandomRemoval (weight: 1,0)
	[0,37735849056603776, 0,6226415094339623] -&gt; TravelTime (weight: 1,3)
	[0,6226415094339623, 0,8113207547169812] -&gt; VehicleTime (weight: 1,0)
	[0,8113207547169812, 1,0] -&gt; WorstRemoval (weight: 1,0)
}</t>
  </si>
  <si>
    <t>1,0!, 1,0!, 1,0!, 1,0!, 1,0!, 1,0!, 1,0!, 1,0!, 1,0!, 1,0!, 1,0!, 1,0!, 1,0!, 1,0!, 1,0!, 1,0!, 1,0!, 1,0!, 1,0!, 1,0!, 1,0!, 1,0!, -1,0, 1,0!, 0,955100625, 1,0!, 1,0!, 1,0!, 1,0!, 0,9525</t>
  </si>
  <si>
    <t xml:space="preserve">0,0 0,0 0,0 0,0 0,0 0,0 0,0 0,0 0,0 0,0 0,0 0,0 0,0 0,0 0,0 0,0 0,0 0,0 0,0 0,0 0,0 0,0 1,0 0,0 1,0 0,0 0,0 0,0 0,0 0,0 </t>
  </si>
  <si>
    <t>1,0!, 1,0!, 1,0!, 1,0!, 1,0!, 1,0!, 1,0!, 1,0!, 1,0!, 1,0!, 1,0!, 1,0!, 1,0!, 1,0!, 1,0!, 0,9525, 1,0!, 1,0!, 1,0!, 1,0!, 1,0!, 1,0!, -1,0, 1,0!, 0,95755886578125, 1,0!, 1,0!, 1,0!, 1,0!, 0,955100625</t>
  </si>
  <si>
    <t xml:space="preserve">0,0 0,0 0,0 0,0 0,0 0,0 0,0 0,0 0,0 0,0 0,0 0,0 0,0 0,0 0,0 0,0 0,0 0,0 0,0 0,0 0,0 0,0 2,0 0,0 2,0 0,0 0,0 0,0 0,0 1,0 </t>
  </si>
  <si>
    <t>{
	[0,0, 0,17857142857142858] -&gt; CloseToBarycenter (weight: 1,0)
	[0,17857142857142858, 0,35714285714285715] -&gt; GreedyCostInsertion (weight: 1,0)
	[0,35714285714285715, 0,5892857142857143] -&gt; GreedyBestInsertion (weight: 1,3)
	[0,5892857142857143, 0,7678571428571429] -&gt; GreedyProfitInsertion (weight: 1,0)
	[0,7678571428571429, 1,0] -&gt; RandomInsertion (weight: 1,3)
}</t>
  </si>
  <si>
    <t>1,0!, 1,0!, 1,0!, 1,0!, 1,0!, 1,0!, 1,0!, 1,0!, 1,0!, 1,0!, 1,0!, 1,0!, 1,0!, 0,95, 1,0!, 0,9527375, 1,0!, 1,0!, 1,0!, 1,0!, 1,0!, 1,0!, -1,0, 1,0!, 0,9577710714523437, 1,0!, 1,0!, 1,0!, 1,0!, 0,9553251218750001</t>
  </si>
  <si>
    <t xml:space="preserve">0,0 0,0 0,0 0,0 0,0 0,0 0,0 0,0 0,0 0,0 0,0 0,0 0,0 0,0 0,0 1,0 0,0 0,0 0,0 0,0 0,0 0,0 3,0 0,0 3,0 0,0 0,0 0,0 0,0 2,0 </t>
  </si>
  <si>
    <t>{
	[0,0, 0,18656716417910446] -&gt; CloseToBarycenter (weight: 1,0)
	[0,18656716417910446, 0,3731343283582089] -&gt; GreedyCostInsertion (weight: 1,0)
	[0,3731343283582089, 0,6156716417910447] -&gt; GreedyBestInsertion (weight: 1,3)
	[0,6156716417910447, 0,8022388059701492] -&gt; GreedyProfitInsertion (weight: 1,0)
	[0,8022388059701492, 0,9999999999999999] -&gt; RandomInsertion (weight: 1,06)
}</t>
  </si>
  <si>
    <t>{
	[0,0, 0,1941747572815534] -&gt; HighCostRemoval (weight: 1,0)
	[0,1941747572815534, 0,3883495145631068] -&gt; RandomRemoval (weight: 1,0)
	[0,3883495145631068, 0,6407766990291262] -&gt; TravelTime (weight: 1,3)
	[0,6407766990291262, 0,8349514563106796] -&gt; VehicleTime (weight: 1,0)
	[0,8349514563106796, 1,0] -&gt; WorstRemoval (weight: 0,85)
}</t>
  </si>
  <si>
    <t>1,0!, 1,0!, 1,0!, 1,0!, 1,0!, 1,0!, 1,0!, 1,0!, 1,0!, 1,0!, 1,0!, 1,0!, 1,0!, 0,9527374999999999, 0,9525, 0,9553251218750001, 1,0!, 1,0!, 1,0!, 1,0!, 1,0!, 1,0!, -1,0, 1,0!, 0,957982216095082, 1,0!, 1,0!, 1,0!, 1,0!, 0,9555484962656251</t>
  </si>
  <si>
    <t xml:space="preserve">0,0 0,0 0,0 0,0 0,0 0,0 0,0 0,0 0,0 0,0 0,0 0,0 0,0 1,0 0,0 2,0 0,0 0,0 0,0 0,0 0,0 0,0 4,0 0,0 4,0 0,0 0,0 0,0 0,0 3,0 </t>
  </si>
  <si>
    <t>1,0!, 1,0!, 1,0!, 1,0!, 1,0!, 1,0!, 1,0!, 1,0!, 1,0!, 1,0!, 1,0!, 1,0!, 1,0!, 0,9529738124999999, 0,9527375, 0,9555484962656251, 1,0!, 1,0!, 1,0!, 1,0!, 1,0!, 1,0!, -1,0, 0,95, 0,9581923050146066, 1,0!, 1,0!, 1,0!, 1,0!, 0,955770753784297</t>
  </si>
  <si>
    <t xml:space="preserve">0,0 0,0 0,0 0,0 0,0 0,0 0,0 0,0 0,0 0,0 0,0 0,0 0,0 2,0 1,0 3,0 0,0 0,0 0,0 0,0 0,0 0,0 5,0 0,0 5,0 0,0 0,0 0,0 0,0 4,0 </t>
  </si>
  <si>
    <t>{
	[0,0, 0,19193857965451055] -&gt; CloseToBarycenter (weight: 1,0)
	[0,19193857965451055, 0,3838771593090211] -&gt; GreedyCostInsertion (weight: 1,0)
	[0,3838771593090211, 0,6333973128598849] -&gt; GreedyBestInsertion (weight: 1,3)
	[0,6333973128598849, 0,7965451055662188] -&gt; GreedyProfitInsertion (weight: 0,85)
	[0,7965451055662188, 1,0] -&gt; RandomInsertion (weight: 1,06)
}</t>
  </si>
  <si>
    <t>{
	[0,0, 0,2] -&gt; HighCostRemoval (weight: 1,0)
	[0,2, 0,37] -&gt; RandomRemoval (weight: 0,85)
	[0,37, 0,63] -&gt; TravelTime (weight: 1,3)
	[0,63, 0,8300000000000001] -&gt; VehicleTime (weight: 1,0)
	[0,8300000000000001, 1,0] -&gt; WorstRemoval (weight: 0,85)
}</t>
  </si>
  <si>
    <t>1,0!, 1,0!, 1,0!, 1,0!, 1,0!, 1,0!, 1,0!, 1,0!, 1,0!, 1,0!, 1,0!, 1,0!, 1,0!, 0,9532089434375, 0,9553251218750001, 0,9579822160950822, 1,0!, 1,0!, 1,0!, 1,0!, 1,0!, 1,0!, -1,0, 0,9502499999999999, 0,9147685552756825, 1,0!, 1,0!, 1,0!, 1,0!, 0,9559919000153755</t>
  </si>
  <si>
    <t xml:space="preserve">0,0 0,0 0,0 0,0 0,0 0,0 0,0 0,0 0,0 0,0 0,0 0,0 0,0 3,0 2,0 4,0 0,0 0,0 0,0 0,0 0,0 0,0 6,0 1,0 6,0 0,0 0,0 0,0 0,0 5,0 </t>
  </si>
  <si>
    <t>{
	[0,0, 0,18975332068311196] -&gt; CloseToBarycenter (weight: 1,0)
	[0,18975332068311196, 0,3795066413662239] -&gt; GreedyCostInsertion (weight: 1,0)
	[0,3795066413662239, 0,6375711574952562] -&gt; GreedyBestInsertion (weight: 1,3599999999999999)
	[0,6375711574952562, 0,7988614800759013] -&gt; GreedyProfitInsertion (weight: 0,85)
	[0,7988614800759013, 1,0] -&gt; RandomInsertion (weight: 1,06)
}</t>
  </si>
  <si>
    <t>1,0!, 1,0!, 1,0!, 1,0!, 1,0!, 1,0!, 1,0!, 1,0!, 1,0!, 1,0!, 1,0!, 1,0!, 1,0!, 0,9534428987203124, 0,9577710714523439, 0,9602826897638764, 1,0!, 1,0!, 1,0!, 1,0!, 1,0!, 1,0!, -1,0, 0,95049875, 0,9194349768743388, 1,0!, 0,9525, 1,0!, 1,0!, 0,9562119405152986</t>
  </si>
  <si>
    <t xml:space="preserve">0,0 0,0 0,0 0,0 0,0 0,0 0,0 0,0 0,0 0,0 0,0 0,0 0,0 4,0 3,0 5,0 0,0 0,0 0,0 0,0 0,0 0,0 7,0 2,0 7,0 0,0 0,0 0,0 0,0 6,0 </t>
  </si>
  <si>
    <t>1,0!, 1,0!, 1,0!, 1,0!, 0,95, 1,0!, 1,0!, 1,0!, 1,0!, 1,0!, 1,0!, 1,0!, 1,0!, 0,9536756842267109, 0,9579822160950822, 0,9604812763150571, 1,0!, 1,0!, 1,0!, 1,0!, 1,0!, 1,0!, -1,0, 0,95074625625, 0,9198378019899671, 1,0!, 0,9527375, 1,0!, 1,0!, 0,9564308808127221</t>
  </si>
  <si>
    <t xml:space="preserve">0,0 0,0 0,0 0,0 0,0 0,0 0,0 0,0 0,0 0,0 0,0 0,0 0,0 5,0 4,0 6,0 0,0 0,0 0,0 0,0 0,0 0,0 8,0 3,0 8,0 0,0 1,0 0,0 0,0 7,0 </t>
  </si>
  <si>
    <t>{
	[0,0, 0,1953125] -&gt; CloseToBarycenter (weight: 1,0)
	[0,1953125, 0,361328125] -&gt; GreedyCostInsertion (weight: 0,85)
	[0,361328125, 0,626953125] -&gt; GreedyBestInsertion (weight: 1,3599999999999999)
	[0,626953125, 0,79296875] -&gt; GreedyProfitInsertion (weight: 0,85)
	[0,79296875, 1,0] -&gt; RandomInsertion (weight: 1,06)
}</t>
  </si>
  <si>
    <t>{
	[0,0, 0,20429009193054137] -&gt; HighCostRemoval (weight: 1,0)
	[0,20429009193054137, 0,37793667007150156] -&gt; RandomRemoval (weight: 0,85)
	[0,37793667007150156, 0,6435137895812053] -&gt; TravelTime (weight: 1,3)
	[0,6435137895812053, 0,8478038815117467] -&gt; VehicleTime (weight: 1,0)
	[0,8478038815117467, 1,0] -&gt; WorstRemoval (weight: 0,745)
}</t>
  </si>
  <si>
    <t>1,0!, 1,0!, 1,0!, 1,0!, 0,9502499999999999, 1,0!, 1,0!, 1,0!, 1,0!, 1,0!, 1,0!, 1,0!, 1,0!, 0,9539073058055774, 0,9581923050146067, 0,9606788699334818, 1,0!, 1,0!, 1,0!, 1,0!, 1,0!, 1,0!, -1,0, 0,95099252496875, 0,8738459118904687, 1,0!, 0,9529738125, 1,0!, 1,0!, 0,9566487264086585</t>
  </si>
  <si>
    <t xml:space="preserve">0,0 0,0 0,0 0,0 1,0 0,0 0,0 0,0 0,0 0,0 0,0 0,0 0,0 6,0 5,0 7,0 0,0 0,0 0,0 0,0 0,0 0,0 9,0 4,0 9,0 0,0 2,0 0,0 0,0 8,0 </t>
  </si>
  <si>
    <t>{
	[0,0, 0,1904036557501904] -&gt; CloseToBarycenter (weight: 1,0)
	[0,1904036557501904, 0,3522467631378522] -&gt; GreedyCostInsertion (weight: 0,85)
	[0,3522467631378522, 0,6111957349581111] -&gt; GreedyBestInsertion (weight: 1,3599999999999999)
	[0,6111957349581111, 0,7730388423457729] -&gt; GreedyProfitInsertion (weight: 0,85)
	[0,7730388423457729, 0,9999999999999999] -&gt; RandomInsertion (weight: 1,1920000000000002)
}</t>
  </si>
  <si>
    <t>{
	[0,0, 0,20181634712411706] -&gt; HighCostRemoval (weight: 1,0)
	[0,20181634712411706, 0,37336024217961655] -&gt; RandomRemoval (weight: 0,85)
	[0,37336024217961655, 0,6478304742684158] -&gt; TravelTime (weight: 1,3599999999999999)
	[0,6478304742684158, 0,8496468213925328] -&gt; VehicleTime (weight: 1,0)
	[0,8496468213925328, 1,0] -&gt; WorstRemoval (weight: 0,745)
}</t>
  </si>
  <si>
    <t>1,0!, 1,0!, 1,0!, 1,0!, 0,95049875, 1,0!, 1,0!, 1,0!, 1,0!, 1,0!, 1,0!, 1,0!, 1,0!, 0,9541377692765495, 0,9584013434895337, 0,9608754755838145, 1,0!, 1,0!, 1,0!, 0,95, 1,0!, 1,0!, -1,0, 0,9512375623439062, 0,8744766823310164, 1,0!, 0,9532089434375001, 1,0!, 1,0!, 0,9568654827766152</t>
  </si>
  <si>
    <t xml:space="preserve">0,0 0,0 0,0 0,0 2,0 0,0 0,0 0,0 0,0 0,0 0,0 0,0 0,0 7,0 6,0 8,0 0,0 0,0 0,0 0,0 0,0 0,0 10,0 5,0 10,0 0,0 3,0 0,0 0,0 9,0 </t>
  </si>
  <si>
    <t>{
	[0,0, 0,18711174313299903] -&gt; CloseToBarycenter (weight: 1,0)
	[0,18711174313299903, 0,3461567247960482] -&gt; GreedyCostInsertion (weight: 0,85)
	[0,3461567247960482, 0,6006286954569269] -&gt; GreedyBestInsertion (weight: 1,3599999999999999)
	[0,6006286954569269, 0,759673677119976] -&gt; GreedyProfitInsertion (weight: 0,85)
	[0,759673677119976, 1,0] -&gt; RandomInsertion (weight: 1,2844000000000002)
}</t>
  </si>
  <si>
    <t>1,0!, 1,0!, 1,0!, 1,0!, 0,95074625625, 1,0!, 1,0!, 1,0!, 1,0!, 1,0!, 1,0!, 1,0!, 1,0!, 0,9543670804301667, 0,9586093367720859, 0,9610710982058954, 1,0!, 1,0!, 0,95, 0,9502499999999999, 1,0!, 1,0!, -1,0, 0,9514813745321867, 0,8751042989193613, 1,0!, 0,9534428987203125, 1,0!, 1,0!, 0,9570811553627321</t>
  </si>
  <si>
    <t xml:space="preserve">0,0 0,0 0,0 0,0 3,0 0,0 0,0 0,0 0,0 0,0 0,0 0,0 0,0 8,0 7,0 9,0 0,0 0,0 0,0 1,0 0,0 0,0 11,0 6,0 11,0 0,0 4,0 0,0 0,0 10,0 </t>
  </si>
  <si>
    <t>{
	[0,0, 0,1957299552952782] -&gt; CloseToBarycenter (weight: 1,0)
	[0,1957299552952782, 0,36210041729626463] -&gt; GreedyCostInsertion (weight: 0,85)
	[0,36210041729626463, 0,6282931564978429] -&gt; GreedyBestInsertion (weight: 1,3599999999999999)
	[0,6282931564978429, 0,7946636184988294] -&gt; GreedyProfitInsertion (weight: 0,85)
	[0,7946636184988294, 0,9999999999999998] -&gt; RandomInsertion (weight: 1,04908)
}</t>
  </si>
  <si>
    <t>{
	[0,0, 0,20811654526534862] -&gt; HighCostRemoval (weight: 1,0)
	[0,20811654526534862, 0,3850156087408949] -&gt; RandomRemoval (weight: 0,85)
	[0,3850156087408949, 0,668054110301769] -&gt; TravelTime (weight: 1,3599999999999999)
	[0,668054110301769, 0,8449531737773153] -&gt; VehicleTime (weight: 0,85)
	[0,8449531737773153, 1,0] -&gt; WorstRemoval (weight: 0,745)
}</t>
  </si>
  <si>
    <t>1,0!, 1,0!, 1,0!, 1,0!, 0,95099252496875, 1,0!, 1,0!, 1,0!, 1,0!, 1,0!, 1,0!, 1,0!, 1,0!, 0,9066487264086583, 0,9588162900882256, 0,961265742714866, 1,0!, 1,0!, 0,9502499999999999, 0,95049875, 1,0!, 1,0!, -1,0, 0,9517239676595258, 0,8757287774247644, 1,0!, 0,953675684226711, 1,0!, 1,0!, 0,9572957495859185</t>
  </si>
  <si>
    <t xml:space="preserve">0,0 0,0 0,0 0,0 4,0 0,0 0,0 0,0 0,0 0,0 0,0 0,0 0,0 9,0 8,0 10,0 0,0 0,0 1,0 2,0 0,0 0,0 12,0 7,0 12,0 0,0 5,0 0,0 0,0 11,0 </t>
  </si>
  <si>
    <t>{
	[0,0, 0,21136822881878978] -&gt; CloseToBarycenter (weight: 1,0)
	[0,21136822881878978, 0,3910312233147611] -&gt; GreedyCostInsertion (weight: 0,85)
	[0,3910312233147611, 0,5985948240148127] -&gt; GreedyBestInsertion (weight: 0,9819999999999999)
	[0,5985948240148127, 0,778257818510784] -&gt; GreedyProfitInsertion (weight: 0,85)
	[0,778257818510784, 1,0] -&gt; RandomInsertion (weight: 1,04908)
}</t>
  </si>
  <si>
    <t>1,0!, 1,0!, 1,0!, 1,0!, 0,9512375623439062, 1,0!, 1,0!, 1,0!, 1,0!, 1,0!, 1,0!, 1,0!, 1,0!, 0,907115482776615, 0,9590222086377844, 0,9614594140012916, 1,0!, 1,0!, 0,95049875, 0,95074625625, 0,95, 1,0!, -1,0, 0,9519653478212282, 0,8763501335376406, 1,0!, 0,9539073058055775, 1,0!, 1,0!, 0,9575092708379889</t>
  </si>
  <si>
    <t xml:space="preserve">0,0 0,0 0,0 0,0 5,0 0,0 0,0 0,0 0,0 0,0 0,0 0,0 0,0 10,0 9,0 11,0 0,0 0,0 2,0 3,0 0,0 0,0 13,0 8,0 13,0 0,0 6,0 0,0 0,0 12,0 </t>
  </si>
  <si>
    <t>{
	[0,0, 0,21899300010774456] -&gt; CloseToBarycenter (weight: 1,0)
	[0,21899300010774456, 0,40513705019932744] -&gt; GreedyCostInsertion (weight: 0,85)
	[0,40513705019932744, 0,6201881763051326] -&gt; GreedyBestInsertion (weight: 0,9819999999999999)
	[0,6201881763051326, 0,8063322263967154] -&gt; GreedyProfitInsertion (weight: 0,85)
	[0,8063322263967154, 1,0] -&gt; RandomInsertion (weight: 0,884356)
}</t>
  </si>
  <si>
    <t>{
	[0,0, 0,2127659574468085] -&gt; HighCostRemoval (weight: 1,0)
	[0,2127659574468085, 0,3936170212765957] -&gt; RandomRemoval (weight: 0,85)
	[0,3936170212765957, 0,6829787234042553] -&gt; TravelTime (weight: 1,3599999999999999)
	[0,6829787234042553, 0,8414893617021276] -&gt; VehicleTime (weight: 0,745)
	[0,8414893617021276, 1,0] -&gt; WorstRemoval (weight: 0,745)
}</t>
  </si>
  <si>
    <t>1,0!, 1,0!, 1,0!, 1,0!, 0,9514813745321867, 1,0!, 1,0!, 1,0!, 1,0!, 1,0!, 1,0!, 1,0!, 1,0!, 0,8617597086377843, 0,9592270975945955, 0,9616521169312852, 1,0!, 1,0!, 0,95074625625, 0,95099252496875, 0,9502499999999999, 1,0!, -1,0, 0,9522055210821221, 0,8769683828699524, 1,0!, 0,9541377692765496, 1,0!, 1,0!, 0,9577217244837989</t>
  </si>
  <si>
    <t xml:space="preserve">0,0 0,0 0,0 0,0 6,0 0,0 0,0 0,0 0,0 0,0 0,0 0,0 0,0 11,0 10,0 12,0 0,0 0,0 3,0 4,0 1,0 0,0 14,0 9,0 14,0 0,0 7,0 0,0 0,0 13,0 </t>
  </si>
  <si>
    <t>{
	[0,0, 0,2303427776943425] -&gt; CloseToBarycenter (weight: 1,0)
	[0,2303427776943425, 0,42613413873453365] -&gt; GreedyCostInsertion (weight: 0,85)
	[0,42613413873453365, 0,6523307464303779] -&gt; GreedyBestInsertion (weight: 0,9819999999999999)
	[0,6523307464303779, 0,7962949824893419] -&gt; GreedyProfitInsertion (weight: 0,625)
	[0,7962949824893419, 0,9999999999999999] -&gt; RandomInsertion (weight: 0,884356)
}</t>
  </si>
  <si>
    <t>{
	[0,0, 0,223463687150838] -&gt; HighCostRemoval (weight: 1,0)
	[0,223463687150838, 0,36312849162011174] -&gt; RandomRemoval (weight: 0,625)
	[0,36312849162011174, 0,6670391061452514] -&gt; TravelTime (weight: 1,3599999999999999)
	[0,6670391061452514, 0,8335195530726257] -&gt; VehicleTime (weight: 0,745)
	[0,8335195530726257, 1,0] -&gt; WorstRemoval (weight: 0,745)
}</t>
  </si>
  <si>
    <t>1,0!, 1,0!, 1,0!, 1,0!, 0,9517239676595258, 1,0!, 1,0!, 1,0!, 1,0!, 1,0!, 1,0!, 1,0!, 1,0!, 0,8624509100945954, 0,9594309621066225, 0,9618438563466287, 1,0!, 1,0!, 0,9032089434374999, 0,9512375623439062, 0,95049875, 1,0!, -1,0, 0,9524444934767115, 0,8775835409556026, 1,0!, 0,9543670804301668, 1,0!, 1,0!, 0,9579331158613799</t>
  </si>
  <si>
    <t xml:space="preserve">0,0 0,0 0,0 0,0 7,0 0,0 0,0 0,0 0,0 0,0 0,0 0,0 0,0 12,0 11,0 13,0 0,0 0,0 4,0 5,0 2,0 0,0 15,0 10,0 15,0 0,0 8,0 0,0 0,0 14,0 </t>
  </si>
  <si>
    <t>1,0!, 1,0!, 1,0!, 1,0!, 0,9519653478212282, 1,0!, 1,0!, 1,0!, 1,0!, 1,0!, 1,0!, 1,0!, 1,0!, 0,8631386555441224, 0,9596338072960894, 0,9620346370648956, 1,0!, 1,0!, 0,9036928987203124, 0,9514813745321867, 0,95074625625, 1,0!, -1,0, 0,9526822710093279, 0,8781956232508247, 0,95, 0,954595245028016, 1,0!, 1,0!, 0,9581434502820729</t>
  </si>
  <si>
    <t xml:space="preserve">0,0 0,0 0,0 0,0 8,0 0,0 0,0 0,0 0,0 0,0 0,0 0,0 0,0 13,0 12,0 14,0 0,0 0,0 5,0 6,0 3,0 0,0 16,0 11,0 16,0 0,0 9,0 0,0 0,0 15,0 </t>
  </si>
  <si>
    <t>{
	[0,0, 0,22535211267605634] -&gt; HighCostRemoval (weight: 1,0)
	[0,22535211267605634, 0,35774647887323946] -&gt; RandomRemoval (weight: 0,5875)
	[0,35774647887323946, 0,664225352112676] -&gt; TravelTime (weight: 1,3599999999999999)
	[0,664225352112676, 0,832112676056338] -&gt; VehicleTime (weight: 0,745)
	[0,832112676056338, 1,0] -&gt; WorstRemoval (weight: 0,745)
}</t>
  </si>
  <si>
    <t>1,0!, 1,0!, 1,0!, 1,0!, 0,9043670804301668, 1,0!, 1,0!, 1,0!, 1,0!, 1,0!, 1,0!, 1,0!, 1,0!, 0,8638229622664018, 0,9598356382596089, 0,9622244638795711, 1,0!, 1,0!, 0,9041744342267108, 0,9517239676595258, 0,95099252496875, 1,0!, -1,0, 0,9529188596542812, 0,8788046451345706, 0,9502499999999999, 0,9548222688028759, 1,0!, 1,0!, 0,9583527330306626</t>
  </si>
  <si>
    <t xml:space="preserve">0,0 0,0 0,0 0,0 9,0 0,0 0,0 0,0 0,0 0,0 0,0 0,0 0,0 14,0 13,0 15,0 0,0 0,0 6,0 7,0 4,0 0,0 17,0 12,0 17,0 1,0 10,0 0,0 0,0 16,0 </t>
  </si>
  <si>
    <t>{
	[0,0, 0,2435431119529693] -&gt; CloseToBarycenter (weight: 1,0)
	[0,2435431119529693, 0,4505547571129932] -&gt; GreedyCostInsertion (weight: 0,85)
	[0,4505547571129932, 0,689714093050809] -&gt; GreedyBestInsertion (weight: 0,9819999999999999)
	[0,689714093050809, 0,8419285380214148] -&gt; GreedyProfitInsertion (weight: 0,625)
	[0,8419285380214148, 0,9999999999999999] -&gt; RandomInsertion (weight: 0,6490492)
}</t>
  </si>
  <si>
    <t>{
	[0,0, 0,2463357556349304] -&gt; HighCostRemoval (weight: 1,0)
	[0,2463357556349304, 0,391058012070452] -&gt; RandomRemoval (weight: 0,5875)
	[0,391058012070452, 0,6329597241039536] -&gt; TravelTime (weight: 0,9819999999999999)
	[0,6329597241039536, 0,8164798620519768] -&gt; VehicleTime (weight: 0,745)
	[0,8164798620519768, 0,9999999999999999] -&gt; WorstRemoval (weight: 0,745)
}</t>
  </si>
  <si>
    <t>1,0!, 1,0!, 1,0!, 1,0!, 0,904845245028016, 1,0!, 1,0!, 1,0!, 1,0!, 1,0!, 1,0!, 1,0!, 1,0!, 0,8645038474550698, 0,9600364600683109, 0,9624133415601732, 1,0!, 1,0!, 0,9046535620555773, 0,9519653478212282, 0,9512375623439062, 1,0!, -1,0, 0,9531542653560099, 0,8794106219088977, 0,9027374999999999, 0,9550481574588615, 1,0!, 1,0!, 0,9585609693655093</t>
  </si>
  <si>
    <t xml:space="preserve">0,0 0,0 0,0 0,0 10,0 0,0 0,0 0,0 0,0 0,0 0,0 0,0 0,0 15,0 14,0 16,0 0,0 0,0 7,0 8,0 5,0 0,0 18,0 13,0 18,0 2,0 11,0 0,0 0,0 17,0 </t>
  </si>
  <si>
    <t>{
	[0,0, 0,2508780732563974] -&gt; HighCostRemoval (weight: 1,0)
	[0,2508780732563974, 0,39826894129453083] -&gt; RandomRemoval (weight: 0,5875)
	[0,39826894129453083, 0,644631209232313] -&gt; TravelTime (weight: 0,9819999999999999)
	[0,644631209232313, 0,8315353738083291] -&gt; VehicleTime (weight: 0,745)
	[0,8315353738083291, 1,0] -&gt; WorstRemoval (weight: 0,6715)
}</t>
  </si>
  <si>
    <t>1,0!, 1,0!, 1,0!, 1,0!, 0,905321018802876, 1,0!, 1,0!, 1,0!, 1,0!, 1,0!, 1,0!, 1,0!, 1,0!, 0,8651813282177945, 0,9602362777679694, 0,9626012748523723, 1,0!, 1,0!, 0,9051302942452994, 0,9522055210821221, 0,9514813745321867, 1,0!, -1,0, 0,9533884940292299, 0,8800135687993532, 0,9032238124999998, 0,9552729166715672, 1,0!, 1,0!, 0,9106329208972338</t>
  </si>
  <si>
    <t xml:space="preserve">0,0 0,0 0,0 0,0 11,0 0,0 0,0 0,0 0,0 0,0 0,0 0,0 0,0 16,0 15,0 17,0 0,0 0,0 8,0 9,0 6,0 0,0 19,0 14,0 19,0 3,0 12,0 0,0 0,0 18,0 </t>
  </si>
  <si>
    <t xml:space="preserve">0,0 0,0 0,0 0,0 12,0 0,0 0,0 0,0 0,0 0,0 0,0 0,0 0,0 17,0 16,0 18,0 0,0 0,0 9,0 10,0 7,0 0,0 20,0 15,0 20,0 4,0 13,0 0,0 0,0 19,0 </t>
  </si>
  <si>
    <t>End of the segment, Reason:  Too many iterations without improvement (12)!</t>
  </si>
  <si>
    <t>1,0!, 1,0!, 1,0!, 1,0!, 0,905321018802876, 1,0!, 1,0!, 1,0!, 1,0!, 1,0!, 1,0!, 1,0!, 1,0!, 0,8651813282177945, 0,962224463879571, 0,9644712111097538, 1,0!, 1,0!, 0,9051302942452994, 0,9522055210821221, 0,9514813745321867, 1,0!, -1,0, 0,9533884940292299, 0,8860128903593856, 0,9080626218749999, 0,9575092708379889, 1,0!, 1,0!, 0,9106329208972338</t>
  </si>
  <si>
    <t>Local search results, OK, New solution = [14, 15, 17, 24, 25, 26], Obj=65,0</t>
  </si>
  <si>
    <t>{
	[0,0, 0,17355371900826447] -&gt; CloseToBarycenter (weight: 0,84)
	[0,17355371900826447, 0,38016528925619836] -&gt; GreedyCostInsertion (weight: 1,0)
	[0,38016528925619836, 0,5867768595041323] -&gt; GreedyBestInsertion (weight: 1,0)
	[0,5867768595041323, 0,7933884297520661] -&gt; GreedyProfitInsertion (weight: 1,0)
	[0,7933884297520661, 1,0] -&gt; RandomInsertion (weight: 1,0)
}</t>
  </si>
  <si>
    <t>{
	[0,0, 0,17355371900826447] -&gt; HighCostRemoval (weight: 0,84)
	[0,17355371900826447, 0,38016528925619836] -&gt; RandomRemoval (weight: 1,0)
	[0,38016528925619836, 0,5867768595041323] -&gt; TravelTime (weight: 1,0)
	[0,5867768595041323, 0,7933884297520661] -&gt; VehicleTime (weight: 1,0)
	[0,7933884297520661, 1,0] -&gt; WorstRemoval (weight: 1,0)
}</t>
  </si>
  <si>
    <t>0,95!, 0,95!, 0,95!, 1,0!, 0,602, 1,0!, 1,0!, 1,0!, 1,0!, 1,0!, 1,0!, 1,0!, 1,0!, 0,602, 0,602, 0,602, 1,0!, 1,0!, 0,602, 0,602, 0,602, 1,0!, -1,0, 0,602, 0,602, 1,0!, 0,602, 1,0!, 1,0!, 0,602</t>
  </si>
  <si>
    <t>{
	[0,0, 0,17910447761194032] -&gt; CloseToBarycenter (weight: 0,84)
	[0,17910447761194032, 0,39232409381663114] -&gt; GreedyCostInsertion (weight: 1,0)
	[0,39232409381663114, 0,605543710021322] -&gt; GreedyBestInsertion (weight: 1,0)
	[0,605543710021322, 0,7867803837953092] -&gt; GreedyProfitInsertion (weight: 0,85)
	[0,7867803837953092, 1,0] -&gt; RandomInsertion (weight: 1,0)
}</t>
  </si>
  <si>
    <t>{
	[0,0, 0,17910447761194032] -&gt; HighCostRemoval (weight: 0,84)
	[0,17910447761194032, 0,36034115138592754] -&gt; RandomRemoval (weight: 0,85)
	[0,36034115138592754, 0,5735607675906184] -&gt; TravelTime (weight: 1,0)
	[0,5735607675906184, 0,7867803837953092] -&gt; VehicleTime (weight: 1,0)
	[0,7867803837953092, 1,0] -&gt; WorstRemoval (weight: 1,0)
}</t>
  </si>
  <si>
    <t>0,9502499999999999!, 0,9502499999999999!, 0,9502499999999999!, 0,95!, 0,60399, 1,0!, 1,0!, 1,0!, 1,0!, 1,0!, 1,0!, 1,0!, 1,0!, 0,60399, 0,60399, 0,60399, 0,95!, 1,0!, 0,60399, 0,60399, 0,60399, 1,0!, -1,0, 0,60399, 0,60399, 1,0!, 0,60399, 0,95!, 1,0!, 0,60399</t>
  </si>
  <si>
    <t xml:space="preserve">0,0 0,0 0,0 0,0 1,0 0,0 0,0 0,0 0,0 0,0 0,0 0,0 0,0 1,0 1,0 1,0 0,0 0,0 1,0 1,0 1,0 0,0 1,0 1,0 1,0 0,0 1,0 0,0 0,0 1,0 </t>
  </si>
  <si>
    <t>{
	[0,0, 0,18502202643171806] -&gt; HighCostRemoval (weight: 0,84)
	[0,18502202643171806, 0,3722466960352423] -&gt; RandomRemoval (weight: 0,85)
	[0,3722466960352423, 0,5925110132158591] -&gt; TravelTime (weight: 1,0)
	[0,5925110132158591, 0,7797356828193833] -&gt; VehicleTime (weight: 0,85)
	[0,7797356828193833, 1,0] -&gt; WorstRemoval (weight: 1,0)
}</t>
  </si>
  <si>
    <t>0,95049875!, 0,95049875!, 0,95049875!, 0,9502499999999999!, 0,5737905, 1,0!, 0,95!, 0,95!, 1,0!, 1,0!, 1,0!, 1,0!, 1,0!, 0,60597005, 0,60597005, 0,60597005, 0,9502499999999999!, 1,0!, 0,60597005, 0,60597005, 0,60597005, 1,0!, -1,0, 0,60597005, 0,60597005, 1,0!, 0,60597005, 0,9502499999999999!, 1,0!, 0,60597005</t>
  </si>
  <si>
    <t xml:space="preserve">0,0 0,0 0,0 0,0 2,0 0,0 0,0 0,0 0,0 0,0 0,0 0,0 0,0 2,0 2,0 2,0 0,0 0,0 2,0 2,0 2,0 0,0 2,0 2,0 2,0 0,0 2,0 0,0 0,0 2,0 </t>
  </si>
  <si>
    <t>{
	[0,0, 0,17355371900826447] -&gt; CloseToBarycenter (weight: 0,84)
	[0,17355371900826447, 0,41115702479338845] -&gt; GreedyCostInsertion (weight: 1,15)
	[0,41115702479338845, 0,6177685950413223] -&gt; GreedyBestInsertion (weight: 1,0)
	[0,6177685950413223, 0,7933884297520661] -&gt; GreedyProfitInsertion (weight: 0,85)
	[0,7933884297520661, 1,0] -&gt; RandomInsertion (weight: 1,0)
}</t>
  </si>
  <si>
    <t>0,9029738124999999!, 0,95074625625!, 0,95074625625!, 0,95049875!, 0,5759215475, 1,0!, 0,9502499999999999!, 0,9502499999999999!, 1,0!, 1,0!, 1,0!, 1,0!, 1,0!, 0,5756715475, 0,60794019975, 0,60794019975, 0,95049875!, 1,0!, 0,60794019975, 0,60794019975, 0,60794019975, 1,0!, -1,0, 0,60794019975, 0,5756715475, 1,0!, 0,60794019975, 0,95049875!, 1,0!, 0,60794019975</t>
  </si>
  <si>
    <t xml:space="preserve">0,0 0,0 0,0 0,0 3,0 0,0 0,0 0,0 0,0 0,0 0,0 0,0 0,0 3,0 3,0 3,0 0,0 0,0 3,0 3,0 3,0 0,0 3,0 3,0 3,0 0,0 3,0 0,0 0,0 3,0 </t>
  </si>
  <si>
    <t>{
	[0,0, 0,17740232312565998] -&gt; CloseToBarycenter (weight: 0,84)
	[0,17740232312565998, 0,4202745512143612] -&gt; GreedyCostInsertion (weight: 1,15)
	[0,4202745512143612, 0,6314677930306231] -&gt; GreedyBestInsertion (weight: 1,0)
	[0,6314677930306231, 0,7888067581837381] -&gt; GreedyProfitInsertion (weight: 0,745)
	[0,7888067581837381, 1,0] -&gt; RandomInsertion (weight: 1,0)
}</t>
  </si>
  <si>
    <t>{
	[0,0, 0,19134396355353075] -&gt; HighCostRemoval (weight: 0,84)
	[0,19134396355353075, 0,38496583143507973] -&gt; RandomRemoval (weight: 0,85)
	[0,38496583143507973, 0,5785876993166287] -&gt; TravelTime (weight: 0,85)
	[0,5785876993166287, 0,7722095671981777] -&gt; VehicleTime (weight: 0,85)
	[0,7722095671981777, 1,0] -&gt; WorstRemoval (weight: 1,0)
}</t>
  </si>
  <si>
    <t>0,9034589434374999!, 0,95099252496875!, 0,95099252496875!, 0,95074625625!, 0,5780419397625001, 1,0!, 0,95049875!, 0,95049875!, 1,0!, 1,0!, 1,0!, 0,95!, 1,0!, 0,5777931897625, 0,6099004987512501, 0,6099004987512501, 0,95074625625!, 0,95!, 0,6099004987512501, 0,6099004987512501, 0,6099004987512501, 1,0!, -1,0, 0,6099004987512501, 0,546887970125, 1,0!, 0,6099004987512501, 0,95074625625!, 1,0!, 0,6099004987512501</t>
  </si>
  <si>
    <t xml:space="preserve">0,0 0,0 0,0 0,0 4,0 0,0 0,0 0,0 0,0 0,0 0,0 0,0 0,0 4,0 4,0 4,0 0,0 0,0 4,0 4,0 4,0 0,0 4,0 4,0 4,0 0,0 4,0 0,0 0,0 4,0 </t>
  </si>
  <si>
    <t>{
	[0,0, 0,183206106870229] -&gt; CloseToBarycenter (weight: 0,84)
	[0,183206106870229, 0,43402399127589963] -&gt; GreedyCostInsertion (weight: 1,15)
	[0,43402399127589963, 0,6521264994547437] -&gt; GreedyBestInsertion (weight: 1,0)
	[0,6521264994547437, 0,8146128680479825] -&gt; GreedyProfitInsertion (weight: 0,745)
	[0,8146128680479825, 1,0] -&gt; RandomInsertion (weight: 0,85)
}</t>
  </si>
  <si>
    <t>0,9039416487203124!, 0,9512375623439062!, 0,9512375623439062!, 0,95099252496875!, 0,5801517300636876, 0,95!, 0,95074625625!, 0,95074625625!, 1,0!, 1,0!, 1,0!, 0,9502499999999999!, 1,0!, 0,5799042238136876, 0,6118509962574938, 0,6118509962574938, 0,9032089434374999!, 0,9502499999999999!, 0,6118509962574938, 0,6118509962574938, 0,6118509962574938, 0,95!, -1,0, 0,6118509962574938, 0,549153530274375, 1,0!, 0,6118509962574938, 0,95099252496875!, 1,0!, 0,6118509962574938</t>
  </si>
  <si>
    <t xml:space="preserve">0,0 0,0 0,0 0,0 5,0 0,0 0,0 0,0 0,0 0,0 0,0 0,0 0,0 5,0 5,0 5,0 0,0 0,0 5,0 5,0 5,0 0,0 5,0 5,0 5,0 0,0 5,0 0,0 0,0 5,0 </t>
  </si>
  <si>
    <t>{
	[0,0, 0,1875] -&gt; CloseToBarycenter (weight: 0,84)
	[0,1875, 0,4441964285714286] -&gt; GreedyCostInsertion (weight: 1,15)
	[0,4441964285714286, 0,6674107142857143] -&gt; GreedyBestInsertion (weight: 1,0)
	[0,6674107142857143, 0,8337053571428572] -&gt; GreedyProfitInsertion (weight: 0,745)
	[0,8337053571428572, 1,0] -&gt; RandomInsertion (weight: 0,745)
}</t>
  </si>
  <si>
    <t>{
	[0,0, 0,19603267211201866] -&gt; HighCostRemoval (weight: 0,84)
	[0,19603267211201866, 0,36989498249708286] -&gt; RandomRemoval (weight: 0,745)
	[0,36989498249708286, 0,5682613768961493] -&gt; TravelTime (weight: 0,85)
	[0,5682613768961493, 0,7666277712952159] -&gt; VehicleTime (weight: 0,85)
	[0,7666277712952159, 1,0] -&gt; WorstRemoval (weight: 1,0)
}</t>
  </si>
  <si>
    <t>0,9044219404767108!, 0,9514813745321867!, 0,9514813745321867!, 0,9034428987203125!, 0,5822509714133691, 0,9502499999999999!, 0,95099252496875!, 0,9032089434374999!, 1,0!, 0,95!, 1,0!, 0,95049875!, 1,0!, 0,5820047026946191, 0,6137917412762064, 0,6137917412762064, 0,9036928987203124!, 0,95049875!, 0,6137917412762064, 0,6137917412762064, 0,6137917412762064, 0,9502499999999999!, -1,0, 0,6137917412762064, 0,5514077626230031, 1,0!, 0,6137917412762064, 0,9512375623439062!, 1,0!, 0,6137917412762064</t>
  </si>
  <si>
    <t xml:space="preserve">0,0 0,0 0,0 0,0 6,0 0,0 0,0 0,0 0,0 0,0 0,0 0,0 0,0 6,0 6,0 6,0 0,0 0,0 6,0 6,0 6,0 0,0 6,0 6,0 6,0 0,0 6,0 0,0 0,0 6,0 </t>
  </si>
  <si>
    <t>{
	[0,0, 0,17847657494953786] -&gt; CloseToBarycenter (weight: 0,84)
	[0,17847657494953786, 0,42281950493997655] -&gt; GreedyCostInsertion (weight: 1,15)
	[0,42281950493997655, 0,6352916179751407] -&gt; GreedyBestInsertion (weight: 1,0)
	[0,6352916179751407, 0,793583342186338] -&gt; GreedyProfitInsertion (weight: 0,745)
	[0,793583342186338, 0,9999999999999999] -&gt; RandomInsertion (weight: 0,9715)
}</t>
  </si>
  <si>
    <t>{
	[0,0, 0,18619084561675717] -&gt; HighCostRemoval (weight: 0,84)
	[0,18619084561675717, 0,4015294248032805] -&gt; RandomRemoval (weight: 0,9715)
	[0,4015294248032805, 0,5899368281059515] -&gt; TravelTime (weight: 0,85)
	[0,5899368281059515, 0,7783442314086224] -&gt; VehicleTime (weight: 0,85)
	[0,7783442314086224, 1,0] -&gt; WorstRemoval (weight: 1,0)
}</t>
  </si>
  <si>
    <t>0,9048998307743272!, 0,9517239676595258!, 0,9517239676595258!, 0,9039256842267109!, 0,5531384228427006, 0,95049875!, 0,9034428987203125!, 0,9036928987203124!, 1,0!, 0,9502499999999999!, 1,0!, 0,9029738124999999!, 1,0!, 0,584094679181146, 0,6157227825698254, 0,6157227825698254, 0,9041744342267108!, 0,95074625625!, 0,6157227825698254, 0,6157227825698254, 0,6157227825698254, 0,95049875!, -1,0, 0,6157227825698254, 0,553650723809888, 1,0!, 0,6157227825698254, 0,9514813745321867!, 1,0!, 0,6157227825698254</t>
  </si>
  <si>
    <t xml:space="preserve">0,0 0,0 0,0 0,0 7,0 0,0 0,0 0,0 0,0 0,0 0,0 0,0 0,0 7,0 7,0 7,0 0,0 0,0 7,0 7,0 7,0 0,0 7,0 7,0 7,0 0,0 7,0 0,0 0,0 7,0 </t>
  </si>
  <si>
    <t>{
	[0,0, 0,18619084561675717] -&gt; CloseToBarycenter (weight: 0,84)
	[0,18619084561675717, 0,3978721046215228] -&gt; GreedyCostInsertion (weight: 0,955)
	[0,3978721046215228, 0,6195278732129004] -&gt; GreedyBestInsertion (weight: 1,0)
	[0,6195278732129004, 0,7846614208134767] -&gt; GreedyProfitInsertion (weight: 0,745)
	[0,7846614208134767, 1,0] -&gt; RandomInsertion (weight: 0,9715)
}</t>
  </si>
  <si>
    <t>{
	[0,0, 0,19062748212867356] -&gt; HighCostRemoval (weight: 0,84)
	[0,19062748212867356, 0,41109724270963355] -&gt; RandomRemoval (weight: 0,9715)
	[0,41109724270963355, 0,6039940996255533] -&gt; TravelTime (weight: 0,85)
	[0,6039940996255533, 0,7730625212753888] -&gt; VehicleTime (weight: 0,745)
	[0,7730625212753888, 1,0000000000000002] -&gt; WorstRemoval (weight: 1,0)
}</t>
  </si>
  <si>
    <t>0,9053753316204556!, 0,9519653478212282!, 0,9519653478212282!, 0,9044060558055774!, 0,5553727307284871, 0,95074625625!, 0,9039256842267109!, 0,9041744342267108!, 1,0!, 0,95049875!, 1,0!, 0,9034589434374999!, 1,0!, 0,5861742057852403, 0,6176441686569762, 0,6176441686569762, 0,9046535620555773!, 0,95099252496875!, 0,6176441686569762, 0,6176441686569762, 0,5849366434413341, 0,95074625625!, -1,0, 0,6176441686569762, 0,5558824701908386, 1,0!, 0,6176441686569762, 0,9039073058055773!, 0,95!, 0,6176441686569762</t>
  </si>
  <si>
    <t xml:space="preserve">0,0 0,0 0,0 0,0 8,0 0,0 0,0 0,0 0,0 0,0 0,0 0,0 0,0 8,0 8,0 8,0 0,0 0,0 8,0 8,0 8,0 0,0 8,0 8,0 8,0 0,0 8,0 0,0 0,0 8,0 </t>
  </si>
  <si>
    <t>{
	[0,0, 0,19221748034919509] -&gt; CloseToBarycenter (weight: 0,84)
	[0,19221748034919509, 0,41075044907952996] -&gt; GreedyCostInsertion (weight: 0,955)
	[0,41075044907952996, 0,6395807828285718] -&gt; GreedyBestInsertion (weight: 1,0)
	[0,6395807828285718, 0,8100593814716079] -&gt; GreedyProfitInsertion (weight: 0,745)
	[0,8100593814716079, 1,0] -&gt; RandomInsertion (weight: 0,83005)
}</t>
  </si>
  <si>
    <t>{
	[0,0, 0,19734523669681664] -&gt; HighCostRemoval (weight: 0,84)
	[0,19734523669681664, 0,42558440032890876] -&gt; RandomRemoval (weight: 0,9715)
	[0,42558440032890876, 0,6252789850816398] -&gt; TravelTime (weight: 0,85)
	[0,6252789850816398, 0,8003054152472688] -&gt; VehicleTime (weight: 0,745)
	[0,8003054152472688, 1,0] -&gt; WorstRemoval (weight: 0,85)
}</t>
  </si>
  <si>
    <t>0,8601065650394327!, 0,9522055210821221!, 0,9522055210821221!, 0,9048840255265496!, 0,5575958670748447, 0,95099252496875!, 0,9044060558055774!, 0,9046535620555773!, 1,0!, 0,95074625625!, 1,0!, 0,9039416487203124!, 1,0!, 0,5882433347563141, 0,5867619602241274, 0,6195559478136914, 0,9051302942452994!, 0,9512375623439062!, 0,6195559478136914, 0,6195559478136914, 0,5870119602241275, 0,95099252496875!, -1,0, 0,5867619602241274, 0,5581030578398843, 1,0!, 0,6195559478136914, 0,9043877692765494!, 0,9502499999999999!, 0,6195559478136914</t>
  </si>
  <si>
    <t xml:space="preserve">0,0 0,0 0,0 0,0 9,0 0,0 0,0 0,0 0,0 0,0 0,0 0,0 0,0 9,0 9,0 9,0 0,0 0,0 9,0 9,0 9,0 0,0 9,0 9,0 9,0 0,0 9,0 0,0 0,0 9,0 </t>
  </si>
  <si>
    <t>{
	[0,0, 0,20112293639487136] -&gt; CloseToBarycenter (weight: 0,84)
	[0,20112293639487136, 0,4297805605104692] -&gt; GreedyCostInsertion (weight: 0,955)
	[0,4297805605104692, 0,6692126276472208] -&gt; GreedyBestInsertion (weight: 1,0)
	[0,6692126276472208, 0,8012594126731393] -&gt; GreedyProfitInsertion (weight: 0,5515)
	[0,8012594126731393, 1,0] -&gt; RandomInsertion (weight: 0,83005)
}</t>
  </si>
  <si>
    <t>0,8608060322142356!, 0,9524444934767115!, 0,9524444934767115!, 0,9053596053989168!, 0,5598078877394704, 0,9512375623439062!, 0,9048840255265496!, 0,8594208839527985!, 1,0!, 0,95099252496875!, 1,0!, 0,8587445662842967!, 1,0!, 0,5903021180825325, 0,5888281504230067, 0,621458168074623, 0,8598737795330345!, 0,9514813745321867!, 0,621458168074623, 0,621458168074623, 0,5890769004230069, 0,9512375623439062!, -1,0, 0,5888281504230067, 0,560312542550685, 1,0!, 0,621458168074623, 0,9048658304301667!, 0,95049875!, 0,621458168074623</t>
  </si>
  <si>
    <t xml:space="preserve">0,0 0,0 0,0 0,0 10,0 0,0 0,0 0,0 0,0 0,0 0,0 0,0 0,0 10,0 10,0 10,0 0,0 0,0 10,0 10,0 10,0 0,0 10,0 10,0 10,0 0,0 10,0 0,0 0,0 10,0 </t>
  </si>
  <si>
    <t>{
	[0,0, 0,19354615730233524] -&gt; CloseToBarycenter (weight: 0,84)
	[0,19354615730233524, 0,4512620822340757] -&gt; GreedyCostInsertion (weight: 1,1185)
	[0,4512620822340757, 0,6816741742606653] -&gt; GreedyBestInsertion (weight: 1,0)
	[0,6816741742606653, 0,8087464430133295] -&gt; GreedyProfitInsertion (weight: 0,5515)
	[0,8087464430133295, 1,0000000000000002] -&gt; RandomInsertion (weight: 0,83005)
}</t>
  </si>
  <si>
    <t>{
	[0,0, 0,18737452598706225] -&gt; HighCostRemoval (weight: 0,84)
	[0,18737452598706225, 0,4040820878875753] -&gt; RandomRemoval (weight: 0,9715)
	[0,4040820878875753, 0,5936872629935311] -&gt; TravelTime (weight: 0,85)
	[0,5936872629935311, 0,8103948248940442] -&gt; VehicleTime (weight: 0,9715)
	[0,8103948248940442, 1,0] -&gt; WorstRemoval (weight: 0,85)
}</t>
  </si>
  <si>
    <t>0,8615020020531644!, 0,9526822710093279!, 0,9048222688028759!, 0,9058328073719222!, 0,5620088483007731, 0,9514813745321867!, 0,9053596053989168!, 0,8601237795330345!, 1,0!, 0,9512375623439062!, 1,0!, 0,8594508434528753!, 0,95!, 0,5923506074921199, 0,5908840096708917, 0,6233508772342499, 0,8605744106353693!, 0,9517239676595258!, 0,6233508772342499, 0,6233508772342499, 0,5911315159208919, 0,9514813745321867!, -1,0, 0,5593867429018564, 0,5625109798379315, 1,0!, 0,6233508772342499, 0,9053415012780158!, 0,95074625625!, 0,6233508772342499</t>
  </si>
  <si>
    <t xml:space="preserve">0,0 0,0 0,0 0,0 11,0 0,0 0,0 0,0 0,0 0,0 0,0 0,0 0,0 11,0 11,0 11,0 0,0 0,0 11,0 11,0 11,0 0,0 11,0 11,0 11,0 0,0 11,0 0,0 0,0 11,0 </t>
  </si>
  <si>
    <t xml:space="preserve">0,0 0,0 0,0 0,0 12,0 0,0 0,0 0,0 0,0 0,0 0,0 0,0 0,0 12,0 12,0 12,0 0,0 0,0 12,0 12,0 12,0 0,0 12,0 12,0 12,0 0,0 12,0 0,0 0,0 12,0 </t>
  </si>
  <si>
    <t>Local search results, OK, New solution = [14, 15, 16, 24, 25, 26], Obj=65,0</t>
  </si>
  <si>
    <t>{
	[0,0, 0,2066115702479339] -&gt; CloseToBarycenter (weight: 1,0)
	[0,2066115702479339, 0,38016528925619836] -&gt; GreedyCostInsertion (weight: 0,84)
	[0,38016528925619836, 0,5867768595041323] -&gt; GreedyBestInsertion (weight: 1,0)
	[0,5867768595041323, 0,7933884297520661] -&gt; GreedyProfitInsertion (weight: 1,0)
	[0,7933884297520661, 1,0] -&gt; RandomInsertion (weight: 1,0)
}</t>
  </si>
  <si>
    <t>{
	[0,0, 0,2136752136752137] -&gt; HighCostRemoval (weight: 1,0)
	[0,2136752136752137, 0,3931623931623932] -&gt; RandomRemoval (weight: 0,84)
	[0,3931623931623932, 0,6068376068376069] -&gt; TravelTime (weight: 1,0)
	[0,6068376068376069, 0,7863247863247864] -&gt; VehicleTime (weight: 0,84)
	[0,7863247863247864, 1,0] -&gt; WorstRemoval (weight: 1,0)
}</t>
  </si>
  <si>
    <t>1,0!, 0,95!, 1,0!, 0,95!, 0,602, 1,0!, 1,0!, 1,0!, 0,95!, 0,95!, 1,0!, 1,0!, 1,0!, 0,57, 0,602, 0,602, 1,0!, 1,0!, 0,602, 0,602, 0,602, 1,0!, -1,0, 0,602, 0,602, 1,0!, 0,602, 1,0!, 1,0!, 0,602</t>
  </si>
  <si>
    <t>{
	[0,0, 0,21321961620469085] -&gt; CloseToBarycenter (weight: 1,0)
	[0,21321961620469085, 0,39232409381663114] -&gt; GreedyCostInsertion (weight: 0,84)
	[0,39232409381663114, 0,5735607675906184] -&gt; GreedyBestInsertion (weight: 0,85)
	[0,5735607675906184, 0,7867803837953092] -&gt; GreedyProfitInsertion (weight: 1,0)
	[0,7867803837953092, 1,0] -&gt; RandomInsertion (weight: 1,0)
}</t>
  </si>
  <si>
    <t>0,95!, 0,9502499999999999!, 1,0!, 0,9502499999999999!, 0,60399, 1,0!, 0,95!, 0,95!, 0,9502499999999999!, 0,9502499999999999!, 0,95!, 1,0!, 1,0!, 0,5721499999999999, 0,60399, 0,60399, 1,0!, 1,0!, 0,60399, 0,5719, 0,60399, 1,0!, -1,0, 0,60399, 0,60399, 1,0!, 0,60399, 1,0!, 1,0!, 0,60399</t>
  </si>
  <si>
    <t>{
	[0,0, 0,22075055187637974] -&gt; HighCostRemoval (weight: 1,0)
	[0,22075055187637974, 0,4061810154525387] -&gt; RandomRemoval (weight: 0,84)
	[0,4061810154525387, 0,5938189845474615] -&gt; TravelTime (weight: 0,85)
	[0,5938189845474615, 0,7792494481236205] -&gt; VehicleTime (weight: 0,84)
	[0,7792494481236205, 1,0000000000000002] -&gt; WorstRemoval (weight: 1,0)
}</t>
  </si>
  <si>
    <t>0,9502499999999999!, 0,95049875!, 1,0!, 0,95049875!, 0,60597005, 1,0!, 0,9025!, 0,9025!, 0,9027374999999999!, 0,95049875!, 0,9025!, 1,0!, 1,0!, 0,57428925, 0,60597005, 0,60597005, 1,0!, 0,95!, 0,60597005, 0,5740405, 0,60597005, 1,0!, -1,0, 0,60597005, 0,60597005, 1,0!, 0,60597005, 1,0!, 1,0!, 0,60597005</t>
  </si>
  <si>
    <t>{
	[0,0, 0,21150592216582065] -&gt; HighCostRemoval (weight: 1,0)
	[0,21150592216582065, 0,38917089678510997] -&gt; RandomRemoval (weight: 0,84)
	[0,38917089678510997, 0,5689509306260575] -&gt; TravelTime (weight: 0,85)
	[0,5689509306260575, 0,7884940778341794] -&gt; VehicleTime (weight: 1,038)
	[0,7884940778341794, 1,0] -&gt; WorstRemoval (weight: 1,0)
}</t>
  </si>
  <si>
    <t>0,95049875!, 0,95074625625!, 1,0!, 0,95074625625!, 0,60794019975, 1,0!, 0,9029874999999999!, 0,8573749999999999!, 0,8576006249999998!, 0,95074625625!, 0,9029874999999999!, 0,95!, 1,0!, 0,57641780375, 0,60794019975, 0,60794019975, 1,0!, 0,9502499999999999!, 0,5756715475, 0,5761702974999999, 0,5756715475, 1,0!, -1,0, 0,60794019975, 0,60794019975, 1,0!, 0,60794019975, 1,0!, 1,0!, 0,60794019975</t>
  </si>
  <si>
    <t>0,9029738124999999!, 0,95099252496875!, 0,95!, 0,95099252496875!, 0,6099004987512501, 1,0!, 0,9034725625!, 0,8580881249999999!, 0,8583126218749998!, 0,95099252496875!, 0,9034725625!, 0,9502499999999999!, 1,0!, 0,5475969135625, 0,6099004987512501, 0,6099004987512501, 1,0!, 0,95049875!, 0,5777931897625, 0,5782894460125, 0,5777931897625, 1,0!, -1,0, 0,5775431897625, 0,5775431897625, 1,0!, 0,6099004987512501, 1,0!, 1,0!, 0,6099004987512501</t>
  </si>
  <si>
    <t>{
	[0,0, 0,22026431718061673] -&gt; CloseToBarycenter (weight: 1,0)
	[0,22026431718061673, 0,4052863436123348] -&gt; GreedyCostInsertion (weight: 0,84)
	[0,4052863436123348, 0,592511013215859] -&gt; GreedyBestInsertion (weight: 0,85)
	[0,592511013215859, 0,7797356828193832] -&gt; GreedyProfitInsertion (weight: 0,85)
	[0,7797356828193832, 1,0] -&gt; RandomInsertion (weight: 1,0)
}</t>
  </si>
  <si>
    <t>0,9034589434374999!, 0,9034428987203125!, 0,9502499999999999!, 0,9034428987203125!, 0,6118509962574938, 1,0!, 0,9039551996874999!, 0,8587976843749998!, 0,8153969907812497!, 0,9512375623439062!, 0,9039551996874999!, 0,95049875!, 1,0!, 0,5202170678843749, 0,6118509962574938, 0,6118509962574938, 1,0!, 0,95074625625!, 0,5799042238136876, 0,5803979987824375, 0,5799042238136876, 1,0!, -1,0, 0,548666030274375, 0,5796554738136874, 1,0!, 0,6118509962574938, 1,0!, 1,0!, 0,6118509962574938</t>
  </si>
  <si>
    <t>{
	[0,0, 0,2111932418162619] -&gt; CloseToBarycenter (weight: 1,0)
	[0,2111932418162619, 0,3885955649419219] -&gt; GreedyCostInsertion (weight: 0,84)
	[0,3885955649419219, 0,5681098204857444] -&gt; GreedyBestInsertion (weight: 0,85)
	[0,5681098204857444, 0,7888067581837381] -&gt; GreedyProfitInsertion (weight: 1,045)
	[0,7888067581837381, 1,0] -&gt; RandomInsertion (weight: 1,0)
}</t>
  </si>
  <si>
    <t>{
	[0,0, 0,2050020500205002] -&gt; HighCostRemoval (weight: 1,0)
	[0,2050020500205002, 0,3772037720377204] -&gt; RandomRemoval (weight: 0,84)
	[0,3772037720377204, 0,5514555145551455] -&gt; TravelTime (weight: 0,85)
	[0,5514555145551455, 0,7642476424764247] -&gt; VehicleTime (weight: 1,038)
	[0,7642476424764247, 1,0] -&gt; WorstRemoval (weight: 1,15)
}</t>
  </si>
  <si>
    <t>0,9039416487203124!, 0,9039256842267109!, 0,9027374999999999!, 0,9039256842267109!, 0,6137917412762064, 1,0!, 0,9044354236890624!, 0,8158578001562498!, 0,8163200058273434!, 0,9514813745321867!, 0,8587574397031249!, 0,95074625625!, 1,0!, 0,5226159825449531, 0,5812584464446191, 0,6137917412762064, 1,0!, 0,95099252496875!, 0,5820047026946191, 0,5824960087885253, 0,5820047026946191, 1,0!, -1,0, 0,5509227001230032, 0,581757196444619, 1,0!, 0,6137917412762064, 0,95!, 1,0!, 0,6137917412762064</t>
  </si>
  <si>
    <t>{
	[0,0, 0,21810250817884405] -&gt; CloseToBarycenter (weight: 1,0)
	[0,21810250817884405, 0,40130861504907306] -&gt; GreedyCostInsertion (weight: 0,84)
	[0,40130861504907306, 0,5866957470010905] -&gt; GreedyBestInsertion (weight: 0,85)
	[0,5866957470010905, 0,8146128680479825] -&gt; GreedyProfitInsertion (weight: 1,045)
	[0,8146128680479825, 1,0] -&gt; RandomInsertion (weight: 0,85)
}</t>
  </si>
  <si>
    <t>0,9044219404767108!, 0,9044060558055774!, 0,9032238124999998!, 0,9044060558055774!, 0,6157227825698254, 1,0!, 0,9049132465706171!, 0,8167785111554685!, 0,8172384057982067!, 0,9039073058055773!, 0,8594636525046093!, 0,9032089434374999!, 1,0!, 0,4964851834177054, 0,5833521542123961, 0,6157227825698254, 0,95!, 0,9512375623439062!, 0,584094679181146, 0,5845835287445826, 0,584094679181146, 1,0!, -1,0, 0,5531680866223881, 0,5838484104623959, 1,0!, 0,5831021542123961, 0,9502499999999999!, 1,0!, 0,6157227825698254</t>
  </si>
  <si>
    <t>{
	[0,0, 0,2092050209205021] -&gt; CloseToBarycenter (weight: 1,0)
	[0,2092050209205021, 0,38493723849372385] -&gt; GreedyCostInsertion (weight: 0,84)
	[0,38493723849372385, 0,5627615062761506] -&gt; GreedyBestInsertion (weight: 0,85)
	[0,5627615062761506, 0,7813807531380753] -&gt; GreedyProfitInsertion (weight: 1,045)
	[0,7813807531380753, 1,0] -&gt; RandomInsertion (weight: 1,045)
}</t>
  </si>
  <si>
    <t>{
	[0,0, 0,19933819718534465] -&gt; HighCostRemoval (weight: 1,0)
	[0,19933819718534465, 0,36678228282103414] -&gt; RandomRemoval (weight: 0,84)
	[0,36678228282103414, 0,5362197504285771] -&gt; TravelTime (weight: 0,85)
	[0,5362197504285771, 0,7707610732368536] -&gt; VehicleTime (weight: 1,1766)
	[0,7707610732368536, 0,9999999999999999] -&gt; WorstRemoval (weight: 1,15)
}</t>
  </si>
  <si>
    <t>0,9048998307743272!, 0,8591857530152985!, 0,9037076934374998!, 0,8591857530152985!, 0,6176441686569762, 1,0!, 0,905388680337764!, 0,8176946185996912!, 0,7763764855082963, 0,8587119405152984!, 0,8164904698793788!, 0,9036928987203124!, 1,0!, 0,4990027575006169, 0,5854353934413341, 0,6176441686569762, 0,9502499999999999!, 0,9514813745321867!, 0,5861742057852403, 0,5866606111008598, 0,5861742057852403, 1,0!, -1,0, 0,5554022461892762, 0,5859291684100839, 1,0!, 0,5851866434413341, 0,95049875!, 1,0!, 0,6176441686569762</t>
  </si>
  <si>
    <t>{
	[0,0, 0,21390374331550802] -&gt; CloseToBarycenter (weight: 1,0)
	[0,21390374331550802, 0,39358288770053473] -&gt; GreedyCostInsertion (weight: 0,84)
	[0,39358288770053473, 0,5529411764705883] -&gt; GreedyBestInsertion (weight: 0,745)
	[0,5529411764705883, 0,7764705882352941] -&gt; GreedyProfitInsertion (weight: 1,045)
	[0,7764705882352941, 1,0] -&gt; RandomInsertion (weight: 1,045)
}</t>
  </si>
  <si>
    <t>{
	[0,0, 0,20347535913400888] -&gt; HighCostRemoval (weight: 1,0)
	[0,20347535913400888, 0,35364017417490745] -&gt; RandomRemoval (weight: 0,738)
	[0,35364017417490745, 0,526594229438815] -&gt; TravelTime (weight: 0,85)
	[0,526594229438815, 0,7660033369958898] -&gt; VehicleTime (weight: 1,1766)
	[0,7660033369958898, 1,0] -&gt; WorstRemoval (weight: 1,15)
}</t>
  </si>
  <si>
    <t>0,9053753316204556!, 0,8598898242502221!, 0,9041891549703123!, 0,8598898242502221!, 0,6195559478136914, 0,95!, 0,8601192463208758!, 0,8186061455066928!, 0,7774946030807548, 0,8594183808127219!, 0,8174080175299819!, 0,8585082537842967!, 1,0!, 0,5015077437131138, 0,5875082164741274, 0,6195559478136914, 0,9027374999999999!, 0,9517239676595258!, 0,5568654954959782, 0,5887273080453554, 0,5882433347563141, 1,0!, -1,0, 0,5576252349583298, 0,5879995225680335, 1,0!, 0,5872607102241274, 0,95074625625!, 1,0!, 0,6195559478136914</t>
  </si>
  <si>
    <t xml:space="preserve">0,0 0,0 0,0 0,0 9,0 0,0 0,0 0,0 1,0 0,0 0,0 0,0 0,0 9,0 9,0 9,0 0,0 0,0 9,0 9,0 9,0 0,0 9,0 9,0 9,0 0,0 9,0 0,0 0,0 9,0 </t>
  </si>
  <si>
    <t>{
	[0,0, 0,21867483052700631] -&gt; CloseToBarycenter (weight: 1,0)
	[0,21867483052700631, 0,380056855455937] -&gt; GreedyCostInsertion (weight: 0,738)
	[0,380056855455937, 0,5429696041985567] -&gt; GreedyBestInsertion (weight: 0,745)
	[0,5429696041985567, 0,7714848020992783] -&gt; GreedyProfitInsertion (weight: 1,045)
	[0,7714848020992783, 0,9999999999999999] -&gt; RandomInsertion (weight: 1,045)
}</t>
  </si>
  <si>
    <t>{
	[0,0, 0,2118823629121112] -&gt; HighCostRemoval (weight: 1,0)
	[0,2118823629121112, 0,36825154674124927] -&gt; RandomRemoval (weight: 0,738)
	[0,36825154674124927, 0,5483515552165438] -&gt; TravelTime (weight: 0,85)
	[0,5483515552165438, 0,7976523434189339] -&gt; VehicleTime (weight: 1,1766)
	[0,7976523434189339, 1,0] -&gt; WorstRemoval (weight: 0,955)
}</t>
  </si>
  <si>
    <t>0,9058484549623533!, 0,860590375128971!, 0,9046682091954608!, 0,816895333037711!, 0,5885781504230068, 0,9502499999999999!, 0,817113284004832!, 0,7776758382313581!, 0,778607130065351!, 0,8601212889086584!, 0,818320977442332!, 0,8592157125153752!, 1,0!, 0,5040002049945482, 0,5895706753917568, 0,621458168074623, 0,9032238124999998!, 0,9519653478212282!, 0,5590811680184983, 0,5907836715051287, 0,5903021180825325, 1,0!, -1,0, 0,5598371087835382, 0,5900595249551933, 1,0!, 0,557897674712921, 0,95099252496875!, 1,0!, 0,621458168074623</t>
  </si>
  <si>
    <t xml:space="preserve">0,0 0,0 0,0 0,0 10,0 0,0 0,0 0,0 2,0 0,0 0,0 0,0 0,0 10,0 10,0 10,0 0,0 0,0 10,0 10,0 10,0 0,0 10,0 10,0 10,0 0,0 10,0 0,0 0,0 10,0 </t>
  </si>
  <si>
    <t>0,9063192126875416!, 0,8612874232533261!, 0,9051448681494835!, 0,8178108563725225!, 0,5906352596708917, 0,9027374999999999!, 0,8180277175848079!, 0,7387920463197901, 0,7797140944150243!, 0,860820682464115!, 0,8192293725551204!, 0,8162549268896064!, 1,0!, 0,5064802039695755, 0,591622822014798, 0,6233508772342499, 0,8580626218749998!, 0,9043670804301668!, 0,5612857621784058, 0,592829753147603, 0,5923506074921199, 1,0!, -1,0, 0,5620379232396205, 0,5921092273304174, 1,0!, 0,5601081863393563, 0,9512375623439062!, 1,0!, 0,6233508772342499</t>
  </si>
  <si>
    <t xml:space="preserve">0,0 0,0 0,0 0,0 11,0 0,0 0,0 0,0 2,0 0,0 0,0 0,0 0,0 11,0 11,0 11,0 0,0 0,0 11,0 11,0 11,0 0,0 11,0 11,0 11,0 0,0 11,0 0,0 0,0 11,0 </t>
  </si>
  <si>
    <t xml:space="preserve">0,0 0,0 0,0 0,0 12,0 0,0 0,0 1,0 2,0 0,0 0,0 0,0 0,0 12,0 12,0 12,0 0,0 0,0 12,0 12,0 12,0 0,0 12,0 12,0 12,0 0,0 12,0 0,0 0,0 12,0 </t>
  </si>
  <si>
    <t>Local search results, OK, New solution = [7, 8, 9, 10, 14, 15, 17], Obj=65,0</t>
  </si>
  <si>
    <t>{
	[0,0, 0,2136752136752137] -&gt; CloseToBarycenter (weight: 1,0)
	[0,2136752136752137, 0,4273504273504274] -&gt; GreedyCostInsertion (weight: 1,0)
	[0,4273504273504274, 0,6410256410256411] -&gt; GreedyBestInsertion (weight: 1,0)
	[0,6410256410256411, 0,8205128205128206] -&gt; GreedyProfitInsertion (weight: 0,84)
	[0,8205128205128206, 1,0] -&gt; RandomInsertion (weight: 0,84)
}</t>
  </si>
  <si>
    <t>{
	[0,0, 0,2066115702479339] -&gt; HighCostRemoval (weight: 1,0)
	[0,2066115702479339, 0,4132231404958678] -&gt; RandomRemoval (weight: 1,0)
	[0,4132231404958678, 0,6198347107438017] -&gt; TravelTime (weight: 1,0)
	[0,6198347107438017, 0,7933884297520661] -&gt; VehicleTime (weight: 0,84)
	[0,7933884297520661, 1,0] -&gt; WorstRemoval (weight: 1,0)
}</t>
  </si>
  <si>
    <t>1,0!, 1,0!, 1,0!, 0,95!, 0,57, 0,95!, 1,0!, 1,0!, 1,0!, 1,0!, 1,0!, 0,95!, 1,0!, 0,602, 0,602, 0,602, 0,95!, 1,0!, 0,602, 0,602, 0,602, 1,0!, -1,0, 0,602, 0,602, 0,95!, 0,57, 1,0!, 1,0!, 0,602</t>
  </si>
  <si>
    <t>{
	[0,0, 0,21321961620469085] -&gt; HighCostRemoval (weight: 1,0)
	[0,21321961620469085, 0,3944562899786781] -&gt; RandomRemoval (weight: 0,85)
	[0,3944562899786781, 0,607675906183369] -&gt; TravelTime (weight: 1,0)
	[0,607675906183369, 0,7867803837953093] -&gt; VehicleTime (weight: 0,84)
	[0,7867803837953093, 1,0000000000000002] -&gt; WorstRemoval (weight: 1,0)
}</t>
  </si>
  <si>
    <t>0,95!, 1,0!, 1,0!, 0,9502499999999999!, 0,5721499999999999, 0,9025!, 1,0!, 1,0!, 1,0!, 1,0!, 1,0!, 0,9502499999999999!, 1,0!, 0,60399, 0,5719, 0,5719, 0,9502499999999999!, 1,0!, 0,60399, 0,60399, 0,60399, 1,0!, -1,0, 0,5719, 0,60399, 0,9025!, 0,5721499999999999, 1,0!, 1,0!, 0,5719</t>
  </si>
  <si>
    <t>{
	[0,0, 0,2050020500205002] -&gt; CloseToBarycenter (weight: 1,0)
	[0,2050020500205002, 0,4100041000410004] -&gt; GreedyCostInsertion (weight: 1,0)
	[0,4100041000410004, 0,6150061500615006] -&gt; GreedyBestInsertion (weight: 1,0)
	[0,6150061500615006, 0,7872078720787208] -&gt; GreedyProfitInsertion (weight: 0,84)
	[0,7872078720787208, 1,0] -&gt; RandomInsertion (weight: 1,038)
}</t>
  </si>
  <si>
    <t>{
	[0,0, 0,2066115702479339] -&gt; HighCostRemoval (weight: 1,0)
	[0,2066115702479339, 0,3822314049586777] -&gt; RandomRemoval (weight: 0,85)
	[0,3822314049586777, 0,6198347107438016] -&gt; TravelTime (weight: 1,15)
	[0,6198347107438016, 0,793388429752066] -&gt; VehicleTime (weight: 0,84)
	[0,793388429752066, 0,9999999999999999] -&gt; WorstRemoval (weight: 1,0)
}</t>
  </si>
  <si>
    <t>0,9502499999999999!, 0,95!, 1,0!, 0,9027374999999999!, 0,57428925, 0,9029874999999999!, 0,95!, 1,0!, 1,0!, 1,0!, 1,0!, 0,95049875!, 1,0!, 0,60597005, 0,5740405, 0,5740405, 0,95049875!, 0,95!, 0,60597005, 0,60597005, 0,5737905, 0,95!, -1,0, 0,5740405, 0,60597005, 0,9029874999999999!, 0,57428925, 1,0!, 0,95!, 0,5740405</t>
  </si>
  <si>
    <t>{
	[0,0, 0,21201713098418354] -&gt; CloseToBarycenter (weight: 1,0)
	[0,21201713098418354, 0,4240342619683671] -&gt; GreedyCostInsertion (weight: 1,0)
	[0,4240342619683671, 0,6360513929525506] -&gt; GreedyBestInsertion (weight: 1,0)
	[0,6360513929525506, 0,8141457829792649] -&gt; GreedyProfitInsertion (weight: 0,84)
	[0,8141457829792649, 1,0000000000000002] -&gt; RandomInsertion (weight: 0,8766)
}</t>
  </si>
  <si>
    <t>{
	[0,0, 0,21528525296017226] -&gt; HighCostRemoval (weight: 1,0)
	[0,21528525296017226, 0,39827771797631867] -&gt; RandomRemoval (weight: 0,85)
	[0,39827771797631867, 0,6038751345532831] -&gt; TravelTime (weight: 0,955)
	[0,6038751345532831, 0,7847147470398278] -&gt; VehicleTime (weight: 0,84)
	[0,7847147470398278, 1,0] -&gt; WorstRemoval (weight: 1,0)
}</t>
  </si>
  <si>
    <t>0,95049875!, 0,9025!, 1,0!, 0,8576006249999998!, 0,57641780375, 0,9034725625!, 0,9502499999999999!, 1,0!, 0,95!, 0,95!, 0,95!, 0,95074625625!, 0,95!, 0,60794019975, 0,5761702974999999, 0,5761702974999999, 0,95074625625!, 0,9502499999999999!, 0,60794019975, 0,5756715475, 0,5759215475, 0,9502499999999999!, -1,0, 0,5761702974999999, 0,60794019975, 0,9034725625!, 0,57641780375, 1,0!, 0,9502499999999999!, 0,5761702974999999</t>
  </si>
  <si>
    <t>{
	[0,0, 0,21898129899706564] -&gt; CloseToBarycenter (weight: 1,0)
	[0,21898129899706564, 0,4379625979941313] -&gt; GreedyCostInsertion (weight: 1,0)
	[0,4379625979941313, 0,624096702141637] -&gt; GreedyBestInsertion (weight: 0,85)
	[0,624096702141637, 0,8080409932991721] -&gt; GreedyProfitInsertion (weight: 0,84)
	[0,8080409932991721, 0,9999999999999999] -&gt; RandomInsertion (weight: 0,8766)
}</t>
  </si>
  <si>
    <t>{
	[0,0, 0,2201188641866608] -&gt; HighCostRemoval (weight: 1,0)
	[0,2201188641866608, 0,4072198987453225] -&gt; RandomRemoval (weight: 0,85)
	[0,4072198987453225, 0,6174334140435835] -&gt; TravelTime (weight: 0,955)
	[0,6174334140435835, 0,7798811358133392] -&gt; VehicleTime (weight: 0,738)
	[0,7798811358133392, 1,0] -&gt; WorstRemoval (weight: 1,0)
}</t>
  </si>
  <si>
    <t>0,95074625625!, 0,9029874999999999!, 1,0!, 0,8147205937499997!, 0,57853571473125, 0,9039551996874999!, 0,95049875!, 1,0!, 0,9502499999999999!, 0,9502499999999999!, 0,9025!, 0,9032089434374999!, 0,9502499999999999!, 0,6099004987512501, 0,5782894460125, 0,5782894460125, 0,9032089434374999!, 0,95049875!, 0,6099004987512501, 0,546887970125, 0,5780419397625001, 0,95049875!, -1,0, 0,5782894460125, 0,6099004987512501, 0,9039551996874999!, 0,57853571473125, 0,95!, 0,9027374999999999!, 0,5782894460125</t>
  </si>
  <si>
    <t>{
	[0,0, 0,21036599475767942] -&gt; CloseToBarycenter (weight: 1,0)
	[0,21036599475767942, 0,42073198951535884] -&gt; GreedyCostInsertion (weight: 1,0)
	[0,42073198951535884, 0,5995430850593864] -&gt; GreedyBestInsertion (weight: 0,85)
	[0,5995430850593864, 0,7762505206558371] -&gt; GreedyProfitInsertion (weight: 0,84)
	[0,7762505206558371, 1,0] -&gt; RandomInsertion (weight: 1,06362)
}</t>
  </si>
  <si>
    <t>{
	[0,0, 0,21247211303516414] -&gt; HighCostRemoval (weight: 1,0)
	[0,21247211303516414, 0,3930734091150536] -&gt; RandomRemoval (weight: 0,85)
	[0,3930734091150536, 0,6307234675448847] -&gt; TravelTime (weight: 1,1185)
	[0,6307234675448847, 0,7875278869648359] -&gt; VehicleTime (weight: 0,738)
	[0,7875278869648359, 1,0] -&gt; WorstRemoval (weight: 1,0)
}</t>
  </si>
  <si>
    <t>0,95099252496875!, 0,9034725625!, 1,0!, 0,8156469907812497!, 0,5806430361575937, 0,9044354236890624!, 0,95074625625!, 0,95!, 0,9027374999999999!, 0,95049875!, 0,9029874999999999!, 0,9036928987203124!, 0,95049875!, 0,6118509962574938, 0,5803979987824375, 0,5803979987824375, 0,9036928987203124!, 0,9029738124999999!, 0,6118509962574938, 0,549153530274375, 0,549139842774375, 0,9029738124999999!, -1,0, 0,5803979987824375, 0,5794054738136876, 0,8587574397031249!, 0,5806430361575937, 0,9502499999999999!, 0,9032238124999998!, 0,5803979987824375</t>
  </si>
  <si>
    <t>{
	[0,0, 0,223139573803414] -&gt; HighCostRemoval (weight: 1,0)
	[0,223139573803414, 0,36260180743054776] -&gt; RandomRemoval (weight: 0,625)
	[0,36260180743054776, 0,6121834207296664] -&gt; TravelTime (weight: 1,1185)
	[0,6121834207296664, 0,7768604261965859] -&gt; VehicleTime (weight: 0,738)
	[0,7768604261965859, 0,9999999999999999] -&gt; WorstRemoval (weight: 1,0)
}</t>
  </si>
  <si>
    <t>0,9034428987203125!, 0,8582989343749999!, 0,95!, 0,7748646412421871, 0,5827398209768058, 0,9049132465706171!, 0,95099252496875!, 0,9502499999999999!, 0,9032238124999998!, 0,95074625625!, 0,9034725625!, 0,9041744342267108!, 0,9029738124999999!, 0,6137917412762064, 0,5513780988433156, 0,5824960087885253, 0,9041744342267108!, 0,9034589434374999!, 0,6137917412762064, 0,5514077626230031, 0,5513941435605031, 0,9034589434374999!, -1,0, 0,5513780988433156, 0,5815084464446191, 0,8594636525046093!, 0,5827398209768058, 0,95049875!, 0,9037076934374998!, 0,5824960087885253</t>
  </si>
  <si>
    <t>{
	[0,0, 0,21497886757731718] -&gt; CloseToBarycenter (weight: 1,0)
	[0,21497886757731718, 0,42995773515463437] -&gt; GreedyCostInsertion (weight: 1,0)
	[0,42995773515463437, 0,612689772595354] -&gt; GreedyBestInsertion (weight: 0,85)
	[0,612689772595354, 0,7713441768674141] -&gt; GreedyProfitInsertion (weight: 0,738)
	[0,7713441768674141, 1,0000000000000002] -&gt; RandomInsertion (weight: 1,06362)
}</t>
  </si>
  <si>
    <t>{
	[0,0, 0,2308669052291354] -&gt; HighCostRemoval (weight: 1,0)
	[0,2308669052291354, 0,37515872099734504] -&gt; RandomRemoval (weight: 0,625)
	[0,37515872099734504, 0,6333833544961329] -&gt; TravelTime (weight: 1,1185)
	[0,6333833544961329, 0,8037631305552349] -&gt; VehicleTime (weight: 0,738)
	[0,8037631305552349, 1,0] -&gt; WorstRemoval (weight: 0,85)
}</t>
  </si>
  <si>
    <t>0,8582707537842968!, 0,859007439703125!, 0,9502499999999999!, 0,7759903180359762!, 0,5848261218719217, 0,905388680337764!, 0,9512375623439062!, 0,95049875!, 0,8580626218749998!, 0,9032089434374999!, 0,9039551996874999!, 0,9046535620555773!, 0,9034589434374999!, 0,5831021542123961, 0,5238091939011498, 0,5845835287445826, 0,9046535620555773!, 0,9039416487203124!, 0,6157227825698254, 0,553650723809888, 0,5536371728427005, 0,9039416487203124!, -1,0, 0,5238091939011498, 0,5524330241223881, 0,8601663342420863!, 0,5848261218719217, 0,95074625625!, 0,9041891549703123!, 0,5845835287445826</t>
  </si>
  <si>
    <t xml:space="preserve">0,0 0,0 0,0 1,0 7,0 0,0 0,0 0,0 0,0 0,0 0,0 0,0 0,0 7,0 7,0 7,0 0,0 0,0 7,0 7,0 7,0 0,0 7,0 7,0 7,0 0,0 7,0 0,0 0,0 7,0 </t>
  </si>
  <si>
    <t>{
	[0,0, 0,2183301238805123] -&gt; CloseToBarycenter (weight: 1,0)
	[0,2183301238805123, 0,4366602477610246] -&gt; GreedyCostInsertion (weight: 1,0)
	[0,4366602477610246, 0,6222408530594601] -&gt; GreedyBestInsertion (weight: 0,85)
	[0,6222408530594601, 0,7677797136382096] -&gt; GreedyProfitInsertion (weight: 0,6666)
	[0,7677797136382096, 1,0] -&gt; RandomInsertion (weight: 1,06362)
}</t>
  </si>
  <si>
    <t>{
	[0,0, 0,2411992426343781] -&gt; HighCostRemoval (weight: 1,0)
	[0,2411992426343781, 0,3919487692808644] -&gt; RandomRemoval (weight: 0,625)
	[0,3919487692808644, 0,6169756026966076] -&gt; TravelTime (weight: 0,9329500000000001)
	[0,6169756026966076, 0,7949806437607786] -&gt; VehicleTime (weight: 0,738)
	[0,7949806437607786, 1,0] -&gt; WorstRemoval (weight: 0,85)
}</t>
  </si>
  <si>
    <t>0,8589794000153753!, 0,8160570677179687!, 0,95049875!, 0,7371908021341773, 0,5869019912625622, 0,9058617369360752!, 0,9514813745321867!, 0,95074625625!, 0,8151594907812498!, 0,8580484962656248!, 0,8587574397031249!, 0,9051302942452994!, 0,8582859962656249!, 0,5851866434413341, 0,526190147931644, 0,5866606111008598, 0,9051302942452994!, 0,9044219404767108!, 0,6176441686569762, 0,5558824701908386, 0,5558689869784871, 0,9044219404767108!, -1,0, 0,526190147931644, 0,5248113729162687, 0,8608655025708759!, 0,5869019912625622, 0,95099252496875!, 0,9046682091954608!, 0,5866606111008598</t>
  </si>
  <si>
    <t xml:space="preserve">0,0 0,0 0,0 1,0 8,0 0,0 0,0 0,0 0,0 0,0 0,0 0,0 0,0 8,0 8,0 8,0 0,0 0,0 8,0 8,0 8,0 0,0 8,0 8,0 8,0 0,0 8,0 0,0 0,0 8,0 </t>
  </si>
  <si>
    <t>{
	[0,0, 0,22345270176661705] -&gt; CloseToBarycenter (weight: 1,0)
	[0,22345270176661705, 0,4469054035332341] -&gt; GreedyCostInsertion (weight: 1,0)
	[0,4469054035332341, 0,6133776663493637] -&gt; GreedyBestInsertion (weight: 0,745)
	[0,6133776663493637, 0,7623312373469907] -&gt; GreedyProfitInsertion (weight: 0,6666)
	[0,7623312373469907, 1,0] -&gt; RandomInsertion (weight: 1,06362)
}</t>
  </si>
  <si>
    <t>{
	[0,0, 0,2454258752500276] -&gt; HighCostRemoval (weight: 1,0)
	[0,2454258752500276, 0,39881704728129486] -&gt; RandomRemoval (weight: 0,625)
	[0,39881704728129486, 0,6277871175958081] -&gt; TravelTime (weight: 0,9329500000000001)
	[0,6277871175958081, 0,7913880060374765] -&gt; VehicleTime (weight: 0,6666)
	[0,7913880060374765, 1,0] -&gt; WorstRemoval (weight: 0,85)
}</t>
  </si>
  <si>
    <t>0,8160304300146065!, 0,7752542143320702!, 0,9029738124999999!, 0,7385048481235065, 0,5889674813062493, 0,9063324282513948!, 0,9517239676595258!, 0,95099252496875!, 0,8160836933273435!, 0,8587582537842967!, 0,8594636525046093!, 0,9056046427740729!, 0,8589945662842967!, 0,5559273112692673, 0,49988064053506176, 0,5887273080453554, 0,9056046427740729!, 0,9048998307743272!, 0,6195559478136914, 0,5581030578398843, 0,5580896420435947, 0,9048998307743272!, -1,0, 0,49988064053506176, 0,4985708042704552, 0,8615611750580215!, 0,5889674813062493, 0,9512375623439062!, 0,9051448681494835!, 0,5887273080453554</t>
  </si>
  <si>
    <t xml:space="preserve">0,0 0,0 0,0 2,0 9,0 0,0 0,0 0,0 0,0 0,0 0,0 0,0 0,0 9,0 9,0 9,0 0,0 0,0 9,0 9,0 9,0 0,0 9,0 9,0 9,0 0,0 9,0 0,0 0,0 9,0 </t>
  </si>
  <si>
    <t>{
	[0,0, 0,21162946220721066] -&gt; CloseToBarycenter (weight: 1,0)
	[0,21162946220721066, 0,4232589244144213] -&gt; GreedyCostInsertion (weight: 1,0)
	[0,4232589244144213, 0,5809228737587933] -&gt; GreedyBestInsertion (weight: 0,745)
	[0,5809228737587933, 0,7749066714071666] -&gt; GreedyProfitInsertion (weight: 0,91662)
	[0,7749066714071666, 1,0] -&gt; RandomInsertion (weight: 1,06362)
}</t>
  </si>
  <si>
    <t>{
	[0,0, 0,23558985220270626] -&gt; HighCostRemoval (weight: 1,0)
	[0,23558985220270626, 0,3828335098293977] -&gt; RandomRemoval (weight: 0,625)
	[0,3828335098293977, 0,6427044301493758] -&gt; TravelTime (weight: 1,103065)
	[0,6427044301493758, 0,7997486256276998] -&gt; VehicleTime (weight: 0,6666)
	[0,7997486256276998, 1,0] -&gt; WorstRemoval (weight: 0,85)
}</t>
  </si>
  <si>
    <t>0,8169502778645334!, 0,7763779432604099!, 0,9034589434374999!, 0,739812323882889, 0,5595191072409368, 0,8610158068388251!, 0,9041377692765495!, 0,9034428987203125!, 0,8170032748607068!, 0,8594644625153752!, 0,8601663342420863!, 0,8603244106353692!, 0,8596995934528753!, 0,5581476747129209, 0,5023812373323864, 0,5907836715051287, 0,8603244106353692!, 0,9053753316204556!, 0,5885781504230068, 0,560312542550685, 0,5602991938333767, 0,9053753316204556!, -1,0, 0,5023812373323864, 0,501077950249103, 0,8622533691827314!, 0,591022643899718, 0,9514813745321867!, 0,9056191438087361!, 0,5907836715051287</t>
  </si>
  <si>
    <t xml:space="preserve">0,0 0,0 0,0 3,0 10,0 0,0 0,0 0,0 0,0 0,0 0,0 0,0 0,0 10,0 10,0 10,0 0,0 0,0 10,0 10,0 10,0 0,0 10,0 10,0 10,0 0,0 10,0 0,0 0,0 10,0 </t>
  </si>
  <si>
    <t>{
	[0,0, 0,21856776912249412] -&gt; CloseToBarycenter (weight: 1,0)
	[0,21856776912249412, 0,40435037287661413] -&gt; GreedyCostInsertion (weight: 0,85)
	[0,40435037287661413, 0,5671833608728722] -&gt; GreedyBestInsertion (weight: 0,745)
	[0,5671833608728722, 0,7675269494059328] -&gt; GreedyProfitInsertion (weight: 0,91662)
	[0,7675269494059328, 1,0] -&gt; RandomInsertion (weight: 1,06362)
}</t>
  </si>
  <si>
    <t>{
	[0,0, 0,24607840230152211] -&gt; HighCostRemoval (weight: 1,0)
	[0,24607840230152211, 0,39987740373997344] -&gt; RandomRemoval (weight: 0,625)
	[0,39987740373997344, 0,6267974950695117] -&gt; TravelTime (weight: 0,9221455)
	[0,6267974950695117, 0,7908333580437062] -&gt; VehicleTime (weight: 0,6666)
	[0,7908333580437062, 1,0] -&gt; WorstRemoval (weight: 0,85)
}</t>
  </si>
  <si>
    <t>0,8178655264752108!, 0,7375590460973893, 0,9039416487203124!, 0,7411132622634745!, 0,5617215117047321, 0,861710727804631!, 0,9046170804301668!, 0,9039256842267109!, 0,7761531111176714!, 0,8601671402027984!, 0,817158017529982!, 0,8610227885821924!, 0,8167146137802315!, 0,5603569363393563, 0,5048693311457244, 0,592829753147603, 0,8610227885821924!, 0,9058484549623533!, 0,5906352596708917, 0,5625109798379315, 0,5322842341417078, 0,9058484549623533!, -1,0, 0,5048693311457244, 0,5035725604978574, 0,8629421023368178!, 0,5614715117047321, 0,9039073058055773!, 0,9060910480896924!, 0,592829753147603</t>
  </si>
  <si>
    <t xml:space="preserve">0,0 0,0 0,0 4,0 11,0 0,0 0,0 0,0 0,0 0,0 0,0 0,0 0,0 11,0 11,0 11,0 0,0 0,0 11,0 11,0 11,0 0,0 11,0 11,0 11,0 0,0 11,0 0,0 0,0 11,0 </t>
  </si>
  <si>
    <t xml:space="preserve">0,0 1,0 0,0 4,0 12,0 0,0 0,0 0,0 0,0 0,0 0,0 0,0 0,0 12,0 12,0 12,0 0,0 0,0 12,0 12,0 12,0 0,0 12,0 12,0 12,0 0,0 12,0 0,0 0,0 12,0 </t>
  </si>
  <si>
    <t>{
	[0,0, 0,2066115702479339] -&gt; CloseToBarycenter (weight: 1,0)
	[0,2066115702479339, 0,4132231404958678] -&gt; GreedyCostInsertion (weight: 1,0)
	[0,4132231404958678, 0,6198347107438017] -&gt; GreedyBestInsertion (weight: 1,0)
	[0,6198347107438017, 0,8264462809917356] -&gt; GreedyProfitInsertion (weight: 1,0)
	[0,8264462809917356, 1,0] -&gt; RandomInsertion (weight: 0,84)
}</t>
  </si>
  <si>
    <t>1,0!, 0,95!, 1,0!, 0,95!, 0,602, 0,95!, 0,95!, 0,95!, 1,0!, 0,95!, 1,0!, 0,95!, 1,0!, 0,602, 0,602, 0,602, 1,0!, 0,95!, 0,57, 0,602, 0,602, 1,0!, -1,0, 0,602, 0,602, 1,0!, 0,602, 1,0!, 1,0!, 0,602</t>
  </si>
  <si>
    <t>{
	[0,0, 0,21321961620469085] -&gt; CloseToBarycenter (weight: 1,0)
	[0,21321961620469085, 0,3944562899786781] -&gt; GreedyCostInsertion (weight: 0,85)
	[0,3944562899786781, 0,607675906183369] -&gt; GreedyBestInsertion (weight: 1,0)
	[0,607675906183369, 0,8208955223880599] -&gt; GreedyProfitInsertion (weight: 1,0)
	[0,8208955223880599, 1,0000000000000002] -&gt; RandomInsertion (weight: 0,84)
}</t>
  </si>
  <si>
    <t>{
	[0,0, 0,17910447761194032] -&gt; HighCostRemoval (weight: 0,84)
	[0,17910447761194032, 0,39232409381663114] -&gt; RandomRemoval (weight: 1,0)
	[0,39232409381663114, 0,605543710021322] -&gt; TravelTime (weight: 1,0)
	[0,605543710021322, 0,8187633262260129] -&gt; VehicleTime (weight: 1,0)
	[0,8187633262260129, 1,0] -&gt; WorstRemoval (weight: 0,85)
}</t>
  </si>
  <si>
    <t>0,95!, 0,9502499999999999!, 1,0!, 0,9502499999999999!, 0,60399, 0,9502499999999999!, 0,9025!, 0,9025!, 0,95!, 0,9502499999999999!, 0,95!, 0,9025!, 1,0!, 0,60399, 0,60399, 0,60399, 1,0!, 0,9025!, 0,5721499999999999, 0,60399, 0,5719, 0,95!, -1,0, 0,60399, 0,60399, 1,0!, 0,60399, 1,0!, 1,0!, 0,60399</t>
  </si>
  <si>
    <t>{
	[0,0, 0,17355371900826447] -&gt; HighCostRemoval (weight: 0,84)
	[0,17355371900826447, 0,38016528925619836] -&gt; RandomRemoval (weight: 1,0)
	[0,38016528925619836, 0,6177685950413223] -&gt; TravelTime (weight: 1,15)
	[0,6177685950413223, 0,8243801652892562] -&gt; VehicleTime (weight: 1,0)
	[0,8243801652892562, 1,0] -&gt; WorstRemoval (weight: 0,85)
}</t>
  </si>
  <si>
    <t>0,9025!, 0,9027374999999999!, 1,0!, 0,9027374999999999!, 0,60597005, 0,9027374999999999!, 0,9029874999999999!, 0,8573749999999999!, 0,9025!, 0,95049875!, 0,9502499999999999!, 0,9029874999999999!, 1,0!, 0,60597005, 0,60597005, 0,60597005, 1,0!, 0,9029874999999999!, 0,5435424999999999, 0,60597005, 0,5740405, 0,9502499999999999!, -1,0, 0,5737905, 0,60597005, 1,0!, 0,5737905, 1,0!, 1,0!, 0,60597005</t>
  </si>
  <si>
    <t>{
	[0,0, 0,2179598953792502] -&gt; CloseToBarycenter (weight: 1,0)
	[0,2179598953792502, 0,4032258064516129] -&gt; GreedyCostInsertion (weight: 0,85)
	[0,4032258064516129, 0,6211857018308631] -&gt; GreedyBestInsertion (weight: 1,0)
	[0,6211857018308631, 0,8391455972101133] -&gt; GreedyProfitInsertion (weight: 1,0)
	[0,8391455972101133, 1,0] -&gt; RandomInsertion (weight: 0,738)
}</t>
  </si>
  <si>
    <t>{
	[0,0, 0,17910447761194032] -&gt; HighCostRemoval (weight: 0,84)
	[0,17910447761194032, 0,39232409381663114] -&gt; RandomRemoval (weight: 1,0)
	[0,39232409381663114, 0,6375266524520256] -&gt; TravelTime (weight: 1,15)
	[0,6375266524520256, 0,8187633262260128] -&gt; VehicleTime (weight: 0,85)
	[0,8187633262260128, 1,0] -&gt; WorstRemoval (weight: 0,85)
}</t>
  </si>
  <si>
    <t>0,9029874999999999!, 0,9032238124999998!, 1,0!, 0,9032238124999998!, 0,60794019975, 0,9032238124999998!, 0,9034725625!, 0,8580881249999999!, 0,9029874999999999!, 0,9029738124999999!, 0,9027374999999999!, 0,9034725625!, 1,0!, 0,60794019975, 0,60794019975, 0,60794019975, 1,0!, 0,8578381249999999!, 0,5458247875, 0,5756715475, 0,5761702974999999, 0,9027374999999999!, -1,0, 0,5759215475, 0,5756715475, 0,95!, 0,5759215475, 1,0!, 0,95!, 0,5756715475</t>
  </si>
  <si>
    <t>{
	[0,0, 0,1868743047830923] -&gt; HighCostRemoval (weight: 0,84)
	[0,1868743047830923, 0,4093437152391546] -&gt; RandomRemoval (weight: 1,0)
	[0,4093437152391546, 0,6218020022246941] -&gt; TravelTime (weight: 0,955)
	[0,6218020022246941, 0,810901001112347] -&gt; VehicleTime (weight: 0,85)
	[0,810901001112347, 0,9999999999999999] -&gt; WorstRemoval (weight: 0,85)
}</t>
  </si>
  <si>
    <t>0,9034725625!, 0,8580626218749998!, 1,0!, 0,8580626218749998!, 0,6099004987512501, 0,9037076934374998!, 0,9039551996874999!, 0,8587976843749998!, 0,8578381249999999!, 0,8578251218749998!, 0,8576006249999998!, 0,9039551996874999!, 0,95!, 0,5775431897625, 0,5775431897625, 0,6099004987512501, 1,0!, 0,8585489343749999!, 0,5480956635625, 0,5777931897625, 0,5782894460125, 0,9032238124999998!, -1,0, 0,5780419397625001, 0,546887970125, 0,9502499999999999!, 0,5780419397625001, 1,0!, 0,9502499999999999!, 0,5777931897625</t>
  </si>
  <si>
    <t>{
	[0,0, 0,21105951878429718] -&gt; CloseToBarycenter (weight: 1,0)
	[0,21105951878429718, 0,3904601097509498] -&gt; GreedyCostInsertion (weight: 0,85)
	[0,3904601097509498, 0,6331785563528916] -&gt; GreedyBestInsertion (weight: 1,15)
	[0,6331785563528916, 0,8442380751371887] -&gt; GreedyProfitInsertion (weight: 1,0)
	[0,8442380751371887, 1,0] -&gt; RandomInsertion (weight: 0,738)
}</t>
  </si>
  <si>
    <t>{
	[0,0, 0,17910447761194032] -&gt; HighCostRemoval (weight: 0,84)
	[0,17910447761194032, 0,39232409381663114] -&gt; RandomRemoval (weight: 1,0)
	[0,39232409381663114, 0,595948827292111] -&gt; TravelTime (weight: 0,955)
	[0,595948827292111, 0,7771855010660982] -&gt; VehicleTime (weight: 0,85)
	[0,7771855010660982, 1,0] -&gt; WorstRemoval (weight: 1,045)
}</t>
  </si>
  <si>
    <t>0,8582989343749999!, 0,8587723087656248!, 0,95!, 0,8587723087656248!, 0,6118509962574938, 0,8585223087656247!, 0,9044354236890624!, 0,8158578001562498!, 0,8585489343749999!, 0,8585359962656248!, 0,8583126218749998!, 0,9044354236890624!, 0,9502499999999999!, 0,5796554738136874, 0,548666030274375, 0,6118509962574938, 1,0!, 0,8592561897031249!, 0,5503551852446874, 0,548903530274375, 0,5493749737118749, 0,9037076934374998!, -1,0, 0,5801517300636876, 0,51954357161875, 0,9027374999999999!, 0,5801517300636876, 1,0!, 0,95049875!, 0,5799042238136876</t>
  </si>
  <si>
    <t>{
	[0,0, 0,2142887755539365] -&gt; CloseToBarycenter (weight: 1,0)
	[0,2142887755539365, 0,3964342347747825] -&gt; GreedyCostInsertion (weight: 0,85)
	[0,3964342347747825, 0,6428663266618094] -&gt; GreedyBestInsertion (weight: 1,15)
	[0,6428663266618094, 0,857155102215746] -&gt; GreedyProfitInsertion (weight: 1,0)
	[0,857155102215746, 1,0] -&gt; RandomInsertion (weight: 0,6666)
}</t>
  </si>
  <si>
    <t>-1,0, -1,0, -1,0, 0,8594784472217967!, 0,5812584464446191, 0,8592296972217967!, 0,9049132465706171!, -1,0, 0,8592561897031249!, 0,8592433162842967!, 0,8590210587656248!, 0,9049132465706171!, 0,95049875!, 0,581757196444619, -1,0, 0,5812584464446191, 0,95!, 0,8162933802179686!, -1,0, 0,5511590126230032, 0,5516280988433155, 0,9041891549703123!, -1,0, 0,5822509714133691, 0,5219458537606563, 0,9032238124999998!, 0,5822509714133691, -1,0, 0,95074625625!, 0,5820047026946191</t>
  </si>
  <si>
    <t>No time left to check for feasibility,</t>
  </si>
  <si>
    <t>End of the segment, Reason:  ALNS time limit reached!</t>
  </si>
  <si>
    <t>Local search results, ABORT: No time left for the local search to run!</t>
  </si>
  <si>
    <t>Variazioni</t>
  </si>
  <si>
    <t xml:space="preserve">Somma </t>
  </si>
  <si>
    <t>controllo</t>
  </si>
  <si>
    <t>Etichette di colonna</t>
  </si>
  <si>
    <t>Totale complessivo</t>
  </si>
  <si>
    <t>Etichette di riga</t>
  </si>
  <si>
    <t>Somma di Variazioni</t>
  </si>
  <si>
    <t>Funzione obiettivo finale</t>
  </si>
  <si>
    <t>Differenze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</si>
</sst>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solid">
        <fgColor theme="9" tint="-0.249977111117893"/>
        <bgColor theme="9" tint="-0.249977111117893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9" fontId="3" fillId="2" borderId="0" applyFont="0" applyFill="0" applyBorder="0" applyAlignment="0" applyProtection="0"/>
  </cellStyleXfs>
  <cellXfs count="23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9" fontId="0" fillId="0" borderId="1" xfId="1" applyFont="1" applyFill="1" applyBorder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/>
    <xf numFmtId="0" fontId="0" fillId="0" borderId="0" xfId="0" applyNumberFormat="1"/>
    <xf numFmtId="11" fontId="0" fillId="0" borderId="1" xfId="0" applyNumberFormat="1" applyBorder="1"/>
    <xf numFmtId="0" fontId="0" fillId="2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5" fillId="4" borderId="4" xfId="0" applyFont="1" applyFill="1" applyBorder="1"/>
    <xf numFmtId="0" fontId="5" fillId="4" borderId="3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NumberFormat="1" applyFont="1" applyBorder="1"/>
    <xf numFmtId="0" fontId="4" fillId="0" borderId="6" xfId="0" applyFont="1" applyBorder="1" applyAlignment="1">
      <alignment horizontal="left"/>
    </xf>
    <xf numFmtId="0" fontId="4" fillId="0" borderId="6" xfId="0" applyNumberFormat="1" applyFont="1" applyBorder="1"/>
    <xf numFmtId="10" fontId="1" fillId="0" borderId="5" xfId="1" applyNumberFormat="1" applyFont="1" applyFill="1" applyBorder="1"/>
    <xf numFmtId="10" fontId="4" fillId="0" borderId="6" xfId="0" applyNumberFormat="1" applyFont="1" applyBorder="1"/>
    <xf numFmtId="10" fontId="0" fillId="0" borderId="0" xfId="0" applyNumberFormat="1"/>
    <xf numFmtId="0" fontId="0" fillId="0" borderId="0" xfId="0" applyAlignment="1">
      <alignment horizontal="right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a Beltramelli" refreshedDate="43044.909994907408" createdVersion="4" refreshedVersion="5" minRefreshableVersion="3" recordCount="73">
  <cacheSource type="worksheet">
    <worksheetSource ref="A1:AA74" sheet="p1.4.r.CTOPWSS"/>
  </cacheSource>
  <cacheFields count="27">
    <cacheField name="Segment" numFmtId="0">
      <sharedItems/>
    </cacheField>
    <cacheField name="Iteration" numFmtId="0">
      <sharedItems/>
    </cacheField>
    <cacheField name="Time" numFmtId="0">
      <sharedItems/>
    </cacheField>
    <cacheField name="Destroy Heuristic" numFmtId="0">
      <sharedItems count="6">
        <s v="GreedyBestInsertion"/>
        <s v="CloseToBarycenter"/>
        <s v="RandomInsertion"/>
        <s v="GreedyProfitInsertion"/>
        <s v="GreedyCostInsertion"/>
        <s v="*"/>
      </sharedItems>
    </cacheField>
    <cacheField name="DWeight" numFmtId="0">
      <sharedItems longText="1"/>
    </cacheField>
    <cacheField name="Repair Heuristic" numFmtId="0">
      <sharedItems count="6">
        <s v="TravelTime"/>
        <s v="HighCostRemoval"/>
        <s v="VehicleTime"/>
        <s v="WorstRemoval"/>
        <s v="RandomRemoval"/>
        <s v="*"/>
      </sharedItems>
    </cacheField>
    <cacheField name="RWeight" numFmtId="0">
      <sharedItems longText="1"/>
    </cacheField>
    <cacheField name="Repaired?" numFmtId="0">
      <sharedItems/>
    </cacheField>
    <cacheField name="Temperature" numFmtId="0">
      <sharedItems containsSemiMixedTypes="0" containsString="0" containsNumber="1" minValue="0.29497742536090998" maxValue="258.77720653087499"/>
    </cacheField>
    <cacheField name="Sim, Ann, Barrier" numFmtId="0">
      <sharedItems containsSemiMixedTypes="0" containsString="0" containsNumber="1" minValue="7.0804402186915102E-16" maxValue="17.268120824539501"/>
    </cacheField>
    <cacheField name="q" numFmtId="0">
      <sharedItems/>
    </cacheField>
    <cacheField name="xOld" numFmtId="0">
      <sharedItems/>
    </cacheField>
    <cacheField name="xOldObj" numFmtId="0">
      <sharedItems containsMixedTypes="1" containsNumber="1" containsInteger="1" minValue="10" maxValue="65"/>
    </cacheField>
    <cacheField name="xNew" numFmtId="0">
      <sharedItems/>
    </cacheField>
    <cacheField name="xNewObj" numFmtId="0">
      <sharedItems containsMixedTypes="1" containsNumber="1" containsInteger="1" minValue="10" maxValue="50"/>
    </cacheField>
    <cacheField name="Accepted?" numFmtId="0">
      <sharedItems/>
    </cacheField>
    <cacheField name="Worse but accepted?" numFmtId="0">
      <sharedItems/>
    </cacheField>
    <cacheField name="Infeasible &amp; Discarded?" numFmtId="0">
      <sharedItems/>
    </cacheField>
    <cacheField name="xBest" numFmtId="0">
      <sharedItems/>
    </cacheField>
    <cacheField name="xBestObj" numFmtId="0">
      <sharedItems containsSemiMixedTypes="0" containsString="0" containsNumber="1" containsInteger="1" minValue="15" maxValue="65"/>
    </cacheField>
    <cacheField name="xBestInSegments" numFmtId="0">
      <sharedItems/>
    </cacheField>
    <cacheField name="xBestInSegmentsObj" numFmtId="0">
      <sharedItems containsSemiMixedTypes="0" containsString="0" containsNumber="1" containsInteger="1" minValue="15" maxValue="65"/>
    </cacheField>
    <cacheField name="Updated Cluster Roulette" numFmtId="0">
      <sharedItems longText="1"/>
    </cacheField>
    <cacheField name="Cluster Roulette avg, p" numFmtId="0">
      <sharedItems containsSemiMixedTypes="0" containsString="0" containsNumber="1" minValue="0.73846758498115905" maxValue="0.99836206896551705"/>
    </cacheField>
    <cacheField name="Nerf occurrences" numFmtId="0">
      <sharedItems/>
    </cacheField>
    <cacheField name="Comment" numFmtId="0">
      <sharedItems/>
    </cacheField>
    <cacheField name="Variazioni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s v="0"/>
    <s v="0"/>
    <s v="34"/>
    <x v="0"/>
    <s v="{_x000a__x0009_[0,0, 0,2] -&gt; CloseToBarycenter (weight: 1,0)_x000a__x0009_[0,2, 0,4] -&gt; GreedyCostInsertion (weight: 1,0)_x000a__x0009_[0,4, 0,6000000000000001] -&gt; GreedyBestInsertion (weight: 1,0)_x000a__x0009_[0,6000000000000001, 0,8] -&gt; GreedyProfitInsertion (weight: 1,0)_x000a__x0009_[0,8, 1,0] -&gt; RandomInsertion (weight: 1,0)_x000a_}"/>
    <x v="0"/>
    <s v="{_x000a__x0009_[0,0, 0,2] -&gt; HighCostRemoval (weight: 1,0)_x000a__x0009_[0,2, 0,4] -&gt; RandomRemoval (weight: 1,0)_x000a__x0009_[0,4, 0,6000000000000001] -&gt; TravelTime (weight: 1,0)_x000a__x0009_[0,6000000000000001, 0,8] -&gt; VehicleTime (weight: 1,0)_x000a__x0009_[0,8, 1,0] -&gt; WorstRemoval (weight: 1,0)_x000a_}"/>
    <s v="1"/>
    <n v="258.77720653087499"/>
    <n v="1.01361702650269"/>
    <s v="1"/>
    <s v="9"/>
    <n v="10"/>
    <s v="24"/>
    <n v="15"/>
    <s v="1"/>
    <s v="0"/>
    <s v="0"/>
    <s v="24"/>
    <n v="15"/>
    <s v="24"/>
    <n v="15"/>
    <s v="1,0!, 1,0!, 1,0!, 1,0!, 1,0!, 1,0!, 1,0!, 1,0!, 1,0!, 1,0!, 1,0!, 1,0!, 1,0!, 1,0!, 1,0!, 1,0!, 1,0!, 1,0!, 1,0!, 1,0!, 1,0!, 1,0!, -1,0, 1,0!, 0,9525, 1,0!, 1,0!, 1,0!, 1,0!, 1,0!"/>
    <n v="0.99836206896551705"/>
    <s v="0,0 0,0 0,0 0,0 0,0 0,0 0,0 0,0 0,0 0,0 0,0 0,0 0,0 0,0 0,0 0,0 0,0 0,0 0,0 0,0 0,0 0,0 0,0 0,0 0,0 0,0 0,0 0,0 0,0 0,0 "/>
    <s v=""/>
    <n v="5"/>
  </r>
  <r>
    <s v="0"/>
    <s v="1"/>
    <s v="35"/>
    <x v="1"/>
    <s v="{_x000a__x0009_[0,0, 0,18867924528301888] -&gt; CloseToBarycenter (weight: 1,0)_x000a__x0009_[0,18867924528301888, 0,37735849056603776] -&gt; GreedyCostInsertion (weight: 1,0)_x000a__x0009_[0,37735849056603776, 0,6226415094339623] -&gt; GreedyBestInsertion (weight: 1,3)_x000a__x0009_[0,6226415094339623, 0,8113207547169812] -&gt; GreedyProfitInsertion (weight: 1,0)_x000a__x0009_[0,8113207547169812, 1,0] -&gt; RandomInsertion (weight: 1,0)_x000a_}"/>
    <x v="1"/>
    <s v="{_x000a__x0009_[0,0, 0,18867924528301888] -&gt; HighCostRemoval (weight: 1,0)_x000a__x0009_[0,18867924528301888, 0,37735849056603776] -&gt; RandomRemoval (weight: 1,0)_x000a__x0009_[0,37735849056603776, 0,6226415094339623] -&gt; TravelTime (weight: 1,3)_x000a__x0009_[0,6226415094339623, 0,8113207547169812] -&gt; VehicleTime (weight: 1,0)_x000a__x0009_[0,8113207547169812, 1,0] -&gt; WorstRemoval (weight: 1,0)_x000a_}"/>
    <s v="0"/>
    <n v="181.14404457161299"/>
    <n v="1.03939964267114"/>
    <s v="1"/>
    <s v="24"/>
    <n v="15"/>
    <s v="24, 29"/>
    <n v="25"/>
    <s v="1"/>
    <s v="0"/>
    <s v="0"/>
    <s v="24, 29"/>
    <n v="25"/>
    <s v="24, 29"/>
    <n v="25"/>
    <s v="1,0!, 1,0!, 1,0!, 1,0!, 1,0!, 1,0!, 1,0!, 1,0!, 1,0!, 1,0!, 1,0!, 1,0!, 1,0!, 1,0!, 1,0!, 1,0!, 1,0!, 1,0!, 1,0!, 1,0!, 1,0!, 1,0!, -1,0, 1,0!, 0,955100625, 1,0!, 1,0!, 1,0!, 1,0!, 0,9525"/>
    <n v="0.99681381465517205"/>
    <s v="0,0 0,0 0,0 0,0 0,0 0,0 0,0 0,0 0,0 0,0 0,0 0,0 0,0 0,0 0,0 0,0 0,0 0,0 0,0 0,0 0,0 0,0 1,0 0,0 1,0 0,0 0,0 0,0 0,0 0,0 "/>
    <s v=""/>
    <n v="10"/>
  </r>
  <r>
    <s v="0"/>
    <s v="2"/>
    <s v="36"/>
    <x v="2"/>
    <s v="{_x000a__x0009_[0,0, 0,18867924528301888] -&gt; CloseToBarycenter (weight: 1,0)_x000a__x0009_[0,18867924528301888, 0,37735849056603776] -&gt; GreedyCostInsertion (weight: 1,0)_x000a__x0009_[0,37735849056603776, 0,6226415094339623] -&gt; GreedyBestInsertion (weight: 1,3)_x000a__x0009_[0,6226415094339623, 0,8113207547169812] -&gt; GreedyProfitInsertion (weight: 1,0)_x000a__x0009_[0,8113207547169812, 1,0] -&gt; RandomInsertion (weight: 1,0)_x000a_}"/>
    <x v="2"/>
    <s v="{_x000a__x0009_[0,0, 0,18867924528301888] -&gt; HighCostRemoval (weight: 1,0)_x000a__x0009_[0,18867924528301888, 0,37735849056603776] -&gt; RandomRemoval (weight: 1,0)_x000a__x0009_[0,37735849056603776, 0,6226415094339623] -&gt; TravelTime (weight: 1,3)_x000a__x0009_[0,6226415094339623, 0,8113207547169812] -&gt; VehicleTime (weight: 1,0)_x000a__x0009_[0,8113207547169812, 1,0] -&gt; WorstRemoval (weight: 1,0)_x000a_}"/>
    <s v="0"/>
    <n v="126.800831200129"/>
    <n v="1.0567568952906301"/>
    <s v="1"/>
    <s v="24, 29"/>
    <n v="25"/>
    <s v="24, 29, 15"/>
    <n v="35"/>
    <s v="1"/>
    <s v="0"/>
    <s v="0"/>
    <s v="24, 29, 15"/>
    <n v="35"/>
    <s v="24, 29, 15"/>
    <n v="35"/>
    <s v="1,0!, 1,0!, 1,0!, 1,0!, 1,0!, 1,0!, 1,0!, 1,0!, 1,0!, 1,0!, 1,0!, 1,0!, 1,0!, 1,0!, 1,0!, 0,9525, 1,0!, 1,0!, 1,0!, 1,0!, 1,0!, 1,0!, -1,0, 1,0!, 0,95755886578125, 1,0!, 1,0!, 1,0!, 1,0!, 0,955100625"/>
    <n v="0.99535032726831896"/>
    <s v="0,0 0,0 0,0 0,0 0,0 0,0 0,0 0,0 0,0 0,0 0,0 0,0 0,0 0,0 0,0 0,0 0,0 0,0 0,0 0,0 0,0 0,0 2,0 0,0 2,0 0,0 0,0 0,0 0,0 1,0 "/>
    <s v=""/>
    <n v="10"/>
  </r>
  <r>
    <s v="0"/>
    <s v="3"/>
    <s v="38"/>
    <x v="2"/>
    <s v="{_x000a__x0009_[0,0, 0,17857142857142858] -&gt; CloseToBarycenter (weight: 1,0)_x000a__x0009_[0,17857142857142858, 0,35714285714285715] -&gt; GreedyCostInsertion (weight: 1,0)_x000a__x0009_[0,35714285714285715, 0,5892857142857143] -&gt; GreedyBestInsertion (weight: 1,3)_x000a__x0009_[0,5892857142857143, 0,7678571428571429] -&gt; GreedyProfitInsertion (weight: 1,0)_x000a__x0009_[0,7678571428571429, 1,0] -&gt; RandomInsertion (weight: 1,3)_x000a_}"/>
    <x v="3"/>
    <s v="{_x000a__x0009_[0,0, 0,18867924528301888] -&gt; HighCostRemoval (weight: 1,0)_x000a__x0009_[0,18867924528301888, 0,37735849056603776] -&gt; RandomRemoval (weight: 1,0)_x000a__x0009_[0,37735849056603776, 0,6226415094339623] -&gt; TravelTime (weight: 1,3)_x000a__x0009_[0,6226415094339623, 0,8113207547169812] -&gt; VehicleTime (weight: 1,0)_x000a__x0009_[0,8113207547169812, 1,0] -&gt; WorstRemoval (weight: 1,0)_x000a_}"/>
    <s v="1"/>
    <n v="88.760581840090296"/>
    <n v="0.92416575366634302"/>
    <s v="1"/>
    <s v="24, 29, 15"/>
    <n v="35"/>
    <s v="15, 13"/>
    <n v="25"/>
    <s v="1"/>
    <s v="1"/>
    <s v="0"/>
    <s v="24, 29, 15"/>
    <n v="35"/>
    <s v="24, 29, 15"/>
    <n v="35"/>
    <s v="1,0!, 1,0!, 1,0!, 1,0!, 1,0!, 1,0!, 1,0!, 1,0!, 1,0!, 1,0!, 1,0!, 1,0!, 1,0!, 0,95, 1,0!, 0,9527375, 1,0!, 1,0!, 1,0!, 1,0!, 1,0!, 1,0!, -1,0, 1,0!, 0,9577710714523437, 1,0!, 1,0!, 1,0!, 1,0!, 0,9553251218750001"/>
    <n v="0.99364943770094205"/>
    <s v="0,0 0,0 0,0 0,0 0,0 0,0 0,0 0,0 0,0 0,0 0,0 0,0 0,0 0,0 0,0 1,0 0,0 0,0 0,0 0,0 0,0 0,0 3,0 0,0 3,0 0,0 0,0 0,0 0,0 2,0 "/>
    <s v=""/>
    <n v="0"/>
  </r>
  <r>
    <s v="0"/>
    <s v="4"/>
    <s v="39"/>
    <x v="1"/>
    <s v="{_x000a__x0009_[0,0, 0,18656716417910446] -&gt; CloseToBarycenter (weight: 1,0)_x000a__x0009_[0,18656716417910446, 0,3731343283582089] -&gt; GreedyCostInsertion (weight: 1,0)_x000a__x0009_[0,3731343283582089, 0,6156716417910447] -&gt; GreedyBestInsertion (weight: 1,3)_x000a__x0009_[0,6156716417910447, 0,8022388059701492] -&gt; GreedyProfitInsertion (weight: 1,0)_x000a__x0009_[0,8022388059701492, 0,9999999999999999] -&gt; RandomInsertion (weight: 1,06)_x000a_}"/>
    <x v="4"/>
    <s v="{_x000a__x0009_[0,0, 0,1941747572815534] -&gt; HighCostRemoval (weight: 1,0)_x000a__x0009_[0,1941747572815534, 0,3883495145631068] -&gt; RandomRemoval (weight: 1,0)_x000a__x0009_[0,3883495145631068, 0,6407766990291262] -&gt; TravelTime (weight: 1,3)_x000a__x0009_[0,6407766990291262, 0,8349514563106796] -&gt; VehicleTime (weight: 1,0)_x000a__x0009_[0,8349514563106796, 1,0] -&gt; WorstRemoval (weight: 0,85)_x000a_}"/>
    <s v="0"/>
    <n v="62.132407288063199"/>
    <n v="1.1841129572831599"/>
    <s v="1"/>
    <s v="15, 13"/>
    <n v="25"/>
    <s v="15, 13, 14"/>
    <n v="40"/>
    <s v="1"/>
    <s v="0"/>
    <s v="0"/>
    <s v="15, 13, 14"/>
    <n v="40"/>
    <s v="15, 13, 14"/>
    <n v="40"/>
    <s v="1,0!, 1,0!, 1,0!, 1,0!, 1,0!, 1,0!, 1,0!, 1,0!, 1,0!, 1,0!, 1,0!, 1,0!, 1,0!, 0,9527374999999999, 0,9525, 0,9553251218750001, 1,0!, 1,0!, 1,0!, 1,0!, 1,0!, 1,0!, -1,0, 1,0!, 0,957982216095082, 1,0!, 1,0!, 1,0!, 1,0!, 0,9555484962656251"/>
    <n v="0.99221011497364497"/>
    <s v="0,0 0,0 0,0 0,0 0,0 0,0 0,0 0,0 0,0 0,0 0,0 0,0 0,0 1,0 0,0 2,0 0,0 0,0 0,0 0,0 0,0 0,0 4,0 0,0 4,0 0,0 0,0 0,0 0,0 3,0 "/>
    <s v=""/>
    <n v="5"/>
  </r>
  <r>
    <s v="0"/>
    <s v="5"/>
    <s v="40"/>
    <x v="3"/>
    <s v="{_x000a__x0009_[0,0, 0,18656716417910446] -&gt; CloseToBarycenter (weight: 1,0)_x000a__x0009_[0,18656716417910446, 0,3731343283582089] -&gt; GreedyCostInsertion (weight: 1,0)_x000a__x0009_[0,3731343283582089, 0,6156716417910447] -&gt; GreedyBestInsertion (weight: 1,3)_x000a__x0009_[0,6156716417910447, 0,8022388059701492] -&gt; GreedyProfitInsertion (weight: 1,0)_x000a__x0009_[0,8022388059701492, 0,9999999999999999] -&gt; RandomInsertion (weight: 1,06)_x000a_}"/>
    <x v="4"/>
    <s v="{_x000a__x0009_[0,0, 0,1941747572815534] -&gt; HighCostRemoval (weight: 1,0)_x000a__x0009_[0,1941747572815534, 0,3883495145631068] -&gt; RandomRemoval (weight: 1,0)_x000a__x0009_[0,3883495145631068, 0,6407766990291262] -&gt; TravelTime (weight: 1,3)_x000a__x0009_[0,6407766990291262, 0,8349514563106796] -&gt; VehicleTime (weight: 1,0)_x000a__x0009_[0,8349514563106796, 1,0] -&gt; WorstRemoval (weight: 0,85)_x000a_}"/>
    <s v="1"/>
    <n v="43.492685101644199"/>
    <n v="0.78551171512246298"/>
    <s v="1"/>
    <s v="15, 13, 14"/>
    <n v="40"/>
    <s v="15, 14"/>
    <n v="25"/>
    <s v="1"/>
    <s v="1"/>
    <s v="0"/>
    <s v="15, 13, 14"/>
    <n v="40"/>
    <s v="15, 13, 14"/>
    <n v="40"/>
    <s v="1,0!, 1,0!, 1,0!, 1,0!, 1,0!, 1,0!, 1,0!, 1,0!, 1,0!, 1,0!, 1,0!, 1,0!, 1,0!, 0,9529738124999999, 0,9527375, 0,9555484962656251, 1,0!, 1,0!, 1,0!, 1,0!, 1,0!, 1,0!, -1,0, 0,95, 0,9581923050146066, 1,0!, 1,0!, 1,0!, 1,0!, 0,955770753784297"/>
    <n v="0.99052492646774204"/>
    <s v="0,0 0,0 0,0 0,0 0,0 0,0 0,0 0,0 0,0 0,0 0,0 0,0 0,0 2,0 1,0 3,0 0,0 0,0 0,0 0,0 0,0 0,0 5,0 0,0 5,0 0,0 0,0 0,0 0,0 4,0 "/>
    <s v=""/>
    <n v="0"/>
  </r>
  <r>
    <s v="0"/>
    <s v="6"/>
    <s v="41"/>
    <x v="0"/>
    <s v="{_x000a__x0009_[0,0, 0,19193857965451055] -&gt; CloseToBarycenter (weight: 1,0)_x000a__x0009_[0,19193857965451055, 0,3838771593090211] -&gt; GreedyCostInsertion (weight: 1,0)_x000a__x0009_[0,3838771593090211, 0,6333973128598849] -&gt; GreedyBestInsertion (weight: 1,3)_x000a__x0009_[0,6333973128598849, 0,7965451055662188] -&gt; GreedyProfitInsertion (weight: 0,85)_x000a__x0009_[0,7965451055662188, 1,0] -&gt; RandomInsertion (weight: 1,06)_x000a_}"/>
    <x v="0"/>
    <s v="{_x000a__x0009_[0,0, 0,2] -&gt; HighCostRemoval (weight: 1,0)_x000a__x0009_[0,2, 0,37] -&gt; RandomRemoval (weight: 0,85)_x000a__x0009_[0,37, 0,63] -&gt; TravelTime (weight: 1,3)_x000a__x0009_[0,63, 0,8300000000000001] -&gt; VehicleTime (weight: 1,0)_x000a__x0009_[0,8300000000000001, 1,0] -&gt; WorstRemoval (weight: 0,85)_x000a_}"/>
    <s v="0"/>
    <n v="30.444879571150899"/>
    <n v="1.4118283713919799"/>
    <s v="1"/>
    <s v="15, 14"/>
    <n v="25"/>
    <s v="15, 14, 24"/>
    <n v="40"/>
    <s v="1"/>
    <s v="0"/>
    <s v="0"/>
    <s v="15, 14, 24"/>
    <n v="40"/>
    <s v="15, 13, 14"/>
    <n v="40"/>
    <s v="1,0!, 1,0!, 1,0!, 1,0!, 1,0!, 1,0!, 1,0!, 1,0!, 1,0!, 1,0!, 1,0!, 1,0!, 1,0!, 0,9532089434375, 0,9553251218750001, 0,9579822160950822, 1,0!, 1,0!, 1,0!, 1,0!, 1,0!, 1,0!, -1,0, 0,9502499999999999, 0,9147685552756825, 1,0!, 1,0!, 1,0!, 1,0!, 0,9559919000153755"/>
    <n v="0.98922505988616005"/>
    <s v="0,0 0,0 0,0 0,0 0,0 0,0 0,0 0,0 0,0 0,0 0,0 0,0 0,0 3,0 2,0 4,0 0,0 0,0 0,0 0,0 0,0 0,0 6,0 1,0 6,0 0,0 0,0 0,0 0,0 5,0 "/>
    <s v=""/>
    <n v="0"/>
  </r>
  <r>
    <s v="0"/>
    <s v="7"/>
    <s v="42"/>
    <x v="1"/>
    <s v="{_x000a__x0009_[0,0, 0,18975332068311196] -&gt; CloseToBarycenter (weight: 1,0)_x000a__x0009_[0,18975332068311196, 0,3795066413662239] -&gt; GreedyCostInsertion (weight: 1,0)_x000a__x0009_[0,3795066413662239, 0,6375711574952562] -&gt; GreedyBestInsertion (weight: 1,3599999999999999)_x000a__x0009_[0,6375711574952562, 0,7988614800759013] -&gt; GreedyProfitInsertion (weight: 0,85)_x000a__x0009_[0,7988614800759013, 1,0] -&gt; RandomInsertion (weight: 1,06)_x000a_}"/>
    <x v="4"/>
    <s v="{_x000a__x0009_[0,0, 0,2] -&gt; HighCostRemoval (weight: 1,0)_x000a__x0009_[0,2, 0,37] -&gt; RandomRemoval (weight: 0,85)_x000a__x0009_[0,37, 0,63] -&gt; TravelTime (weight: 1,3)_x000a__x0009_[0,63, 0,8300000000000001] -&gt; VehicleTime (weight: 1,0)_x000a__x0009_[0,8300000000000001, 1,0] -&gt; WorstRemoval (weight: 0,85)_x000a_}"/>
    <s v="0"/>
    <n v="21.3114156998056"/>
    <n v="1.3888311008807099"/>
    <s v="1"/>
    <s v="15, 14, 24"/>
    <n v="40"/>
    <s v="15, 14, 24, 26"/>
    <n v="50"/>
    <s v="1"/>
    <s v="0"/>
    <s v="0"/>
    <s v="15, 14, 24, 26"/>
    <n v="50"/>
    <s v="15, 14, 24, 26"/>
    <n v="50"/>
    <s v="1,0!, 1,0!, 1,0!, 1,0!, 1,0!, 1,0!, 1,0!, 1,0!, 1,0!, 1,0!, 1,0!, 1,0!, 1,0!, 0,9534428987203124, 0,9577710714523439, 0,9602826897638764, 1,0!, 1,0!, 1,0!, 1,0!, 1,0!, 1,0!, -1,0, 0,95049875, 0,9194349768743388, 1,0!, 0,9525, 1,0!, 1,0!, 0,9562119405152986"/>
    <n v="0.98793594232159199"/>
    <s v="0,0 0,0 0,0 0,0 0,0 0,0 0,0 0,0 0,0 0,0 0,0 0,0 0,0 4,0 3,0 5,0 0,0 0,0 0,0 0,0 0,0 0,0 7,0 2,0 7,0 0,0 0,0 0,0 0,0 6,0 "/>
    <s v=""/>
    <n v="10"/>
  </r>
  <r>
    <s v="0"/>
    <s v="8"/>
    <s v="44"/>
    <x v="4"/>
    <s v="{_x000a__x0009_[0,0, 0,18975332068311196] -&gt; CloseToBarycenter (weight: 1,0)_x000a__x0009_[0,18975332068311196, 0,3795066413662239] -&gt; GreedyCostInsertion (weight: 1,0)_x000a__x0009_[0,3795066413662239, 0,6375711574952562] -&gt; GreedyBestInsertion (weight: 1,3599999999999999)_x000a__x0009_[0,6375711574952562, 0,7988614800759013] -&gt; GreedyProfitInsertion (weight: 0,85)_x000a__x0009_[0,7988614800759013, 1,0] -&gt; RandomInsertion (weight: 1,06)_x000a_}"/>
    <x v="3"/>
    <s v="{_x000a__x0009_[0,0, 0,2] -&gt; HighCostRemoval (weight: 1,0)_x000a__x0009_[0,2, 0,37] -&gt; RandomRemoval (weight: 0,85)_x000a__x0009_[0,37, 0,63] -&gt; TravelTime (weight: 1,3)_x000a__x0009_[0,63, 0,8300000000000001] -&gt; VehicleTime (weight: 1,0)_x000a__x0009_[0,8300000000000001, 1,0] -&gt; WorstRemoval (weight: 0,85)_x000a_}"/>
    <s v="1"/>
    <n v="14.917990989863901"/>
    <n v="0.19353202163793601"/>
    <s v="1"/>
    <s v="15, 14, 24, 26"/>
    <n v="50"/>
    <s v="4, 26"/>
    <n v="15"/>
    <s v="1"/>
    <s v="1"/>
    <s v="0"/>
    <s v="15, 14, 24, 26"/>
    <n v="50"/>
    <s v="15, 14, 24, 26"/>
    <n v="50"/>
    <s v="1,0!, 1,0!, 1,0!, 1,0!, 0,95, 1,0!, 1,0!, 1,0!, 1,0!, 1,0!, 1,0!, 1,0!, 1,0!, 0,9536756842267109, 0,9579822160950822, 0,9604812763150571, 1,0!, 1,0!, 1,0!, 1,0!, 1,0!, 1,0!, -1,0, 0,95074625625, 0,9198378019899671, 1,0!, 0,9527375, 1,0!, 1,0!, 0,9564308808127221"/>
    <n v="0.98627212467894898"/>
    <s v="0,0 0,0 0,0 0,0 0,0 0,0 0,0 0,0 0,0 0,0 0,0 0,0 0,0 5,0 4,0 6,0 0,0 0,0 0,0 0,0 0,0 0,0 8,0 3,0 8,0 0,0 1,0 0,0 0,0 7,0 "/>
    <s v=""/>
    <n v="0"/>
  </r>
  <r>
    <s v="0"/>
    <s v="9"/>
    <s v="45"/>
    <x v="2"/>
    <s v="{_x000a__x0009_[0,0, 0,1953125] -&gt; CloseToBarycenter (weight: 1,0)_x000a__x0009_[0,1953125, 0,361328125] -&gt; GreedyCostInsertion (weight: 0,85)_x000a__x0009_[0,361328125, 0,626953125] -&gt; GreedyBestInsertion (weight: 1,3599999999999999)_x000a__x0009_[0,626953125, 0,79296875] -&gt; GreedyProfitInsertion (weight: 0,85)_x000a__x0009_[0,79296875, 1,0] -&gt; RandomInsertion (weight: 1,06)_x000a_}"/>
    <x v="0"/>
    <s v="{_x000a__x0009_[0,0, 0,20429009193054137] -&gt; HighCostRemoval (weight: 1,0)_x000a__x0009_[0,20429009193054137, 0,37793667007150156] -&gt; RandomRemoval (weight: 0,85)_x000a__x0009_[0,37793667007150156, 0,6435137895812053] -&gt; TravelTime (weight: 1,3)_x000a__x0009_[0,6435137895812053, 0,8478038815117467] -&gt; VehicleTime (weight: 1,0)_x000a__x0009_[0,8478038815117467, 1,0] -&gt; WorstRemoval (weight: 0,745)_x000a_}"/>
    <s v="1"/>
    <n v="10.442593692904699"/>
    <n v="1.95488535241173"/>
    <s v="1"/>
    <s v="4, 26"/>
    <n v="15"/>
    <s v="26, 24"/>
    <n v="25"/>
    <s v="1"/>
    <s v="0"/>
    <s v="0"/>
    <s v="15, 14, 24, 26"/>
    <n v="50"/>
    <s v="15, 14, 24, 26"/>
    <n v="50"/>
    <s v="1,0!, 1,0!, 1,0!, 1,0!, 0,9502499999999999, 1,0!, 1,0!, 1,0!, 1,0!, 1,0!, 1,0!, 1,0!, 1,0!, 0,9539073058055774, 0,9581923050146067, 0,9606788699334818, 1,0!, 1,0!, 1,0!, 1,0!, 1,0!, 1,0!, -1,0, 0,95099252496875, 0,8738459118904687, 1,0!, 0,9529738125, 1,0!, 1,0!, 0,9566487264086585"/>
    <n v="0.98474101574212203"/>
    <s v="0,0 0,0 0,0 0,0 1,0 0,0 0,0 0,0 0,0 0,0 0,0 0,0 0,0 6,0 5,0 7,0 0,0 0,0 0,0 0,0 0,0 0,0 9,0 4,0 9,0 0,0 2,0 0,0 0,0 8,0 "/>
    <s v=""/>
    <n v="0"/>
  </r>
  <r>
    <s v="0"/>
    <s v="10"/>
    <s v="45"/>
    <x v="2"/>
    <s v="{_x000a__x0009_[0,0, 0,1904036557501904] -&gt; CloseToBarycenter (weight: 1,0)_x000a__x0009_[0,1904036557501904, 0,3522467631378522] -&gt; GreedyCostInsertion (weight: 0,85)_x000a__x0009_[0,3522467631378522, 0,6111957349581111] -&gt; GreedyBestInsertion (weight: 1,3599999999999999)_x000a__x0009_[0,6111957349581111, 0,7730388423457729] -&gt; GreedyProfitInsertion (weight: 0,85)_x000a__x0009_[0,7730388423457729, 0,9999999999999999] -&gt; RandomInsertion (weight: 1,1920000000000002)_x000a_}"/>
    <x v="1"/>
    <s v="{_x000a__x0009_[0,0, 0,20181634712411706] -&gt; HighCostRemoval (weight: 1,0)_x000a__x0009_[0,20181634712411706, 0,37336024217961655] -&gt; RandomRemoval (weight: 0,85)_x000a__x0009_[0,37336024217961655, 0,6478304742684158] -&gt; TravelTime (weight: 1,3599999999999999)_x000a__x0009_[0,6478304742684158, 0,8496468213925328] -&gt; VehicleTime (weight: 1,0)_x000a__x0009_[0,8496468213925328, 1,0] -&gt; WorstRemoval (weight: 0,745)_x000a_}"/>
    <s v="0"/>
    <n v="7.3098155850333502"/>
    <n v="2.6054789018373601"/>
    <s v="1"/>
    <s v="26, 24"/>
    <n v="25"/>
    <s v="26, 24, 19"/>
    <n v="35"/>
    <s v="1"/>
    <s v="0"/>
    <s v="0"/>
    <s v="15, 14, 24, 26"/>
    <n v="50"/>
    <s v="15, 14, 24, 26"/>
    <n v="50"/>
    <s v="1,0!, 1,0!, 1,0!, 1,0!, 0,95049875, 1,0!, 1,0!, 1,0!, 1,0!, 1,0!, 1,0!, 1,0!, 1,0!, 0,9541377692765495, 0,9584013434895337, 0,9608754755838145, 1,0!, 1,0!, 1,0!, 0,95, 1,0!, 1,0!, -1,0, 0,9512375623439062, 0,8744766823310164, 1,0!, 0,9532089434375001, 1,0!, 1,0!, 0,9568654827766152"/>
    <n v="0.98309317273237695"/>
    <s v="0,0 0,0 0,0 0,0 2,0 0,0 0,0 0,0 0,0 0,0 0,0 0,0 0,0 7,0 6,0 8,0 0,0 0,0 0,0 0,0 0,0 0,0 10,0 5,0 10,0 0,0 3,0 0,0 0,0 9,0 "/>
    <s v=""/>
    <n v="0"/>
  </r>
  <r>
    <s v="0"/>
    <s v="11"/>
    <s v="47"/>
    <x v="2"/>
    <s v="{_x000a__x0009_[0,0, 0,18711174313299903] -&gt; CloseToBarycenter (weight: 1,0)_x000a__x0009_[0,18711174313299903, 0,3461567247960482] -&gt; GreedyCostInsertion (weight: 0,85)_x000a__x0009_[0,3461567247960482, 0,6006286954569269] -&gt; GreedyBestInsertion (weight: 1,3599999999999999)_x000a__x0009_[0,6006286954569269, 0,759673677119976] -&gt; GreedyProfitInsertion (weight: 0,85)_x000a__x0009_[0,759673677119976, 1,0] -&gt; RandomInsertion (weight: 1,2844000000000002)_x000a_}"/>
    <x v="2"/>
    <s v="{_x000a__x0009_[0,0, 0,20181634712411706] -&gt; HighCostRemoval (weight: 1,0)_x000a__x0009_[0,20181634712411706, 0,37336024217961655] -&gt; RandomRemoval (weight: 0,85)_x000a__x0009_[0,37336024217961655, 0,6478304742684158] -&gt; TravelTime (weight: 1,3599999999999999)_x000a__x0009_[0,6478304742684158, 0,8496468213925328] -&gt; VehicleTime (weight: 1,0)_x000a__x0009_[0,8496468213925328, 1,0] -&gt; WorstRemoval (weight: 0,745)_x000a_}"/>
    <s v="1"/>
    <n v="5.1168709095233398"/>
    <n v="1"/>
    <s v="1"/>
    <s v="26, 24, 19"/>
    <n v="35"/>
    <s v="26, 19, 24"/>
    <n v="35"/>
    <s v="1"/>
    <s v="1"/>
    <s v="0"/>
    <s v="15, 14, 24, 26"/>
    <n v="50"/>
    <s v="15, 14, 24, 26"/>
    <n v="50"/>
    <s v="1,0!, 1,0!, 1,0!, 1,0!, 0,95074625625, 1,0!, 1,0!, 1,0!, 1,0!, 1,0!, 1,0!, 1,0!, 1,0!, 0,9543670804301667, 0,9586093367720859, 0,9610710982058954, 1,0!, 1,0!, 0,95, 0,9502499999999999, 1,0!, 1,0!, -1,0, 0,9514813745321867, 0,8751042989193613, 1,0!, 0,9534428987203125, 1,0!, 1,0!, 0,9570811553627321"/>
    <n v="0.98145356893767999"/>
    <s v="0,0 0,0 0,0 0,0 3,0 0,0 0,0 0,0 0,0 0,0 0,0 0,0 0,0 8,0 7,0 9,0 0,0 0,0 0,0 1,0 0,0 0,0 11,0 6,0 11,0 0,0 4,0 0,0 0,0 10,0 "/>
    <s v=""/>
    <n v="0"/>
  </r>
  <r>
    <s v="0"/>
    <s v="12"/>
    <s v="49"/>
    <x v="0"/>
    <s v="{_x000a__x0009_[0,0, 0,1957299552952782] -&gt; CloseToBarycenter (weight: 1,0)_x000a__x0009_[0,1957299552952782, 0,36210041729626463] -&gt; GreedyCostInsertion (weight: 0,85)_x000a__x0009_[0,36210041729626463, 0,6282931564978429] -&gt; GreedyBestInsertion (weight: 1,3599999999999999)_x000a__x0009_[0,6282931564978429, 0,7946636184988294] -&gt; GreedyProfitInsertion (weight: 0,85)_x000a__x0009_[0,7946636184988294, 0,9999999999999998] -&gt; RandomInsertion (weight: 1,04908)_x000a_}"/>
    <x v="1"/>
    <s v="{_x000a__x0009_[0,0, 0,20811654526534862] -&gt; HighCostRemoval (weight: 1,0)_x000a__x0009_[0,20811654526534862, 0,3850156087408949] -&gt; RandomRemoval (weight: 0,85)_x000a__x0009_[0,3850156087408949, 0,668054110301769] -&gt; TravelTime (weight: 1,3599999999999999)_x000a__x0009_[0,668054110301769, 0,8449531737773153] -&gt; VehicleTime (weight: 0,85)_x000a__x0009_[0,8449531737773153, 1,0] -&gt; WorstRemoval (weight: 0,745)_x000a_}"/>
    <s v="1"/>
    <n v="3.5818096366663399"/>
    <n v="2.0067799439148701E-2"/>
    <s v="1"/>
    <s v="26, 19, 24"/>
    <n v="35"/>
    <s v="13"/>
    <n v="15"/>
    <s v="0"/>
    <s v="0"/>
    <s v="0"/>
    <s v="15, 14, 24, 26"/>
    <n v="50"/>
    <s v="15, 14, 24, 26"/>
    <n v="50"/>
    <s v="1,0!, 1,0!, 1,0!, 1,0!, 0,95099252496875, 1,0!, 1,0!, 1,0!, 1,0!, 1,0!, 1,0!, 1,0!, 1,0!, 0,9066487264086583, 0,9588162900882256, 0,961265742714866, 1,0!, 1,0!, 0,9502499999999999, 0,95049875, 1,0!, 1,0!, -1,0, 0,9517239676595258, 0,8757287774247644, 1,0!, 0,953675684226711, 1,0!, 1,0!, 0,9572957495859185"/>
    <n v="0.97989297286473798"/>
    <s v="0,0 0,0 0,0 0,0 4,0 0,0 0,0 0,0 0,0 0,0 0,0 0,0 0,0 9,0 8,0 10,0 0,0 0,0 1,0 2,0 0,0 0,0 12,0 7,0 12,0 0,0 5,0 0,0 0,0 11,0 "/>
    <s v=""/>
    <n v="0"/>
  </r>
  <r>
    <s v="0"/>
    <s v="13"/>
    <s v="50"/>
    <x v="2"/>
    <s v="{_x000a__x0009_[0,0, 0,21136822881878978] -&gt; CloseToBarycenter (weight: 1,0)_x000a__x0009_[0,21136822881878978, 0,3910312233147611] -&gt; GreedyCostInsertion (weight: 0,85)_x000a__x0009_[0,3910312233147611, 0,5985948240148127] -&gt; GreedyBestInsertion (weight: 0,9819999999999999)_x000a__x0009_[0,5985948240148127, 0,778257818510784] -&gt; GreedyProfitInsertion (weight: 0,85)_x000a__x0009_[0,778257818510784, 1,0] -&gt; RandomInsertion (weight: 1,04908)_x000a_}"/>
    <x v="2"/>
    <s v="{_x000a__x0009_[0,0, 0,20811654526534862] -&gt; HighCostRemoval (weight: 1,0)_x000a__x0009_[0,20811654526534862, 0,3850156087408949] -&gt; RandomRemoval (weight: 0,85)_x000a__x0009_[0,3850156087408949, 0,668054110301769] -&gt; TravelTime (weight: 1,3599999999999999)_x000a__x0009_[0,668054110301769, 0,8449531737773153] -&gt; VehicleTime (weight: 0,85)_x000a__x0009_[0,8449531737773153, 1,0] -&gt; WorstRemoval (weight: 0,745)_x000a_}"/>
    <s v="1"/>
    <n v="2.5072667456664299"/>
    <n v="1"/>
    <s v="1"/>
    <s v="26, 19, 24"/>
    <n v="35"/>
    <s v="19, 20, 24"/>
    <n v="35"/>
    <s v="1"/>
    <s v="1"/>
    <s v="0"/>
    <s v="15, 14, 24, 26"/>
    <n v="50"/>
    <s v="15, 14, 24, 26"/>
    <n v="50"/>
    <s v="1,0!, 1,0!, 1,0!, 1,0!, 0,9512375623439062, 1,0!, 1,0!, 1,0!, 1,0!, 1,0!, 1,0!, 1,0!, 1,0!, 0,907115482776615, 0,9590222086377844, 0,9614594140012916, 1,0!, 1,0!, 0,95049875, 0,95074625625, 0,95, 1,0!, -1,0, 0,9519653478212282, 0,8763501335376406, 1,0!, 0,9539073058055775, 1,0!, 1,0!, 0,9575092708379889"/>
    <n v="0.97826937006937997"/>
    <s v="0,0 0,0 0,0 0,0 5,0 0,0 0,0 0,0 0,0 0,0 0,0 0,0 0,0 10,0 9,0 11,0 0,0 0,0 2,0 3,0 0,0 0,0 13,0 8,0 13,0 0,0 6,0 0,0 0,0 12,0 "/>
    <s v=""/>
    <n v="0"/>
  </r>
  <r>
    <s v="0"/>
    <s v="14"/>
    <s v="52"/>
    <x v="3"/>
    <s v="{_x000a__x0009_[0,0, 0,21899300010774456] -&gt; CloseToBarycenter (weight: 1,0)_x000a__x0009_[0,21899300010774456, 0,40513705019932744] -&gt; GreedyCostInsertion (weight: 0,85)_x000a__x0009_[0,40513705019932744, 0,6201881763051326] -&gt; GreedyBestInsertion (weight: 0,9819999999999999)_x000a__x0009_[0,6201881763051326, 0,8063322263967154] -&gt; GreedyProfitInsertion (weight: 0,85)_x000a__x0009_[0,8063322263967154, 1,0] -&gt; RandomInsertion (weight: 0,884356)_x000a_}"/>
    <x v="4"/>
    <s v="{_x000a__x0009_[0,0, 0,2127659574468085] -&gt; HighCostRemoval (weight: 1,0)_x000a__x0009_[0,2127659574468085, 0,3936170212765957] -&gt; RandomRemoval (weight: 0,85)_x000a__x0009_[0,3936170212765957, 0,6829787234042553] -&gt; TravelTime (weight: 1,3599999999999999)_x000a__x0009_[0,6829787234042553, 0,8414893617021276] -&gt; VehicleTime (weight: 0,745)_x000a__x0009_[0,8414893617021276, 1,0] -&gt; WorstRemoval (weight: 0,745)_x000a_}"/>
    <s v="1"/>
    <n v="1.7550867219665001"/>
    <n v="3.4333160166066898E-4"/>
    <s v="1"/>
    <s v="19, 20, 24"/>
    <n v="35"/>
    <s v="13"/>
    <n v="15"/>
    <s v="0"/>
    <s v="0"/>
    <s v="0"/>
    <s v="15, 14, 24, 26"/>
    <n v="50"/>
    <s v="15, 14, 24, 26"/>
    <n v="50"/>
    <s v="1,0!, 1,0!, 1,0!, 1,0!, 0,9514813745321867, 1,0!, 1,0!, 1,0!, 1,0!, 1,0!, 1,0!, 1,0!, 1,0!, 0,8617597086377843, 0,9592270975945955, 0,9616521169312852, 1,0!, 1,0!, 0,95074625625, 0,95099252496875, 0,9502499999999999, 1,0!, -1,0, 0,9522055210821221, 0,8769683828699524, 1,0!, 0,9541377692765496, 1,0!, 1,0!, 0,9577217244837989"/>
    <n v="0.97679801643541397"/>
    <s v="0,0 0,0 0,0 0,0 6,0 0,0 0,0 0,0 0,0 0,0 0,0 0,0 0,0 11,0 10,0 12,0 0,0 0,0 3,0 4,0 1,0 0,0 14,0 9,0 14,0 0,0 7,0 0,0 0,0 13,0 "/>
    <s v=""/>
    <n v="0"/>
  </r>
  <r>
    <s v="0"/>
    <s v="15"/>
    <s v="53"/>
    <x v="1"/>
    <s v="{_x000a__x0009_[0,0, 0,2303427776943425] -&gt; CloseToBarycenter (weight: 1,0)_x000a__x0009_[0,2303427776943425, 0,42613413873453365] -&gt; GreedyCostInsertion (weight: 0,85)_x000a__x0009_[0,42613413873453365, 0,6523307464303779] -&gt; GreedyBestInsertion (weight: 0,9819999999999999)_x000a__x0009_[0,6523307464303779, 0,7962949824893419] -&gt; GreedyProfitInsertion (weight: 0,625)_x000a__x0009_[0,7962949824893419, 0,9999999999999999] -&gt; RandomInsertion (weight: 0,884356)_x000a_}"/>
    <x v="3"/>
    <s v="{_x000a__x0009_[0,0, 0,223463687150838] -&gt; HighCostRemoval (weight: 1,0)_x000a__x0009_[0,223463687150838, 0,36312849162011174] -&gt; RandomRemoval (weight: 0,625)_x000a__x0009_[0,36312849162011174, 0,6670391061452514] -&gt; TravelTime (weight: 1,3599999999999999)_x000a__x0009_[0,6670391061452514, 0,8335195530726257] -&gt; VehicleTime (weight: 0,745)_x000a__x0009_[0,8335195530726257, 1,0] -&gt; WorstRemoval (weight: 0,745)_x000a_}"/>
    <s v="0"/>
    <n v="1.2285607053765499"/>
    <n v="17.268120824539501"/>
    <s v="1"/>
    <s v="19, 20, 24"/>
    <n v="35"/>
    <s v="19, 20, 24, 18"/>
    <n v="40"/>
    <s v="1"/>
    <s v="0"/>
    <s v="0"/>
    <s v="15, 14, 24, 26"/>
    <n v="50"/>
    <s v="15, 14, 24, 26"/>
    <n v="50"/>
    <s v="1,0!, 1,0!, 1,0!, 1,0!, 0,9517239676595258, 1,0!, 1,0!, 1,0!, 1,0!, 1,0!, 1,0!, 1,0!, 1,0!, 0,8624509100945954, 0,9594309621066225, 0,9618438563466287, 1,0!, 1,0!, 0,9032089434374999, 0,9512375623439062, 0,95049875, 1,0!, -1,0, 0,9524444934767115, 0,8775835409556026, 1,0!, 0,9543670804301668, 1,0!, 1,0!, 0,9579331158613799"/>
    <n v="0.97526631664526298"/>
    <s v="0,0 0,0 0,0 0,0 7,0 0,0 0,0 0,0 0,0 0,0 0,0 0,0 0,0 12,0 11,0 13,0 0,0 0,0 4,0 5,0 2,0 0,0 15,0 10,0 15,0 0,0 8,0 0,0 0,0 14,0 "/>
    <s v=""/>
    <n v="0"/>
  </r>
  <r>
    <s v="0"/>
    <s v="16"/>
    <s v="54"/>
    <x v="1"/>
    <s v="{_x000a__x0009_[0,0, 0,2303427776943425] -&gt; CloseToBarycenter (weight: 1,0)_x000a__x0009_[0,2303427776943425, 0,42613413873453365] -&gt; GreedyCostInsertion (weight: 0,85)_x000a__x0009_[0,42613413873453365, 0,6523307464303779] -&gt; GreedyBestInsertion (weight: 0,9819999999999999)_x000a__x0009_[0,6523307464303779, 0,7962949824893419] -&gt; GreedyProfitInsertion (weight: 0,625)_x000a__x0009_[0,7962949824893419, 0,9999999999999999] -&gt; RandomInsertion (weight: 0,884356)_x000a_}"/>
    <x v="4"/>
    <s v="{_x000a__x0009_[0,0, 0,223463687150838] -&gt; HighCostRemoval (weight: 1,0)_x000a__x0009_[0,223463687150838, 0,36312849162011174] -&gt; RandomRemoval (weight: 0,625)_x000a__x0009_[0,36312849162011174, 0,6670391061452514] -&gt; TravelTime (weight: 1,3599999999999999)_x000a__x0009_[0,6670391061452514, 0,8335195530726257] -&gt; VehicleTime (weight: 0,745)_x000a__x0009_[0,8335195530726257, 1,0] -&gt; WorstRemoval (weight: 0,745)_x000a_}"/>
    <s v="1"/>
    <n v="0.859992493763588"/>
    <n v="1"/>
    <s v="1"/>
    <s v="19, 20, 24, 18"/>
    <n v="40"/>
    <s v="19, 20, 24, 18"/>
    <n v="40"/>
    <s v="1"/>
    <s v="1"/>
    <s v="0"/>
    <s v="15, 14, 24, 26"/>
    <n v="50"/>
    <s v="15, 14, 24, 26"/>
    <n v="50"/>
    <s v="1,0!, 1,0!, 1,0!, 1,0!, 0,9519653478212282, 1,0!, 1,0!, 1,0!, 1,0!, 1,0!, 1,0!, 1,0!, 1,0!, 0,8631386555441224, 0,9596338072960894, 0,9620346370648956, 1,0!, 1,0!, 0,9036928987203124, 0,9514813745321867, 0,95074625625, 1,0!, -1,0, 0,9526822710093279, 0,8781956232508247, 0,95, 0,954595245028016, 1,0!, 1,0!, 0,9581434502820729"/>
    <n v="0.97366584713100202"/>
    <s v="0,0 0,0 0,0 0,0 8,0 0,0 0,0 0,0 0,0 0,0 0,0 0,0 0,0 13,0 12,0 14,0 0,0 0,0 5,0 6,0 3,0 0,0 16,0 11,0 16,0 0,0 9,0 0,0 0,0 15,0 "/>
    <s v=""/>
    <n v="0"/>
  </r>
  <r>
    <s v="0"/>
    <s v="17"/>
    <s v="56"/>
    <x v="2"/>
    <s v="{_x000a__x0009_[0,0, 0,2303427776943425] -&gt; CloseToBarycenter (weight: 1,0)_x000a__x0009_[0,2303427776943425, 0,42613413873453365] -&gt; GreedyCostInsertion (weight: 0,85)_x000a__x0009_[0,42613413873453365, 0,6523307464303779] -&gt; GreedyBestInsertion (weight: 0,9819999999999999)_x000a__x0009_[0,6523307464303779, 0,7962949824893419] -&gt; GreedyProfitInsertion (weight: 0,625)_x000a__x0009_[0,7962949824893419, 0,9999999999999999] -&gt; RandomInsertion (weight: 0,884356)_x000a_}"/>
    <x v="0"/>
    <s v="{_x000a__x0009_[0,0, 0,22535211267605634] -&gt; HighCostRemoval (weight: 1,0)_x000a__x0009_[0,22535211267605634, 0,35774647887323946] -&gt; RandomRemoval (weight: 0,5875)_x000a__x0009_[0,35774647887323946, 0,664225352112676] -&gt; TravelTime (weight: 1,3599999999999999)_x000a__x0009_[0,664225352112676, 0,832112676056338] -&gt; VehicleTime (weight: 0,745)_x000a__x0009_[0,832112676056338, 1,0] -&gt; WorstRemoval (weight: 0,745)_x000a_}"/>
    <s v="1"/>
    <n v="0.60199474563451205"/>
    <n v="7.0804402186915102E-16"/>
    <s v="1"/>
    <s v="19, 20, 24, 18"/>
    <n v="40"/>
    <s v="20"/>
    <n v="10"/>
    <s v="0"/>
    <s v="0"/>
    <s v="0"/>
    <s v="15, 14, 24, 26"/>
    <n v="50"/>
    <s v="15, 14, 24, 26"/>
    <n v="50"/>
    <s v="1,0!, 1,0!, 1,0!, 1,0!, 0,9043670804301668, 1,0!, 1,0!, 1,0!, 1,0!, 1,0!, 1,0!, 1,0!, 1,0!, 0,8638229622664018, 0,9598356382596089, 0,9622244638795711, 1,0!, 1,0!, 0,9041744342267108, 0,9517239676595258, 0,95099252496875, 1,0!, -1,0, 0,9529188596542812, 0,8788046451345706, 0,9502499999999999, 0,9548222688028759, 1,0!, 1,0!, 0,9583527330306626"/>
    <n v="0.97214791649355603"/>
    <s v="0,0 0,0 0,0 0,0 9,0 0,0 0,0 0,0 0,0 0,0 0,0 0,0 0,0 14,0 13,0 15,0 0,0 0,0 6,0 7,0 4,0 0,0 17,0 12,0 17,0 1,0 10,0 0,0 0,0 16,0 "/>
    <s v=""/>
    <n v="0"/>
  </r>
  <r>
    <s v="0"/>
    <s v="18"/>
    <s v="57"/>
    <x v="1"/>
    <s v="{_x000a__x0009_[0,0, 0,2435431119529693] -&gt; CloseToBarycenter (weight: 1,0)_x000a__x0009_[0,2435431119529693, 0,4505547571129932] -&gt; GreedyCostInsertion (weight: 0,85)_x000a__x0009_[0,4505547571129932, 0,689714093050809] -&gt; GreedyBestInsertion (weight: 0,9819999999999999)_x000a__x0009_[0,689714093050809, 0,8419285380214148] -&gt; GreedyProfitInsertion (weight: 0,625)_x000a__x0009_[0,8419285380214148, 0,9999999999999999] -&gt; RandomInsertion (weight: 0,6490492)_x000a_}"/>
    <x v="3"/>
    <s v="{_x000a__x0009_[0,0, 0,2463357556349304] -&gt; HighCostRemoval (weight: 1,0)_x000a__x0009_[0,2463357556349304, 0,391058012070452] -&gt; RandomRemoval (weight: 0,5875)_x000a__x0009_[0,391058012070452, 0,6329597241039536] -&gt; TravelTime (weight: 0,9819999999999999)_x000a__x0009_[0,6329597241039536, 0,8164798620519768] -&gt; VehicleTime (weight: 0,745)_x000a__x0009_[0,8164798620519768, 0,9999999999999999] -&gt; WorstRemoval (weight: 0,745)_x000a_}"/>
    <s v="1"/>
    <n v="0.42139632194415799"/>
    <n v="1"/>
    <s v="1"/>
    <s v="19, 20, 24, 18"/>
    <n v="40"/>
    <s v="18, 25, 20, 24"/>
    <n v="40"/>
    <s v="1"/>
    <s v="1"/>
    <s v="0"/>
    <s v="15, 14, 24, 26"/>
    <n v="50"/>
    <s v="15, 14, 24, 26"/>
    <n v="50"/>
    <s v="1,0!, 1,0!, 1,0!, 1,0!, 0,904845245028016, 1,0!, 1,0!, 1,0!, 1,0!, 1,0!, 1,0!, 1,0!, 1,0!, 0,8645038474550698, 0,9600364600683109, 0,9624133415601732, 1,0!, 1,0!, 0,9046535620555773, 0,9519653478212282, 0,9512375623439062, 1,0!, -1,0, 0,9531542653560099, 0,8794106219088977, 0,9027374999999999, 0,9550481574588615, 1,0!, 1,0!, 0,9585609693655093"/>
    <n v="0.97064023725591497"/>
    <s v="0,0 0,0 0,0 0,0 10,0 0,0 0,0 0,0 0,0 0,0 0,0 0,0 0,0 15,0 14,0 16,0 0,0 0,0 7,0 8,0 5,0 0,0 18,0 13,0 18,0 2,0 11,0 0,0 0,0 17,0 "/>
    <s v=""/>
    <n v="0"/>
  </r>
  <r>
    <s v="0"/>
    <s v="19"/>
    <s v="59"/>
    <x v="1"/>
    <s v="{_x000a__x0009_[0,0, 0,2435431119529693] -&gt; CloseToBarycenter (weight: 1,0)_x000a__x0009_[0,2435431119529693, 0,4505547571129932] -&gt; GreedyCostInsertion (weight: 0,85)_x000a__x0009_[0,4505547571129932, 0,689714093050809] -&gt; GreedyBestInsertion (weight: 0,9819999999999999)_x000a__x0009_[0,689714093050809, 0,8419285380214148] -&gt; GreedyProfitInsertion (weight: 0,625)_x000a__x0009_[0,8419285380214148, 0,9999999999999999] -&gt; RandomInsertion (weight: 0,6490492)_x000a_}"/>
    <x v="3"/>
    <s v="{_x000a__x0009_[0,0, 0,2508780732563974] -&gt; HighCostRemoval (weight: 1,0)_x000a__x0009_[0,2508780732563974, 0,39826894129453083] -&gt; RandomRemoval (weight: 0,5875)_x000a__x0009_[0,39826894129453083, 0,644631209232313] -&gt; TravelTime (weight: 0,9819999999999999)_x000a__x0009_[0,644631209232313, 0,8315353738083291] -&gt; VehicleTime (weight: 0,745)_x000a__x0009_[0,8315353738083291, 1,0] -&gt; WorstRemoval (weight: 0,6715)_x000a_}"/>
    <s v="1"/>
    <n v="0.29497742536090998"/>
    <n v="7.03006389425265E-6"/>
    <s v="1"/>
    <s v="18, 25, 20, 24"/>
    <n v="40"/>
    <s v="20, 29, 24"/>
    <n v="35"/>
    <s v="0"/>
    <s v="0"/>
    <s v="0"/>
    <s v="15, 14, 24, 26"/>
    <n v="50"/>
    <s v="15, 14, 24, 26"/>
    <n v="50"/>
    <s v="1,0!, 1,0!, 1,0!, 1,0!, 0,905321018802876, 1,0!, 1,0!, 1,0!, 1,0!, 1,0!, 1,0!, 1,0!, 1,0!, 0,8651813282177945, 0,9602362777679694, 0,9626012748523723, 1,0!, 1,0!, 0,9051302942452994, 0,9522055210821221, 0,9514813745321867, 1,0!, -1,0, 0,9533884940292299, 0,8800135687993532, 0,9032238124999998, 0,9552729166715672, 1,0!, 1,0!, 0,9106329208972338"/>
    <n v="0.96912720008268904"/>
    <s v="0,0 0,0 0,0 0,0 11,0 0,0 0,0 0,0 0,0 0,0 0,0 0,0 0,0 16,0 15,0 17,0 0,0 0,0 8,0 9,0 6,0 0,0 19,0 14,0 19,0 3,0 12,0 0,0 0,0 18,0 "/>
    <s v=""/>
    <n v="0"/>
  </r>
  <r>
    <s v="0"/>
    <s v="*"/>
    <s v="59"/>
    <x v="5"/>
    <s v="*"/>
    <x v="5"/>
    <s v="*"/>
    <s v="*"/>
    <n v="0.29497742536090998"/>
    <n v="7.03006389425265E-6"/>
    <s v="1"/>
    <s v="*"/>
    <s v="*"/>
    <s v="*"/>
    <s v="*"/>
    <s v="*"/>
    <s v="*"/>
    <s v="*"/>
    <s v="15, 14, 24, 26"/>
    <n v="50"/>
    <s v="15, 14, 24, 26"/>
    <n v="50"/>
    <s v="1,0!, 1,0!, 1,0!, 1,0!, 0,905321018802876, 1,0!, 1,0!, 1,0!, 1,0!, 1,0!, 1,0!, 1,0!, 1,0!, 0,8651813282177945, 0,9602362777679694, 0,9626012748523723, 1,0!, 1,0!, 0,9051302942452994, 0,9522055210821221, 0,9514813745321867, 1,0!, -1,0, 0,9533884940292299, 0,8800135687993532, 0,9032238124999998, 0,9552729166715672, 1,0!, 1,0!, 0,9106329208972338"/>
    <n v="0.96912720008268904"/>
    <s v="0,0 0,0 0,0 0,0 12,0 0,0 0,0 0,0 0,0 0,0 0,0 0,0 0,0 17,0 16,0 18,0 0,0 0,0 9,0 10,0 7,0 0,0 20,0 15,0 20,0 4,0 13,0 0,0 0,0 19,0 "/>
    <s v="End of the segment, Reason:  Too many iterations without improvement (12)!"/>
    <n v="0"/>
  </r>
  <r>
    <s v="0"/>
    <s v="*"/>
    <s v="65"/>
    <x v="5"/>
    <s v="*"/>
    <x v="5"/>
    <s v="*"/>
    <s v="*"/>
    <n v="0.29497742536090998"/>
    <n v="7.03006389425265E-6"/>
    <s v="1"/>
    <s v="*"/>
    <s v="*"/>
    <s v="*"/>
    <s v="*"/>
    <s v="*"/>
    <s v="*"/>
    <s v="*"/>
    <s v="15, 14, 24, 26"/>
    <n v="50"/>
    <s v="14, 15, 17, 24, 25, 26"/>
    <n v="65"/>
    <s v="1,0!, 1,0!, 1,0!, 1,0!, 0,905321018802876, 1,0!, 1,0!, 1,0!, 1,0!, 1,0!, 1,0!, 1,0!, 1,0!, 0,8651813282177945, 0,962224463879571, 0,9644712111097538, 1,0!, 1,0!, 0,9051302942452994, 0,9522055210821221, 0,9514813745321867, 1,0!, -1,0, 0,9533884940292299, 0,8860128903593856, 0,9080626218749999, 0,9575092708379889, 1,0!, 1,0!, 0,9106329208972338"/>
    <n v="0.96971108309891096"/>
    <s v="0,0 0,0 0,0 0,0 12,0 0,0 0,0 0,0 0,0 0,0 0,0 0,0 0,0 17,0 16,0 18,0 0,0 0,0 9,0 10,0 7,0 0,0 20,0 15,0 20,0 4,0 13,0 0,0 0,0 19,0 "/>
    <s v="Local search results, OK, New solution = [14, 15, 17, 24, 25, 26], Obj=65,0"/>
    <n v="15"/>
  </r>
  <r>
    <s v="1"/>
    <s v="0"/>
    <s v="69"/>
    <x v="3"/>
    <s v="{_x000a__x0009_[0,0, 0,17355371900826447] -&gt; CloseToBarycenter (weight: 0,84)_x000a__x0009_[0,17355371900826447, 0,38016528925619836] -&gt; GreedyCostInsertion (weight: 1,0)_x000a__x0009_[0,38016528925619836, 0,5867768595041323] -&gt; GreedyBestInsertion (weight: 1,0)_x000a__x0009_[0,5867768595041323, 0,7933884297520661] -&gt; GreedyProfitInsertion (weight: 1,0)_x000a__x0009_[0,7933884297520661, 1,0] -&gt; RandomInsertion (weight: 1,0)_x000a_}"/>
    <x v="4"/>
    <s v="{_x000a__x0009_[0,0, 0,17355371900826447] -&gt; HighCostRemoval (weight: 0,84)_x000a__x0009_[0,17355371900826447, 0,38016528925619836] -&gt; RandomRemoval (weight: 1,0)_x000a__x0009_[0,38016528925619836, 0,5867768595041323] -&gt; TravelTime (weight: 1,0)_x000a__x0009_[0,5867768595041323, 0,7933884297520661] -&gt; VehicleTime (weight: 1,0)_x000a__x0009_[0,7933884297520661, 1,0] -&gt; WorstRemoval (weight: 1,0)_x000a_}"/>
    <s v="1"/>
    <n v="258.77720653087499"/>
    <n v="0.93461019565483605"/>
    <s v="3"/>
    <s v="14, 15, 17, 24, 25, 26"/>
    <n v="65"/>
    <s v="14, 15, 17, 26"/>
    <n v="40"/>
    <s v="1"/>
    <s v="1"/>
    <s v="0"/>
    <s v="14, 15, 17, 24, 25, 26"/>
    <n v="65"/>
    <s v="14, 15, 17, 24, 25, 26"/>
    <n v="65"/>
    <s v="0,95!, 0,95!, 0,95!, 1,0!, 0,602, 1,0!, 1,0!, 1,0!, 1,0!, 1,0!, 1,0!, 1,0!, 1,0!, 0,602, 0,602, 0,602, 1,0!, 1,0!, 0,602, 0,602, 0,602, 1,0!, -1,0, 0,602, 0,602, 1,0!, 0,602, 1,0!, 1,0!, 0,602"/>
    <n v="0.84386206896551696"/>
    <s v="0,0 0,0 0,0 0,0 0,0 0,0 0,0 0,0 0,0 0,0 0,0 0,0 0,0 0,0 0,0 0,0 0,0 0,0 0,0 0,0 0,0 0,0 0,0 0,0 0,0 0,0 0,0 0,0 0,0 0,0 "/>
    <s v=""/>
    <n v="0"/>
  </r>
  <r>
    <s v="1"/>
    <s v="1"/>
    <s v="144"/>
    <x v="1"/>
    <s v="{_x000a__x0009_[0,0, 0,17910447761194032] -&gt; CloseToBarycenter (weight: 0,84)_x000a__x0009_[0,17910447761194032, 0,39232409381663114] -&gt; GreedyCostInsertion (weight: 1,0)_x000a__x0009_[0,39232409381663114, 0,605543710021322] -&gt; GreedyBestInsertion (weight: 1,0)_x000a__x0009_[0,605543710021322, 0,7867803837953092] -&gt; GreedyProfitInsertion (weight: 0,85)_x000a__x0009_[0,7867803837953092, 1,0] -&gt; RandomInsertion (weight: 1,0)_x000a_}"/>
    <x v="2"/>
    <s v="{_x000a__x0009_[0,0, 0,17910447761194032] -&gt; HighCostRemoval (weight: 0,84)_x000a__x0009_[0,17910447761194032, 0,36034115138592754] -&gt; RandomRemoval (weight: 0,85)_x000a__x0009_[0,36034115138592754, 0,5735607675906184] -&gt; TravelTime (weight: 1,0)_x000a__x0009_[0,5735607675906184, 0,7867803837953092] -&gt; VehicleTime (weight: 1,0)_x000a__x0009_[0,7867803837953092, 1,0] -&gt; WorstRemoval (weight: 1,0)_x000a_}"/>
    <s v="1"/>
    <n v="181.14404457161299"/>
    <n v="0.98086382655390203"/>
    <s v="3"/>
    <s v="14, 15, 17, 26"/>
    <n v="40"/>
    <s v="15, 3, 14"/>
    <n v="35"/>
    <s v="1"/>
    <s v="1"/>
    <s v="0"/>
    <s v="14, 15, 17, 24, 25, 26"/>
    <n v="65"/>
    <s v="14, 15, 17, 24, 25, 26"/>
    <n v="65"/>
    <s v="0,9502499999999999!, 0,9502499999999999!, 0,9502499999999999!, 0,95!, 0,60399, 1,0!, 1,0!, 1,0!, 1,0!, 1,0!, 1,0!, 1,0!, 1,0!, 0,60399, 0,60399, 0,60399, 0,95!, 1,0!, 0,60399, 0,60399, 0,60399, 1,0!, -1,0, 0,60399, 0,60399, 1,0!, 0,60399, 0,95!, 1,0!, 0,60399"/>
    <n v="0.83947034482758598"/>
    <s v="0,0 0,0 0,0 0,0 1,0 0,0 0,0 0,0 0,0 0,0 0,0 0,0 0,0 1,0 1,0 1,0 0,0 0,0 1,0 1,0 1,0 0,0 1,0 1,0 1,0 0,0 1,0 0,0 0,0 1,0 "/>
    <s v=""/>
    <n v="0"/>
  </r>
  <r>
    <s v="1"/>
    <s v="2"/>
    <s v="145"/>
    <x v="4"/>
    <s v="{_x000a__x0009_[0,0, 0,17910447761194032] -&gt; CloseToBarycenter (weight: 0,84)_x000a__x0009_[0,17910447761194032, 0,39232409381663114] -&gt; GreedyCostInsertion (weight: 1,0)_x000a__x0009_[0,39232409381663114, 0,605543710021322] -&gt; GreedyBestInsertion (weight: 1,0)_x000a__x0009_[0,605543710021322, 0,7867803837953092] -&gt; GreedyProfitInsertion (weight: 0,85)_x000a__x0009_[0,7867803837953092, 1,0] -&gt; RandomInsertion (weight: 1,0)_x000a_}"/>
    <x v="3"/>
    <s v="{_x000a__x0009_[0,0, 0,18502202643171806] -&gt; HighCostRemoval (weight: 0,84)_x000a__x0009_[0,18502202643171806, 0,3722466960352423] -&gt; RandomRemoval (weight: 0,85)_x000a__x0009_[0,3722466960352423, 0,5925110132158591] -&gt; TravelTime (weight: 1,0)_x000a__x0009_[0,5925110132158591, 0,7797356828193833] -&gt; VehicleTime (weight: 0,85)_x000a__x0009_[0,7797356828193833, 1,0] -&gt; WorstRemoval (weight: 1,0)_x000a_}"/>
    <s v="0"/>
    <n v="126.800831200129"/>
    <n v="1.0863321568061499"/>
    <s v="3"/>
    <s v="15, 3, 14"/>
    <n v="35"/>
    <s v="15, 3, 14, 4, 6, 7"/>
    <n v="50"/>
    <s v="1"/>
    <s v="0"/>
    <s v="0"/>
    <s v="14, 15, 17, 24, 25, 26"/>
    <n v="65"/>
    <s v="14, 15, 17, 24, 25, 26"/>
    <n v="65"/>
    <s v="0,95049875!, 0,95049875!, 0,95049875!, 0,9502499999999999!, 0,5737905, 1,0!, 0,95!, 0,95!, 1,0!, 1,0!, 1,0!, 1,0!, 1,0!, 0,60597005, 0,60597005, 0,60597005, 0,9502499999999999!, 1,0!, 0,60597005, 0,60597005, 0,60597005, 1,0!, -1,0, 0,60597005, 0,60597005, 1,0!, 0,60597005, 0,9502499999999999!, 1,0!, 0,60597005"/>
    <n v="0.835715077586206"/>
    <s v="0,0 0,0 0,0 0,0 2,0 0,0 0,0 0,0 0,0 0,0 0,0 0,0 0,0 2,0 2,0 2,0 0,0 0,0 2,0 2,0 2,0 0,0 2,0 2,0 2,0 0,0 2,0 0,0 0,0 2,0 "/>
    <s v=""/>
    <n v="0"/>
  </r>
  <r>
    <s v="1"/>
    <s v="3"/>
    <s v="149"/>
    <x v="3"/>
    <s v="{_x000a__x0009_[0,0, 0,17355371900826447] -&gt; CloseToBarycenter (weight: 0,84)_x000a__x0009_[0,17355371900826447, 0,41115702479338845] -&gt; GreedyCostInsertion (weight: 1,15)_x000a__x0009_[0,41115702479338845, 0,6177685950413223] -&gt; GreedyBestInsertion (weight: 1,0)_x000a__x0009_[0,6177685950413223, 0,7933884297520661] -&gt; GreedyProfitInsertion (weight: 0,85)_x000a__x0009_[0,7933884297520661, 1,0] -&gt; RandomInsertion (weight: 1,0)_x000a_}"/>
    <x v="0"/>
    <s v="{_x000a__x0009_[0,0, 0,18502202643171806] -&gt; HighCostRemoval (weight: 0,84)_x000a__x0009_[0,18502202643171806, 0,3722466960352423] -&gt; RandomRemoval (weight: 0,85)_x000a__x0009_[0,3722466960352423, 0,5925110132158591] -&gt; TravelTime (weight: 1,0)_x000a__x0009_[0,5925110132158591, 0,7797356828193833] -&gt; VehicleTime (weight: 0,85)_x000a__x0009_[0,7797356828193833, 1,0] -&gt; WorstRemoval (weight: 1,0)_x000a_}"/>
    <s v="1"/>
    <n v="88.760581840090296"/>
    <n v="0.85408234024968099"/>
    <s v="3"/>
    <s v="15, 3, 14, 4, 6, 7"/>
    <n v="50"/>
    <s v="14, 13"/>
    <n v="30"/>
    <s v="1"/>
    <s v="1"/>
    <s v="0"/>
    <s v="14, 15, 17, 24, 25, 26"/>
    <n v="65"/>
    <s v="14, 15, 17, 24, 25, 26"/>
    <n v="65"/>
    <s v="0,9029738124999999!, 0,95074625625!, 0,95074625625!, 0,95049875!, 0,5759215475, 1,0!, 0,9502499999999999!, 0,9502499999999999!, 1,0!, 1,0!, 1,0!, 1,0!, 1,0!, 0,5756715475, 0,60794019975, 0,60794019975, 0,95049875!, 1,0!, 0,60794019975, 0,60794019975, 0,60794019975, 1,0!, -1,0, 0,60794019975, 0,5756715475, 1,0!, 0,60794019975, 0,95049875!, 1,0!, 0,60794019975"/>
    <n v="0.83266375225861999"/>
    <s v="0,0 0,0 0,0 0,0 3,0 0,0 0,0 0,0 0,0 0,0 0,0 0,0 0,0 3,0 3,0 3,0 0,0 0,0 3,0 3,0 3,0 0,0 3,0 3,0 3,0 0,0 3,0 0,0 0,0 3,0 "/>
    <s v=""/>
    <n v="0"/>
  </r>
  <r>
    <s v="1"/>
    <s v="4"/>
    <s v="151"/>
    <x v="2"/>
    <s v="{_x000a__x0009_[0,0, 0,17740232312565998] -&gt; CloseToBarycenter (weight: 0,84)_x000a__x0009_[0,17740232312565998, 0,4202745512143612] -&gt; GreedyCostInsertion (weight: 1,15)_x000a__x0009_[0,4202745512143612, 0,6314677930306231] -&gt; GreedyBestInsertion (weight: 1,0)_x000a__x0009_[0,6314677930306231, 0,7888067581837381] -&gt; GreedyProfitInsertion (weight: 0,745)_x000a__x0009_[0,7888067581837381, 1,0] -&gt; RandomInsertion (weight: 1,0)_x000a_}"/>
    <x v="1"/>
    <s v="{_x000a__x0009_[0,0, 0,19134396355353075] -&gt; HighCostRemoval (weight: 0,84)_x000a__x0009_[0,19134396355353075, 0,38496583143507973] -&gt; RandomRemoval (weight: 0,85)_x000a__x0009_[0,38496583143507973, 0,5785876993166287] -&gt; TravelTime (weight: 0,85)_x000a__x0009_[0,5785876993166287, 0,7722095671981777] -&gt; VehicleTime (weight: 0,85)_x000a__x0009_[0,7722095671981777, 1,0] -&gt; WorstRemoval (weight: 1,0)_x000a_}"/>
    <s v="1"/>
    <n v="62.132407288063199"/>
    <n v="0.94522591962541602"/>
    <s v="3"/>
    <s v="14, 13"/>
    <n v="30"/>
    <s v="24, 17, 11"/>
    <n v="25"/>
    <s v="1"/>
    <s v="1"/>
    <s v="0"/>
    <s v="14, 15, 17, 24, 25, 26"/>
    <n v="65"/>
    <s v="14, 15, 17, 24, 25, 26"/>
    <n v="65"/>
    <s v="0,9034589434374999!, 0,95099252496875!, 0,95099252496875!, 0,95074625625!, 0,5780419397625001, 1,0!, 0,95049875!, 0,95049875!, 1,0!, 1,0!, 1,0!, 0,95!, 1,0!, 0,5777931897625, 0,6099004987512501, 0,6099004987512501, 0,95074625625!, 0,95!, 0,6099004987512501, 0,6099004987512501, 0,6099004987512501, 1,0!, -1,0, 0,6099004987512501, 0,546887970125, 1,0!, 0,6099004987512501, 0,95074625625!, 1,0!, 0,6099004987512501"/>
    <n v="0.82898646040637902"/>
    <s v="0,0 0,0 0,0 0,0 4,0 0,0 0,0 0,0 0,0 0,0 0,0 0,0 0,0 4,0 4,0 4,0 0,0 0,0 4,0 4,0 4,0 0,0 4,0 4,0 4,0 0,0 4,0 0,0 0,0 4,0 "/>
    <s v=""/>
    <n v="0"/>
  </r>
  <r>
    <s v="1"/>
    <s v="5"/>
    <s v="156"/>
    <x v="2"/>
    <s v="{_x000a__x0009_[0,0, 0,183206106870229] -&gt; CloseToBarycenter (weight: 0,84)_x000a__x0009_[0,183206106870229, 0,43402399127589963] -&gt; GreedyCostInsertion (weight: 1,15)_x000a__x0009_[0,43402399127589963, 0,6521264994547437] -&gt; GreedyBestInsertion (weight: 1,0)_x000a__x0009_[0,6521264994547437, 0,8146128680479825] -&gt; GreedyProfitInsertion (weight: 0,745)_x000a__x0009_[0,8146128680479825, 1,0] -&gt; RandomInsertion (weight: 0,85)_x000a_}"/>
    <x v="4"/>
    <s v="{_x000a__x0009_[0,0, 0,19134396355353075] -&gt; HighCostRemoval (weight: 0,84)_x000a__x0009_[0,19134396355353075, 0,38496583143507973] -&gt; RandomRemoval (weight: 0,85)_x000a__x0009_[0,38496583143507973, 0,5785876993166287] -&gt; TravelTime (weight: 0,85)_x000a__x0009_[0,5785876993166287, 0,7722095671981777] -&gt; VehicleTime (weight: 0,85)_x000a__x0009_[0,7722095671981777, 1,0] -&gt; WorstRemoval (weight: 1,0)_x000a_}"/>
    <s v="1"/>
    <n v="43.492685101644199"/>
    <n v="0.78551171512246298"/>
    <s v="3"/>
    <s v="24, 17, 11"/>
    <n v="25"/>
    <s v="5, 16"/>
    <n v="10"/>
    <s v="1"/>
    <s v="1"/>
    <s v="0"/>
    <s v="14, 15, 17, 24, 25, 26"/>
    <n v="65"/>
    <s v="14, 15, 17, 24, 25, 26"/>
    <n v="65"/>
    <s v="0,9039416487203124!, 0,9512375623439062!, 0,9512375623439062!, 0,95099252496875!, 0,5801517300636876, 0,95!, 0,95074625625!, 0,95074625625!, 1,0!, 1,0!, 1,0!, 0,9502499999999999!, 1,0!, 0,5799042238136876, 0,6118509962574938, 0,6118509962574938, 0,9032089434374999!, 0,9502499999999999!, 0,6118509962574938, 0,6118509962574938, 0,6118509962574938, 0,95!, -1,0, 0,6118509962574938, 0,549153530274375, 1,0!, 0,6118509962574938, 0,95099252496875!, 1,0!, 0,6118509962574938"/>
    <n v="0.82474554253430399"/>
    <s v="0,0 0,0 0,0 0,0 5,0 0,0 0,0 0,0 0,0 0,0 0,0 0,0 0,0 5,0 5,0 5,0 0,0 0,0 5,0 5,0 5,0 0,0 5,0 5,0 5,0 0,0 5,0 0,0 0,0 5,0 "/>
    <s v=""/>
    <n v="0"/>
  </r>
  <r>
    <s v="1"/>
    <s v="6"/>
    <s v="164"/>
    <x v="2"/>
    <s v="{_x000a__x0009_[0,0, 0,1875] -&gt; CloseToBarycenter (weight: 0,84)_x000a__x0009_[0,1875, 0,4441964285714286] -&gt; GreedyCostInsertion (weight: 1,15)_x000a__x0009_[0,4441964285714286, 0,6674107142857143] -&gt; GreedyBestInsertion (weight: 1,0)_x000a__x0009_[0,6674107142857143, 0,8337053571428572] -&gt; GreedyProfitInsertion (weight: 0,745)_x000a__x0009_[0,8337053571428572, 1,0] -&gt; RandomInsertion (weight: 0,745)_x000a_}"/>
    <x v="4"/>
    <s v="{_x000a__x0009_[0,0, 0,19603267211201866] -&gt; HighCostRemoval (weight: 0,84)_x000a__x0009_[0,19603267211201866, 0,36989498249708286] -&gt; RandomRemoval (weight: 0,745)_x000a__x0009_[0,36989498249708286, 0,5682613768961493] -&gt; TravelTime (weight: 0,85)_x000a__x0009_[0,5682613768961493, 0,7666277712952159] -&gt; VehicleTime (weight: 0,85)_x000a__x0009_[0,7666277712952159, 1,0] -&gt; WorstRemoval (weight: 1,0)_x000a_}"/>
    <s v="1"/>
    <n v="30.444879571150899"/>
    <n v="1.2585040089897801"/>
    <s v="3"/>
    <s v="5, 16"/>
    <n v="10"/>
    <s v="5, 9, 7"/>
    <n v="20"/>
    <s v="1"/>
    <s v="0"/>
    <s v="0"/>
    <s v="14, 15, 17, 24, 25, 26"/>
    <n v="65"/>
    <s v="14, 15, 17, 24, 25, 26"/>
    <n v="65"/>
    <s v="0,9044219404767108!, 0,9514813745321867!, 0,9514813745321867!, 0,9034428987203125!, 0,5822509714133691, 0,9502499999999999!, 0,95099252496875!, 0,9032089434374999!, 1,0!, 0,95!, 1,0!, 0,95049875!, 1,0!, 0,5820047026946191, 0,6137917412762064, 0,6137917412762064, 0,9036928987203124!, 0,95049875!, 0,6137917412762064, 0,6137917412762064, 0,6137917412762064, 0,9502499999999999!, -1,0, 0,6137917412762064, 0,5514077626230031, 1,0!, 0,6137917412762064, 0,9512375623439062!, 1,0!, 0,6137917412762064"/>
    <n v="0.82060187533353401"/>
    <s v="0,0 0,0 0,0 0,0 6,0 0,0 0,0 0,0 0,0 0,0 0,0 0,0 0,0 6,0 6,0 6,0 0,0 0,0 6,0 6,0 6,0 0,0 6,0 6,0 6,0 0,0 6,0 0,0 0,0 6,0 "/>
    <s v=""/>
    <n v="0"/>
  </r>
  <r>
    <s v="1"/>
    <s v="7"/>
    <s v="172"/>
    <x v="4"/>
    <s v="{_x000a__x0009_[0,0, 0,17847657494953786] -&gt; CloseToBarycenter (weight: 0,84)_x000a__x0009_[0,17847657494953786, 0,42281950493997655] -&gt; GreedyCostInsertion (weight: 1,15)_x000a__x0009_[0,42281950493997655, 0,6352916179751407] -&gt; GreedyBestInsertion (weight: 1,0)_x000a__x0009_[0,6352916179751407, 0,793583342186338] -&gt; GreedyProfitInsertion (weight: 0,745)_x000a__x0009_[0,793583342186338, 0,9999999999999999] -&gt; RandomInsertion (weight: 0,9715)_x000a_}"/>
    <x v="2"/>
    <s v="{_x000a__x0009_[0,0, 0,18619084561675717] -&gt; HighCostRemoval (weight: 0,84)_x000a__x0009_[0,18619084561675717, 0,4015294248032805] -&gt; RandomRemoval (weight: 0,9715)_x000a__x0009_[0,4015294248032805, 0,5899368281059515] -&gt; TravelTime (weight: 0,85)_x000a__x0009_[0,5899368281059515, 0,7783442314086224] -&gt; VehicleTime (weight: 0,85)_x000a__x0009_[0,7783442314086224, 1,0] -&gt; WorstRemoval (weight: 1,0)_x000a_}"/>
    <s v="1"/>
    <n v="21.3114156998056"/>
    <n v="1"/>
    <s v="3"/>
    <s v="5, 9, 7"/>
    <n v="20"/>
    <s v="6, 11, 9"/>
    <n v="20"/>
    <s v="1"/>
    <s v="1"/>
    <s v="0"/>
    <s v="14, 15, 17, 24, 25, 26"/>
    <n v="65"/>
    <s v="14, 15, 17, 24, 25, 26"/>
    <n v="65"/>
    <s v="0,9048998307743272!, 0,9517239676595258!, 0,9517239676595258!, 0,9039256842267109!, 0,5531384228427006, 0,95049875!, 0,9034428987203125!, 0,9036928987203124!, 1,0!, 0,9502499999999999!, 1,0!, 0,9029738124999999!, 1,0!, 0,584094679181146, 0,6157227825698254, 0,6157227825698254, 0,9041744342267108!, 0,95074625625!, 0,6157227825698254, 0,6157227825698254, 0,6157227825698254, 0,95049875!, -1,0, 0,6157227825698254, 0,553650723809888, 1,0!, 0,6157227825698254, 0,9514813745321867!, 1,0!, 0,6157227825698254"/>
    <n v="0.81712754178144598"/>
    <s v="0,0 0,0 0,0 0,0 7,0 0,0 0,0 0,0 0,0 0,0 0,0 0,0 0,0 7,0 7,0 7,0 0,0 0,0 7,0 7,0 7,0 0,0 7,0 7,0 7,0 0,0 7,0 0,0 0,0 7,0 "/>
    <s v=""/>
    <n v="0"/>
  </r>
  <r>
    <s v="1"/>
    <s v="8"/>
    <s v="175"/>
    <x v="2"/>
    <s v="{_x000a__x0009_[0,0, 0,18619084561675717] -&gt; CloseToBarycenter (weight: 0,84)_x000a__x0009_[0,18619084561675717, 0,3978721046215228] -&gt; GreedyCostInsertion (weight: 0,955)_x000a__x0009_[0,3978721046215228, 0,6195278732129004] -&gt; GreedyBestInsertion (weight: 1,0)_x000a__x0009_[0,6195278732129004, 0,7846614208134767] -&gt; GreedyProfitInsertion (weight: 0,745)_x000a__x0009_[0,7846614208134767, 1,0] -&gt; RandomInsertion (weight: 0,9715)_x000a_}"/>
    <x v="3"/>
    <s v="{_x000a__x0009_[0,0, 0,19062748212867356] -&gt; HighCostRemoval (weight: 0,84)_x000a__x0009_[0,19062748212867356, 0,41109724270963355] -&gt; RandomRemoval (weight: 0,9715)_x000a__x0009_[0,41109724270963355, 0,6039940996255533] -&gt; TravelTime (weight: 0,85)_x000a__x0009_[0,6039940996255533, 0,7730625212753888] -&gt; VehicleTime (weight: 0,745)_x000a__x0009_[0,7730625212753888, 1,0000000000000002] -&gt; WorstRemoval (weight: 1,0)_x000a_}"/>
    <s v="1"/>
    <n v="14.917990989863901"/>
    <n v="1"/>
    <s v="3"/>
    <s v="6, 11, 9"/>
    <n v="20"/>
    <s v="28, 27"/>
    <n v="20"/>
    <s v="1"/>
    <s v="1"/>
    <s v="0"/>
    <s v="14, 15, 17, 24, 25, 26"/>
    <n v="65"/>
    <s v="14, 15, 17, 24, 25, 26"/>
    <n v="65"/>
    <s v="0,9053753316204556!, 0,9519653478212282!, 0,9519653478212282!, 0,9044060558055774!, 0,5553727307284871, 0,95074625625!, 0,9039256842267109!, 0,9041744342267108!, 1,0!, 0,95049875!, 1,0!, 0,9034589434374999!, 1,0!, 0,5861742057852403, 0,6176441686569762, 0,6176441686569762, 0,9046535620555773!, 0,95099252496875!, 0,6176441686569762, 0,6176441686569762, 0,5849366434413341, 0,95074625625!, -1,0, 0,6176441686569762, 0,5558824701908386, 1,0!, 0,6176441686569762, 0,9039073058055773!, 0,95!, 0,6176441686569762"/>
    <n v="0.81354107003565601"/>
    <s v="0,0 0,0 0,0 0,0 8,0 0,0 0,0 0,0 0,0 0,0 0,0 0,0 0,0 8,0 8,0 8,0 0,0 0,0 8,0 8,0 8,0 0,0 8,0 8,0 8,0 0,0 8,0 0,0 0,0 8,0 "/>
    <s v=""/>
    <n v="0"/>
  </r>
  <r>
    <s v="1"/>
    <s v="9"/>
    <s v="177"/>
    <x v="3"/>
    <s v="{_x000a__x0009_[0,0, 0,19221748034919509] -&gt; CloseToBarycenter (weight: 0,84)_x000a__x0009_[0,19221748034919509, 0,41075044907952996] -&gt; GreedyCostInsertion (weight: 0,955)_x000a__x0009_[0,41075044907952996, 0,6395807828285718] -&gt; GreedyBestInsertion (weight: 1,0)_x000a__x0009_[0,6395807828285718, 0,8100593814716079] -&gt; GreedyProfitInsertion (weight: 0,745)_x000a__x0009_[0,8100593814716079, 1,0] -&gt; RandomInsertion (weight: 0,83005)_x000a_}"/>
    <x v="1"/>
    <s v="{_x000a__x0009_[0,0, 0,19734523669681664] -&gt; HighCostRemoval (weight: 0,84)_x000a__x0009_[0,19734523669681664, 0,42558440032890876] -&gt; RandomRemoval (weight: 0,9715)_x000a__x0009_[0,42558440032890876, 0,6252789850816398] -&gt; TravelTime (weight: 0,85)_x000a__x0009_[0,6252789850816398, 0,8003054152472688] -&gt; VehicleTime (weight: 0,745)_x000a__x0009_[0,8003054152472688, 1,0] -&gt; WorstRemoval (weight: 0,85)_x000a_}"/>
    <s v="1"/>
    <n v="10.442593692904699"/>
    <n v="0.51153894972219405"/>
    <s v="3"/>
    <s v="28, 27"/>
    <n v="20"/>
    <s v="0"/>
    <n v="10"/>
    <s v="0"/>
    <s v="0"/>
    <s v="0"/>
    <s v="14, 15, 17, 24, 25, 26"/>
    <n v="65"/>
    <s v="14, 15, 17, 24, 25, 26"/>
    <n v="65"/>
    <s v="0,8601065650394327!, 0,9522055210821221!, 0,9522055210821221!, 0,9048840255265496!, 0,5575958670748447, 0,95099252496875!, 0,9044060558055774!, 0,9046535620555773!, 1,0!, 0,95074625625!, 1,0!, 0,9039416487203124!, 1,0!, 0,5882433347563141, 0,5867619602241274, 0,6195559478136914, 0,9051302942452994!, 0,9512375623439062!, 0,6195559478136914, 0,6195559478136914, 0,5870119602241275, 0,95099252496875!, -1,0, 0,5867619602241274, 0,5581030578398843, 1,0!, 0,6195559478136914, 0,9043877692765494!, 0,9502499999999999!, 0,6195559478136914"/>
    <n v="0.81063440381989005"/>
    <s v="0,0 0,0 0,0 0,0 9,0 0,0 0,0 0,0 0,0 0,0 0,0 0,0 0,0 9,0 9,0 9,0 0,0 0,0 9,0 9,0 9,0 0,0 9,0 9,0 9,0 0,0 9,0 0,0 0,0 9,0 "/>
    <s v=""/>
    <n v="0"/>
  </r>
  <r>
    <s v="1"/>
    <s v="10"/>
    <s v="178"/>
    <x v="4"/>
    <s v="{_x000a__x0009_[0,0, 0,20112293639487136] -&gt; CloseToBarycenter (weight: 0,84)_x000a__x0009_[0,20112293639487136, 0,4297805605104692] -&gt; GreedyCostInsertion (weight: 0,955)_x000a__x0009_[0,4297805605104692, 0,6692126276472208] -&gt; GreedyBestInsertion (weight: 1,0)_x000a__x0009_[0,6692126276472208, 0,8012594126731393] -&gt; GreedyProfitInsertion (weight: 0,5515)_x000a__x0009_[0,8012594126731393, 1,0] -&gt; RandomInsertion (weight: 0,83005)_x000a_}"/>
    <x v="2"/>
    <s v="{_x000a__x0009_[0,0, 0,19734523669681664] -&gt; HighCostRemoval (weight: 0,84)_x000a__x0009_[0,19734523669681664, 0,42558440032890876] -&gt; RandomRemoval (weight: 0,9715)_x000a__x0009_[0,42558440032890876, 0,6252789850816398] -&gt; TravelTime (weight: 0,85)_x000a__x0009_[0,6252789850816398, 0,8003054152472688] -&gt; VehicleTime (weight: 0,745)_x000a__x0009_[0,8003054152472688, 1,0] -&gt; WorstRemoval (weight: 0,85)_x000a_}"/>
    <s v="1"/>
    <n v="7.3098155850333502"/>
    <n v="2.6054789018373601"/>
    <s v="3"/>
    <s v="28, 27"/>
    <n v="20"/>
    <s v="11, 16, 28, 27"/>
    <n v="30"/>
    <s v="1"/>
    <s v="0"/>
    <s v="0"/>
    <s v="14, 15, 17, 24, 25, 26"/>
    <n v="65"/>
    <s v="14, 15, 17, 24, 25, 26"/>
    <n v="65"/>
    <s v="0,8608060322142356!, 0,9524444934767115!, 0,9524444934767115!, 0,9053596053989168!, 0,5598078877394704, 0,9512375623439062!, 0,9048840255265496!, 0,8594208839527985!, 1,0!, 0,95099252496875!, 1,0!, 0,8587445662842967!, 1,0!, 0,5903021180825325, 0,5888281504230067, 0,621458168074623, 0,8598737795330345!, 0,9514813745321867!, 0,621458168074623, 0,621458168074623, 0,5890769004230069, 0,9512375623439062!, -1,0, 0,5888281504230067, 0,560312542550685, 1,0!, 0,621458168074623, 0,9048658304301667!, 0,95049875!, 0,621458168074623"/>
    <n v="0.80685303705162004"/>
    <s v="0,0 0,0 0,0 0,0 10,0 0,0 0,0 0,0 0,0 0,0 0,0 0,0 0,0 10,0 10,0 10,0 0,0 0,0 10,0 10,0 10,0 0,0 10,0 10,0 10,0 0,0 10,0 0,0 0,0 10,0 "/>
    <s v=""/>
    <n v="0"/>
  </r>
  <r>
    <s v="1"/>
    <s v="11"/>
    <s v="180"/>
    <x v="2"/>
    <s v="{_x000a__x0009_[0,0, 0,19354615730233524] -&gt; CloseToBarycenter (weight: 0,84)_x000a__x0009_[0,19354615730233524, 0,4512620822340757] -&gt; GreedyCostInsertion (weight: 1,1185)_x000a__x0009_[0,4512620822340757, 0,6816741742606653] -&gt; GreedyBestInsertion (weight: 1,0)_x000a__x0009_[0,6816741742606653, 0,8087464430133295] -&gt; GreedyProfitInsertion (weight: 0,5515)_x000a__x0009_[0,8087464430133295, 1,0000000000000002] -&gt; RandomInsertion (weight: 0,83005)_x000a_}"/>
    <x v="0"/>
    <s v="{_x000a__x0009_[0,0, 0,18737452598706225] -&gt; HighCostRemoval (weight: 0,84)_x000a__x0009_[0,18737452598706225, 0,4040820878875753] -&gt; RandomRemoval (weight: 0,9715)_x000a__x0009_[0,4040820878875753, 0,5936872629935311] -&gt; TravelTime (weight: 0,85)_x000a__x0009_[0,5936872629935311, 0,8103948248940442] -&gt; VehicleTime (weight: 0,9715)_x000a__x0009_[0,8103948248940442, 1,0] -&gt; WorstRemoval (weight: 0,85)_x000a_}"/>
    <s v="1"/>
    <n v="5.1168709095233398"/>
    <n v="0.50458862575916896"/>
    <s v="3"/>
    <s v="11, 16, 28, 27"/>
    <n v="30"/>
    <s v="12, 23"/>
    <n v="25"/>
    <s v="0"/>
    <s v="0"/>
    <s v="0"/>
    <s v="14, 15, 17, 24, 25, 26"/>
    <n v="65"/>
    <s v="14, 15, 17, 24, 25, 26"/>
    <n v="65"/>
    <s v="0,8615020020531644!, 0,9526822710093279!, 0,9048222688028759!, 0,9058328073719222!, 0,5620088483007731, 0,9514813745321867!, 0,9053596053989168!, 0,8601237795330345!, 1,0!, 0,9512375623439062!, 1,0!, 0,8594508434528753!, 0,95!, 0,5923506074921199, 0,5908840096708917, 0,6233508772342499, 0,8605744106353693!, 0,9517239676595258!, 0,6233508772342499, 0,6233508772342499, 0,5911315159208919, 0,9514813745321867!, -1,0, 0,5593867429018564, 0,5625109798379315, 1,0!, 0,6233508772342499, 0,9053415012780158!, 0,95074625625!, 0,6233508772342499"/>
    <n v="0.80335817638444895"/>
    <s v="0,0 0,0 0,0 0,0 11,0 0,0 0,0 0,0 0,0 0,0 0,0 0,0 0,0 11,0 11,0 11,0 0,0 0,0 11,0 11,0 11,0 0,0 11,0 11,0 11,0 0,0 11,0 0,0 0,0 11,0 "/>
    <s v=""/>
    <n v="0"/>
  </r>
  <r>
    <s v="1"/>
    <s v="*"/>
    <s v="180"/>
    <x v="5"/>
    <s v="*"/>
    <x v="5"/>
    <s v="*"/>
    <s v="*"/>
    <n v="5.1168709095233398"/>
    <n v="0.50458862575916896"/>
    <s v="3"/>
    <s v="*"/>
    <s v="*"/>
    <s v="*"/>
    <s v="*"/>
    <s v="*"/>
    <s v="*"/>
    <s v="*"/>
    <s v="14, 15, 17, 24, 25, 26"/>
    <n v="65"/>
    <s v="14, 15, 17, 24, 25, 26"/>
    <n v="65"/>
    <s v="0,8615020020531644!, 0,9526822710093279!, 0,9048222688028759!, 0,9058328073719222!, 0,5620088483007731, 0,9514813745321867!, 0,9053596053989168!, 0,8601237795330345!, 1,0!, 0,9512375623439062!, 1,0!, 0,8594508434528753!, 0,95!, 0,5923506074921199, 0,5908840096708917, 0,6233508772342499, 0,8605744106353693!, 0,9517239676595258!, 0,6233508772342499, 0,6233508772342499, 0,5911315159208919, 0,9514813745321867!, -1,0, 0,5593867429018564, 0,5625109798379315, 1,0!, 0,6233508772342499, 0,9053415012780158!, 0,95074625625!, 0,6233508772342499"/>
    <n v="0.80335817638444895"/>
    <s v="0,0 0,0 0,0 0,0 12,0 0,0 0,0 0,0 0,0 0,0 0,0 0,0 0,0 12,0 12,0 12,0 0,0 0,0 12,0 12,0 12,0 0,0 12,0 12,0 12,0 0,0 12,0 0,0 0,0 12,0 "/>
    <s v="End of the segment, Reason:  Too many iterations without improvement (12)!"/>
    <n v="0"/>
  </r>
  <r>
    <s v="1"/>
    <s v="*"/>
    <s v="185"/>
    <x v="5"/>
    <s v="*"/>
    <x v="5"/>
    <s v="*"/>
    <s v="*"/>
    <n v="5.1168709095233398"/>
    <n v="0.50458862575916896"/>
    <s v="3"/>
    <s v="*"/>
    <s v="*"/>
    <s v="*"/>
    <s v="*"/>
    <s v="*"/>
    <s v="*"/>
    <s v="*"/>
    <s v="14, 15, 17, 24, 25, 26"/>
    <n v="65"/>
    <s v="14, 15, 17, 24, 25, 26"/>
    <n v="65"/>
    <s v="0,8615020020531644!, 0,9526822710093279!, 0,9048222688028759!, 0,9058328073719222!, 0,5620088483007731, 0,9514813745321867!, 0,9053596053989168!, 0,8601237795330345!, 1,0!, 0,9512375623439062!, 1,0!, 0,8594508434528753!, 0,95!, 0,5923506074921199, 0,5908840096708917, 0,6233508772342499, 0,8605744106353693!, 0,9517239676595258!, 0,6233508772342499, 0,6233508772342499, 0,5911315159208919, 0,9514813745321867!, -1,0, 0,5593867429018564, 0,5625109798379315, 1,0!, 0,6233508772342499, 0,9053415012780158!, 0,95074625625!, 0,6233508772342499"/>
    <n v="0.80335817638444895"/>
    <s v="0,0 0,0 0,0 0,0 12,0 0,0 0,0 0,0 0,0 0,0 0,0 0,0 0,0 12,0 12,0 12,0 0,0 0,0 12,0 12,0 12,0 0,0 12,0 12,0 12,0 0,0 12,0 0,0 0,0 12,0 "/>
    <s v="Local search results, OK, New solution = [14, 15, 16, 24, 25, 26], Obj=65,0"/>
    <n v="0"/>
  </r>
  <r>
    <s v="2"/>
    <s v="0"/>
    <s v="191"/>
    <x v="0"/>
    <s v="{_x000a__x0009_[0,0, 0,2066115702479339] -&gt; CloseToBarycenter (weight: 1,0)_x000a__x0009_[0,2066115702479339, 0,38016528925619836] -&gt; GreedyCostInsertion (weight: 0,84)_x000a__x0009_[0,38016528925619836, 0,5867768595041323] -&gt; GreedyBestInsertion (weight: 1,0)_x000a__x0009_[0,5867768595041323, 0,7933884297520661] -&gt; GreedyProfitInsertion (weight: 1,0)_x000a__x0009_[0,7933884297520661, 1,0] -&gt; RandomInsertion (weight: 1,0)_x000a_}"/>
    <x v="1"/>
    <s v="{_x000a__x0009_[0,0, 0,2136752136752137] -&gt; HighCostRemoval (weight: 1,0)_x000a__x0009_[0,2136752136752137, 0,3931623931623932] -&gt; RandomRemoval (weight: 0,84)_x000a__x0009_[0,3931623931623932, 0,6068376068376069] -&gt; TravelTime (weight: 1,0)_x000a__x0009_[0,6068376068376069, 0,7863247863247864] -&gt; VehicleTime (weight: 0,84)_x000a__x0009_[0,7863247863247864, 1,0] -&gt; WorstRemoval (weight: 1,0)_x000a_}"/>
    <s v="1"/>
    <n v="258.77720653087499"/>
    <n v="0.88539063897005299"/>
    <s v="5"/>
    <s v="14, 15, 16, 24, 25, 26"/>
    <n v="65"/>
    <s v="8, 9"/>
    <n v="20"/>
    <s v="1"/>
    <s v="1"/>
    <s v="0"/>
    <s v="14, 15, 17, 24, 25, 26"/>
    <n v="65"/>
    <s v="14, 15, 17, 24, 25, 26"/>
    <n v="65"/>
    <s v="1,0!, 0,95!, 1,0!, 0,95!, 0,602, 1,0!, 1,0!, 1,0!, 0,95!, 0,95!, 1,0!, 1,0!, 1,0!, 0,57, 0,602, 0,602, 1,0!, 1,0!, 0,602, 0,602, 0,602, 1,0!, -1,0, 0,602, 0,602, 1,0!, 0,602, 1,0!, 1,0!, 0,602"/>
    <n v="0.84103448275862003"/>
    <s v="0,0 0,0 0,0 0,0 0,0 0,0 0,0 0,0 0,0 0,0 0,0 0,0 0,0 0,0 0,0 0,0 0,0 0,0 0,0 0,0 0,0 0,0 0,0 0,0 0,0 0,0 0,0 0,0 0,0 0,0 "/>
    <s v=""/>
    <n v="0"/>
  </r>
  <r>
    <s v="2"/>
    <s v="1"/>
    <s v="215"/>
    <x v="1"/>
    <s v="{_x000a__x0009_[0,0, 0,21321961620469085] -&gt; CloseToBarycenter (weight: 1,0)_x000a__x0009_[0,21321961620469085, 0,39232409381663114] -&gt; GreedyCostInsertion (weight: 0,84)_x000a__x0009_[0,39232409381663114, 0,5735607675906184] -&gt; GreedyBestInsertion (weight: 0,85)_x000a__x0009_[0,5735607675906184, 0,7867803837953092] -&gt; GreedyProfitInsertion (weight: 1,0)_x000a__x0009_[0,7867803837953092, 1,0] -&gt; RandomInsertion (weight: 1,0)_x000a_}"/>
    <x v="0"/>
    <s v="{_x000a__x0009_[0,0, 0,2136752136752137] -&gt; HighCostRemoval (weight: 1,0)_x000a__x0009_[0,2136752136752137, 0,3931623931623932] -&gt; RandomRemoval (weight: 0,84)_x000a__x0009_[0,3931623931623932, 0,6068376068376069] -&gt; TravelTime (weight: 1,0)_x000a__x0009_[0,6068376068376069, 0,7863247863247864] -&gt; VehicleTime (weight: 0,84)_x000a__x0009_[0,7863247863247864, 1,0] -&gt; WorstRemoval (weight: 1,0)_x000a_}"/>
    <s v="1"/>
    <n v="181.14404457161299"/>
    <n v="1"/>
    <s v="5"/>
    <s v="8, 9"/>
    <n v="20"/>
    <s v="9, 19"/>
    <n v="20"/>
    <s v="1"/>
    <s v="1"/>
    <s v="0"/>
    <s v="14, 15, 17, 24, 25, 26"/>
    <n v="65"/>
    <s v="14, 15, 17, 24, 25, 26"/>
    <n v="65"/>
    <s v="0,95!, 0,9502499999999999!, 1,0!, 0,9502499999999999!, 0,60399, 1,0!, 0,95!, 0,95!, 0,9502499999999999!, 0,9502499999999999!, 0,95!, 1,0!, 1,0!, 0,5721499999999999, 0,60399, 0,60399, 1,0!, 1,0!, 0,60399, 0,5719, 0,60399, 1,0!, -1,0, 0,60399, 0,60399, 1,0!, 0,60399, 1,0!, 1,0!, 0,60399"/>
    <n v="0.83382620689655096"/>
    <s v="0,0 0,0 0,0 0,0 1,0 0,0 0,0 0,0 0,0 0,0 0,0 0,0 0,0 1,0 1,0 1,0 0,0 0,0 1,0 1,0 1,0 0,0 1,0 1,0 1,0 0,0 1,0 0,0 0,0 1,0 "/>
    <s v=""/>
    <n v="0"/>
  </r>
  <r>
    <s v="2"/>
    <s v="2"/>
    <s v="254"/>
    <x v="1"/>
    <s v="{_x000a__x0009_[0,0, 0,21321961620469085] -&gt; CloseToBarycenter (weight: 1,0)_x000a__x0009_[0,21321961620469085, 0,39232409381663114] -&gt; GreedyCostInsertion (weight: 0,84)_x000a__x0009_[0,39232409381663114, 0,5735607675906184] -&gt; GreedyBestInsertion (weight: 0,85)_x000a__x0009_[0,5735607675906184, 0,7867803837953092] -&gt; GreedyProfitInsertion (weight: 1,0)_x000a__x0009_[0,7867803837953092, 1,0] -&gt; RandomInsertion (weight: 1,0)_x000a_}"/>
    <x v="2"/>
    <s v="{_x000a__x0009_[0,0, 0,22075055187637974] -&gt; HighCostRemoval (weight: 1,0)_x000a__x0009_[0,22075055187637974, 0,4061810154525387] -&gt; RandomRemoval (weight: 0,84)_x000a__x0009_[0,4061810154525387, 0,5938189845474615] -&gt; TravelTime (weight: 0,85)_x000a__x0009_[0,5938189845474615, 0,7792494481236205] -&gt; VehicleTime (weight: 0,84)_x000a__x0009_[0,7792494481236205, 1,0000000000000002] -&gt; WorstRemoval (weight: 1,0)_x000a_}"/>
    <s v="1"/>
    <n v="126.800831200129"/>
    <n v="1.0567568952906301"/>
    <s v="5"/>
    <s v="9, 19"/>
    <n v="20"/>
    <s v="6, 17, 9, 10"/>
    <n v="30"/>
    <s v="1"/>
    <s v="0"/>
    <s v="0"/>
    <s v="14, 15, 17, 24, 25, 26"/>
    <n v="65"/>
    <s v="14, 15, 17, 24, 25, 26"/>
    <n v="65"/>
    <s v="0,9502499999999999!, 0,95049875!, 1,0!, 0,95049875!, 0,60597005, 1,0!, 0,9025!, 0,9025!, 0,9027374999999999!, 0,95049875!, 0,9025!, 1,0!, 1,0!, 0,57428925, 0,60597005, 0,60597005, 1,0!, 0,95!, 0,60597005, 0,5740405, 0,60597005, 1,0!, -1,0, 0,60597005, 0,60597005, 1,0!, 0,60597005, 1,0!, 1,0!, 0,60597005"/>
    <n v="0.82634634310344801"/>
    <s v="0,0 0,0 0,0 0,0 2,0 0,0 0,0 0,0 0,0 0,0 0,0 0,0 0,0 2,0 2,0 2,0 0,0 0,0 2,0 2,0 2,0 0,0 2,0 2,0 2,0 0,0 2,0 0,0 0,0 2,0 "/>
    <s v=""/>
    <n v="0"/>
  </r>
  <r>
    <s v="2"/>
    <s v="3"/>
    <s v="336"/>
    <x v="1"/>
    <s v="{_x000a__x0009_[0,0, 0,21321961620469085] -&gt; CloseToBarycenter (weight: 1,0)_x000a__x0009_[0,21321961620469085, 0,39232409381663114] -&gt; GreedyCostInsertion (weight: 0,84)_x000a__x0009_[0,39232409381663114, 0,5735607675906184] -&gt; GreedyBestInsertion (weight: 0,85)_x000a__x0009_[0,5735607675906184, 0,7867803837953092] -&gt; GreedyProfitInsertion (weight: 1,0)_x000a__x0009_[0,7867803837953092, 1,0] -&gt; RandomInsertion (weight: 1,0)_x000a_}"/>
    <x v="1"/>
    <s v="{_x000a__x0009_[0,0, 0,21150592216582065] -&gt; HighCostRemoval (weight: 1,0)_x000a__x0009_[0,21150592216582065, 0,38917089678510997] -&gt; RandomRemoval (weight: 0,84)_x000a__x0009_[0,38917089678510997, 0,5689509306260575] -&gt; TravelTime (weight: 0,85)_x000a__x0009_[0,5689509306260575, 0,7884940778341794] -&gt; VehicleTime (weight: 1,038)_x000a__x0009_[0,7884940778341794, 1,0] -&gt; WorstRemoval (weight: 1,0)_x000a_}"/>
    <s v="1"/>
    <n v="88.760581840090296"/>
    <n v="0.92416575366634302"/>
    <s v="5"/>
    <s v="6, 17, 9, 10"/>
    <n v="30"/>
    <s v="20, 11, 18"/>
    <n v="20"/>
    <s v="1"/>
    <s v="1"/>
    <s v="0"/>
    <s v="14, 15, 17, 24, 25, 26"/>
    <n v="65"/>
    <s v="14, 15, 17, 24, 25, 26"/>
    <n v="65"/>
    <s v="0,95049875!, 0,95074625625!, 1,0!, 0,95074625625!, 0,60794019975, 1,0!, 0,9029874999999999!, 0,8573749999999999!, 0,8576006249999998!, 0,95074625625!, 0,9029874999999999!, 0,95!, 1,0!, 0,57641780375, 0,60794019975, 0,60794019975, 1,0!, 0,9502499999999999!, 0,5756715475, 0,5761702974999999, 0,5756715475, 1,0!, -1,0, 0,60794019975, 0,60794019975, 1,0!, 0,60794019975, 1,0!, 1,0!, 0,60794019975"/>
    <n v="0.82011899097413798"/>
    <s v="0,0 0,0 0,0 0,0 3,0 0,0 0,0 0,0 0,0 0,0 0,0 0,0 0,0 3,0 3,0 3,0 0,0 0,0 3,0 3,0 3,0 0,0 3,0 3,0 3,0 0,0 3,0 0,0 0,0 3,0 "/>
    <s v=""/>
    <n v="0"/>
  </r>
  <r>
    <s v="2"/>
    <s v="4"/>
    <s v="339"/>
    <x v="3"/>
    <s v="{_x000a__x0009_[0,0, 0,21321961620469085] -&gt; CloseToBarycenter (weight: 1,0)_x000a__x0009_[0,21321961620469085, 0,39232409381663114] -&gt; GreedyCostInsertion (weight: 0,84)_x000a__x0009_[0,39232409381663114, 0,5735607675906184] -&gt; GreedyBestInsertion (weight: 0,85)_x000a__x0009_[0,5735607675906184, 0,7867803837953092] -&gt; GreedyProfitInsertion (weight: 1,0)_x000a__x0009_[0,7867803837953092, 1,0] -&gt; RandomInsertion (weight: 1,0)_x000a_}"/>
    <x v="1"/>
    <s v="{_x000a__x0009_[0,0, 0,21150592216582065] -&gt; HighCostRemoval (weight: 1,0)_x000a__x0009_[0,21150592216582065, 0,38917089678510997] -&gt; RandomRemoval (weight: 0,84)_x000a__x0009_[0,38917089678510997, 0,5689509306260575] -&gt; TravelTime (weight: 0,85)_x000a__x0009_[0,5689509306260575, 0,7884940778341794] -&gt; VehicleTime (weight: 1,038)_x000a__x0009_[0,7884940778341794, 1,0] -&gt; WorstRemoval (weight: 1,0)_x000a_}"/>
    <s v="1"/>
    <n v="62.132407288063199"/>
    <n v="1"/>
    <s v="5"/>
    <s v="20, 11, 18"/>
    <n v="20"/>
    <s v="2, 0"/>
    <n v="20"/>
    <s v="1"/>
    <s v="1"/>
    <s v="0"/>
    <s v="14, 15, 17, 24, 25, 26"/>
    <n v="65"/>
    <s v="14, 15, 17, 24, 25, 26"/>
    <n v="65"/>
    <s v="0,9029738124999999!, 0,95099252496875!, 0,95!, 0,95099252496875!, 0,6099004987512501, 1,0!, 0,9034725625!, 0,8580881249999999!, 0,8583126218749998!, 0,95099252496875!, 0,9034725625!, 0,9502499999999999!, 1,0!, 0,5475969135625, 0,6099004987512501, 0,6099004987512501, 1,0!, 0,95049875!, 0,5777931897625, 0,5782894460125, 0,5777931897625, 1,0!, -1,0, 0,5775431897625, 0,5775431897625, 1,0!, 0,6099004987512501, 1,0!, 1,0!, 0,6099004987512501"/>
    <n v="0.81434853867801704"/>
    <s v="0,0 0,0 0,0 0,0 4,0 0,0 0,0 0,0 0,0 0,0 0,0 0,0 0,0 4,0 4,0 4,0 0,0 0,0 4,0 4,0 4,0 0,0 4,0 4,0 4,0 0,0 4,0 0,0 0,0 4,0 "/>
    <s v=""/>
    <n v="0"/>
  </r>
  <r>
    <s v="2"/>
    <s v="5"/>
    <s v="342"/>
    <x v="3"/>
    <s v="{_x000a__x0009_[0,0, 0,22026431718061673] -&gt; CloseToBarycenter (weight: 1,0)_x000a__x0009_[0,22026431718061673, 0,4052863436123348] -&gt; GreedyCostInsertion (weight: 0,84)_x000a__x0009_[0,4052863436123348, 0,592511013215859] -&gt; GreedyBestInsertion (weight: 0,85)_x000a__x0009_[0,592511013215859, 0,7797356828193832] -&gt; GreedyProfitInsertion (weight: 0,85)_x000a__x0009_[0,7797356828193832, 1,0] -&gt; RandomInsertion (weight: 1,0)_x000a_}"/>
    <x v="3"/>
    <s v="{_x000a__x0009_[0,0, 0,21150592216582065] -&gt; HighCostRemoval (weight: 1,0)_x000a__x0009_[0,21150592216582065, 0,38917089678510997] -&gt; RandomRemoval (weight: 0,84)_x000a__x0009_[0,38917089678510997, 0,5689509306260575] -&gt; TravelTime (weight: 0,85)_x000a__x0009_[0,5689509306260575, 0,7884940778341794] -&gt; VehicleTime (weight: 1,038)_x000a__x0009_[0,7884940778341794, 1,0] -&gt; WorstRemoval (weight: 1,0)_x000a_}"/>
    <s v="1"/>
    <n v="43.492685101644199"/>
    <n v="1.1746222479294099"/>
    <s v="5"/>
    <s v="2, 0"/>
    <n v="20"/>
    <s v="1, 3, 8"/>
    <n v="30"/>
    <s v="1"/>
    <s v="0"/>
    <s v="0"/>
    <s v="14, 15, 17, 24, 25, 26"/>
    <n v="65"/>
    <s v="14, 15, 17, 24, 25, 26"/>
    <n v="65"/>
    <s v="0,9034589434374999!, 0,9034428987203125!, 0,9502499999999999!, 0,9034428987203125!, 0,6118509962574938, 1,0!, 0,9039551996874999!, 0,8587976843749998!, 0,8153969907812497!, 0,9512375623439062!, 0,9039551996874999!, 0,95049875!, 1,0!, 0,5202170678843749, 0,6118509962574938, 0,6118509962574938, 1,0!, 0,95074625625!, 0,5799042238136876, 0,5803979987824375, 0,5799042238136876, 1,0!, -1,0, 0,548666030274375, 0,5796554738136874, 1,0!, 0,6118509962574938, 1,0!, 1,0!, 0,6118509962574938"/>
    <n v="0.80838559943699995"/>
    <s v="0,0 0,0 0,0 0,0 5,0 0,0 0,0 0,0 0,0 0,0 0,0 0,0 0,0 5,0 5,0 5,0 0,0 0,0 5,0 5,0 5,0 0,0 5,0 5,0 5,0 0,0 5,0 0,0 0,0 5,0 "/>
    <s v=""/>
    <n v="0"/>
  </r>
  <r>
    <s v="2"/>
    <s v="6"/>
    <s v="352"/>
    <x v="2"/>
    <s v="{_x000a__x0009_[0,0, 0,2111932418162619] -&gt; CloseToBarycenter (weight: 1,0)_x000a__x0009_[0,2111932418162619, 0,3885955649419219] -&gt; GreedyCostInsertion (weight: 0,84)_x000a__x0009_[0,3885955649419219, 0,5681098204857444] -&gt; GreedyBestInsertion (weight: 0,85)_x000a__x0009_[0,5681098204857444, 0,7888067581837381] -&gt; GreedyProfitInsertion (weight: 1,045)_x000a__x0009_[0,7888067581837381, 1,0] -&gt; RandomInsertion (weight: 1,0)_x000a_}"/>
    <x v="1"/>
    <s v="{_x000a__x0009_[0,0, 0,2050020500205002] -&gt; HighCostRemoval (weight: 1,0)_x000a__x0009_[0,2050020500205002, 0,3772037720377204] -&gt; RandomRemoval (weight: 0,84)_x000a__x0009_[0,3772037720377204, 0,5514555145551455] -&gt; TravelTime (weight: 0,85)_x000a__x0009_[0,5514555145551455, 0,7642476424764247] -&gt; VehicleTime (weight: 1,038)_x000a__x0009_[0,7642476424764247, 1,0] -&gt; WorstRemoval (weight: 1,15)_x000a_}"/>
    <s v="1"/>
    <n v="30.444879571150899"/>
    <n v="0.89140014076142304"/>
    <s v="5"/>
    <s v="1, 3, 8"/>
    <n v="30"/>
    <s v="14, 27"/>
    <n v="25"/>
    <s v="1"/>
    <s v="1"/>
    <s v="0"/>
    <s v="14, 15, 17, 24, 25, 26"/>
    <n v="65"/>
    <s v="14, 15, 17, 24, 25, 26"/>
    <n v="65"/>
    <s v="0,9039416487203124!, 0,9039256842267109!, 0,9027374999999999!, 0,9039256842267109!, 0,6137917412762064, 1,0!, 0,9044354236890624!, 0,8158578001562498!, 0,8163200058273434!, 0,9514813745321867!, 0,8587574397031249!, 0,95074625625!, 1,0!, 0,5226159825449531, 0,5812584464446191, 0,6137917412762064, 1,0!, 0,95099252496875!, 0,5820047026946191, 0,5824960087885253, 0,5820047026946191, 1,0!, -1,0, 0,5509227001230032, 0,581757196444619, 1,0!, 0,6137917412762064, 0,95!, 1,0!, 0,6137917412762064"/>
    <n v="0.80177062231518004"/>
    <s v="0,0 0,0 0,0 0,0 6,0 0,0 0,0 0,0 0,0 0,0 0,0 0,0 0,0 6,0 6,0 6,0 0,0 0,0 6,0 6,0 6,0 0,0 6,0 6,0 6,0 0,0 6,0 0,0 0,0 6,0 "/>
    <s v=""/>
    <n v="0"/>
  </r>
  <r>
    <s v="2"/>
    <s v="7"/>
    <s v="354"/>
    <x v="2"/>
    <s v="{_x000a__x0009_[0,0, 0,21810250817884405] -&gt; CloseToBarycenter (weight: 1,0)_x000a__x0009_[0,21810250817884405, 0,40130861504907306] -&gt; GreedyCostInsertion (weight: 0,84)_x000a__x0009_[0,40130861504907306, 0,5866957470010905] -&gt; GreedyBestInsertion (weight: 0,85)_x000a__x0009_[0,5866957470010905, 0,8146128680479825] -&gt; GreedyProfitInsertion (weight: 1,045)_x000a__x0009_[0,8146128680479825, 1,0] -&gt; RandomInsertion (weight: 0,85)_x000a_}"/>
    <x v="2"/>
    <s v="{_x000a__x0009_[0,0, 0,2050020500205002] -&gt; HighCostRemoval (weight: 1,0)_x000a__x0009_[0,2050020500205002, 0,3772037720377204] -&gt; RandomRemoval (weight: 0,84)_x000a__x0009_[0,3772037720377204, 0,5514555145551455] -&gt; TravelTime (weight: 0,85)_x000a__x0009_[0,5514555145551455, 0,7642476424764247] -&gt; VehicleTime (weight: 1,038)_x000a__x0009_[0,7642476424764247, 1,0] -&gt; WorstRemoval (weight: 1,15)_x000a_}"/>
    <s v="1"/>
    <n v="21.3114156998056"/>
    <n v="1.6367190980781301"/>
    <s v="5"/>
    <s v="14, 27"/>
    <n v="25"/>
    <s v="26, 14, 13"/>
    <n v="40"/>
    <s v="1"/>
    <s v="0"/>
    <s v="0"/>
    <s v="14, 15, 17, 24, 25, 26"/>
    <n v="65"/>
    <s v="14, 15, 17, 24, 25, 26"/>
    <n v="65"/>
    <s v="0,9044219404767108!, 0,9044060558055774!, 0,9032238124999998!, 0,9044060558055774!, 0,6157227825698254, 1,0!, 0,9049132465706171!, 0,8167785111554685!, 0,8172384057982067!, 0,9039073058055773!, 0,8594636525046093!, 0,9032089434374999!, 1,0!, 0,4964851834177054, 0,5833521542123961, 0,6157227825698254, 0,95!, 0,9512375623439062!, 0,584094679181146, 0,5845835287445826, 0,584094679181146, 1,0!, -1,0, 0,5531680866223881, 0,5838484104623959, 1,0!, 0,5831021542123961, 0,9502499999999999!, 1,0!, 0,6157227825698254"/>
    <n v="0.79563285227404701"/>
    <s v="0,0 0,0 0,0 0,0 7,0 0,0 0,0 0,0 0,0 0,0 0,0 0,0 0,0 7,0 7,0 7,0 0,0 0,0 7,0 7,0 7,0 0,0 7,0 7,0 7,0 0,0 7,0 0,0 0,0 7,0 "/>
    <s v=""/>
    <n v="0"/>
  </r>
  <r>
    <s v="2"/>
    <s v="8"/>
    <s v="357"/>
    <x v="0"/>
    <s v="{_x000a__x0009_[0,0, 0,2092050209205021] -&gt; CloseToBarycenter (weight: 1,0)_x000a__x0009_[0,2092050209205021, 0,38493723849372385] -&gt; GreedyCostInsertion (weight: 0,84)_x000a__x0009_[0,38493723849372385, 0,5627615062761506] -&gt; GreedyBestInsertion (weight: 0,85)_x000a__x0009_[0,5627615062761506, 0,7813807531380753] -&gt; GreedyProfitInsertion (weight: 1,045)_x000a__x0009_[0,7813807531380753, 1,0] -&gt; RandomInsertion (weight: 1,045)_x000a_}"/>
    <x v="4"/>
    <s v="{_x000a__x0009_[0,0, 0,19933819718534465] -&gt; HighCostRemoval (weight: 1,0)_x000a__x0009_[0,19933819718534465, 0,36678228282103414] -&gt; RandomRemoval (weight: 0,84)_x000a__x0009_[0,36678228282103414, 0,5362197504285771] -&gt; TravelTime (weight: 0,85)_x000a__x0009_[0,5362197504285771, 0,7707610732368536] -&gt; VehicleTime (weight: 1,1766)_x000a__x0009_[0,7707610732368536, 0,9999999999999999] -&gt; WorstRemoval (weight: 1,15)_x000a_}"/>
    <s v="1"/>
    <n v="14.917990989863901"/>
    <n v="0.62548240190520898"/>
    <s v="5"/>
    <s v="26, 14, 13"/>
    <n v="40"/>
    <s v="8, 9, 10"/>
    <n v="30"/>
    <s v="1"/>
    <s v="1"/>
    <s v="0"/>
    <s v="14, 15, 17, 24, 25, 26"/>
    <n v="65"/>
    <s v="14, 15, 17, 24, 25, 26"/>
    <n v="65"/>
    <s v="0,9048998307743272!, 0,8591857530152985!, 0,9037076934374998!, 0,8591857530152985!, 0,6176441686569762, 1,0!, 0,905388680337764!, 0,8176946185996912!, 0,7763764855082963, 0,8587119405152984!, 0,8164904698793788!, 0,9036928987203124!, 1,0!, 0,4990027575006169, 0,5854353934413341, 0,6176441686569762, 0,9502499999999999!, 0,9514813745321867!, 0,5861742057852403, 0,5866606111008598, 0,5861742057852403, 1,0!, -1,0, 0,5554022461892762, 0,5859291684100839, 1,0!, 0,5851866434413341, 0,95049875!, 1,0!, 0,6176441686569762"/>
    <n v="0.78898144779173296"/>
    <s v="0,0 0,0 0,0 0,0 8,0 0,0 0,0 0,0 0,0 0,0 0,0 0,0 0,0 8,0 8,0 8,0 0,0 0,0 8,0 8,0 8,0 0,0 8,0 8,0 8,0 0,0 8,0 0,0 0,0 8,0 "/>
    <s v=""/>
    <n v="0"/>
  </r>
  <r>
    <s v="2"/>
    <s v="9"/>
    <s v="374"/>
    <x v="4"/>
    <s v="{_x000a__x0009_[0,0, 0,21390374331550802] -&gt; CloseToBarycenter (weight: 1,0)_x000a__x0009_[0,21390374331550802, 0,39358288770053473] -&gt; GreedyCostInsertion (weight: 0,84)_x000a__x0009_[0,39358288770053473, 0,5529411764705883] -&gt; GreedyBestInsertion (weight: 0,745)_x000a__x0009_[0,5529411764705883, 0,7764705882352941] -&gt; GreedyProfitInsertion (weight: 1,045)_x000a__x0009_[0,7764705882352941, 1,0] -&gt; RandomInsertion (weight: 1,045)_x000a_}"/>
    <x v="3"/>
    <s v="{_x000a__x0009_[0,0, 0,20347535913400888] -&gt; HighCostRemoval (weight: 1,0)_x000a__x0009_[0,20347535913400888, 0,35364017417490745] -&gt; RandomRemoval (weight: 0,738)_x000a__x0009_[0,35364017417490745, 0,526594229438815] -&gt; TravelTime (weight: 0,85)_x000a__x0009_[0,526594229438815, 0,7660033369958898] -&gt; VehicleTime (weight: 1,1766)_x000a__x0009_[0,7660033369958898, 1,0] -&gt; WorstRemoval (weight: 1,15)_x000a_}"/>
    <s v="1"/>
    <n v="10.442593692904699"/>
    <n v="0.51153894972219405"/>
    <s v="5"/>
    <s v="8, 9, 10"/>
    <n v="30"/>
    <s v="11, 16, 18, 5"/>
    <n v="20"/>
    <s v="1"/>
    <s v="1"/>
    <s v="0"/>
    <s v="14, 15, 17, 24, 25, 26"/>
    <n v="65"/>
    <s v="14, 15, 17, 24, 25, 26"/>
    <n v="65"/>
    <s v="0,9053753316204556!, 0,8598898242502221!, 0,9041891549703123!, 0,8598898242502221!, 0,6195559478136914, 0,95!, 0,8601192463208758!, 0,8186061455066928!, 0,7774946030807548, 0,8594183808127219!, 0,8174080175299819!, 0,8585082537842967!, 1,0!, 0,5015077437131138, 0,5875082164741274, 0,6195559478136914, 0,9027374999999999!, 0,9517239676595258!, 0,5568654954959782, 0,5887273080453554, 0,5882433347563141, 1,0!, -1,0, 0,5576252349583298, 0,5879995225680335, 1,0!, 0,5872607102241274, 0,95074625625!, 1,0!, 0,6195559478136914"/>
    <n v="0.78243144536939702"/>
    <s v="0,0 0,0 0,0 0,0 9,0 0,0 0,0 0,0 1,0 0,0 0,0 0,0 0,0 9,0 9,0 9,0 0,0 0,0 9,0 9,0 9,0 0,0 9,0 9,0 9,0 0,0 9,0 0,0 0,0 9,0 "/>
    <s v=""/>
    <n v="0"/>
  </r>
  <r>
    <s v="2"/>
    <s v="10"/>
    <s v="518"/>
    <x v="1"/>
    <s v="{_x000a__x0009_[0,0, 0,21867483052700631] -&gt; CloseToBarycenter (weight: 1,0)_x000a__x0009_[0,21867483052700631, 0,380056855455937] -&gt; GreedyCostInsertion (weight: 0,738)_x000a__x0009_[0,380056855455937, 0,5429696041985567] -&gt; GreedyBestInsertion (weight: 0,745)_x000a__x0009_[0,5429696041985567, 0,7714848020992783] -&gt; GreedyProfitInsertion (weight: 1,045)_x000a__x0009_[0,7714848020992783, 0,9999999999999999] -&gt; RandomInsertion (weight: 1,045)_x000a_}"/>
    <x v="1"/>
    <s v="{_x000a__x0009_[0,0, 0,2118823629121112] -&gt; HighCostRemoval (weight: 1,0)_x000a__x0009_[0,2118823629121112, 0,36825154674124927] -&gt; RandomRemoval (weight: 0,738)_x000a__x0009_[0,36825154674124927, 0,5483515552165438] -&gt; TravelTime (weight: 0,85)_x000a__x0009_[0,5483515552165438, 0,7976523434189339] -&gt; VehicleTime (weight: 1,1766)_x000a__x0009_[0,7976523434189339, 1,0] -&gt; WorstRemoval (weight: 0,955)_x000a_}"/>
    <s v="1"/>
    <n v="7.3098155850333502"/>
    <n v="0.61952126719293998"/>
    <s v="5"/>
    <s v="11, 16, 18, 5"/>
    <n v="20"/>
    <s v="3, 6"/>
    <n v="15"/>
    <s v="1"/>
    <s v="1"/>
    <s v="0"/>
    <s v="14, 15, 17, 24, 25, 26"/>
    <n v="65"/>
    <s v="14, 15, 17, 24, 25, 26"/>
    <n v="65"/>
    <s v="0,9058484549623533!, 0,860590375128971!, 0,9046682091954608!, 0,816895333037711!, 0,5885781504230068, 0,9502499999999999!, 0,817113284004832!, 0,7776758382313581!, 0,778607130065351!, 0,8601212889086584!, 0,818320977442332!, 0,8592157125153752!, 1,0!, 0,5040002049945482, 0,5895706753917568, 0,621458168074623, 0,9032238124999998!, 0,9519653478212282!, 0,5590811680184983, 0,5907836715051287, 0,5903021180825325, 1,0!, -1,0, 0,5598371087835382, 0,5900595249551933, 1,0!, 0,557897674712921, 0,95099252496875!, 1,0!, 0,621458168074623"/>
    <n v="0.77684534213099099"/>
    <s v="0,0 0,0 0,0 0,0 10,0 0,0 0,0 0,0 2,0 0,0 0,0 0,0 0,0 10,0 10,0 10,0 0,0 0,0 10,0 10,0 10,0 0,0 10,0 10,0 10,0 0,0 10,0 0,0 0,0 10,0 "/>
    <s v=""/>
    <n v="0"/>
  </r>
  <r>
    <s v="2"/>
    <s v="11"/>
    <s v="539"/>
    <x v="4"/>
    <s v="{_x000a__x0009_[0,0, 0,21867483052700631] -&gt; CloseToBarycenter (weight: 1,0)_x000a__x0009_[0,21867483052700631, 0,380056855455937] -&gt; GreedyCostInsertion (weight: 0,738)_x000a__x0009_[0,380056855455937, 0,5429696041985567] -&gt; GreedyBestInsertion (weight: 0,745)_x000a__x0009_[0,5429696041985567, 0,7714848020992783] -&gt; GreedyProfitInsertion (weight: 1,045)_x000a__x0009_[0,7714848020992783, 0,9999999999999999] -&gt; RandomInsertion (weight: 1,045)_x000a_}"/>
    <x v="0"/>
    <s v="{_x000a__x0009_[0,0, 0,2118823629121112] -&gt; HighCostRemoval (weight: 1,0)_x000a__x0009_[0,2118823629121112, 0,36825154674124927] -&gt; RandomRemoval (weight: 0,738)_x000a__x0009_[0,36825154674124927, 0,5483515552165438] -&gt; TravelTime (weight: 0,85)_x000a__x0009_[0,5483515552165438, 0,7976523434189339] -&gt; VehicleTime (weight: 1,1766)_x000a__x0009_[0,7976523434189339, 1,0] -&gt; WorstRemoval (weight: 0,955)_x000a_}"/>
    <s v="1"/>
    <n v="5.1168709095233398"/>
    <n v="15.4258879925163"/>
    <s v="5"/>
    <s v="3, 6"/>
    <n v="15"/>
    <s v="7, 11, 16, 5, 17, 3"/>
    <n v="35"/>
    <s v="1"/>
    <s v="0"/>
    <s v="0"/>
    <s v="14, 15, 17, 24, 25, 26"/>
    <n v="65"/>
    <s v="14, 15, 17, 24, 25, 26"/>
    <n v="65"/>
    <s v="0,9063192126875416!, 0,8612874232533261!, 0,9051448681494835!, 0,8178108563725225!, 0,5906352596708917, 0,9027374999999999!, 0,8180277175848079!, 0,7387920463197901, 0,7797140944150243!, 0,860820682464115!, 0,8192293725551204!, 0,8162549268896064!, 1,0!, 0,5064802039695755, 0,591622822014798, 0,6233508772342499, 0,8580626218749998!, 0,9043670804301668!, 0,5612857621784058, 0,592829753147603, 0,5923506074921199, 1,0!, -1,0, 0,5620379232396205, 0,5921092273304174, 1,0!, 0,5601081863393563, 0,9512375623439062!, 1,0!, 0,6233508772342499"/>
    <n v="0.77020577466178197"/>
    <s v="0,0 0,0 0,0 0,0 11,0 0,0 0,0 0,0 2,0 0,0 0,0 0,0 0,0 11,0 11,0 11,0 0,0 0,0 11,0 11,0 11,0 0,0 11,0 11,0 11,0 0,0 11,0 0,0 0,0 11,0 "/>
    <s v=""/>
    <n v="0"/>
  </r>
  <r>
    <s v="2"/>
    <s v="*"/>
    <s v="539"/>
    <x v="5"/>
    <s v="*"/>
    <x v="5"/>
    <s v="*"/>
    <s v="*"/>
    <n v="5.1168709095233398"/>
    <n v="15.4258879925163"/>
    <s v="5"/>
    <s v="*"/>
    <s v="*"/>
    <s v="*"/>
    <s v="*"/>
    <s v="*"/>
    <s v="*"/>
    <s v="*"/>
    <s v="14, 15, 17, 24, 25, 26"/>
    <n v="65"/>
    <s v="14, 15, 17, 24, 25, 26"/>
    <n v="65"/>
    <s v="0,9063192126875416!, 0,8612874232533261!, 0,9051448681494835!, 0,8178108563725225!, 0,5906352596708917, 0,9027374999999999!, 0,8180277175848079!, 0,7387920463197901, 0,7797140944150243!, 0,860820682464115!, 0,8192293725551204!, 0,8162549268896064!, 1,0!, 0,5064802039695755, 0,591622822014798, 0,6233508772342499, 0,8580626218749998!, 0,9043670804301668!, 0,5612857621784058, 0,592829753147603, 0,5923506074921199, 1,0!, -1,0, 0,5620379232396205, 0,5921092273304174, 1,0!, 0,5601081863393563, 0,9512375623439062!, 1,0!, 0,6233508772342499"/>
    <n v="0.77020577466178197"/>
    <s v="0,0 0,0 0,0 0,0 12,0 0,0 0,0 1,0 2,0 0,0 0,0 0,0 0,0 12,0 12,0 12,0 0,0 0,0 12,0 12,0 12,0 0,0 12,0 12,0 12,0 0,0 12,0 0,0 0,0 12,0 "/>
    <s v="End of the segment, Reason:  Too many iterations without improvement (12)!"/>
    <n v="0"/>
  </r>
  <r>
    <s v="2"/>
    <s v="*"/>
    <s v="544"/>
    <x v="5"/>
    <s v="*"/>
    <x v="5"/>
    <s v="*"/>
    <s v="*"/>
    <n v="5.1168709095233398"/>
    <n v="15.4258879925163"/>
    <s v="5"/>
    <s v="*"/>
    <s v="*"/>
    <s v="*"/>
    <s v="*"/>
    <s v="*"/>
    <s v="*"/>
    <s v="*"/>
    <s v="14, 15, 17, 24, 25, 26"/>
    <n v="65"/>
    <s v="14, 15, 17, 24, 25, 26"/>
    <n v="65"/>
    <s v="0,9063192126875416!, 0,8612874232533261!, 0,9051448681494835!, 0,8178108563725225!, 0,5906352596708917, 0,9027374999999999!, 0,8180277175848079!, 0,7387920463197901, 0,7797140944150243!, 0,860820682464115!, 0,8192293725551204!, 0,8162549268896064!, 1,0!, 0,5064802039695755, 0,591622822014798, 0,6233508772342499, 0,8580626218749998!, 0,9043670804301668!, 0,5612857621784058, 0,592829753147603, 0,5923506074921199, 1,0!, -1,0, 0,5620379232396205, 0,5921092273304174, 1,0!, 0,5601081863393563, 0,9512375623439062!, 1,0!, 0,6233508772342499"/>
    <n v="0.77020577466178197"/>
    <s v="0,0 0,0 0,0 0,0 12,0 0,0 0,0 1,0 2,0 0,0 0,0 0,0 0,0 12,0 12,0 12,0 0,0 0,0 12,0 12,0 12,0 0,0 12,0 12,0 12,0 0,0 12,0 0,0 0,0 12,0 "/>
    <s v="Local search results, OK, New solution = [7, 8, 9, 10, 14, 15, 17], Obj=65,0"/>
    <n v="0"/>
  </r>
  <r>
    <s v="3"/>
    <s v="0"/>
    <s v="578"/>
    <x v="1"/>
    <s v="{_x000a__x0009_[0,0, 0,2136752136752137] -&gt; CloseToBarycenter (weight: 1,0)_x000a__x0009_[0,2136752136752137, 0,4273504273504274] -&gt; GreedyCostInsertion (weight: 1,0)_x000a__x0009_[0,4273504273504274, 0,6410256410256411] -&gt; GreedyBestInsertion (weight: 1,0)_x000a__x0009_[0,6410256410256411, 0,8205128205128206] -&gt; GreedyProfitInsertion (weight: 0,84)_x000a__x0009_[0,8205128205128206, 1,0] -&gt; RandomInsertion (weight: 0,84)_x000a_}"/>
    <x v="4"/>
    <s v="{_x000a__x0009_[0,0, 0,2066115702479339] -&gt; HighCostRemoval (weight: 1,0)_x000a__x0009_[0,2066115702479339, 0,4132231404958678] -&gt; RandomRemoval (weight: 1,0)_x000a__x0009_[0,4132231404958678, 0,6198347107438017] -&gt; TravelTime (weight: 1,0)_x000a__x0009_[0,6198347107438017, 0,7933884297520661] -&gt; VehicleTime (weight: 0,84)_x000a__x0009_[0,7933884297520661, 1,0] -&gt; WorstRemoval (weight: 1,0)_x000a_}"/>
    <s v="1"/>
    <n v="258.77720653087499"/>
    <n v="0.88539063897005299"/>
    <s v="7"/>
    <s v="7, 8, 9, 10, 14, 15, 17"/>
    <n v="65"/>
    <s v="8, 17, 11"/>
    <n v="20"/>
    <s v="1"/>
    <s v="1"/>
    <s v="0"/>
    <s v="14, 15, 17, 24, 25, 26"/>
    <n v="65"/>
    <s v="14, 15, 17, 24, 25, 26"/>
    <n v="65"/>
    <s v="1,0!, 1,0!, 1,0!, 0,95!, 0,57, 0,95!, 1,0!, 1,0!, 1,0!, 1,0!, 1,0!, 0,95!, 1,0!, 0,602, 0,602, 0,602, 0,95!, 1,0!, 0,602, 0,602, 0,602, 1,0!, -1,0, 0,602, 0,602, 0,95!, 0,57, 1,0!, 1,0!, 0,602"/>
    <n v="0.83820689655172398"/>
    <s v="0,0 0,0 0,0 0,0 0,0 0,0 0,0 0,0 0,0 0,0 0,0 0,0 0,0 0,0 0,0 0,0 0,0 0,0 0,0 0,0 0,0 0,0 0,0 0,0 0,0 0,0 0,0 0,0 0,0 0,0 "/>
    <s v=""/>
    <n v="0"/>
  </r>
  <r>
    <s v="3"/>
    <s v="1"/>
    <s v="581"/>
    <x v="2"/>
    <s v="{_x000a__x0009_[0,0, 0,2136752136752137] -&gt; CloseToBarycenter (weight: 1,0)_x000a__x0009_[0,2136752136752137, 0,4273504273504274] -&gt; GreedyCostInsertion (weight: 1,0)_x000a__x0009_[0,4273504273504274, 0,6410256410256411] -&gt; GreedyBestInsertion (weight: 1,0)_x000a__x0009_[0,6410256410256411, 0,8205128205128206] -&gt; GreedyProfitInsertion (weight: 0,84)_x000a__x0009_[0,8205128205128206, 1,0] -&gt; RandomInsertion (weight: 0,84)_x000a_}"/>
    <x v="0"/>
    <s v="{_x000a__x0009_[0,0, 0,21321961620469085] -&gt; HighCostRemoval (weight: 1,0)_x000a__x0009_[0,21321961620469085, 0,3944562899786781] -&gt; RandomRemoval (weight: 0,85)_x000a__x0009_[0,3944562899786781, 0,607675906183369] -&gt; TravelTime (weight: 1,0)_x000a__x0009_[0,607675906183369, 0,7867803837953093] -&gt; VehicleTime (weight: 0,84)_x000a__x0009_[0,7867803837953093, 1,0000000000000002] -&gt; WorstRemoval (weight: 1,0)_x000a_}"/>
    <s v="1"/>
    <n v="181.14404457161299"/>
    <n v="1.03939964267114"/>
    <s v="7"/>
    <s v="8, 17, 11"/>
    <n v="20"/>
    <s v="23, 14"/>
    <n v="30"/>
    <s v="1"/>
    <s v="0"/>
    <s v="0"/>
    <s v="14, 15, 17, 24, 25, 26"/>
    <n v="65"/>
    <s v="14, 15, 17, 24, 25, 26"/>
    <n v="65"/>
    <s v="0,95!, 1,0!, 1,0!, 0,9502499999999999!, 0,5721499999999999, 0,9025!, 1,0!, 1,0!, 1,0!, 1,0!, 1,0!, 0,9502499999999999!, 1,0!, 0,60399, 0,5719, 0,5719, 0,9502499999999999!, 1,0!, 0,60399, 0,60399, 0,60399, 1,0!, -1,0, 0,5719, 0,60399, 0,9025!, 0,5721499999999999, 1,0!, 1,0!, 0,5719"/>
    <n v="0.82957241379310298"/>
    <s v="0,0 0,0 0,0 0,0 1,0 0,0 0,0 0,0 0,0 0,0 0,0 0,0 0,0 1,0 1,0 1,0 0,0 0,0 1,0 1,0 1,0 0,0 1,0 1,0 1,0 0,0 1,0 0,0 0,0 1,0 "/>
    <s v=""/>
    <n v="0"/>
  </r>
  <r>
    <s v="3"/>
    <s v="2"/>
    <s v="585"/>
    <x v="2"/>
    <s v="{_x000a__x0009_[0,0, 0,2050020500205002] -&gt; CloseToBarycenter (weight: 1,0)_x000a__x0009_[0,2050020500205002, 0,4100041000410004] -&gt; GreedyCostInsertion (weight: 1,0)_x000a__x0009_[0,4100041000410004, 0,6150061500615006] -&gt; GreedyBestInsertion (weight: 1,0)_x000a__x0009_[0,6150061500615006, 0,7872078720787208] -&gt; GreedyProfitInsertion (weight: 0,84)_x000a__x0009_[0,7872078720787208, 1,0] -&gt; RandomInsertion (weight: 1,038)_x000a_}"/>
    <x v="0"/>
    <s v="{_x000a__x0009_[0,0, 0,2066115702479339] -&gt; HighCostRemoval (weight: 1,0)_x000a__x0009_[0,2066115702479339, 0,3822314049586777] -&gt; RandomRemoval (weight: 0,85)_x000a__x0009_[0,3822314049586777, 0,6198347107438016] -&gt; TravelTime (weight: 1,15)_x000a__x0009_[0,6198347107438016, 0,793388429752066] -&gt; VehicleTime (weight: 0,84)_x000a__x0009_[0,793388429752066, 0,9999999999999999] -&gt; WorstRemoval (weight: 1,0)_x000a_}"/>
    <s v="1"/>
    <n v="126.800831200129"/>
    <n v="1"/>
    <s v="7"/>
    <s v="23, 14"/>
    <n v="30"/>
    <s v="23, 14"/>
    <n v="30"/>
    <s v="1"/>
    <s v="1"/>
    <s v="0"/>
    <s v="14, 15, 17, 24, 25, 26"/>
    <n v="65"/>
    <s v="14, 15, 17, 24, 25, 26"/>
    <n v="65"/>
    <s v="0,9502499999999999!, 0,95!, 1,0!, 0,9027374999999999!, 0,57428925, 0,9029874999999999!, 0,95!, 1,0!, 1,0!, 1,0!, 1,0!, 0,95049875!, 1,0!, 0,60597005, 0,5740405, 0,5740405, 0,95049875!, 0,95!, 0,60597005, 0,60597005, 0,5737905, 0,95!, -1,0, 0,5740405, 0,60597005, 0,9029874999999999!, 0,57428925, 1,0!, 0,95!, 0,5740405"/>
    <n v="0.81904728275862004"/>
    <s v="0,0 0,0 0,0 0,0 2,0 0,0 0,0 0,0 0,0 0,0 0,0 0,0 0,0 2,0 2,0 2,0 0,0 0,0 2,0 2,0 2,0 0,0 2,0 2,0 2,0 0,0 2,0 0,0 0,0 2,0 "/>
    <s v=""/>
    <n v="0"/>
  </r>
  <r>
    <s v="3"/>
    <s v="3"/>
    <s v="589"/>
    <x v="0"/>
    <s v="{_x000a__x0009_[0,0, 0,21201713098418354] -&gt; CloseToBarycenter (weight: 1,0)_x000a__x0009_[0,21201713098418354, 0,4240342619683671] -&gt; GreedyCostInsertion (weight: 1,0)_x000a__x0009_[0,4240342619683671, 0,6360513929525506] -&gt; GreedyBestInsertion (weight: 1,0)_x000a__x0009_[0,6360513929525506, 0,8141457829792649] -&gt; GreedyProfitInsertion (weight: 0,84)_x000a__x0009_[0,8141457829792649, 1,0000000000000002] -&gt; RandomInsertion (weight: 0,8766)_x000a_}"/>
    <x v="2"/>
    <s v="{_x000a__x0009_[0,0, 0,21528525296017226] -&gt; HighCostRemoval (weight: 1,0)_x000a__x0009_[0,21528525296017226, 0,39827771797631867] -&gt; RandomRemoval (weight: 0,85)_x000a__x0009_[0,39827771797631867, 0,6038751345532831] -&gt; TravelTime (weight: 0,955)_x000a__x0009_[0,6038751345532831, 0,7847147470398278] -&gt; VehicleTime (weight: 0,84)_x000a__x0009_[0,7847147470398278, 1,0] -&gt; WorstRemoval (weight: 1,0)_x000a_}"/>
    <s v="1"/>
    <n v="88.760581840090296"/>
    <n v="0.85408234024968099"/>
    <s v="7"/>
    <s v="23, 14"/>
    <n v="30"/>
    <s v="9"/>
    <n v="10"/>
    <s v="1"/>
    <s v="1"/>
    <s v="0"/>
    <s v="14, 15, 17, 24, 25, 26"/>
    <n v="65"/>
    <s v="14, 15, 17, 24, 25, 26"/>
    <n v="65"/>
    <s v="0,95049875!, 0,9025!, 1,0!, 0,8576006249999998!, 0,57641780375, 0,9034725625!, 0,9502499999999999!, 1,0!, 0,95!, 0,95!, 0,95!, 0,95074625625!, 0,95!, 0,60794019975, 0,5761702974999999, 0,5761702974999999, 0,95074625625!, 0,9502499999999999!, 0,60794019975, 0,5756715475, 0,5759215475, 0,9502499999999999!, -1,0, 0,5761702974999999, 0,60794019975, 0,9034725625!, 0,57641780375, 1,0!, 0,9502499999999999!, 0,5761702974999999"/>
    <n v="0.80872301738793095"/>
    <s v="0,0 0,0 0,0 0,0 3,0 0,0 0,0 0,0 0,0 0,0 0,0 0,0 0,0 3,0 3,0 3,0 0,0 0,0 3,0 3,0 3,0 0,0 3,0 3,0 3,0 0,0 3,0 0,0 0,0 3,0 "/>
    <s v=""/>
    <n v="0"/>
  </r>
  <r>
    <s v="3"/>
    <s v="4"/>
    <s v="595"/>
    <x v="2"/>
    <s v="{_x000a__x0009_[0,0, 0,21898129899706564] -&gt; CloseToBarycenter (weight: 1,0)_x000a__x0009_[0,21898129899706564, 0,4379625979941313] -&gt; GreedyCostInsertion (weight: 1,0)_x000a__x0009_[0,4379625979941313, 0,624096702141637] -&gt; GreedyBestInsertion (weight: 0,85)_x000a__x0009_[0,624096702141637, 0,8080409932991721] -&gt; GreedyProfitInsertion (weight: 0,84)_x000a__x0009_[0,8080409932991721, 0,9999999999999999] -&gt; RandomInsertion (weight: 0,8766)_x000a_}"/>
    <x v="0"/>
    <s v="{_x000a__x0009_[0,0, 0,2201188641866608] -&gt; HighCostRemoval (weight: 1,0)_x000a__x0009_[0,2201188641866608, 0,4072198987453225] -&gt; RandomRemoval (weight: 0,85)_x000a__x0009_[0,4072198987453225, 0,6174334140435835] -&gt; TravelTime (weight: 0,955)_x000a__x0009_[0,6174334140435835, 0,7798811358133392] -&gt; VehicleTime (weight: 0,738)_x000a__x0009_[0,7798811358133392, 1,0] -&gt; WorstRemoval (weight: 1,0)_x000a_}"/>
    <s v="1"/>
    <n v="62.132407288063199"/>
    <n v="1.4021234956058799"/>
    <s v="7"/>
    <s v="9"/>
    <n v="10"/>
    <s v="9, 28, 19, 10"/>
    <n v="40"/>
    <s v="1"/>
    <s v="0"/>
    <s v="0"/>
    <s v="14, 15, 17, 24, 25, 26"/>
    <n v="65"/>
    <s v="14, 15, 17, 24, 25, 26"/>
    <n v="65"/>
    <s v="0,95074625625!, 0,9029874999999999!, 1,0!, 0,8147205937499997!, 0,57853571473125, 0,9039551996874999!, 0,95049875!, 1,0!, 0,9502499999999999!, 0,9502499999999999!, 0,9025!, 0,9032089434374999!, 0,9502499999999999!, 0,6099004987512501, 0,5782894460125, 0,5782894460125, 0,9032089434374999!, 0,95049875!, 0,6099004987512501, 0,546887970125, 0,5780419397625001, 0,95049875!, -1,0, 0,5782894460125, 0,6099004987512501, 0,9039551996874999!, 0,57853571473125, 0,95!, 0,9027374999999999!, 0,5782894460125"/>
    <n v="0.79879748296219799"/>
    <s v="0,0 0,0 0,0 0,0 4,0 0,0 0,0 0,0 0,0 0,0 0,0 0,0 0,0 4,0 4,0 4,0 0,0 0,0 4,0 4,0 4,0 0,0 4,0 4,0 4,0 0,0 4,0 0,0 0,0 4,0 "/>
    <s v=""/>
    <n v="0"/>
  </r>
  <r>
    <s v="3"/>
    <s v="5"/>
    <s v="796"/>
    <x v="1"/>
    <s v="{_x000a__x0009_[0,0, 0,21036599475767942] -&gt; CloseToBarycenter (weight: 1,0)_x000a__x0009_[0,21036599475767942, 0,42073198951535884] -&gt; GreedyCostInsertion (weight: 1,0)_x000a__x0009_[0,42073198951535884, 0,5995430850593864] -&gt; GreedyBestInsertion (weight: 0,85)_x000a__x0009_[0,5995430850593864, 0,7762505206558371] -&gt; GreedyProfitInsertion (weight: 0,84)_x000a__x0009_[0,7762505206558371, 1,0] -&gt; RandomInsertion (weight: 1,06362)_x000a_}"/>
    <x v="4"/>
    <s v="{_x000a__x0009_[0,0, 0,21247211303516414] -&gt; HighCostRemoval (weight: 1,0)_x000a__x0009_[0,21247211303516414, 0,3930734091150536] -&gt; RandomRemoval (weight: 0,85)_x000a__x0009_[0,3930734091150536, 0,6307234675448847] -&gt; TravelTime (weight: 1,1185)_x000a__x0009_[0,6307234675448847, 0,7875278869648359] -&gt; VehicleTime (weight: 0,738)_x000a__x0009_[0,7875278869648359, 1,0] -&gt; WorstRemoval (weight: 1,0)_x000a_}"/>
    <s v="1"/>
    <n v="43.492685101644199"/>
    <n v="0.92267953659203406"/>
    <s v="7"/>
    <s v="9, 28, 19, 10"/>
    <n v="40"/>
    <s v="17, 20, 24, 7"/>
    <n v="35"/>
    <s v="0"/>
    <s v="0"/>
    <s v="0"/>
    <s v="14, 15, 17, 24, 25, 26"/>
    <n v="65"/>
    <s v="14, 15, 17, 24, 25, 26"/>
    <n v="65"/>
    <s v="0,95099252496875!, 0,9034725625!, 1,0!, 0,8156469907812497!, 0,5806430361575937, 0,9044354236890624!, 0,95074625625!, 0,95!, 0,9027374999999999!, 0,95049875!, 0,9029874999999999!, 0,9036928987203124!, 0,95049875!, 0,6118509962574938, 0,5803979987824375, 0,5803979987824375, 0,9036928987203124!, 0,9029738124999999!, 0,6118509962574938, 0,549153530274375, 0,549139842774375, 0,9029738124999999!, -1,0, 0,5803979987824375, 0,5794054738136876, 0,8587574397031249!, 0,5806430361575937, 0,9502499999999999!, 0,9032238124999998!, 0,5803979987824375"/>
    <n v="0.78937447722948795"/>
    <s v="0,0 0,0 0,0 0,0 5,0 0,0 0,0 0,0 0,0 0,0 0,0 0,0 0,0 5,0 5,0 5,0 0,0 0,0 5,0 5,0 5,0 0,0 5,0 5,0 5,0 0,0 5,0 0,0 0,0 5,0 "/>
    <s v=""/>
    <n v="0"/>
  </r>
  <r>
    <s v="3"/>
    <s v="6"/>
    <s v="801"/>
    <x v="3"/>
    <s v="{_x000a__x0009_[0,0, 0,21036599475767942] -&gt; CloseToBarycenter (weight: 1,0)_x000a__x0009_[0,21036599475767942, 0,42073198951535884] -&gt; GreedyCostInsertion (weight: 1,0)_x000a__x0009_[0,42073198951535884, 0,5995430850593864] -&gt; GreedyBestInsertion (weight: 0,85)_x000a__x0009_[0,5995430850593864, 0,7762505206558371] -&gt; GreedyProfitInsertion (weight: 0,84)_x000a__x0009_[0,7762505206558371, 1,0] -&gt; RandomInsertion (weight: 1,06362)_x000a_}"/>
    <x v="3"/>
    <s v="{_x000a__x0009_[0,0, 0,223139573803414] -&gt; HighCostRemoval (weight: 1,0)_x000a__x0009_[0,223139573803414, 0,36260180743054776] -&gt; RandomRemoval (weight: 0,625)_x000a__x0009_[0,36260180743054776, 0,6121834207296664] -&gt; TravelTime (weight: 1,1185)_x000a__x0009_[0,6121834207296664, 0,7768604261965859] -&gt; VehicleTime (weight: 0,738)_x000a__x0009_[0,7768604261965859, 0,9999999999999999] -&gt; WorstRemoval (weight: 1,0)_x000a_}"/>
    <s v="1"/>
    <n v="30.444879571150899"/>
    <n v="1"/>
    <s v="7"/>
    <s v="9, 28, 19, 10"/>
    <n v="40"/>
    <s v="2, 1, 3, 12"/>
    <n v="40"/>
    <s v="1"/>
    <s v="1"/>
    <s v="0"/>
    <s v="14, 15, 17, 24, 25, 26"/>
    <n v="65"/>
    <s v="14, 15, 17, 24, 25, 26"/>
    <n v="65"/>
    <s v="0,9034428987203125!, 0,8582989343749999!, 0,95!, 0,7748646412421871, 0,5827398209768058, 0,9049132465706171!, 0,95099252496875!, 0,9502499999999999!, 0,9032238124999998!, 0,95074625625!, 0,9034725625!, 0,9041744342267108!, 0,9029738124999999!, 0,6137917412762064, 0,5513780988433156, 0,5824960087885253, 0,9041744342267108!, 0,9034589434374999!, 0,6137917412762064, 0,5514077626230031, 0,5513941435605031, 0,9034589434374999!, -1,0, 0,5513780988433156, 0,5815084464446191, 0,8594636525046093!, 0,5827398209768058, 0,95049875!, 0,9037076934374998!, 0,5824960087885253"/>
    <n v="0.78024955976880095"/>
    <s v="0,0 0,0 0,0 0,0 6,0 0,0 0,0 0,0 0,0 0,0 0,0 0,0 0,0 6,0 6,0 6,0 0,0 0,0 6,0 6,0 6,0 0,0 6,0 6,0 6,0 0,0 6,0 0,0 0,0 6,0 "/>
    <s v=""/>
    <n v="0"/>
  </r>
  <r>
    <s v="3"/>
    <s v="7"/>
    <s v="805"/>
    <x v="3"/>
    <s v="{_x000a__x0009_[0,0, 0,21497886757731718] -&gt; CloseToBarycenter (weight: 1,0)_x000a__x0009_[0,21497886757731718, 0,42995773515463437] -&gt; GreedyCostInsertion (weight: 1,0)_x000a__x0009_[0,42995773515463437, 0,612689772595354] -&gt; GreedyBestInsertion (weight: 0,85)_x000a__x0009_[0,612689772595354, 0,7713441768674141] -&gt; GreedyProfitInsertion (weight: 0,738)_x000a__x0009_[0,7713441768674141, 1,0000000000000002] -&gt; RandomInsertion (weight: 1,06362)_x000a_}"/>
    <x v="0"/>
    <s v="{_x000a__x0009_[0,0, 0,2308669052291354] -&gt; HighCostRemoval (weight: 1,0)_x000a__x0009_[0,2308669052291354, 0,37515872099734504] -&gt; RandomRemoval (weight: 0,625)_x000a__x0009_[0,37515872099734504, 0,6333833544961329] -&gt; TravelTime (weight: 1,1185)_x000a__x0009_[0,6333833544961329, 0,8037631305552349] -&gt; VehicleTime (weight: 0,738)_x000a__x0009_[0,8037631305552349, 1,0] -&gt; WorstRemoval (weight: 0,85)_x000a_}"/>
    <s v="1"/>
    <n v="21.3114156998056"/>
    <n v="0.72002995854993102"/>
    <s v="7"/>
    <s v="2, 1, 3, 12"/>
    <n v="40"/>
    <s v="23, 14"/>
    <n v="30"/>
    <s v="1"/>
    <s v="1"/>
    <s v="0"/>
    <s v="14, 15, 17, 24, 25, 26"/>
    <n v="65"/>
    <s v="14, 15, 17, 24, 25, 26"/>
    <n v="65"/>
    <s v="0,8582707537842968!, 0,859007439703125!, 0,9502499999999999!, 0,7759903180359762!, 0,5848261218719217, 0,905388680337764!, 0,9512375623439062!, 0,95049875!, 0,8580626218749998!, 0,9032089434374999!, 0,9039551996874999!, 0,9046535620555773!, 0,9034589434374999!, 0,5831021542123961, 0,5238091939011498, 0,5845835287445826, 0,9046535620555773!, 0,9039416487203124!, 0,6157227825698254, 0,553650723809888, 0,5536371728427005, 0,9039416487203124!, -1,0, 0,5238091939011498, 0,5524330241223881, 0,8601663342420863!, 0,5848261218719217, 0,95074625625!, 0,9041891549703123!, 0,5845835287445826"/>
    <n v="0.77229672159480101"/>
    <s v="0,0 0,0 0,0 1,0 7,0 0,0 0,0 0,0 0,0 0,0 0,0 0,0 0,0 7,0 7,0 7,0 0,0 0,0 7,0 7,0 7,0 0,0 7,0 7,0 7,0 0,0 7,0 0,0 0,0 7,0 "/>
    <s v=""/>
    <n v="0"/>
  </r>
  <r>
    <s v="3"/>
    <s v="8"/>
    <s v="808"/>
    <x v="0"/>
    <s v="{_x000a__x0009_[0,0, 0,2183301238805123] -&gt; CloseToBarycenter (weight: 1,0)_x000a__x0009_[0,2183301238805123, 0,4366602477610246] -&gt; GreedyCostInsertion (weight: 1,0)_x000a__x0009_[0,4366602477610246, 0,6222408530594601] -&gt; GreedyBestInsertion (weight: 0,85)_x000a__x0009_[0,6222408530594601, 0,7677797136382096] -&gt; GreedyProfitInsertion (weight: 0,6666)_x000a__x0009_[0,7677797136382096, 1,0] -&gt; RandomInsertion (weight: 1,06362)_x000a_}"/>
    <x v="2"/>
    <s v="{_x000a__x0009_[0,0, 0,2411992426343781] -&gt; HighCostRemoval (weight: 1,0)_x000a__x0009_[0,2411992426343781, 0,3919487692808644] -&gt; RandomRemoval (weight: 0,625)_x000a__x0009_[0,3919487692808644, 0,6169756026966076] -&gt; TravelTime (weight: 0,9329500000000001)_x000a__x0009_[0,6169756026966076, 0,7949806437607786] -&gt; VehicleTime (weight: 0,738)_x000a__x0009_[0,7949806437607786, 1,0] -&gt; WorstRemoval (weight: 0,85)_x000a_}"/>
    <s v="1"/>
    <n v="14.917990989863901"/>
    <n v="0.391228235093109"/>
    <s v="7"/>
    <s v="23, 14"/>
    <n v="30"/>
    <s v="9"/>
    <n v="10"/>
    <s v="1"/>
    <s v="1"/>
    <s v="0"/>
    <s v="14, 15, 17, 24, 25, 26"/>
    <n v="65"/>
    <s v="14, 15, 17, 24, 25, 26"/>
    <n v="65"/>
    <s v="0,8589794000153753!, 0,8160570677179687!, 0,95049875!, 0,7371908021341773, 0,5869019912625622, 0,9058617369360752!, 0,9514813745321867!, 0,95074625625!, 0,8151594907812498!, 0,8580484962656248!, 0,8587574397031249!, 0,9051302942452994!, 0,8582859962656249!, 0,5851866434413341, 0,526190147931644, 0,5866606111008598, 0,9051302942452994!, 0,9044219404767108!, 0,6176441686569762, 0,5558824701908386, 0,5558689869784871, 0,9044219404767108!, -1,0, 0,526190147931644, 0,5248113729162687, 0,8608655025708759!, 0,5869019912625622, 0,95099252496875!, 0,9046682091954608!, 0,5866606111008598"/>
    <n v="0.76329643653636303"/>
    <s v="0,0 0,0 0,0 1,0 8,0 0,0 0,0 0,0 0,0 0,0 0,0 0,0 0,0 8,0 8,0 8,0 0,0 0,0 8,0 8,0 8,0 0,0 8,0 8,0 8,0 0,0 8,0 0,0 0,0 8,0 "/>
    <s v=""/>
    <n v="0"/>
  </r>
  <r>
    <s v="3"/>
    <s v="9"/>
    <s v="811"/>
    <x v="3"/>
    <s v="{_x000a__x0009_[0,0, 0,22345270176661705] -&gt; CloseToBarycenter (weight: 1,0)_x000a__x0009_[0,22345270176661705, 0,4469054035332341] -&gt; GreedyCostInsertion (weight: 1,0)_x000a__x0009_[0,4469054035332341, 0,6133776663493637] -&gt; GreedyBestInsertion (weight: 0,745)_x000a__x0009_[0,6133776663493637, 0,7623312373469907] -&gt; GreedyProfitInsertion (weight: 0,6666)_x000a__x0009_[0,7623312373469907, 1,0] -&gt; RandomInsertion (weight: 1,06362)_x000a_}"/>
    <x v="0"/>
    <s v="{_x000a__x0009_[0,0, 0,2454258752500276] -&gt; HighCostRemoval (weight: 1,0)_x000a__x0009_[0,2454258752500276, 0,39881704728129486] -&gt; RandomRemoval (weight: 0,625)_x000a__x0009_[0,39881704728129486, 0,6277871175958081] -&gt; TravelTime (weight: 0,9329500000000001)_x000a__x0009_[0,6277871175958081, 0,7913880060374765] -&gt; VehicleTime (weight: 0,6666)_x000a__x0009_[0,7913880060374765, 1,0] -&gt; WorstRemoval (weight: 0,85)_x000a_}"/>
    <s v="1"/>
    <n v="10.442593692904699"/>
    <n v="3.8215767410739301"/>
    <s v="7"/>
    <s v="9"/>
    <n v="10"/>
    <s v="23, 14"/>
    <n v="30"/>
    <s v="1"/>
    <s v="0"/>
    <s v="0"/>
    <s v="14, 15, 17, 24, 25, 26"/>
    <n v="65"/>
    <s v="14, 15, 17, 24, 25, 26"/>
    <n v="65"/>
    <s v="0,8160304300146065!, 0,7752542143320702!, 0,9029738124999999!, 0,7385048481235065, 0,5889674813062493, 0,9063324282513948!, 0,9517239676595258!, 0,95099252496875!, 0,8160836933273435!, 0,8587582537842967!, 0,8594636525046093!, 0,9056046427740729!, 0,8589945662842967!, 0,5559273112692673, 0,49988064053506176, 0,5887273080453554, 0,9056046427740729!, 0,9048998307743272!, 0,6195559478136914, 0,5581030578398843, 0,5580896420435947, 0,9048998307743272!, -1,0, 0,49988064053506176, 0,4985708042704552, 0,8615611750580215!, 0,5889674813062493, 0,9512375623439062!, 0,9051448681494835!, 0,5887273080453554"/>
    <n v="0.75584353680720096"/>
    <s v="0,0 0,0 0,0 2,0 9,0 0,0 0,0 0,0 0,0 0,0 0,0 0,0 0,0 9,0 9,0 9,0 0,0 0,0 9,0 9,0 9,0 0,0 9,0 9,0 9,0 0,0 9,0 0,0 0,0 9,0 "/>
    <s v=""/>
    <n v="0"/>
  </r>
  <r>
    <s v="3"/>
    <s v="10"/>
    <s v="815"/>
    <x v="4"/>
    <s v="{_x000a__x0009_[0,0, 0,21162946220721066] -&gt; CloseToBarycenter (weight: 1,0)_x000a__x0009_[0,21162946220721066, 0,4232589244144213] -&gt; GreedyCostInsertion (weight: 1,0)_x000a__x0009_[0,4232589244144213, 0,5809228737587933] -&gt; GreedyBestInsertion (weight: 0,745)_x000a__x0009_[0,5809228737587933, 0,7749066714071666] -&gt; GreedyProfitInsertion (weight: 0,91662)_x000a__x0009_[0,7749066714071666, 1,0] -&gt; RandomInsertion (weight: 1,06362)_x000a_}"/>
    <x v="0"/>
    <s v="{_x000a__x0009_[0,0, 0,23558985220270626] -&gt; HighCostRemoval (weight: 1,0)_x000a__x0009_[0,23558985220270626, 0,3828335098293977] -&gt; RandomRemoval (weight: 0,625)_x000a__x0009_[0,3828335098293977, 0,6427044301493758] -&gt; TravelTime (weight: 1,103065)_x000a__x0009_[0,6427044301493758, 0,7997486256276998] -&gt; VehicleTime (weight: 0,6666)_x000a__x0009_[0,7997486256276998, 1,0] -&gt; WorstRemoval (weight: 0,85)_x000a_}"/>
    <s v="1"/>
    <n v="7.3098155850333502"/>
    <n v="1"/>
    <s v="7"/>
    <s v="23, 14"/>
    <n v="30"/>
    <s v="23, 14"/>
    <n v="30"/>
    <s v="1"/>
    <s v="1"/>
    <s v="0"/>
    <s v="14, 15, 17, 24, 25, 26"/>
    <n v="65"/>
    <s v="14, 15, 17, 24, 25, 26"/>
    <n v="65"/>
    <s v="0,8169502778645334!, 0,7763779432604099!, 0,9034589434374999!, 0,739812323882889, 0,5595191072409368, 0,8610158068388251!, 0,9041377692765495!, 0,9034428987203125!, 0,8170032748607068!, 0,8594644625153752!, 0,8601663342420863!, 0,8603244106353692!, 0,8596995934528753!, 0,5581476747129209, 0,5023812373323864, 0,5907836715051287, 0,8603244106353692!, 0,9053753316204556!, 0,5885781504230068, 0,560312542550685, 0,5602991938333767, 0,9053753316204556!, -1,0, 0,5023812373323864, 0,501077950249103, 0,8622533691827314!, 0,591022643899718, 0,9514813745321867!, 0,9056191438087361!, 0,5907836715051287"/>
    <n v="0.74681276141283204"/>
    <s v="0,0 0,0 0,0 3,0 10,0 0,0 0,0 0,0 0,0 0,0 0,0 0,0 0,0 10,0 10,0 10,0 0,0 0,0 10,0 10,0 10,0 0,0 10,0 10,0 10,0 0,0 10,0 0,0 0,0 10,0 "/>
    <s v=""/>
    <n v="0"/>
  </r>
  <r>
    <s v="3"/>
    <s v="11"/>
    <s v="820"/>
    <x v="0"/>
    <s v="{_x000a__x0009_[0,0, 0,21856776912249412] -&gt; CloseToBarycenter (weight: 1,0)_x000a__x0009_[0,21856776912249412, 0,40435037287661413] -&gt; GreedyCostInsertion (weight: 0,85)_x000a__x0009_[0,40435037287661413, 0,5671833608728722] -&gt; GreedyBestInsertion (weight: 0,745)_x000a__x0009_[0,5671833608728722, 0,7675269494059328] -&gt; GreedyProfitInsertion (weight: 0,91662)_x000a__x0009_[0,7675269494059328, 1,0] -&gt; RandomInsertion (weight: 1,06362)_x000a_}"/>
    <x v="4"/>
    <s v="{_x000a__x0009_[0,0, 0,24607840230152211] -&gt; HighCostRemoval (weight: 1,0)_x000a__x0009_[0,24607840230152211, 0,39987740373997344] -&gt; RandomRemoval (weight: 0,625)_x000a__x0009_[0,39987740373997344, 0,6267974950695117] -&gt; TravelTime (weight: 0,9221455)_x000a__x0009_[0,6267974950695117, 0,7908333580437062] -&gt; VehicleTime (weight: 0,6666)_x000a__x0009_[0,7908333580437062, 1,0] -&gt; WorstRemoval (weight: 0,85)_x000a_}"/>
    <s v="1"/>
    <n v="5.1168709095233398"/>
    <n v="1"/>
    <s v="7"/>
    <s v="23, 14"/>
    <n v="30"/>
    <s v="12, 26, 27"/>
    <n v="30"/>
    <s v="1"/>
    <s v="1"/>
    <s v="0"/>
    <s v="14, 15, 17, 24, 25, 26"/>
    <n v="65"/>
    <s v="14, 15, 17, 24, 25, 26"/>
    <n v="65"/>
    <s v="0,8178655264752108!, 0,7375590460973893, 0,9039416487203124!, 0,7411132622634745!, 0,5617215117047321, 0,861710727804631!, 0,9046170804301668!, 0,9039256842267109!, 0,7761531111176714!, 0,8601671402027984!, 0,817158017529982!, 0,8610227885821924!, 0,8167146137802315!, 0,5603569363393563, 0,5048693311457244, 0,592829753147603, 0,8610227885821924!, 0,9058484549623533!, 0,5906352596708917, 0,5625109798379315, 0,5322842341417078, 0,9058484549623533!, -1,0, 0,5048693311457244, 0,5035725604978574, 0,8629421023368178!, 0,5614715117047321, 0,9039073058055773!, 0,9060910480896924!, 0,592829753147603"/>
    <n v="0.73846758498115905"/>
    <s v="0,0 0,0 0,0 4,0 11,0 0,0 0,0 0,0 0,0 0,0 0,0 0,0 0,0 11,0 11,0 11,0 0,0 0,0 11,0 11,0 11,0 0,0 11,0 11,0 11,0 0,0 11,0 0,0 0,0 11,0 "/>
    <s v=""/>
    <n v="0"/>
  </r>
  <r>
    <s v="3"/>
    <s v="*"/>
    <s v="820"/>
    <x v="5"/>
    <s v="*"/>
    <x v="5"/>
    <s v="*"/>
    <s v="*"/>
    <n v="5.1168709095233398"/>
    <n v="1"/>
    <s v="7"/>
    <s v="*"/>
    <s v="*"/>
    <s v="*"/>
    <s v="*"/>
    <s v="*"/>
    <s v="*"/>
    <s v="*"/>
    <s v="14, 15, 17, 24, 25, 26"/>
    <n v="65"/>
    <s v="14, 15, 17, 24, 25, 26"/>
    <n v="65"/>
    <s v="0,8178655264752108!, 0,7375590460973893, 0,9039416487203124!, 0,7411132622634745!, 0,5617215117047321, 0,861710727804631!, 0,9046170804301668!, 0,9039256842267109!, 0,7761531111176714!, 0,8601671402027984!, 0,817158017529982!, 0,8610227885821924!, 0,8167146137802315!, 0,5603569363393563, 0,5048693311457244, 0,592829753147603, 0,8610227885821924!, 0,9058484549623533!, 0,5906352596708917, 0,5625109798379315, 0,5322842341417078, 0,9058484549623533!, -1,0, 0,5048693311457244, 0,5035725604978574, 0,8629421023368178!, 0,5614715117047321, 0,9039073058055773!, 0,9060910480896924!, 0,592829753147603"/>
    <n v="0.73846758498115905"/>
    <s v="0,0 1,0 0,0 4,0 12,0 0,0 0,0 0,0 0,0 0,0 0,0 0,0 0,0 12,0 12,0 12,0 0,0 0,0 12,0 12,0 12,0 0,0 12,0 12,0 12,0 0,0 12,0 0,0 0,0 12,0 "/>
    <s v="End of the segment, Reason:  Too many iterations without improvement (12)!"/>
    <n v="0"/>
  </r>
  <r>
    <s v="3"/>
    <s v="*"/>
    <s v="826"/>
    <x v="5"/>
    <s v="*"/>
    <x v="5"/>
    <s v="*"/>
    <s v="*"/>
    <n v="5.1168709095233398"/>
    <n v="1"/>
    <s v="7"/>
    <s v="*"/>
    <s v="*"/>
    <s v="*"/>
    <s v="*"/>
    <s v="*"/>
    <s v="*"/>
    <s v="*"/>
    <s v="14, 15, 17, 24, 25, 26"/>
    <n v="65"/>
    <s v="14, 15, 17, 24, 25, 26"/>
    <n v="65"/>
    <s v="0,8178655264752108!, 0,7375590460973893, 0,9039416487203124!, 0,7411132622634745!, 0,5617215117047321, 0,861710727804631!, 0,9046170804301668!, 0,9039256842267109!, 0,7761531111176714!, 0,8601671402027984!, 0,817158017529982!, 0,8610227885821924!, 0,8167146137802315!, 0,5603569363393563, 0,5048693311457244, 0,592829753147603, 0,8610227885821924!, 0,9058484549623533!, 0,5906352596708917, 0,5625109798379315, 0,5322842341417078, 0,9058484549623533!, -1,0, 0,5048693311457244, 0,5035725604978574, 0,8629421023368178!, 0,5614715117047321, 0,9039073058055773!, 0,9060910480896924!, 0,592829753147603"/>
    <n v="0.73846758498115905"/>
    <s v="0,0 1,0 0,0 4,0 12,0 0,0 0,0 0,0 0,0 0,0 0,0 0,0 0,0 12,0 12,0 12,0 0,0 0,0 12,0 12,0 12,0 0,0 12,0 12,0 12,0 0,0 12,0 0,0 0,0 12,0 "/>
    <s v="Local search results, OK, New solution = [14, 15, 16, 24, 25, 26], Obj=65,0"/>
    <n v="0"/>
  </r>
  <r>
    <s v="4"/>
    <s v="0"/>
    <s v="1489"/>
    <x v="4"/>
    <s v="{_x000a__x0009_[0,0, 0,2066115702479339] -&gt; CloseToBarycenter (weight: 1,0)_x000a__x0009_[0,2066115702479339, 0,4132231404958678] -&gt; GreedyCostInsertion (weight: 1,0)_x000a__x0009_[0,4132231404958678, 0,6198347107438017] -&gt; GreedyBestInsertion (weight: 1,0)_x000a__x0009_[0,6198347107438017, 0,8264462809917356] -&gt; GreedyProfitInsertion (weight: 1,0)_x000a__x0009_[0,8264462809917356, 1,0] -&gt; RandomInsertion (weight: 0,84)_x000a_}"/>
    <x v="3"/>
    <s v="{_x000a__x0009_[0,0, 0,17355371900826447] -&gt; HighCostRemoval (weight: 0,84)_x000a__x0009_[0,17355371900826447, 0,38016528925619836] -&gt; RandomRemoval (weight: 1,0)_x000a__x0009_[0,38016528925619836, 0,5867768595041323] -&gt; TravelTime (weight: 1,0)_x000a__x0009_[0,5867768595041323, 0,7933884297520661] -&gt; VehicleTime (weight: 1,0)_x000a__x0009_[0,7933884297520661, 1,0] -&gt; WorstRemoval (weight: 1,0)_x000a_}"/>
    <s v="1"/>
    <n v="258.77720653087499"/>
    <n v="0.86176158744670806"/>
    <s v="9"/>
    <s v="14, 15, 16, 24, 25, 26"/>
    <n v="65"/>
    <s v="9"/>
    <n v="10"/>
    <s v="1"/>
    <s v="1"/>
    <s v="0"/>
    <s v="14, 15, 17, 24, 25, 26"/>
    <n v="65"/>
    <s v="14, 15, 17, 24, 25, 26"/>
    <n v="65"/>
    <s v="1,0!, 0,95!, 1,0!, 0,95!, 0,602, 0,95!, 0,95!, 0,95!, 1,0!, 0,95!, 1,0!, 0,95!, 1,0!, 0,602, 0,602, 0,602, 1,0!, 0,95!, 0,57, 0,602, 0,602, 1,0!, -1,0, 0,602, 0,602, 1,0!, 0,602, 1,0!, 1,0!, 0,602"/>
    <n v="0.83413793103448197"/>
    <s v="0,0 0,0 0,0 0,0 0,0 0,0 0,0 0,0 0,0 0,0 0,0 0,0 0,0 0,0 0,0 0,0 0,0 0,0 0,0 0,0 0,0 0,0 0,0 0,0 0,0 0,0 0,0 0,0 0,0 0,0 "/>
    <s v=""/>
    <n v="0"/>
  </r>
  <r>
    <s v="4"/>
    <s v="1"/>
    <s v="1628"/>
    <x v="1"/>
    <s v="{_x000a__x0009_[0,0, 0,21321961620469085] -&gt; CloseToBarycenter (weight: 1,0)_x000a__x0009_[0,21321961620469085, 0,3944562899786781] -&gt; GreedyCostInsertion (weight: 0,85)_x000a__x0009_[0,3944562899786781, 0,607675906183369] -&gt; GreedyBestInsertion (weight: 1,0)_x000a__x0009_[0,607675906183369, 0,8208955223880599] -&gt; GreedyProfitInsertion (weight: 1,0)_x000a__x0009_[0,8208955223880599, 1,0000000000000002] -&gt; RandomInsertion (weight: 0,84)_x000a_}"/>
    <x v="0"/>
    <s v="{_x000a__x0009_[0,0, 0,17910447761194032] -&gt; HighCostRemoval (weight: 0,84)_x000a__x0009_[0,17910447761194032, 0,39232409381663114] -&gt; RandomRemoval (weight: 1,0)_x000a__x0009_[0,39232409381663114, 0,605543710021322] -&gt; TravelTime (weight: 1,0)_x000a__x0009_[0,605543710021322, 0,8187633262260129] -&gt; VehicleTime (weight: 1,0)_x000a__x0009_[0,8187633262260129, 1,0] -&gt; WorstRemoval (weight: 0,85)_x000a_}"/>
    <s v="1"/>
    <n v="181.14404457161299"/>
    <n v="1.03939964267114"/>
    <s v="9"/>
    <s v="9"/>
    <n v="10"/>
    <s v="21, 20"/>
    <n v="20"/>
    <s v="1"/>
    <s v="0"/>
    <s v="0"/>
    <s v="14, 15, 17, 24, 25, 26"/>
    <n v="65"/>
    <s v="14, 15, 17, 24, 25, 26"/>
    <n v="65"/>
    <s v="0,95!, 0,9502499999999999!, 1,0!, 0,9502499999999999!, 0,60399, 0,9502499999999999!, 0,9025!, 0,9025!, 0,95!, 0,9502499999999999!, 0,95!, 0,9025!, 1,0!, 0,60399, 0,60399, 0,60399, 1,0!, 0,9025!, 0,5721499999999999, 0,60399, 0,5719, 0,95!, -1,0, 0,60399, 0,60399, 1,0!, 0,60399, 1,0!, 1,0!, 0,60399"/>
    <n v="0.82037793103448198"/>
    <s v="0,0 0,0 0,0 0,0 1,0 0,0 0,0 0,0 0,0 0,0 0,0 0,0 0,0 1,0 1,0 1,0 0,0 0,0 1,0 1,0 1,0 0,0 1,0 1,0 1,0 0,0 1,0 0,0 0,0 1,0 "/>
    <s v=""/>
    <n v="0"/>
  </r>
  <r>
    <s v="4"/>
    <s v="2"/>
    <s v="1754"/>
    <x v="2"/>
    <s v="{_x000a__x0009_[0,0, 0,21321961620469085] -&gt; CloseToBarycenter (weight: 1,0)_x000a__x0009_[0,21321961620469085, 0,3944562899786781] -&gt; GreedyCostInsertion (weight: 0,85)_x000a__x0009_[0,3944562899786781, 0,607675906183369] -&gt; GreedyBestInsertion (weight: 1,0)_x000a__x0009_[0,607675906183369, 0,8208955223880599] -&gt; GreedyProfitInsertion (weight: 1,0)_x000a__x0009_[0,8208955223880599, 1,0000000000000002] -&gt; RandomInsertion (weight: 0,84)_x000a_}"/>
    <x v="2"/>
    <s v="{_x000a__x0009_[0,0, 0,17355371900826447] -&gt; HighCostRemoval (weight: 0,84)_x000a__x0009_[0,17355371900826447, 0,38016528925619836] -&gt; RandomRemoval (weight: 1,0)_x000a__x0009_[0,38016528925619836, 0,6177685950413223] -&gt; TravelTime (weight: 1,15)_x000a__x0009_[0,6177685950413223, 0,8243801652892562] -&gt; VehicleTime (weight: 1,0)_x000a__x0009_[0,8243801652892562, 1,0] -&gt; WorstRemoval (weight: 0,85)_x000a_}"/>
    <s v="1"/>
    <n v="126.800831200129"/>
    <n v="0.97277512100675401"/>
    <s v="9"/>
    <s v="21, 20"/>
    <n v="20"/>
    <s v="23"/>
    <n v="15"/>
    <s v="1"/>
    <s v="1"/>
    <s v="0"/>
    <s v="14, 15, 17, 24, 25, 26"/>
    <n v="65"/>
    <s v="14, 15, 17, 24, 25, 26"/>
    <n v="65"/>
    <s v="0,9025!, 0,9027374999999999!, 1,0!, 0,9027374999999999!, 0,60597005, 0,9027374999999999!, 0,9029874999999999!, 0,8573749999999999!, 0,9025!, 0,95049875!, 0,9502499999999999!, 0,9029874999999999!, 1,0!, 0,60597005, 0,60597005, 0,60597005, 1,0!, 0,9029874999999999!, 0,5435424999999999, 0,60597005, 0,5740405, 0,9502499999999999!, -1,0, 0,5737905, 0,60597005, 1,0!, 0,5737905, 1,0!, 1,0!, 0,60597005"/>
    <n v="0.80818976206896498"/>
    <s v="0,0 0,0 0,0 0,0 2,0 0,0 0,0 0,0 0,0 0,0 0,0 0,0 0,0 2,0 2,0 2,0 0,0 0,0 2,0 2,0 2,0 0,0 2,0 2,0 2,0 0,0 2,0 0,0 0,0 2,0 "/>
    <s v=""/>
    <n v="0"/>
  </r>
  <r>
    <s v="4"/>
    <s v="3"/>
    <s v="1780"/>
    <x v="1"/>
    <s v="{_x000a__x0009_[0,0, 0,2179598953792502] -&gt; CloseToBarycenter (weight: 1,0)_x000a__x0009_[0,2179598953792502, 0,4032258064516129] -&gt; GreedyCostInsertion (weight: 0,85)_x000a__x0009_[0,4032258064516129, 0,6211857018308631] -&gt; GreedyBestInsertion (weight: 1,0)_x000a__x0009_[0,6211857018308631, 0,8391455972101133] -&gt; GreedyProfitInsertion (weight: 1,0)_x000a__x0009_[0,8391455972101133, 1,0] -&gt; RandomInsertion (weight: 0,738)_x000a_}"/>
    <x v="0"/>
    <s v="{_x000a__x0009_[0,0, 0,17910447761194032] -&gt; HighCostRemoval (weight: 0,84)_x000a__x0009_[0,17910447761194032, 0,39232409381663114] -&gt; RandomRemoval (weight: 1,0)_x000a__x0009_[0,39232409381663114, 0,6375266524520256] -&gt; TravelTime (weight: 1,15)_x000a__x0009_[0,6375266524520256, 0,8187633262260128] -&gt; VehicleTime (weight: 0,85)_x000a__x0009_[0,8187633262260128, 1,0] -&gt; WorstRemoval (weight: 0,85)_x000a_}"/>
    <s v="1"/>
    <n v="88.760581840090296"/>
    <n v="1"/>
    <s v="9"/>
    <s v="23"/>
    <n v="15"/>
    <s v="23"/>
    <n v="15"/>
    <s v="1"/>
    <s v="1"/>
    <s v="0"/>
    <s v="14, 15, 17, 24, 25, 26"/>
    <n v="65"/>
    <s v="14, 15, 17, 24, 25, 26"/>
    <n v="65"/>
    <s v="0,9029874999999999!, 0,9032238124999998!, 1,0!, 0,9032238124999998!, 0,60794019975, 0,9032238124999998!, 0,9034725625!, 0,8580881249999999!, 0,9029874999999999!, 0,9029738124999999!, 0,9027374999999999!, 0,9034725625!, 1,0!, 0,60794019975, 0,60794019975, 0,60794019975, 1,0!, 0,8578381249999999!, 0,5458247875, 0,5756715475, 0,5761702974999999, 0,9027374999999999!, -1,0, 0,5759215475, 0,5756715475, 0,95!, 0,5759215475, 1,0!, 0,95!, 0,5756715475"/>
    <n v="0.79584759470689603"/>
    <s v="0,0 0,0 0,0 0,0 3,0 0,0 0,0 0,0 0,0 0,0 0,0 0,0 0,0 3,0 3,0 3,0 0,0 0,0 3,0 3,0 3,0 0,0 3,0 3,0 3,0 0,0 3,0 0,0 0,0 3,0 "/>
    <s v=""/>
    <n v="0"/>
  </r>
  <r>
    <s v="4"/>
    <s v="4"/>
    <s v="1784"/>
    <x v="0"/>
    <s v="{_x000a__x0009_[0,0, 0,2179598953792502] -&gt; CloseToBarycenter (weight: 1,0)_x000a__x0009_[0,2179598953792502, 0,4032258064516129] -&gt; GreedyCostInsertion (weight: 0,85)_x000a__x0009_[0,4032258064516129, 0,6211857018308631] -&gt; GreedyBestInsertion (weight: 1,0)_x000a__x0009_[0,6211857018308631, 0,8391455972101133] -&gt; GreedyProfitInsertion (weight: 1,0)_x000a__x0009_[0,8391455972101133, 1,0] -&gt; RandomInsertion (weight: 0,738)_x000a_}"/>
    <x v="3"/>
    <s v="{_x000a__x0009_[0,0, 0,1868743047830923] -&gt; HighCostRemoval (weight: 0,84)_x000a__x0009_[0,1868743047830923, 0,4093437152391546] -&gt; RandomRemoval (weight: 1,0)_x000a__x0009_[0,4093437152391546, 0,6218020022246941] -&gt; TravelTime (weight: 0,955)_x000a__x0009_[0,6218020022246941, 0,810901001112347] -&gt; VehicleTime (weight: 0,85)_x000a__x0009_[0,810901001112347, 0,9999999999999999] -&gt; WorstRemoval (weight: 0,85)_x000a_}"/>
    <s v="1"/>
    <n v="62.132407288063199"/>
    <n v="1.3253234705624699"/>
    <s v="9"/>
    <s v="23"/>
    <n v="15"/>
    <s v="8, 9, 10, 12"/>
    <n v="40"/>
    <s v="1"/>
    <s v="0"/>
    <s v="0"/>
    <s v="14, 15, 17, 24, 25, 26"/>
    <n v="65"/>
    <s v="14, 15, 17, 24, 25, 26"/>
    <n v="65"/>
    <s v="0,9034725625!, 0,8580626218749998!, 1,0!, 0,8580626218749998!, 0,6099004987512501, 0,9037076934374998!, 0,9039551996874999!, 0,8587976843749998!, 0,8578381249999999!, 0,8578251218749998!, 0,8576006249999998!, 0,9039551996874999!, 0,95!, 0,5775431897625, 0,5775431897625, 0,6099004987512501, 1,0!, 0,8585489343749999!, 0,5480956635625, 0,5777931897625, 0,5782894460125, 0,9032238124999998!, -1,0, 0,5780419397625001, 0,546887970125, 0,9502499999999999!, 0,5780419397625001, 1,0!, 0,9502499999999999!, 0,5777931897625"/>
    <n v="0.78397865234361996"/>
    <s v="0,0 0,0 0,0 0,0 4,0 0,0 0,0 0,0 0,0 0,0 0,0 0,0 0,0 4,0 4,0 4,0 0,0 0,0 4,0 4,0 4,0 0,0 4,0 4,0 4,0 0,0 4,0 0,0 0,0 4,0 "/>
    <s v=""/>
    <n v="0"/>
  </r>
  <r>
    <s v="4"/>
    <s v="5"/>
    <s v="1791"/>
    <x v="2"/>
    <s v="{_x000a__x0009_[0,0, 0,21105951878429718] -&gt; CloseToBarycenter (weight: 1,0)_x000a__x0009_[0,21105951878429718, 0,3904601097509498] -&gt; GreedyCostInsertion (weight: 0,85)_x000a__x0009_[0,3904601097509498, 0,6331785563528916] -&gt; GreedyBestInsertion (weight: 1,15)_x000a__x0009_[0,6331785563528916, 0,8442380751371887] -&gt; GreedyProfitInsertion (weight: 1,0)_x000a__x0009_[0,8442380751371887, 1,0] -&gt; RandomInsertion (weight: 0,738)_x000a_}"/>
    <x v="1"/>
    <s v="{_x000a__x0009_[0,0, 0,17910447761194032] -&gt; HighCostRemoval (weight: 0,84)_x000a__x0009_[0,17910447761194032, 0,39232409381663114] -&gt; RandomRemoval (weight: 1,0)_x000a__x0009_[0,39232409381663114, 0,595948827292111] -&gt; TravelTime (weight: 0,955)_x000a__x0009_[0,595948827292111, 0,7771855010660982] -&gt; VehicleTime (weight: 0,85)_x000a__x0009_[0,7771855010660982, 1,0] -&gt; WorstRemoval (weight: 1,045)_x000a_}"/>
    <s v="1"/>
    <n v="43.492685101644199"/>
    <n v="0.92267953659203406"/>
    <s v="9"/>
    <s v="8, 9, 10, 12"/>
    <n v="40"/>
    <s v="14, 25, 0"/>
    <n v="35"/>
    <s v="1"/>
    <s v="1"/>
    <s v="0"/>
    <s v="14, 15, 17, 24, 25, 26"/>
    <n v="65"/>
    <s v="14, 15, 17, 24, 25, 26"/>
    <n v="65"/>
    <s v="0,8582989343749999!, 0,8587723087656248!, 0,95!, 0,8587723087656248!, 0,6118509962574938, 0,8585223087656247!, 0,9044354236890624!, 0,8158578001562498!, 0,8585489343749999!, 0,8585359962656248!, 0,8583126218749998!, 0,9044354236890624!, 0,9502499999999999!, 0,5796554738136874, 0,548666030274375, 0,6118509962574938, 1,0!, 0,8592561897031249!, 0,5503551852446874, 0,548903530274375, 0,5493749737118749, 0,9037076934374998!, -1,0, 0,5801517300636876, 0,51954357161875, 0,9027374999999999!, 0,5801517300636876, 1,0!, 0,95049875!, 0,5799042238136876"/>
    <n v="0.77280519431918204"/>
    <s v="0,0 0,0 0,0 0,0 5,0 0,0 0,0 0,0 0,0 0,0 0,0 0,0 0,0 5,0 5,0 5,0 0,0 0,0 5,0 5,0 5,0 0,0 5,0 5,0 5,0 0,0 5,0 0,0 0,0 5,0 "/>
    <s v=""/>
    <n v="0"/>
  </r>
  <r>
    <s v="4"/>
    <s v="6"/>
    <s v="1801"/>
    <x v="1"/>
    <s v="{_x000a__x0009_[0,0, 0,2142887755539365] -&gt; CloseToBarycenter (weight: 1,0)_x000a__x0009_[0,2142887755539365, 0,3964342347747825] -&gt; GreedyCostInsertion (weight: 0,85)_x000a__x0009_[0,3964342347747825, 0,6428663266618094] -&gt; GreedyBestInsertion (weight: 1,15)_x000a__x0009_[0,6428663266618094, 0,857155102215746] -&gt; GreedyProfitInsertion (weight: 1,0)_x000a__x0009_[0,857155102215746, 1,0] -&gt; RandomInsertion (weight: 0,6666)_x000a_}"/>
    <x v="0"/>
    <s v="{_x000a__x0009_[0,0, 0,17910447761194032] -&gt; HighCostRemoval (weight: 0,84)_x000a__x0009_[0,17910447761194032, 0,39232409381663114] -&gt; RandomRemoval (weight: 1,0)_x000a__x0009_[0,39232409381663114, 0,595948827292111] -&gt; TravelTime (weight: 0,955)_x000a__x0009_[0,595948827292111, 0,7771855010660982] -&gt; VehicleTime (weight: 0,85)_x000a__x0009_[0,7771855010660982, 1,0] -&gt; WorstRemoval (weight: 1,045)_x000a_}"/>
    <s v="1"/>
    <n v="43.492685101644199"/>
    <n v="0.92267953659203406"/>
    <s v="9"/>
    <s v="14, 25, 0"/>
    <n v="35"/>
    <s v="18, 7, 0, 2, 27, 1, 14"/>
    <s v="infeasible"/>
    <s v="0"/>
    <s v="0"/>
    <s v="1"/>
    <s v="14, 15, 17, 24, 25, 26"/>
    <n v="65"/>
    <s v="14, 15, 17, 24, 25, 26"/>
    <n v="65"/>
    <s v="-1,0, -1,0, -1,0, 0,8594784472217967!, 0,5812584464446191, 0,8592296972217967!, 0,9049132465706171!, -1,0, 0,8592561897031249!, 0,8592433162842967!, 0,8590210587656248!, 0,9049132465706171!, 0,95049875!, 0,581757196444619, -1,0, 0,5812584464446191, 0,95!, 0,8162933802179686!, -1,0, 0,5511590126230032, 0,5516280988433155, 0,9041891549703123!, -1,0, 0,5822509714133691, 0,5219458537606563, 0,9032238124999998!, 0,5822509714133691, -1,0, 0,95074625625!, 0,5820047026946191"/>
    <n v="0.75893273892537905"/>
    <s v="0,0 0,0 0,0 0,0 7,0 0,0 0,0 0,0 0,0 0,0 0,0 0,0 0,0 7,0 7,0 7,0 0,0 0,0 7,0 7,0 7,0 0,0 7,0 7,0 7,0 0,0 7,0 0,0 0,0 7,0 "/>
    <s v="No time left to check for feasibility,"/>
    <n v="0"/>
  </r>
  <r>
    <s v="4"/>
    <s v="*"/>
    <s v="1801"/>
    <x v="5"/>
    <s v="*"/>
    <x v="5"/>
    <s v="*"/>
    <s v="*"/>
    <n v="30.444879571150899"/>
    <n v="0.92267953659203406"/>
    <s v="9"/>
    <s v="*"/>
    <s v="*"/>
    <s v="*"/>
    <s v="*"/>
    <s v="*"/>
    <s v="*"/>
    <s v="*"/>
    <s v="14, 15, 17, 24, 25, 26"/>
    <n v="65"/>
    <s v="14, 15, 17, 24, 25, 26"/>
    <n v="65"/>
    <s v="-1,0, -1,0, -1,0, 0,8594784472217967!, 0,5812584464446191, 0,8592296972217967!, 0,9049132465706171!, -1,0, 0,8592561897031249!, 0,8592433162842967!, 0,8590210587656248!, 0,9049132465706171!, 0,95049875!, 0,581757196444619, -1,0, 0,5812584464446191, 0,95!, 0,8162933802179686!, -1,0, 0,5511590126230032, 0,5516280988433155, 0,9041891549703123!, -1,0, 0,5822509714133691, 0,5219458537606563, 0,9032238124999998!, 0,5822509714133691, -1,0, 0,95074625625!, 0,5820047026946191"/>
    <n v="0.75893273892537905"/>
    <s v="0,0 0,0 0,0 0,0 7,0 0,0 0,0 0,0 0,0 0,0 0,0 0,0 0,0 7,0 7,0 7,0 0,0 0,0 7,0 7,0 7,0 0,0 7,0 7,0 7,0 0,0 7,0 0,0 0,0 7,0 "/>
    <s v="End of the segment, Reason:  ALNS time limit reached!"/>
    <n v="0"/>
  </r>
  <r>
    <s v="4"/>
    <s v="*"/>
    <s v="1801"/>
    <x v="5"/>
    <s v="*"/>
    <x v="5"/>
    <s v="*"/>
    <s v="*"/>
    <n v="30.444879571150899"/>
    <n v="0.92267953659203406"/>
    <s v="9"/>
    <s v="*"/>
    <s v="*"/>
    <s v="*"/>
    <s v="*"/>
    <s v="*"/>
    <s v="*"/>
    <s v="*"/>
    <s v="14, 15, 17, 24, 25, 26"/>
    <n v="65"/>
    <s v="14, 15, 17, 24, 25, 26"/>
    <n v="65"/>
    <s v="-1,0, -1,0, -1,0, 0,8594784472217967!, 0,5812584464446191, 0,8592296972217967!, 0,9049132465706171!, -1,0, 0,8592561897031249!, 0,8592433162842967!, 0,8590210587656248!, 0,9049132465706171!, 0,95049875!, 0,581757196444619, -1,0, 0,5812584464446191, 0,95!, 0,8162933802179686!, -1,0, 0,5511590126230032, 0,5516280988433155, 0,9041891549703123!, -1,0, 0,5822509714133691, 0,5219458537606563, 0,9032238124999998!, 0,5822509714133691, -1,0, 0,95074625625!, 0,5820047026946191"/>
    <n v="0.75893273892537905"/>
    <s v="0,0 0,0 0,0 0,0 7,0 0,0 0,0 0,0 0,0 0,0 0,0 0,0 0,0 7,0 7,0 7,0 0,0 0,0 7,0 7,0 7,0 0,0 7,0 7,0 7,0 0,0 7,0 0,0 0,0 7,0 "/>
    <s v="Local search results, ABORT: No time left for the local search to run!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4" cacheId="0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>
  <location ref="A3:G10" firstHeaderRow="1" firstDataRow="2" firstDataCol="1"/>
  <pivotFields count="27">
    <pivotField showAll="0"/>
    <pivotField showAll="0"/>
    <pivotField showAll="0"/>
    <pivotField axis="axisCol" showAll="0">
      <items count="7">
        <item x="5"/>
        <item x="1"/>
        <item x="0"/>
        <item x="4"/>
        <item x="3"/>
        <item x="2"/>
        <item t="default"/>
      </items>
    </pivotField>
    <pivotField showAll="0"/>
    <pivotField axis="axisRow" showAll="0">
      <items count="7">
        <item h="1" x="5"/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omma di Variazioni" fld="2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opLeftCell="J1" workbookViewId="0">
      <pane ySplit="1" topLeftCell="A2" activePane="bottomLeft" state="frozen"/>
      <selection pane="bottomLeft" activeCell="Z74" sqref="Z74"/>
    </sheetView>
  </sheetViews>
  <sheetFormatPr baseColWidth="10" defaultColWidth="8.83203125" defaultRowHeight="20" customHeight="1" x14ac:dyDescent="0.2"/>
  <cols>
    <col min="6" max="6" width="10" customWidth="1"/>
    <col min="26" max="26" width="18.33203125" customWidth="1"/>
  </cols>
  <sheetData>
    <row r="1" spans="1:28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191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192</v>
      </c>
      <c r="Y1" s="1" t="s">
        <v>22</v>
      </c>
      <c r="Z1" s="1" t="s">
        <v>23</v>
      </c>
      <c r="AA1" s="1" t="s">
        <v>400</v>
      </c>
      <c r="AB1" s="1" t="s">
        <v>408</v>
      </c>
    </row>
    <row r="2" spans="1:28" ht="20" customHeight="1" x14ac:dyDescent="0.2">
      <c r="A2" s="2" t="s">
        <v>24</v>
      </c>
      <c r="B2" s="2" t="s">
        <v>24</v>
      </c>
      <c r="C2" s="2" t="s">
        <v>25</v>
      </c>
      <c r="D2" s="2" t="s">
        <v>26</v>
      </c>
      <c r="E2" s="6" t="s">
        <v>193</v>
      </c>
      <c r="F2" s="2" t="s">
        <v>27</v>
      </c>
      <c r="G2" s="6" t="s">
        <v>194</v>
      </c>
      <c r="H2" s="2" t="s">
        <v>28</v>
      </c>
      <c r="I2" s="2">
        <v>258.77720653087499</v>
      </c>
      <c r="J2" s="2">
        <v>1.01361702650269</v>
      </c>
      <c r="K2" s="2" t="s">
        <v>28</v>
      </c>
      <c r="L2" s="2" t="s">
        <v>29</v>
      </c>
      <c r="M2" s="2">
        <v>10</v>
      </c>
      <c r="N2" s="2" t="s">
        <v>30</v>
      </c>
      <c r="O2" s="2">
        <v>15</v>
      </c>
      <c r="P2" s="2" t="s">
        <v>28</v>
      </c>
      <c r="Q2" s="2" t="s">
        <v>24</v>
      </c>
      <c r="R2" s="2" t="s">
        <v>24</v>
      </c>
      <c r="S2" s="2" t="s">
        <v>30</v>
      </c>
      <c r="T2" s="2">
        <v>15</v>
      </c>
      <c r="U2" s="2" t="s">
        <v>30</v>
      </c>
      <c r="V2" s="2">
        <v>15</v>
      </c>
      <c r="W2" s="2" t="s">
        <v>195</v>
      </c>
      <c r="X2" s="2">
        <v>0.99836206896551705</v>
      </c>
      <c r="Y2" s="2" t="s">
        <v>196</v>
      </c>
      <c r="Z2" s="2" t="s">
        <v>31</v>
      </c>
      <c r="AA2" s="2">
        <f>O2-M2</f>
        <v>5</v>
      </c>
      <c r="AB2" s="2">
        <f>IFERROR(O2-M2, "")</f>
        <v>5</v>
      </c>
    </row>
    <row r="3" spans="1:28" ht="20" customHeight="1" x14ac:dyDescent="0.2">
      <c r="A3" s="2" t="s">
        <v>24</v>
      </c>
      <c r="B3" s="2" t="s">
        <v>28</v>
      </c>
      <c r="C3" s="2" t="s">
        <v>32</v>
      </c>
      <c r="D3" s="2" t="s">
        <v>33</v>
      </c>
      <c r="E3" s="6" t="s">
        <v>197</v>
      </c>
      <c r="F3" s="2" t="s">
        <v>34</v>
      </c>
      <c r="G3" s="6" t="s">
        <v>198</v>
      </c>
      <c r="H3" s="2" t="s">
        <v>24</v>
      </c>
      <c r="I3" s="2">
        <v>181.14404457161299</v>
      </c>
      <c r="J3" s="2">
        <v>1.03939964267114</v>
      </c>
      <c r="K3" s="2" t="s">
        <v>28</v>
      </c>
      <c r="L3" s="2" t="s">
        <v>30</v>
      </c>
      <c r="M3" s="2">
        <v>15</v>
      </c>
      <c r="N3" s="2" t="s">
        <v>35</v>
      </c>
      <c r="O3" s="2">
        <v>25</v>
      </c>
      <c r="P3" s="2" t="s">
        <v>28</v>
      </c>
      <c r="Q3" s="2" t="s">
        <v>24</v>
      </c>
      <c r="R3" s="2" t="s">
        <v>24</v>
      </c>
      <c r="S3" s="2" t="s">
        <v>35</v>
      </c>
      <c r="T3" s="2">
        <v>25</v>
      </c>
      <c r="U3" s="2" t="s">
        <v>35</v>
      </c>
      <c r="V3" s="2">
        <v>25</v>
      </c>
      <c r="W3" s="2" t="s">
        <v>199</v>
      </c>
      <c r="X3" s="2">
        <v>0.99681381465517205</v>
      </c>
      <c r="Y3" s="2" t="s">
        <v>200</v>
      </c>
      <c r="Z3" s="2" t="s">
        <v>31</v>
      </c>
      <c r="AA3" s="2">
        <f>T3-T2</f>
        <v>10</v>
      </c>
      <c r="AB3" s="2">
        <f t="shared" ref="AB3:AB66" si="0">IFERROR(O3-M3, "")</f>
        <v>10</v>
      </c>
    </row>
    <row r="4" spans="1:28" ht="20" customHeight="1" x14ac:dyDescent="0.2">
      <c r="A4" s="2" t="s">
        <v>24</v>
      </c>
      <c r="B4" s="2" t="s">
        <v>36</v>
      </c>
      <c r="C4" s="2" t="s">
        <v>37</v>
      </c>
      <c r="D4" s="2" t="s">
        <v>38</v>
      </c>
      <c r="E4" s="6" t="s">
        <v>197</v>
      </c>
      <c r="F4" s="2" t="s">
        <v>39</v>
      </c>
      <c r="G4" s="6" t="s">
        <v>198</v>
      </c>
      <c r="H4" s="2" t="s">
        <v>24</v>
      </c>
      <c r="I4" s="2">
        <v>126.800831200129</v>
      </c>
      <c r="J4" s="2">
        <v>1.0567568952906301</v>
      </c>
      <c r="K4" s="2" t="s">
        <v>28</v>
      </c>
      <c r="L4" s="2" t="s">
        <v>35</v>
      </c>
      <c r="M4" s="2">
        <v>25</v>
      </c>
      <c r="N4" s="2" t="s">
        <v>40</v>
      </c>
      <c r="O4" s="2">
        <v>35</v>
      </c>
      <c r="P4" s="2" t="s">
        <v>28</v>
      </c>
      <c r="Q4" s="2" t="s">
        <v>24</v>
      </c>
      <c r="R4" s="2" t="s">
        <v>24</v>
      </c>
      <c r="S4" s="2" t="s">
        <v>40</v>
      </c>
      <c r="T4" s="2">
        <v>35</v>
      </c>
      <c r="U4" s="2" t="s">
        <v>40</v>
      </c>
      <c r="V4" s="2">
        <v>35</v>
      </c>
      <c r="W4" s="2" t="s">
        <v>201</v>
      </c>
      <c r="X4" s="2">
        <v>0.99535032726831896</v>
      </c>
      <c r="Y4" s="2" t="s">
        <v>202</v>
      </c>
      <c r="Z4" s="2" t="s">
        <v>31</v>
      </c>
      <c r="AA4" s="2">
        <f>T4-T3</f>
        <v>10</v>
      </c>
      <c r="AB4" s="2">
        <f t="shared" si="0"/>
        <v>10</v>
      </c>
    </row>
    <row r="5" spans="1:28" ht="20" customHeight="1" x14ac:dyDescent="0.2">
      <c r="A5" s="2" t="s">
        <v>24</v>
      </c>
      <c r="B5" s="2" t="s">
        <v>41</v>
      </c>
      <c r="C5" s="2" t="s">
        <v>42</v>
      </c>
      <c r="D5" s="2" t="s">
        <v>38</v>
      </c>
      <c r="E5" s="6" t="s">
        <v>203</v>
      </c>
      <c r="F5" s="2" t="s">
        <v>43</v>
      </c>
      <c r="G5" s="6" t="s">
        <v>198</v>
      </c>
      <c r="H5" s="2" t="s">
        <v>28</v>
      </c>
      <c r="I5" s="2">
        <v>88.760581840090296</v>
      </c>
      <c r="J5" s="2">
        <v>0.92416575366634302</v>
      </c>
      <c r="K5" s="2" t="s">
        <v>28</v>
      </c>
      <c r="L5" s="2" t="s">
        <v>40</v>
      </c>
      <c r="M5" s="2">
        <v>35</v>
      </c>
      <c r="N5" s="2" t="s">
        <v>44</v>
      </c>
      <c r="O5" s="2">
        <v>25</v>
      </c>
      <c r="P5" s="2" t="s">
        <v>28</v>
      </c>
      <c r="Q5" s="2" t="s">
        <v>28</v>
      </c>
      <c r="R5" s="2" t="s">
        <v>24</v>
      </c>
      <c r="S5" s="2" t="s">
        <v>40</v>
      </c>
      <c r="T5" s="2">
        <v>35</v>
      </c>
      <c r="U5" s="2" t="s">
        <v>40</v>
      </c>
      <c r="V5" s="2">
        <v>35</v>
      </c>
      <c r="W5" s="2" t="s">
        <v>204</v>
      </c>
      <c r="X5" s="2">
        <v>0.99364943770094205</v>
      </c>
      <c r="Y5" s="2" t="s">
        <v>205</v>
      </c>
      <c r="Z5" s="2" t="s">
        <v>31</v>
      </c>
      <c r="AA5" s="2">
        <f t="shared" ref="AA5:AA67" si="1">T5-T4</f>
        <v>0</v>
      </c>
      <c r="AB5" s="2">
        <f t="shared" si="0"/>
        <v>-10</v>
      </c>
    </row>
    <row r="6" spans="1:28" ht="20" customHeight="1" x14ac:dyDescent="0.2">
      <c r="A6" s="2" t="s">
        <v>24</v>
      </c>
      <c r="B6" s="2" t="s">
        <v>45</v>
      </c>
      <c r="C6" s="2" t="s">
        <v>46</v>
      </c>
      <c r="D6" s="2" t="s">
        <v>33</v>
      </c>
      <c r="E6" s="6" t="s">
        <v>206</v>
      </c>
      <c r="F6" s="2" t="s">
        <v>47</v>
      </c>
      <c r="G6" s="6" t="s">
        <v>207</v>
      </c>
      <c r="H6" s="2" t="s">
        <v>24</v>
      </c>
      <c r="I6" s="2">
        <v>62.132407288063199</v>
      </c>
      <c r="J6" s="2">
        <v>1.1841129572831599</v>
      </c>
      <c r="K6" s="2" t="s">
        <v>28</v>
      </c>
      <c r="L6" s="2" t="s">
        <v>44</v>
      </c>
      <c r="M6" s="2">
        <v>25</v>
      </c>
      <c r="N6" s="2" t="s">
        <v>48</v>
      </c>
      <c r="O6" s="2">
        <v>40</v>
      </c>
      <c r="P6" s="2" t="s">
        <v>28</v>
      </c>
      <c r="Q6" s="2" t="s">
        <v>24</v>
      </c>
      <c r="R6" s="2" t="s">
        <v>24</v>
      </c>
      <c r="S6" s="2" t="s">
        <v>48</v>
      </c>
      <c r="T6" s="2">
        <v>40</v>
      </c>
      <c r="U6" s="2" t="s">
        <v>48</v>
      </c>
      <c r="V6" s="2">
        <v>40</v>
      </c>
      <c r="W6" s="2" t="s">
        <v>208</v>
      </c>
      <c r="X6" s="2">
        <v>0.99221011497364497</v>
      </c>
      <c r="Y6" s="2" t="s">
        <v>209</v>
      </c>
      <c r="Z6" s="2" t="s">
        <v>31</v>
      </c>
      <c r="AA6" s="2">
        <f t="shared" si="1"/>
        <v>5</v>
      </c>
      <c r="AB6" s="2">
        <f t="shared" si="0"/>
        <v>15</v>
      </c>
    </row>
    <row r="7" spans="1:28" ht="20" customHeight="1" x14ac:dyDescent="0.2">
      <c r="A7" s="2" t="s">
        <v>24</v>
      </c>
      <c r="B7" s="2" t="s">
        <v>49</v>
      </c>
      <c r="C7" s="2" t="s">
        <v>50</v>
      </c>
      <c r="D7" s="2" t="s">
        <v>51</v>
      </c>
      <c r="E7" s="6" t="s">
        <v>206</v>
      </c>
      <c r="F7" s="2" t="s">
        <v>47</v>
      </c>
      <c r="G7" s="6" t="s">
        <v>207</v>
      </c>
      <c r="H7" s="2" t="s">
        <v>28</v>
      </c>
      <c r="I7" s="2">
        <v>43.492685101644199</v>
      </c>
      <c r="J7" s="2">
        <v>0.78551171512246298</v>
      </c>
      <c r="K7" s="2" t="s">
        <v>28</v>
      </c>
      <c r="L7" s="2" t="s">
        <v>48</v>
      </c>
      <c r="M7" s="2">
        <v>40</v>
      </c>
      <c r="N7" s="2" t="s">
        <v>52</v>
      </c>
      <c r="O7" s="2">
        <v>25</v>
      </c>
      <c r="P7" s="2" t="s">
        <v>28</v>
      </c>
      <c r="Q7" s="2" t="s">
        <v>28</v>
      </c>
      <c r="R7" s="2" t="s">
        <v>24</v>
      </c>
      <c r="S7" s="2" t="s">
        <v>48</v>
      </c>
      <c r="T7" s="2">
        <v>40</v>
      </c>
      <c r="U7" s="2" t="s">
        <v>48</v>
      </c>
      <c r="V7" s="2">
        <v>40</v>
      </c>
      <c r="W7" s="2" t="s">
        <v>210</v>
      </c>
      <c r="X7" s="2">
        <v>0.99052492646774204</v>
      </c>
      <c r="Y7" s="2" t="s">
        <v>211</v>
      </c>
      <c r="Z7" s="2" t="s">
        <v>31</v>
      </c>
      <c r="AA7" s="2">
        <f t="shared" si="1"/>
        <v>0</v>
      </c>
      <c r="AB7" s="2">
        <f t="shared" si="0"/>
        <v>-15</v>
      </c>
    </row>
    <row r="8" spans="1:28" ht="20" customHeight="1" x14ac:dyDescent="0.2">
      <c r="A8" s="2" t="s">
        <v>24</v>
      </c>
      <c r="B8" s="2" t="s">
        <v>53</v>
      </c>
      <c r="C8" s="2" t="s">
        <v>54</v>
      </c>
      <c r="D8" s="2" t="s">
        <v>26</v>
      </c>
      <c r="E8" s="6" t="s">
        <v>212</v>
      </c>
      <c r="F8" s="2" t="s">
        <v>27</v>
      </c>
      <c r="G8" s="6" t="s">
        <v>213</v>
      </c>
      <c r="H8" s="2" t="s">
        <v>24</v>
      </c>
      <c r="I8" s="2">
        <v>30.444879571150899</v>
      </c>
      <c r="J8" s="2">
        <v>1.4118283713919799</v>
      </c>
      <c r="K8" s="2" t="s">
        <v>28</v>
      </c>
      <c r="L8" s="2" t="s">
        <v>52</v>
      </c>
      <c r="M8" s="2">
        <v>25</v>
      </c>
      <c r="N8" s="2" t="s">
        <v>55</v>
      </c>
      <c r="O8" s="2">
        <v>40</v>
      </c>
      <c r="P8" s="2" t="s">
        <v>28</v>
      </c>
      <c r="Q8" s="2" t="s">
        <v>24</v>
      </c>
      <c r="R8" s="2" t="s">
        <v>24</v>
      </c>
      <c r="S8" s="2" t="s">
        <v>55</v>
      </c>
      <c r="T8" s="2">
        <v>40</v>
      </c>
      <c r="U8" s="2" t="s">
        <v>48</v>
      </c>
      <c r="V8" s="2">
        <v>40</v>
      </c>
      <c r="W8" s="2" t="s">
        <v>214</v>
      </c>
      <c r="X8" s="2">
        <v>0.98922505988616005</v>
      </c>
      <c r="Y8" s="2" t="s">
        <v>215</v>
      </c>
      <c r="Z8" s="2" t="s">
        <v>31</v>
      </c>
      <c r="AA8" s="2">
        <f t="shared" si="1"/>
        <v>0</v>
      </c>
      <c r="AB8" s="2">
        <f t="shared" si="0"/>
        <v>15</v>
      </c>
    </row>
    <row r="9" spans="1:28" ht="20" customHeight="1" x14ac:dyDescent="0.2">
      <c r="A9" s="2" t="s">
        <v>24</v>
      </c>
      <c r="B9" s="2" t="s">
        <v>56</v>
      </c>
      <c r="C9" s="2" t="s">
        <v>57</v>
      </c>
      <c r="D9" s="2" t="s">
        <v>33</v>
      </c>
      <c r="E9" s="6" t="s">
        <v>216</v>
      </c>
      <c r="F9" s="2" t="s">
        <v>47</v>
      </c>
      <c r="G9" s="6" t="s">
        <v>213</v>
      </c>
      <c r="H9" s="2" t="s">
        <v>24</v>
      </c>
      <c r="I9" s="2">
        <v>21.3114156998056</v>
      </c>
      <c r="J9" s="2">
        <v>1.3888311008807099</v>
      </c>
      <c r="K9" s="2" t="s">
        <v>28</v>
      </c>
      <c r="L9" s="2" t="s">
        <v>55</v>
      </c>
      <c r="M9" s="2">
        <v>40</v>
      </c>
      <c r="N9" s="2" t="s">
        <v>58</v>
      </c>
      <c r="O9" s="2">
        <v>50</v>
      </c>
      <c r="P9" s="2" t="s">
        <v>28</v>
      </c>
      <c r="Q9" s="2" t="s">
        <v>24</v>
      </c>
      <c r="R9" s="2" t="s">
        <v>24</v>
      </c>
      <c r="S9" s="2" t="s">
        <v>58</v>
      </c>
      <c r="T9" s="2">
        <v>50</v>
      </c>
      <c r="U9" s="2" t="s">
        <v>58</v>
      </c>
      <c r="V9" s="2">
        <v>50</v>
      </c>
      <c r="W9" s="2" t="s">
        <v>217</v>
      </c>
      <c r="X9" s="2">
        <v>0.98793594232159199</v>
      </c>
      <c r="Y9" s="2" t="s">
        <v>218</v>
      </c>
      <c r="Z9" s="2" t="s">
        <v>31</v>
      </c>
      <c r="AA9" s="2">
        <f t="shared" si="1"/>
        <v>10</v>
      </c>
      <c r="AB9" s="2">
        <f t="shared" si="0"/>
        <v>10</v>
      </c>
    </row>
    <row r="10" spans="1:28" ht="20" customHeight="1" x14ac:dyDescent="0.2">
      <c r="A10" s="2" t="s">
        <v>24</v>
      </c>
      <c r="B10" s="2" t="s">
        <v>59</v>
      </c>
      <c r="C10" s="2" t="s">
        <v>60</v>
      </c>
      <c r="D10" s="2" t="s">
        <v>61</v>
      </c>
      <c r="E10" s="6" t="s">
        <v>216</v>
      </c>
      <c r="F10" s="2" t="s">
        <v>43</v>
      </c>
      <c r="G10" s="6" t="s">
        <v>213</v>
      </c>
      <c r="H10" s="2" t="s">
        <v>28</v>
      </c>
      <c r="I10" s="2">
        <v>14.917990989863901</v>
      </c>
      <c r="J10" s="2">
        <v>0.19353202163793601</v>
      </c>
      <c r="K10" s="2" t="s">
        <v>28</v>
      </c>
      <c r="L10" s="2" t="s">
        <v>58</v>
      </c>
      <c r="M10" s="2">
        <v>50</v>
      </c>
      <c r="N10" s="2" t="s">
        <v>62</v>
      </c>
      <c r="O10" s="2">
        <v>15</v>
      </c>
      <c r="P10" s="2" t="s">
        <v>28</v>
      </c>
      <c r="Q10" s="2" t="s">
        <v>28</v>
      </c>
      <c r="R10" s="2" t="s">
        <v>24</v>
      </c>
      <c r="S10" s="2" t="s">
        <v>58</v>
      </c>
      <c r="T10" s="2">
        <v>50</v>
      </c>
      <c r="U10" s="2" t="s">
        <v>58</v>
      </c>
      <c r="V10" s="2">
        <v>50</v>
      </c>
      <c r="W10" s="2" t="s">
        <v>219</v>
      </c>
      <c r="X10" s="2">
        <v>0.98627212467894898</v>
      </c>
      <c r="Y10" s="2" t="s">
        <v>220</v>
      </c>
      <c r="Z10" s="2" t="s">
        <v>31</v>
      </c>
      <c r="AA10" s="2">
        <f t="shared" si="1"/>
        <v>0</v>
      </c>
      <c r="AB10" s="2">
        <f t="shared" si="0"/>
        <v>-35</v>
      </c>
    </row>
    <row r="11" spans="1:28" ht="20" customHeight="1" x14ac:dyDescent="0.2">
      <c r="A11" s="2" t="s">
        <v>24</v>
      </c>
      <c r="B11" s="2" t="s">
        <v>29</v>
      </c>
      <c r="C11" s="2" t="s">
        <v>63</v>
      </c>
      <c r="D11" s="2" t="s">
        <v>38</v>
      </c>
      <c r="E11" s="6" t="s">
        <v>221</v>
      </c>
      <c r="F11" s="2" t="s">
        <v>27</v>
      </c>
      <c r="G11" s="6" t="s">
        <v>222</v>
      </c>
      <c r="H11" s="2" t="s">
        <v>28</v>
      </c>
      <c r="I11" s="2">
        <v>10.442593692904699</v>
      </c>
      <c r="J11" s="2">
        <v>1.95488535241173</v>
      </c>
      <c r="K11" s="2" t="s">
        <v>28</v>
      </c>
      <c r="L11" s="2" t="s">
        <v>62</v>
      </c>
      <c r="M11" s="2">
        <v>15</v>
      </c>
      <c r="N11" s="2" t="s">
        <v>64</v>
      </c>
      <c r="O11" s="2">
        <v>25</v>
      </c>
      <c r="P11" s="2" t="s">
        <v>28</v>
      </c>
      <c r="Q11" s="2" t="s">
        <v>24</v>
      </c>
      <c r="R11" s="2" t="s">
        <v>24</v>
      </c>
      <c r="S11" s="2" t="s">
        <v>58</v>
      </c>
      <c r="T11" s="2">
        <v>50</v>
      </c>
      <c r="U11" s="2" t="s">
        <v>58</v>
      </c>
      <c r="V11" s="2">
        <v>50</v>
      </c>
      <c r="W11" s="2" t="s">
        <v>223</v>
      </c>
      <c r="X11" s="2">
        <v>0.98474101574212203</v>
      </c>
      <c r="Y11" s="2" t="s">
        <v>224</v>
      </c>
      <c r="Z11" s="2" t="s">
        <v>31</v>
      </c>
      <c r="AA11" s="2">
        <f t="shared" si="1"/>
        <v>0</v>
      </c>
      <c r="AB11" s="2">
        <f t="shared" si="0"/>
        <v>10</v>
      </c>
    </row>
    <row r="12" spans="1:28" ht="20" customHeight="1" x14ac:dyDescent="0.2">
      <c r="A12" s="2" t="s">
        <v>24</v>
      </c>
      <c r="B12" s="2" t="s">
        <v>65</v>
      </c>
      <c r="C12" s="2" t="s">
        <v>63</v>
      </c>
      <c r="D12" s="2" t="s">
        <v>38</v>
      </c>
      <c r="E12" s="6" t="s">
        <v>225</v>
      </c>
      <c r="F12" s="2" t="s">
        <v>34</v>
      </c>
      <c r="G12" s="6" t="s">
        <v>226</v>
      </c>
      <c r="H12" s="2" t="s">
        <v>24</v>
      </c>
      <c r="I12" s="2">
        <v>7.3098155850333502</v>
      </c>
      <c r="J12" s="2">
        <v>2.6054789018373601</v>
      </c>
      <c r="K12" s="2" t="s">
        <v>28</v>
      </c>
      <c r="L12" s="2" t="s">
        <v>64</v>
      </c>
      <c r="M12" s="2">
        <v>25</v>
      </c>
      <c r="N12" s="2" t="s">
        <v>66</v>
      </c>
      <c r="O12" s="2">
        <v>35</v>
      </c>
      <c r="P12" s="2" t="s">
        <v>28</v>
      </c>
      <c r="Q12" s="2" t="s">
        <v>24</v>
      </c>
      <c r="R12" s="2" t="s">
        <v>24</v>
      </c>
      <c r="S12" s="2" t="s">
        <v>58</v>
      </c>
      <c r="T12" s="2">
        <v>50</v>
      </c>
      <c r="U12" s="2" t="s">
        <v>58</v>
      </c>
      <c r="V12" s="2">
        <v>50</v>
      </c>
      <c r="W12" s="2" t="s">
        <v>227</v>
      </c>
      <c r="X12" s="2">
        <v>0.98309317273237695</v>
      </c>
      <c r="Y12" s="2" t="s">
        <v>228</v>
      </c>
      <c r="Z12" s="2" t="s">
        <v>31</v>
      </c>
      <c r="AA12" s="2">
        <f t="shared" si="1"/>
        <v>0</v>
      </c>
      <c r="AB12" s="2">
        <f t="shared" si="0"/>
        <v>10</v>
      </c>
    </row>
    <row r="13" spans="1:28" ht="20" customHeight="1" x14ac:dyDescent="0.2">
      <c r="A13" s="2" t="s">
        <v>24</v>
      </c>
      <c r="B13" s="2" t="s">
        <v>67</v>
      </c>
      <c r="C13" s="2" t="s">
        <v>68</v>
      </c>
      <c r="D13" s="2" t="s">
        <v>38</v>
      </c>
      <c r="E13" s="6" t="s">
        <v>229</v>
      </c>
      <c r="F13" s="2" t="s">
        <v>39</v>
      </c>
      <c r="G13" s="6" t="s">
        <v>226</v>
      </c>
      <c r="H13" s="2" t="s">
        <v>28</v>
      </c>
      <c r="I13" s="2">
        <v>5.1168709095233398</v>
      </c>
      <c r="J13" s="2">
        <v>1</v>
      </c>
      <c r="K13" s="2" t="s">
        <v>28</v>
      </c>
      <c r="L13" s="2" t="s">
        <v>66</v>
      </c>
      <c r="M13" s="2">
        <v>35</v>
      </c>
      <c r="N13" s="2" t="s">
        <v>69</v>
      </c>
      <c r="O13" s="2">
        <v>35</v>
      </c>
      <c r="P13" s="2" t="s">
        <v>28</v>
      </c>
      <c r="Q13" s="2" t="s">
        <v>28</v>
      </c>
      <c r="R13" s="2" t="s">
        <v>24</v>
      </c>
      <c r="S13" s="2" t="s">
        <v>58</v>
      </c>
      <c r="T13" s="2">
        <v>50</v>
      </c>
      <c r="U13" s="2" t="s">
        <v>58</v>
      </c>
      <c r="V13" s="2">
        <v>50</v>
      </c>
      <c r="W13" s="2" t="s">
        <v>230</v>
      </c>
      <c r="X13" s="2">
        <v>0.98145356893767999</v>
      </c>
      <c r="Y13" s="2" t="s">
        <v>231</v>
      </c>
      <c r="Z13" s="2" t="s">
        <v>31</v>
      </c>
      <c r="AA13" s="2">
        <f t="shared" si="1"/>
        <v>0</v>
      </c>
      <c r="AB13" s="2">
        <f t="shared" si="0"/>
        <v>0</v>
      </c>
    </row>
    <row r="14" spans="1:28" ht="20" customHeight="1" x14ac:dyDescent="0.2">
      <c r="A14" s="2" t="s">
        <v>24</v>
      </c>
      <c r="B14" s="2" t="s">
        <v>70</v>
      </c>
      <c r="C14" s="2" t="s">
        <v>71</v>
      </c>
      <c r="D14" s="2" t="s">
        <v>26</v>
      </c>
      <c r="E14" s="6" t="s">
        <v>232</v>
      </c>
      <c r="F14" s="2" t="s">
        <v>34</v>
      </c>
      <c r="G14" s="6" t="s">
        <v>233</v>
      </c>
      <c r="H14" s="2" t="s">
        <v>28</v>
      </c>
      <c r="I14" s="2">
        <v>3.5818096366663399</v>
      </c>
      <c r="J14" s="2">
        <v>2.0067799439148701E-2</v>
      </c>
      <c r="K14" s="2" t="s">
        <v>28</v>
      </c>
      <c r="L14" s="2" t="s">
        <v>69</v>
      </c>
      <c r="M14" s="2">
        <v>35</v>
      </c>
      <c r="N14" s="2" t="s">
        <v>72</v>
      </c>
      <c r="O14" s="2">
        <v>15</v>
      </c>
      <c r="P14" s="2" t="s">
        <v>24</v>
      </c>
      <c r="Q14" s="2" t="s">
        <v>24</v>
      </c>
      <c r="R14" s="2" t="s">
        <v>24</v>
      </c>
      <c r="S14" s="2" t="s">
        <v>58</v>
      </c>
      <c r="T14" s="2">
        <v>50</v>
      </c>
      <c r="U14" s="2" t="s">
        <v>58</v>
      </c>
      <c r="V14" s="2">
        <v>50</v>
      </c>
      <c r="W14" s="2" t="s">
        <v>234</v>
      </c>
      <c r="X14" s="2">
        <v>0.97989297286473798</v>
      </c>
      <c r="Y14" s="2" t="s">
        <v>235</v>
      </c>
      <c r="Z14" s="2" t="s">
        <v>31</v>
      </c>
      <c r="AA14" s="2">
        <f t="shared" si="1"/>
        <v>0</v>
      </c>
      <c r="AB14" s="2">
        <f t="shared" si="0"/>
        <v>-20</v>
      </c>
    </row>
    <row r="15" spans="1:28" ht="20" customHeight="1" x14ac:dyDescent="0.2">
      <c r="A15" s="2" t="s">
        <v>24</v>
      </c>
      <c r="B15" s="2" t="s">
        <v>72</v>
      </c>
      <c r="C15" s="2" t="s">
        <v>73</v>
      </c>
      <c r="D15" s="2" t="s">
        <v>38</v>
      </c>
      <c r="E15" s="6" t="s">
        <v>236</v>
      </c>
      <c r="F15" s="2" t="s">
        <v>39</v>
      </c>
      <c r="G15" s="6" t="s">
        <v>233</v>
      </c>
      <c r="H15" s="2" t="s">
        <v>28</v>
      </c>
      <c r="I15" s="2">
        <v>2.5072667456664299</v>
      </c>
      <c r="J15" s="2">
        <v>1</v>
      </c>
      <c r="K15" s="2" t="s">
        <v>28</v>
      </c>
      <c r="L15" s="2" t="s">
        <v>69</v>
      </c>
      <c r="M15" s="2">
        <v>35</v>
      </c>
      <c r="N15" s="2" t="s">
        <v>74</v>
      </c>
      <c r="O15" s="2">
        <v>35</v>
      </c>
      <c r="P15" s="2" t="s">
        <v>28</v>
      </c>
      <c r="Q15" s="2" t="s">
        <v>28</v>
      </c>
      <c r="R15" s="2" t="s">
        <v>24</v>
      </c>
      <c r="S15" s="2" t="s">
        <v>58</v>
      </c>
      <c r="T15" s="2">
        <v>50</v>
      </c>
      <c r="U15" s="2" t="s">
        <v>58</v>
      </c>
      <c r="V15" s="2">
        <v>50</v>
      </c>
      <c r="W15" s="2" t="s">
        <v>237</v>
      </c>
      <c r="X15" s="2">
        <v>0.97826937006937997</v>
      </c>
      <c r="Y15" s="2" t="s">
        <v>238</v>
      </c>
      <c r="Z15" s="2" t="s">
        <v>31</v>
      </c>
      <c r="AA15" s="2">
        <f t="shared" si="1"/>
        <v>0</v>
      </c>
      <c r="AB15" s="2">
        <f t="shared" si="0"/>
        <v>0</v>
      </c>
    </row>
    <row r="16" spans="1:28" ht="20" customHeight="1" x14ac:dyDescent="0.2">
      <c r="A16" s="2" t="s">
        <v>24</v>
      </c>
      <c r="B16" s="2" t="s">
        <v>75</v>
      </c>
      <c r="C16" s="2" t="s">
        <v>76</v>
      </c>
      <c r="D16" s="2" t="s">
        <v>51</v>
      </c>
      <c r="E16" s="6" t="s">
        <v>239</v>
      </c>
      <c r="F16" s="2" t="s">
        <v>47</v>
      </c>
      <c r="G16" s="6" t="s">
        <v>240</v>
      </c>
      <c r="H16" s="2" t="s">
        <v>28</v>
      </c>
      <c r="I16" s="2">
        <v>1.7550867219665001</v>
      </c>
      <c r="J16" s="9">
        <v>3.4333160166066898E-4</v>
      </c>
      <c r="K16" s="2" t="s">
        <v>28</v>
      </c>
      <c r="L16" s="2" t="s">
        <v>74</v>
      </c>
      <c r="M16" s="2">
        <v>35</v>
      </c>
      <c r="N16" s="2" t="s">
        <v>72</v>
      </c>
      <c r="O16" s="2">
        <v>15</v>
      </c>
      <c r="P16" s="2" t="s">
        <v>24</v>
      </c>
      <c r="Q16" s="2" t="s">
        <v>24</v>
      </c>
      <c r="R16" s="2" t="s">
        <v>24</v>
      </c>
      <c r="S16" s="2" t="s">
        <v>58</v>
      </c>
      <c r="T16" s="2">
        <v>50</v>
      </c>
      <c r="U16" s="2" t="s">
        <v>58</v>
      </c>
      <c r="V16" s="2">
        <v>50</v>
      </c>
      <c r="W16" s="2" t="s">
        <v>241</v>
      </c>
      <c r="X16" s="2">
        <v>0.97679801643541397</v>
      </c>
      <c r="Y16" s="2" t="s">
        <v>242</v>
      </c>
      <c r="Z16" s="2" t="s">
        <v>31</v>
      </c>
      <c r="AA16" s="2">
        <f t="shared" si="1"/>
        <v>0</v>
      </c>
      <c r="AB16" s="2">
        <f t="shared" si="0"/>
        <v>-20</v>
      </c>
    </row>
    <row r="17" spans="1:28" ht="20" customHeight="1" x14ac:dyDescent="0.2">
      <c r="A17" s="2" t="s">
        <v>24</v>
      </c>
      <c r="B17" s="2" t="s">
        <v>77</v>
      </c>
      <c r="C17" s="2" t="s">
        <v>78</v>
      </c>
      <c r="D17" s="2" t="s">
        <v>33</v>
      </c>
      <c r="E17" s="6" t="s">
        <v>243</v>
      </c>
      <c r="F17" s="2" t="s">
        <v>43</v>
      </c>
      <c r="G17" s="6" t="s">
        <v>244</v>
      </c>
      <c r="H17" s="2" t="s">
        <v>24</v>
      </c>
      <c r="I17" s="2">
        <v>1.2285607053765499</v>
      </c>
      <c r="J17" s="2">
        <v>17.268120824539501</v>
      </c>
      <c r="K17" s="2" t="s">
        <v>28</v>
      </c>
      <c r="L17" s="2" t="s">
        <v>74</v>
      </c>
      <c r="M17" s="2">
        <v>35</v>
      </c>
      <c r="N17" s="2" t="s">
        <v>79</v>
      </c>
      <c r="O17" s="2">
        <v>40</v>
      </c>
      <c r="P17" s="2" t="s">
        <v>28</v>
      </c>
      <c r="Q17" s="2" t="s">
        <v>24</v>
      </c>
      <c r="R17" s="2" t="s">
        <v>24</v>
      </c>
      <c r="S17" s="2" t="s">
        <v>58</v>
      </c>
      <c r="T17" s="2">
        <v>50</v>
      </c>
      <c r="U17" s="2" t="s">
        <v>58</v>
      </c>
      <c r="V17" s="2">
        <v>50</v>
      </c>
      <c r="W17" s="2" t="s">
        <v>245</v>
      </c>
      <c r="X17" s="2">
        <v>0.97526631664526298</v>
      </c>
      <c r="Y17" s="2" t="s">
        <v>246</v>
      </c>
      <c r="Z17" s="2" t="s">
        <v>31</v>
      </c>
      <c r="AA17" s="2">
        <f t="shared" si="1"/>
        <v>0</v>
      </c>
      <c r="AB17" s="2">
        <f t="shared" si="0"/>
        <v>5</v>
      </c>
    </row>
    <row r="18" spans="1:28" ht="20" customHeight="1" x14ac:dyDescent="0.2">
      <c r="A18" s="2" t="s">
        <v>24</v>
      </c>
      <c r="B18" s="2" t="s">
        <v>80</v>
      </c>
      <c r="C18" s="2" t="s">
        <v>81</v>
      </c>
      <c r="D18" s="2" t="s">
        <v>33</v>
      </c>
      <c r="E18" s="6" t="s">
        <v>243</v>
      </c>
      <c r="F18" s="2" t="s">
        <v>47</v>
      </c>
      <c r="G18" s="6" t="s">
        <v>244</v>
      </c>
      <c r="H18" s="2" t="s">
        <v>28</v>
      </c>
      <c r="I18" s="2">
        <v>0.859992493763588</v>
      </c>
      <c r="J18" s="2">
        <v>1</v>
      </c>
      <c r="K18" s="2" t="s">
        <v>28</v>
      </c>
      <c r="L18" s="2" t="s">
        <v>79</v>
      </c>
      <c r="M18" s="2">
        <v>40</v>
      </c>
      <c r="N18" s="2" t="s">
        <v>79</v>
      </c>
      <c r="O18" s="2">
        <v>40</v>
      </c>
      <c r="P18" s="2" t="s">
        <v>28</v>
      </c>
      <c r="Q18" s="2" t="s">
        <v>28</v>
      </c>
      <c r="R18" s="2" t="s">
        <v>24</v>
      </c>
      <c r="S18" s="2" t="s">
        <v>58</v>
      </c>
      <c r="T18" s="2">
        <v>50</v>
      </c>
      <c r="U18" s="2" t="s">
        <v>58</v>
      </c>
      <c r="V18" s="2">
        <v>50</v>
      </c>
      <c r="W18" s="2" t="s">
        <v>247</v>
      </c>
      <c r="X18" s="2">
        <v>0.97366584713100202</v>
      </c>
      <c r="Y18" s="2" t="s">
        <v>248</v>
      </c>
      <c r="Z18" s="2" t="s">
        <v>31</v>
      </c>
      <c r="AA18" s="2">
        <f t="shared" si="1"/>
        <v>0</v>
      </c>
      <c r="AB18" s="2">
        <f t="shared" si="0"/>
        <v>0</v>
      </c>
    </row>
    <row r="19" spans="1:28" ht="20" customHeight="1" x14ac:dyDescent="0.2">
      <c r="A19" s="2" t="s">
        <v>24</v>
      </c>
      <c r="B19" s="2" t="s">
        <v>82</v>
      </c>
      <c r="C19" s="2" t="s">
        <v>83</v>
      </c>
      <c r="D19" s="2" t="s">
        <v>38</v>
      </c>
      <c r="E19" s="6" t="s">
        <v>243</v>
      </c>
      <c r="F19" s="2" t="s">
        <v>27</v>
      </c>
      <c r="G19" s="6" t="s">
        <v>249</v>
      </c>
      <c r="H19" s="2" t="s">
        <v>28</v>
      </c>
      <c r="I19" s="2">
        <v>0.60199474563451205</v>
      </c>
      <c r="J19" s="9">
        <v>7.0804402186915102E-16</v>
      </c>
      <c r="K19" s="2" t="s">
        <v>28</v>
      </c>
      <c r="L19" s="2" t="s">
        <v>79</v>
      </c>
      <c r="M19" s="2">
        <v>40</v>
      </c>
      <c r="N19" s="2" t="s">
        <v>84</v>
      </c>
      <c r="O19" s="2">
        <v>10</v>
      </c>
      <c r="P19" s="2" t="s">
        <v>24</v>
      </c>
      <c r="Q19" s="2" t="s">
        <v>24</v>
      </c>
      <c r="R19" s="2" t="s">
        <v>24</v>
      </c>
      <c r="S19" s="2" t="s">
        <v>58</v>
      </c>
      <c r="T19" s="2">
        <v>50</v>
      </c>
      <c r="U19" s="2" t="s">
        <v>58</v>
      </c>
      <c r="V19" s="2">
        <v>50</v>
      </c>
      <c r="W19" s="2" t="s">
        <v>250</v>
      </c>
      <c r="X19" s="2">
        <v>0.97214791649355603</v>
      </c>
      <c r="Y19" s="2" t="s">
        <v>251</v>
      </c>
      <c r="Z19" s="2" t="s">
        <v>31</v>
      </c>
      <c r="AA19" s="2">
        <f t="shared" si="1"/>
        <v>0</v>
      </c>
      <c r="AB19" s="2">
        <f t="shared" si="0"/>
        <v>-30</v>
      </c>
    </row>
    <row r="20" spans="1:28" ht="20" customHeight="1" x14ac:dyDescent="0.2">
      <c r="A20" s="2" t="s">
        <v>24</v>
      </c>
      <c r="B20" s="2" t="s">
        <v>85</v>
      </c>
      <c r="C20" s="2" t="s">
        <v>86</v>
      </c>
      <c r="D20" s="2" t="s">
        <v>33</v>
      </c>
      <c r="E20" s="6" t="s">
        <v>252</v>
      </c>
      <c r="F20" s="2" t="s">
        <v>43</v>
      </c>
      <c r="G20" s="6" t="s">
        <v>253</v>
      </c>
      <c r="H20" s="2" t="s">
        <v>28</v>
      </c>
      <c r="I20" s="2">
        <v>0.42139632194415799</v>
      </c>
      <c r="J20" s="2">
        <v>1</v>
      </c>
      <c r="K20" s="2" t="s">
        <v>28</v>
      </c>
      <c r="L20" s="2" t="s">
        <v>79</v>
      </c>
      <c r="M20" s="2">
        <v>40</v>
      </c>
      <c r="N20" s="2" t="s">
        <v>87</v>
      </c>
      <c r="O20" s="2">
        <v>40</v>
      </c>
      <c r="P20" s="2" t="s">
        <v>28</v>
      </c>
      <c r="Q20" s="2" t="s">
        <v>28</v>
      </c>
      <c r="R20" s="2" t="s">
        <v>24</v>
      </c>
      <c r="S20" s="2" t="s">
        <v>58</v>
      </c>
      <c r="T20" s="2">
        <v>50</v>
      </c>
      <c r="U20" s="2" t="s">
        <v>58</v>
      </c>
      <c r="V20" s="2">
        <v>50</v>
      </c>
      <c r="W20" s="2" t="s">
        <v>254</v>
      </c>
      <c r="X20" s="2">
        <v>0.97064023725591497</v>
      </c>
      <c r="Y20" s="2" t="s">
        <v>255</v>
      </c>
      <c r="Z20" s="2" t="s">
        <v>31</v>
      </c>
      <c r="AA20" s="2">
        <f t="shared" si="1"/>
        <v>0</v>
      </c>
      <c r="AB20" s="2">
        <f t="shared" si="0"/>
        <v>0</v>
      </c>
    </row>
    <row r="21" spans="1:28" ht="20" customHeight="1" x14ac:dyDescent="0.2">
      <c r="A21" s="2" t="s">
        <v>24</v>
      </c>
      <c r="B21" s="2" t="s">
        <v>88</v>
      </c>
      <c r="C21" s="2" t="s">
        <v>89</v>
      </c>
      <c r="D21" s="2" t="s">
        <v>33</v>
      </c>
      <c r="E21" s="6" t="s">
        <v>252</v>
      </c>
      <c r="F21" s="2" t="s">
        <v>43</v>
      </c>
      <c r="G21" s="6" t="s">
        <v>256</v>
      </c>
      <c r="H21" s="2" t="s">
        <v>28</v>
      </c>
      <c r="I21" s="2">
        <v>0.29497742536090998</v>
      </c>
      <c r="J21" s="9">
        <v>7.03006389425265E-6</v>
      </c>
      <c r="K21" s="2" t="s">
        <v>28</v>
      </c>
      <c r="L21" s="2" t="s">
        <v>87</v>
      </c>
      <c r="M21" s="2">
        <v>40</v>
      </c>
      <c r="N21" s="2" t="s">
        <v>90</v>
      </c>
      <c r="O21" s="2">
        <v>35</v>
      </c>
      <c r="P21" s="2" t="s">
        <v>24</v>
      </c>
      <c r="Q21" s="2" t="s">
        <v>24</v>
      </c>
      <c r="R21" s="2" t="s">
        <v>24</v>
      </c>
      <c r="S21" s="2" t="s">
        <v>58</v>
      </c>
      <c r="T21" s="2">
        <v>50</v>
      </c>
      <c r="U21" s="2" t="s">
        <v>58</v>
      </c>
      <c r="V21" s="2">
        <v>50</v>
      </c>
      <c r="W21" s="2" t="s">
        <v>257</v>
      </c>
      <c r="X21" s="2">
        <v>0.96912720008268904</v>
      </c>
      <c r="Y21" s="2" t="s">
        <v>258</v>
      </c>
      <c r="Z21" s="2" t="s">
        <v>31</v>
      </c>
      <c r="AA21" s="2">
        <f t="shared" si="1"/>
        <v>0</v>
      </c>
      <c r="AB21" s="2">
        <f t="shared" si="0"/>
        <v>-5</v>
      </c>
    </row>
    <row r="22" spans="1:28" ht="20" customHeight="1" x14ac:dyDescent="0.2">
      <c r="A22" s="2" t="s">
        <v>24</v>
      </c>
      <c r="B22" s="2" t="s">
        <v>91</v>
      </c>
      <c r="C22" s="2" t="s">
        <v>89</v>
      </c>
      <c r="D22" s="2" t="s">
        <v>91</v>
      </c>
      <c r="E22" s="2" t="s">
        <v>91</v>
      </c>
      <c r="F22" s="2" t="s">
        <v>91</v>
      </c>
      <c r="G22" s="2" t="s">
        <v>91</v>
      </c>
      <c r="H22" s="2" t="s">
        <v>91</v>
      </c>
      <c r="I22" s="2">
        <v>0.29497742536090998</v>
      </c>
      <c r="J22" s="9">
        <v>7.03006389425265E-6</v>
      </c>
      <c r="K22" s="2" t="s">
        <v>28</v>
      </c>
      <c r="L22" s="2" t="s">
        <v>91</v>
      </c>
      <c r="M22" s="2" t="s">
        <v>91</v>
      </c>
      <c r="N22" s="2" t="s">
        <v>91</v>
      </c>
      <c r="O22" s="2" t="s">
        <v>91</v>
      </c>
      <c r="P22" s="2" t="s">
        <v>91</v>
      </c>
      <c r="Q22" s="2" t="s">
        <v>91</v>
      </c>
      <c r="R22" s="2" t="s">
        <v>91</v>
      </c>
      <c r="S22" s="2" t="s">
        <v>58</v>
      </c>
      <c r="T22" s="2">
        <v>50</v>
      </c>
      <c r="U22" s="2" t="s">
        <v>58</v>
      </c>
      <c r="V22" s="2">
        <v>50</v>
      </c>
      <c r="W22" s="2" t="s">
        <v>257</v>
      </c>
      <c r="X22" s="2">
        <v>0.96912720008268904</v>
      </c>
      <c r="Y22" s="2" t="s">
        <v>259</v>
      </c>
      <c r="Z22" s="2" t="s">
        <v>260</v>
      </c>
      <c r="AA22" s="2">
        <f t="shared" si="1"/>
        <v>0</v>
      </c>
      <c r="AB22" s="2" t="str">
        <f t="shared" si="0"/>
        <v/>
      </c>
    </row>
    <row r="23" spans="1:28" ht="20" customHeight="1" x14ac:dyDescent="0.2">
      <c r="A23" s="2" t="s">
        <v>24</v>
      </c>
      <c r="B23" s="2" t="s">
        <v>91</v>
      </c>
      <c r="C23" s="2" t="s">
        <v>92</v>
      </c>
      <c r="D23" s="2" t="s">
        <v>91</v>
      </c>
      <c r="E23" s="2" t="s">
        <v>91</v>
      </c>
      <c r="F23" s="2" t="s">
        <v>91</v>
      </c>
      <c r="G23" s="2" t="s">
        <v>91</v>
      </c>
      <c r="H23" s="2" t="s">
        <v>91</v>
      </c>
      <c r="I23" s="2">
        <v>0.29497742536090998</v>
      </c>
      <c r="J23" s="9">
        <v>7.03006389425265E-6</v>
      </c>
      <c r="K23" s="2" t="s">
        <v>28</v>
      </c>
      <c r="L23" s="2" t="s">
        <v>91</v>
      </c>
      <c r="M23" s="2" t="s">
        <v>91</v>
      </c>
      <c r="N23" s="2" t="s">
        <v>91</v>
      </c>
      <c r="O23" s="2" t="s">
        <v>91</v>
      </c>
      <c r="P23" s="2" t="s">
        <v>91</v>
      </c>
      <c r="Q23" s="2" t="s">
        <v>91</v>
      </c>
      <c r="R23" s="2" t="s">
        <v>91</v>
      </c>
      <c r="S23" s="2" t="s">
        <v>58</v>
      </c>
      <c r="T23" s="2">
        <v>50</v>
      </c>
      <c r="U23" s="2" t="s">
        <v>93</v>
      </c>
      <c r="V23" s="2">
        <v>65</v>
      </c>
      <c r="W23" s="2" t="s">
        <v>261</v>
      </c>
      <c r="X23" s="2">
        <v>0.96971108309891096</v>
      </c>
      <c r="Y23" s="2" t="s">
        <v>259</v>
      </c>
      <c r="Z23" s="2" t="s">
        <v>262</v>
      </c>
      <c r="AA23" s="2">
        <f>V23-T23</f>
        <v>15</v>
      </c>
      <c r="AB23" s="2" t="str">
        <f t="shared" si="0"/>
        <v/>
      </c>
    </row>
    <row r="24" spans="1:28" ht="20" customHeight="1" x14ac:dyDescent="0.2">
      <c r="A24" s="2" t="s">
        <v>28</v>
      </c>
      <c r="B24" s="2" t="s">
        <v>24</v>
      </c>
      <c r="C24" s="2" t="s">
        <v>94</v>
      </c>
      <c r="D24" s="2" t="s">
        <v>51</v>
      </c>
      <c r="E24" s="6" t="s">
        <v>263</v>
      </c>
      <c r="F24" s="2" t="s">
        <v>47</v>
      </c>
      <c r="G24" s="6" t="s">
        <v>264</v>
      </c>
      <c r="H24" s="2" t="s">
        <v>28</v>
      </c>
      <c r="I24" s="2">
        <v>258.77720653087499</v>
      </c>
      <c r="J24" s="2">
        <v>0.93461019565483605</v>
      </c>
      <c r="K24" s="2" t="s">
        <v>41</v>
      </c>
      <c r="L24" s="2" t="s">
        <v>93</v>
      </c>
      <c r="M24" s="2">
        <v>65</v>
      </c>
      <c r="N24" s="2" t="s">
        <v>95</v>
      </c>
      <c r="O24" s="2">
        <v>40</v>
      </c>
      <c r="P24" s="2" t="s">
        <v>28</v>
      </c>
      <c r="Q24" s="2" t="s">
        <v>28</v>
      </c>
      <c r="R24" s="2" t="s">
        <v>24</v>
      </c>
      <c r="S24" s="2" t="s">
        <v>93</v>
      </c>
      <c r="T24" s="2">
        <v>65</v>
      </c>
      <c r="U24" s="2" t="s">
        <v>93</v>
      </c>
      <c r="V24" s="2">
        <v>65</v>
      </c>
      <c r="W24" s="2" t="s">
        <v>265</v>
      </c>
      <c r="X24" s="2">
        <v>0.84386206896551696</v>
      </c>
      <c r="Y24" s="2" t="s">
        <v>196</v>
      </c>
      <c r="Z24" s="2" t="s">
        <v>31</v>
      </c>
      <c r="AA24" s="2">
        <f>T24-M24</f>
        <v>0</v>
      </c>
      <c r="AB24" s="2">
        <f t="shared" si="0"/>
        <v>-25</v>
      </c>
    </row>
    <row r="25" spans="1:28" ht="20" customHeight="1" x14ac:dyDescent="0.2">
      <c r="A25" s="2" t="s">
        <v>28</v>
      </c>
      <c r="B25" s="2" t="s">
        <v>28</v>
      </c>
      <c r="C25" s="2" t="s">
        <v>96</v>
      </c>
      <c r="D25" s="2" t="s">
        <v>33</v>
      </c>
      <c r="E25" s="6" t="s">
        <v>266</v>
      </c>
      <c r="F25" s="2" t="s">
        <v>39</v>
      </c>
      <c r="G25" s="6" t="s">
        <v>267</v>
      </c>
      <c r="H25" s="2" t="s">
        <v>28</v>
      </c>
      <c r="I25" s="2">
        <v>181.14404457161299</v>
      </c>
      <c r="J25" s="2">
        <v>0.98086382655390203</v>
      </c>
      <c r="K25" s="2" t="s">
        <v>41</v>
      </c>
      <c r="L25" s="2" t="s">
        <v>95</v>
      </c>
      <c r="M25" s="2">
        <v>40</v>
      </c>
      <c r="N25" s="2" t="s">
        <v>97</v>
      </c>
      <c r="O25" s="2">
        <v>35</v>
      </c>
      <c r="P25" s="2" t="s">
        <v>28</v>
      </c>
      <c r="Q25" s="2" t="s">
        <v>28</v>
      </c>
      <c r="R25" s="2" t="s">
        <v>24</v>
      </c>
      <c r="S25" s="2" t="s">
        <v>93</v>
      </c>
      <c r="T25" s="2">
        <v>65</v>
      </c>
      <c r="U25" s="2" t="s">
        <v>93</v>
      </c>
      <c r="V25" s="2">
        <v>65</v>
      </c>
      <c r="W25" s="2" t="s">
        <v>268</v>
      </c>
      <c r="X25" s="2">
        <v>0.83947034482758598</v>
      </c>
      <c r="Y25" s="2" t="s">
        <v>269</v>
      </c>
      <c r="Z25" s="2" t="s">
        <v>31</v>
      </c>
      <c r="AA25" s="2">
        <f t="shared" si="1"/>
        <v>0</v>
      </c>
      <c r="AB25" s="2">
        <f t="shared" si="0"/>
        <v>-5</v>
      </c>
    </row>
    <row r="26" spans="1:28" ht="20" customHeight="1" x14ac:dyDescent="0.2">
      <c r="A26" s="2" t="s">
        <v>28</v>
      </c>
      <c r="B26" s="2" t="s">
        <v>36</v>
      </c>
      <c r="C26" s="2" t="s">
        <v>98</v>
      </c>
      <c r="D26" s="2" t="s">
        <v>61</v>
      </c>
      <c r="E26" s="6" t="s">
        <v>266</v>
      </c>
      <c r="F26" s="2" t="s">
        <v>43</v>
      </c>
      <c r="G26" s="6" t="s">
        <v>270</v>
      </c>
      <c r="H26" s="2" t="s">
        <v>24</v>
      </c>
      <c r="I26" s="2">
        <v>126.800831200129</v>
      </c>
      <c r="J26" s="2">
        <v>1.0863321568061499</v>
      </c>
      <c r="K26" s="2" t="s">
        <v>41</v>
      </c>
      <c r="L26" s="2" t="s">
        <v>97</v>
      </c>
      <c r="M26" s="2">
        <v>35</v>
      </c>
      <c r="N26" s="2" t="s">
        <v>99</v>
      </c>
      <c r="O26" s="2">
        <v>50</v>
      </c>
      <c r="P26" s="2" t="s">
        <v>28</v>
      </c>
      <c r="Q26" s="2" t="s">
        <v>24</v>
      </c>
      <c r="R26" s="2" t="s">
        <v>24</v>
      </c>
      <c r="S26" s="2" t="s">
        <v>93</v>
      </c>
      <c r="T26" s="2">
        <v>65</v>
      </c>
      <c r="U26" s="2" t="s">
        <v>93</v>
      </c>
      <c r="V26" s="2">
        <v>65</v>
      </c>
      <c r="W26" s="2" t="s">
        <v>271</v>
      </c>
      <c r="X26" s="2">
        <v>0.835715077586206</v>
      </c>
      <c r="Y26" s="2" t="s">
        <v>272</v>
      </c>
      <c r="Z26" s="2" t="s">
        <v>31</v>
      </c>
      <c r="AA26" s="2">
        <f t="shared" si="1"/>
        <v>0</v>
      </c>
      <c r="AB26" s="2">
        <f t="shared" si="0"/>
        <v>15</v>
      </c>
    </row>
    <row r="27" spans="1:28" ht="20" customHeight="1" x14ac:dyDescent="0.2">
      <c r="A27" s="2" t="s">
        <v>28</v>
      </c>
      <c r="B27" s="2" t="s">
        <v>41</v>
      </c>
      <c r="C27" s="2" t="s">
        <v>100</v>
      </c>
      <c r="D27" s="2" t="s">
        <v>51</v>
      </c>
      <c r="E27" s="6" t="s">
        <v>273</v>
      </c>
      <c r="F27" s="2" t="s">
        <v>27</v>
      </c>
      <c r="G27" s="6" t="s">
        <v>270</v>
      </c>
      <c r="H27" s="2" t="s">
        <v>28</v>
      </c>
      <c r="I27" s="2">
        <v>88.760581840090296</v>
      </c>
      <c r="J27" s="2">
        <v>0.85408234024968099</v>
      </c>
      <c r="K27" s="2" t="s">
        <v>41</v>
      </c>
      <c r="L27" s="2" t="s">
        <v>99</v>
      </c>
      <c r="M27" s="2">
        <v>50</v>
      </c>
      <c r="N27" s="2" t="s">
        <v>101</v>
      </c>
      <c r="O27" s="2">
        <v>30</v>
      </c>
      <c r="P27" s="2" t="s">
        <v>28</v>
      </c>
      <c r="Q27" s="2" t="s">
        <v>28</v>
      </c>
      <c r="R27" s="2" t="s">
        <v>24</v>
      </c>
      <c r="S27" s="2" t="s">
        <v>93</v>
      </c>
      <c r="T27" s="2">
        <v>65</v>
      </c>
      <c r="U27" s="2" t="s">
        <v>93</v>
      </c>
      <c r="V27" s="2">
        <v>65</v>
      </c>
      <c r="W27" s="2" t="s">
        <v>274</v>
      </c>
      <c r="X27" s="2">
        <v>0.83266375225861999</v>
      </c>
      <c r="Y27" s="2" t="s">
        <v>275</v>
      </c>
      <c r="Z27" s="2" t="s">
        <v>31</v>
      </c>
      <c r="AA27" s="2">
        <f t="shared" si="1"/>
        <v>0</v>
      </c>
      <c r="AB27" s="2">
        <f t="shared" si="0"/>
        <v>-20</v>
      </c>
    </row>
    <row r="28" spans="1:28" ht="20" customHeight="1" x14ac:dyDescent="0.2">
      <c r="A28" s="2" t="s">
        <v>28</v>
      </c>
      <c r="B28" s="2" t="s">
        <v>45</v>
      </c>
      <c r="C28" s="2" t="s">
        <v>102</v>
      </c>
      <c r="D28" s="2" t="s">
        <v>38</v>
      </c>
      <c r="E28" s="6" t="s">
        <v>276</v>
      </c>
      <c r="F28" s="2" t="s">
        <v>34</v>
      </c>
      <c r="G28" s="6" t="s">
        <v>277</v>
      </c>
      <c r="H28" s="2" t="s">
        <v>28</v>
      </c>
      <c r="I28" s="2">
        <v>62.132407288063199</v>
      </c>
      <c r="J28" s="2">
        <v>0.94522591962541602</v>
      </c>
      <c r="K28" s="2" t="s">
        <v>41</v>
      </c>
      <c r="L28" s="2" t="s">
        <v>101</v>
      </c>
      <c r="M28" s="2">
        <v>30</v>
      </c>
      <c r="N28" s="2" t="s">
        <v>103</v>
      </c>
      <c r="O28" s="2">
        <v>25</v>
      </c>
      <c r="P28" s="2" t="s">
        <v>28</v>
      </c>
      <c r="Q28" s="2" t="s">
        <v>28</v>
      </c>
      <c r="R28" s="2" t="s">
        <v>24</v>
      </c>
      <c r="S28" s="2" t="s">
        <v>93</v>
      </c>
      <c r="T28" s="2">
        <v>65</v>
      </c>
      <c r="U28" s="2" t="s">
        <v>93</v>
      </c>
      <c r="V28" s="2">
        <v>65</v>
      </c>
      <c r="W28" s="2" t="s">
        <v>278</v>
      </c>
      <c r="X28" s="2">
        <v>0.82898646040637902</v>
      </c>
      <c r="Y28" s="2" t="s">
        <v>279</v>
      </c>
      <c r="Z28" s="2" t="s">
        <v>31</v>
      </c>
      <c r="AA28" s="2">
        <f t="shared" si="1"/>
        <v>0</v>
      </c>
      <c r="AB28" s="2">
        <f t="shared" si="0"/>
        <v>-5</v>
      </c>
    </row>
    <row r="29" spans="1:28" ht="20" customHeight="1" x14ac:dyDescent="0.2">
      <c r="A29" s="2" t="s">
        <v>28</v>
      </c>
      <c r="B29" s="2" t="s">
        <v>49</v>
      </c>
      <c r="C29" s="2" t="s">
        <v>104</v>
      </c>
      <c r="D29" s="2" t="s">
        <v>38</v>
      </c>
      <c r="E29" s="6" t="s">
        <v>280</v>
      </c>
      <c r="F29" s="2" t="s">
        <v>47</v>
      </c>
      <c r="G29" s="6" t="s">
        <v>277</v>
      </c>
      <c r="H29" s="2" t="s">
        <v>28</v>
      </c>
      <c r="I29" s="2">
        <v>43.492685101644199</v>
      </c>
      <c r="J29" s="2">
        <v>0.78551171512246298</v>
      </c>
      <c r="K29" s="2" t="s">
        <v>41</v>
      </c>
      <c r="L29" s="2" t="s">
        <v>103</v>
      </c>
      <c r="M29" s="2">
        <v>25</v>
      </c>
      <c r="N29" s="2" t="s">
        <v>105</v>
      </c>
      <c r="O29" s="2">
        <v>10</v>
      </c>
      <c r="P29" s="2" t="s">
        <v>28</v>
      </c>
      <c r="Q29" s="2" t="s">
        <v>28</v>
      </c>
      <c r="R29" s="2" t="s">
        <v>24</v>
      </c>
      <c r="S29" s="2" t="s">
        <v>93</v>
      </c>
      <c r="T29" s="2">
        <v>65</v>
      </c>
      <c r="U29" s="2" t="s">
        <v>93</v>
      </c>
      <c r="V29" s="2">
        <v>65</v>
      </c>
      <c r="W29" s="2" t="s">
        <v>281</v>
      </c>
      <c r="X29" s="2">
        <v>0.82474554253430399</v>
      </c>
      <c r="Y29" s="2" t="s">
        <v>282</v>
      </c>
      <c r="Z29" s="2" t="s">
        <v>31</v>
      </c>
      <c r="AA29" s="2">
        <f t="shared" si="1"/>
        <v>0</v>
      </c>
      <c r="AB29" s="2">
        <f t="shared" si="0"/>
        <v>-15</v>
      </c>
    </row>
    <row r="30" spans="1:28" ht="20" customHeight="1" x14ac:dyDescent="0.2">
      <c r="A30" s="2" t="s">
        <v>28</v>
      </c>
      <c r="B30" s="2" t="s">
        <v>53</v>
      </c>
      <c r="C30" s="2" t="s">
        <v>106</v>
      </c>
      <c r="D30" s="2" t="s">
        <v>38</v>
      </c>
      <c r="E30" s="6" t="s">
        <v>283</v>
      </c>
      <c r="F30" s="2" t="s">
        <v>47</v>
      </c>
      <c r="G30" s="6" t="s">
        <v>284</v>
      </c>
      <c r="H30" s="2" t="s">
        <v>28</v>
      </c>
      <c r="I30" s="2">
        <v>30.444879571150899</v>
      </c>
      <c r="J30" s="2">
        <v>1.2585040089897801</v>
      </c>
      <c r="K30" s="2" t="s">
        <v>41</v>
      </c>
      <c r="L30" s="2" t="s">
        <v>105</v>
      </c>
      <c r="M30" s="2">
        <v>10</v>
      </c>
      <c r="N30" s="2" t="s">
        <v>107</v>
      </c>
      <c r="O30" s="2">
        <v>20</v>
      </c>
      <c r="P30" s="2" t="s">
        <v>28</v>
      </c>
      <c r="Q30" s="2" t="s">
        <v>24</v>
      </c>
      <c r="R30" s="2" t="s">
        <v>24</v>
      </c>
      <c r="S30" s="2" t="s">
        <v>93</v>
      </c>
      <c r="T30" s="2">
        <v>65</v>
      </c>
      <c r="U30" s="2" t="s">
        <v>93</v>
      </c>
      <c r="V30" s="2">
        <v>65</v>
      </c>
      <c r="W30" s="2" t="s">
        <v>285</v>
      </c>
      <c r="X30" s="2">
        <v>0.82060187533353401</v>
      </c>
      <c r="Y30" s="2" t="s">
        <v>286</v>
      </c>
      <c r="Z30" s="2" t="s">
        <v>31</v>
      </c>
      <c r="AA30" s="2">
        <f t="shared" si="1"/>
        <v>0</v>
      </c>
      <c r="AB30" s="2">
        <f t="shared" si="0"/>
        <v>10</v>
      </c>
    </row>
    <row r="31" spans="1:28" ht="20" customHeight="1" x14ac:dyDescent="0.2">
      <c r="A31" s="2" t="s">
        <v>28</v>
      </c>
      <c r="B31" s="2" t="s">
        <v>56</v>
      </c>
      <c r="C31" s="2" t="s">
        <v>108</v>
      </c>
      <c r="D31" s="2" t="s">
        <v>61</v>
      </c>
      <c r="E31" s="6" t="s">
        <v>287</v>
      </c>
      <c r="F31" s="2" t="s">
        <v>39</v>
      </c>
      <c r="G31" s="6" t="s">
        <v>288</v>
      </c>
      <c r="H31" s="2" t="s">
        <v>28</v>
      </c>
      <c r="I31" s="2">
        <v>21.3114156998056</v>
      </c>
      <c r="J31" s="2">
        <v>1</v>
      </c>
      <c r="K31" s="2" t="s">
        <v>41</v>
      </c>
      <c r="L31" s="2" t="s">
        <v>107</v>
      </c>
      <c r="M31" s="2">
        <v>20</v>
      </c>
      <c r="N31" s="2" t="s">
        <v>109</v>
      </c>
      <c r="O31" s="2">
        <v>20</v>
      </c>
      <c r="P31" s="2" t="s">
        <v>28</v>
      </c>
      <c r="Q31" s="2" t="s">
        <v>28</v>
      </c>
      <c r="R31" s="2" t="s">
        <v>24</v>
      </c>
      <c r="S31" s="2" t="s">
        <v>93</v>
      </c>
      <c r="T31" s="2">
        <v>65</v>
      </c>
      <c r="U31" s="2" t="s">
        <v>93</v>
      </c>
      <c r="V31" s="2">
        <v>65</v>
      </c>
      <c r="W31" s="2" t="s">
        <v>289</v>
      </c>
      <c r="X31" s="2">
        <v>0.81712754178144598</v>
      </c>
      <c r="Y31" s="2" t="s">
        <v>290</v>
      </c>
      <c r="Z31" s="2" t="s">
        <v>31</v>
      </c>
      <c r="AA31" s="2">
        <f t="shared" si="1"/>
        <v>0</v>
      </c>
      <c r="AB31" s="2">
        <f t="shared" si="0"/>
        <v>0</v>
      </c>
    </row>
    <row r="32" spans="1:28" ht="20" customHeight="1" x14ac:dyDescent="0.2">
      <c r="A32" s="2" t="s">
        <v>28</v>
      </c>
      <c r="B32" s="2" t="s">
        <v>59</v>
      </c>
      <c r="C32" s="2" t="s">
        <v>110</v>
      </c>
      <c r="D32" s="2" t="s">
        <v>38</v>
      </c>
      <c r="E32" s="6" t="s">
        <v>291</v>
      </c>
      <c r="F32" s="2" t="s">
        <v>43</v>
      </c>
      <c r="G32" s="6" t="s">
        <v>292</v>
      </c>
      <c r="H32" s="2" t="s">
        <v>28</v>
      </c>
      <c r="I32" s="2">
        <v>14.917990989863901</v>
      </c>
      <c r="J32" s="2">
        <v>1</v>
      </c>
      <c r="K32" s="2" t="s">
        <v>41</v>
      </c>
      <c r="L32" s="2" t="s">
        <v>109</v>
      </c>
      <c r="M32" s="2">
        <v>20</v>
      </c>
      <c r="N32" s="2" t="s">
        <v>111</v>
      </c>
      <c r="O32" s="2">
        <v>20</v>
      </c>
      <c r="P32" s="2" t="s">
        <v>28</v>
      </c>
      <c r="Q32" s="2" t="s">
        <v>28</v>
      </c>
      <c r="R32" s="2" t="s">
        <v>24</v>
      </c>
      <c r="S32" s="2" t="s">
        <v>93</v>
      </c>
      <c r="T32" s="2">
        <v>65</v>
      </c>
      <c r="U32" s="2" t="s">
        <v>93</v>
      </c>
      <c r="V32" s="2">
        <v>65</v>
      </c>
      <c r="W32" s="2" t="s">
        <v>293</v>
      </c>
      <c r="X32" s="2">
        <v>0.81354107003565601</v>
      </c>
      <c r="Y32" s="2" t="s">
        <v>294</v>
      </c>
      <c r="Z32" s="2" t="s">
        <v>31</v>
      </c>
      <c r="AA32" s="2">
        <f t="shared" si="1"/>
        <v>0</v>
      </c>
      <c r="AB32" s="2">
        <f t="shared" si="0"/>
        <v>0</v>
      </c>
    </row>
    <row r="33" spans="1:28" ht="20" customHeight="1" x14ac:dyDescent="0.2">
      <c r="A33" s="2" t="s">
        <v>28</v>
      </c>
      <c r="B33" s="2" t="s">
        <v>29</v>
      </c>
      <c r="C33" s="2" t="s">
        <v>112</v>
      </c>
      <c r="D33" s="2" t="s">
        <v>51</v>
      </c>
      <c r="E33" s="6" t="s">
        <v>295</v>
      </c>
      <c r="F33" s="2" t="s">
        <v>34</v>
      </c>
      <c r="G33" s="6" t="s">
        <v>296</v>
      </c>
      <c r="H33" s="2" t="s">
        <v>28</v>
      </c>
      <c r="I33" s="2">
        <v>10.442593692904699</v>
      </c>
      <c r="J33" s="2">
        <v>0.51153894972219405</v>
      </c>
      <c r="K33" s="2" t="s">
        <v>41</v>
      </c>
      <c r="L33" s="2" t="s">
        <v>111</v>
      </c>
      <c r="M33" s="2">
        <v>20</v>
      </c>
      <c r="N33" s="2" t="s">
        <v>24</v>
      </c>
      <c r="O33" s="2">
        <v>10</v>
      </c>
      <c r="P33" s="2" t="s">
        <v>24</v>
      </c>
      <c r="Q33" s="2" t="s">
        <v>24</v>
      </c>
      <c r="R33" s="2" t="s">
        <v>24</v>
      </c>
      <c r="S33" s="2" t="s">
        <v>93</v>
      </c>
      <c r="T33" s="2">
        <v>65</v>
      </c>
      <c r="U33" s="2" t="s">
        <v>93</v>
      </c>
      <c r="V33" s="2">
        <v>65</v>
      </c>
      <c r="W33" s="2" t="s">
        <v>297</v>
      </c>
      <c r="X33" s="2">
        <v>0.81063440381989005</v>
      </c>
      <c r="Y33" s="2" t="s">
        <v>298</v>
      </c>
      <c r="Z33" s="2" t="s">
        <v>31</v>
      </c>
      <c r="AA33" s="2">
        <f t="shared" si="1"/>
        <v>0</v>
      </c>
      <c r="AB33" s="2">
        <f t="shared" si="0"/>
        <v>-10</v>
      </c>
    </row>
    <row r="34" spans="1:28" ht="20" customHeight="1" x14ac:dyDescent="0.2">
      <c r="A34" s="2" t="s">
        <v>28</v>
      </c>
      <c r="B34" s="2" t="s">
        <v>65</v>
      </c>
      <c r="C34" s="2" t="s">
        <v>113</v>
      </c>
      <c r="D34" s="2" t="s">
        <v>61</v>
      </c>
      <c r="E34" s="6" t="s">
        <v>299</v>
      </c>
      <c r="F34" s="2" t="s">
        <v>39</v>
      </c>
      <c r="G34" s="6" t="s">
        <v>296</v>
      </c>
      <c r="H34" s="2" t="s">
        <v>28</v>
      </c>
      <c r="I34" s="2">
        <v>7.3098155850333502</v>
      </c>
      <c r="J34" s="2">
        <v>2.6054789018373601</v>
      </c>
      <c r="K34" s="2" t="s">
        <v>41</v>
      </c>
      <c r="L34" s="2" t="s">
        <v>111</v>
      </c>
      <c r="M34" s="2">
        <v>20</v>
      </c>
      <c r="N34" s="2" t="s">
        <v>114</v>
      </c>
      <c r="O34" s="2">
        <v>30</v>
      </c>
      <c r="P34" s="2" t="s">
        <v>28</v>
      </c>
      <c r="Q34" s="2" t="s">
        <v>24</v>
      </c>
      <c r="R34" s="2" t="s">
        <v>24</v>
      </c>
      <c r="S34" s="2" t="s">
        <v>93</v>
      </c>
      <c r="T34" s="2">
        <v>65</v>
      </c>
      <c r="U34" s="2" t="s">
        <v>93</v>
      </c>
      <c r="V34" s="2">
        <v>65</v>
      </c>
      <c r="W34" s="2" t="s">
        <v>300</v>
      </c>
      <c r="X34" s="2">
        <v>0.80685303705162004</v>
      </c>
      <c r="Y34" s="2" t="s">
        <v>301</v>
      </c>
      <c r="Z34" s="2" t="s">
        <v>31</v>
      </c>
      <c r="AA34" s="2">
        <f t="shared" si="1"/>
        <v>0</v>
      </c>
      <c r="AB34" s="2">
        <f t="shared" si="0"/>
        <v>10</v>
      </c>
    </row>
    <row r="35" spans="1:28" ht="20" customHeight="1" x14ac:dyDescent="0.2">
      <c r="A35" s="2" t="s">
        <v>28</v>
      </c>
      <c r="B35" s="2" t="s">
        <v>67</v>
      </c>
      <c r="C35" s="2" t="s">
        <v>115</v>
      </c>
      <c r="D35" s="2" t="s">
        <v>38</v>
      </c>
      <c r="E35" s="6" t="s">
        <v>302</v>
      </c>
      <c r="F35" s="2" t="s">
        <v>27</v>
      </c>
      <c r="G35" s="6" t="s">
        <v>303</v>
      </c>
      <c r="H35" s="2" t="s">
        <v>28</v>
      </c>
      <c r="I35" s="2">
        <v>5.1168709095233398</v>
      </c>
      <c r="J35" s="2">
        <v>0.50458862575916896</v>
      </c>
      <c r="K35" s="2" t="s">
        <v>41</v>
      </c>
      <c r="L35" s="2" t="s">
        <v>114</v>
      </c>
      <c r="M35" s="2">
        <v>30</v>
      </c>
      <c r="N35" s="2" t="s">
        <v>116</v>
      </c>
      <c r="O35" s="2">
        <v>25</v>
      </c>
      <c r="P35" s="2" t="s">
        <v>24</v>
      </c>
      <c r="Q35" s="2" t="s">
        <v>24</v>
      </c>
      <c r="R35" s="2" t="s">
        <v>24</v>
      </c>
      <c r="S35" s="2" t="s">
        <v>93</v>
      </c>
      <c r="T35" s="2">
        <v>65</v>
      </c>
      <c r="U35" s="2" t="s">
        <v>93</v>
      </c>
      <c r="V35" s="2">
        <v>65</v>
      </c>
      <c r="W35" s="2" t="s">
        <v>304</v>
      </c>
      <c r="X35" s="2">
        <v>0.80335817638444895</v>
      </c>
      <c r="Y35" s="2" t="s">
        <v>305</v>
      </c>
      <c r="Z35" s="2" t="s">
        <v>31</v>
      </c>
      <c r="AA35" s="2">
        <f t="shared" si="1"/>
        <v>0</v>
      </c>
      <c r="AB35" s="2">
        <f t="shared" si="0"/>
        <v>-5</v>
      </c>
    </row>
    <row r="36" spans="1:28" ht="20" customHeight="1" x14ac:dyDescent="0.2">
      <c r="A36" s="2" t="s">
        <v>28</v>
      </c>
      <c r="B36" s="2" t="s">
        <v>91</v>
      </c>
      <c r="C36" s="2" t="s">
        <v>115</v>
      </c>
      <c r="D36" s="2" t="s">
        <v>91</v>
      </c>
      <c r="E36" s="2" t="s">
        <v>91</v>
      </c>
      <c r="F36" s="2" t="s">
        <v>91</v>
      </c>
      <c r="G36" s="2" t="s">
        <v>91</v>
      </c>
      <c r="H36" s="2" t="s">
        <v>91</v>
      </c>
      <c r="I36" s="2">
        <v>5.1168709095233398</v>
      </c>
      <c r="J36" s="2">
        <v>0.50458862575916896</v>
      </c>
      <c r="K36" s="2" t="s">
        <v>41</v>
      </c>
      <c r="L36" s="2" t="s">
        <v>91</v>
      </c>
      <c r="M36" s="2" t="s">
        <v>91</v>
      </c>
      <c r="N36" s="2" t="s">
        <v>91</v>
      </c>
      <c r="O36" s="2" t="s">
        <v>91</v>
      </c>
      <c r="P36" s="2" t="s">
        <v>91</v>
      </c>
      <c r="Q36" s="2" t="s">
        <v>91</v>
      </c>
      <c r="R36" s="2" t="s">
        <v>91</v>
      </c>
      <c r="S36" s="2" t="s">
        <v>93</v>
      </c>
      <c r="T36" s="2">
        <v>65</v>
      </c>
      <c r="U36" s="2" t="s">
        <v>93</v>
      </c>
      <c r="V36" s="2">
        <v>65</v>
      </c>
      <c r="W36" s="2" t="s">
        <v>304</v>
      </c>
      <c r="X36" s="2">
        <v>0.80335817638444895</v>
      </c>
      <c r="Y36" s="2" t="s">
        <v>306</v>
      </c>
      <c r="Z36" s="2" t="s">
        <v>260</v>
      </c>
      <c r="AA36" s="2">
        <f t="shared" si="1"/>
        <v>0</v>
      </c>
      <c r="AB36" s="2" t="str">
        <f t="shared" si="0"/>
        <v/>
      </c>
    </row>
    <row r="37" spans="1:28" ht="20" customHeight="1" x14ac:dyDescent="0.2">
      <c r="A37" s="2" t="s">
        <v>28</v>
      </c>
      <c r="B37" s="2" t="s">
        <v>91</v>
      </c>
      <c r="C37" s="2" t="s">
        <v>117</v>
      </c>
      <c r="D37" s="2" t="s">
        <v>91</v>
      </c>
      <c r="E37" s="2" t="s">
        <v>91</v>
      </c>
      <c r="F37" s="2" t="s">
        <v>91</v>
      </c>
      <c r="G37" s="2" t="s">
        <v>91</v>
      </c>
      <c r="H37" s="2" t="s">
        <v>91</v>
      </c>
      <c r="I37" s="2">
        <v>5.1168709095233398</v>
      </c>
      <c r="J37" s="2">
        <v>0.50458862575916896</v>
      </c>
      <c r="K37" s="2" t="s">
        <v>41</v>
      </c>
      <c r="L37" s="2" t="s">
        <v>91</v>
      </c>
      <c r="M37" s="2" t="s">
        <v>91</v>
      </c>
      <c r="N37" s="2" t="s">
        <v>91</v>
      </c>
      <c r="O37" s="2" t="s">
        <v>91</v>
      </c>
      <c r="P37" s="2" t="s">
        <v>91</v>
      </c>
      <c r="Q37" s="2" t="s">
        <v>91</v>
      </c>
      <c r="R37" s="2" t="s">
        <v>91</v>
      </c>
      <c r="S37" s="2" t="s">
        <v>93</v>
      </c>
      <c r="T37" s="2">
        <v>65</v>
      </c>
      <c r="U37" s="2" t="s">
        <v>93</v>
      </c>
      <c r="V37" s="2">
        <v>65</v>
      </c>
      <c r="W37" s="2" t="s">
        <v>304</v>
      </c>
      <c r="X37" s="2">
        <v>0.80335817638444895</v>
      </c>
      <c r="Y37" s="2" t="s">
        <v>306</v>
      </c>
      <c r="Z37" s="2" t="s">
        <v>307</v>
      </c>
      <c r="AA37" s="2">
        <f t="shared" si="1"/>
        <v>0</v>
      </c>
      <c r="AB37" s="2" t="str">
        <f t="shared" si="0"/>
        <v/>
      </c>
    </row>
    <row r="38" spans="1:28" ht="20" customHeight="1" x14ac:dyDescent="0.2">
      <c r="A38" s="2" t="s">
        <v>36</v>
      </c>
      <c r="B38" s="2" t="s">
        <v>24</v>
      </c>
      <c r="C38" s="2" t="s">
        <v>118</v>
      </c>
      <c r="D38" s="2" t="s">
        <v>26</v>
      </c>
      <c r="E38" s="6" t="s">
        <v>308</v>
      </c>
      <c r="F38" s="2" t="s">
        <v>34</v>
      </c>
      <c r="G38" s="6" t="s">
        <v>309</v>
      </c>
      <c r="H38" s="2" t="s">
        <v>28</v>
      </c>
      <c r="I38" s="2">
        <v>258.77720653087499</v>
      </c>
      <c r="J38" s="2">
        <v>0.88539063897005299</v>
      </c>
      <c r="K38" s="2" t="s">
        <v>49</v>
      </c>
      <c r="L38" s="2" t="s">
        <v>119</v>
      </c>
      <c r="M38" s="2">
        <v>65</v>
      </c>
      <c r="N38" s="2" t="s">
        <v>120</v>
      </c>
      <c r="O38" s="2">
        <v>20</v>
      </c>
      <c r="P38" s="2" t="s">
        <v>28</v>
      </c>
      <c r="Q38" s="2" t="s">
        <v>28</v>
      </c>
      <c r="R38" s="2" t="s">
        <v>24</v>
      </c>
      <c r="S38" s="2" t="s">
        <v>93</v>
      </c>
      <c r="T38" s="2">
        <v>65</v>
      </c>
      <c r="U38" s="2" t="s">
        <v>93</v>
      </c>
      <c r="V38" s="2">
        <v>65</v>
      </c>
      <c r="W38" s="2" t="s">
        <v>310</v>
      </c>
      <c r="X38" s="2">
        <v>0.84103448275862003</v>
      </c>
      <c r="Y38" s="2" t="s">
        <v>196</v>
      </c>
      <c r="Z38" s="2" t="s">
        <v>31</v>
      </c>
      <c r="AA38" s="2">
        <f t="shared" si="1"/>
        <v>0</v>
      </c>
      <c r="AB38" s="2">
        <f t="shared" si="0"/>
        <v>-45</v>
      </c>
    </row>
    <row r="39" spans="1:28" ht="20" customHeight="1" x14ac:dyDescent="0.2">
      <c r="A39" s="2" t="s">
        <v>36</v>
      </c>
      <c r="B39" s="2" t="s">
        <v>28</v>
      </c>
      <c r="C39" s="2" t="s">
        <v>121</v>
      </c>
      <c r="D39" s="2" t="s">
        <v>33</v>
      </c>
      <c r="E39" s="6" t="s">
        <v>311</v>
      </c>
      <c r="F39" s="2" t="s">
        <v>27</v>
      </c>
      <c r="G39" s="6" t="s">
        <v>309</v>
      </c>
      <c r="H39" s="2" t="s">
        <v>28</v>
      </c>
      <c r="I39" s="2">
        <v>181.14404457161299</v>
      </c>
      <c r="J39" s="2">
        <v>1</v>
      </c>
      <c r="K39" s="2" t="s">
        <v>49</v>
      </c>
      <c r="L39" s="2" t="s">
        <v>120</v>
      </c>
      <c r="M39" s="2">
        <v>20</v>
      </c>
      <c r="N39" s="2" t="s">
        <v>122</v>
      </c>
      <c r="O39" s="2">
        <v>20</v>
      </c>
      <c r="P39" s="2" t="s">
        <v>28</v>
      </c>
      <c r="Q39" s="2" t="s">
        <v>28</v>
      </c>
      <c r="R39" s="2" t="s">
        <v>24</v>
      </c>
      <c r="S39" s="2" t="s">
        <v>93</v>
      </c>
      <c r="T39" s="2">
        <v>65</v>
      </c>
      <c r="U39" s="2" t="s">
        <v>93</v>
      </c>
      <c r="V39" s="2">
        <v>65</v>
      </c>
      <c r="W39" s="2" t="s">
        <v>312</v>
      </c>
      <c r="X39" s="2">
        <v>0.83382620689655096</v>
      </c>
      <c r="Y39" s="2" t="s">
        <v>269</v>
      </c>
      <c r="Z39" s="2" t="s">
        <v>31</v>
      </c>
      <c r="AA39" s="2">
        <f t="shared" si="1"/>
        <v>0</v>
      </c>
      <c r="AB39" s="2">
        <f t="shared" si="0"/>
        <v>0</v>
      </c>
    </row>
    <row r="40" spans="1:28" ht="20" customHeight="1" x14ac:dyDescent="0.2">
      <c r="A40" s="2" t="s">
        <v>36</v>
      </c>
      <c r="B40" s="2" t="s">
        <v>36</v>
      </c>
      <c r="C40" s="2" t="s">
        <v>123</v>
      </c>
      <c r="D40" s="2" t="s">
        <v>33</v>
      </c>
      <c r="E40" s="6" t="s">
        <v>311</v>
      </c>
      <c r="F40" s="2" t="s">
        <v>39</v>
      </c>
      <c r="G40" s="6" t="s">
        <v>313</v>
      </c>
      <c r="H40" s="2" t="s">
        <v>28</v>
      </c>
      <c r="I40" s="2">
        <v>126.800831200129</v>
      </c>
      <c r="J40" s="2">
        <v>1.0567568952906301</v>
      </c>
      <c r="K40" s="2" t="s">
        <v>49</v>
      </c>
      <c r="L40" s="2" t="s">
        <v>122</v>
      </c>
      <c r="M40" s="2">
        <v>20</v>
      </c>
      <c r="N40" s="2" t="s">
        <v>124</v>
      </c>
      <c r="O40" s="2">
        <v>30</v>
      </c>
      <c r="P40" s="2" t="s">
        <v>28</v>
      </c>
      <c r="Q40" s="2" t="s">
        <v>24</v>
      </c>
      <c r="R40" s="2" t="s">
        <v>24</v>
      </c>
      <c r="S40" s="2" t="s">
        <v>93</v>
      </c>
      <c r="T40" s="2">
        <v>65</v>
      </c>
      <c r="U40" s="2" t="s">
        <v>93</v>
      </c>
      <c r="V40" s="2">
        <v>65</v>
      </c>
      <c r="W40" s="2" t="s">
        <v>314</v>
      </c>
      <c r="X40" s="2">
        <v>0.82634634310344801</v>
      </c>
      <c r="Y40" s="2" t="s">
        <v>272</v>
      </c>
      <c r="Z40" s="2" t="s">
        <v>31</v>
      </c>
      <c r="AA40" s="2">
        <f t="shared" si="1"/>
        <v>0</v>
      </c>
      <c r="AB40" s="2">
        <f t="shared" si="0"/>
        <v>10</v>
      </c>
    </row>
    <row r="41" spans="1:28" ht="20" customHeight="1" x14ac:dyDescent="0.2">
      <c r="A41" s="2" t="s">
        <v>36</v>
      </c>
      <c r="B41" s="2" t="s">
        <v>41</v>
      </c>
      <c r="C41" s="2" t="s">
        <v>125</v>
      </c>
      <c r="D41" s="2" t="s">
        <v>33</v>
      </c>
      <c r="E41" s="6" t="s">
        <v>311</v>
      </c>
      <c r="F41" s="2" t="s">
        <v>34</v>
      </c>
      <c r="G41" s="6" t="s">
        <v>315</v>
      </c>
      <c r="H41" s="2" t="s">
        <v>28</v>
      </c>
      <c r="I41" s="2">
        <v>88.760581840090296</v>
      </c>
      <c r="J41" s="2">
        <v>0.92416575366634302</v>
      </c>
      <c r="K41" s="2" t="s">
        <v>49</v>
      </c>
      <c r="L41" s="2" t="s">
        <v>124</v>
      </c>
      <c r="M41" s="2">
        <v>30</v>
      </c>
      <c r="N41" s="2" t="s">
        <v>126</v>
      </c>
      <c r="O41" s="2">
        <v>20</v>
      </c>
      <c r="P41" s="2" t="s">
        <v>28</v>
      </c>
      <c r="Q41" s="2" t="s">
        <v>28</v>
      </c>
      <c r="R41" s="2" t="s">
        <v>24</v>
      </c>
      <c r="S41" s="2" t="s">
        <v>93</v>
      </c>
      <c r="T41" s="2">
        <v>65</v>
      </c>
      <c r="U41" s="2" t="s">
        <v>93</v>
      </c>
      <c r="V41" s="2">
        <v>65</v>
      </c>
      <c r="W41" s="2" t="s">
        <v>316</v>
      </c>
      <c r="X41" s="2">
        <v>0.82011899097413798</v>
      </c>
      <c r="Y41" s="2" t="s">
        <v>275</v>
      </c>
      <c r="Z41" s="2" t="s">
        <v>31</v>
      </c>
      <c r="AA41" s="2">
        <f t="shared" si="1"/>
        <v>0</v>
      </c>
      <c r="AB41" s="2">
        <f t="shared" si="0"/>
        <v>-10</v>
      </c>
    </row>
    <row r="42" spans="1:28" ht="20" customHeight="1" x14ac:dyDescent="0.2">
      <c r="A42" s="2" t="s">
        <v>36</v>
      </c>
      <c r="B42" s="2" t="s">
        <v>45</v>
      </c>
      <c r="C42" s="2" t="s">
        <v>127</v>
      </c>
      <c r="D42" s="2" t="s">
        <v>51</v>
      </c>
      <c r="E42" s="6" t="s">
        <v>311</v>
      </c>
      <c r="F42" s="2" t="s">
        <v>34</v>
      </c>
      <c r="G42" s="6" t="s">
        <v>315</v>
      </c>
      <c r="H42" s="2" t="s">
        <v>28</v>
      </c>
      <c r="I42" s="2">
        <v>62.132407288063199</v>
      </c>
      <c r="J42" s="2">
        <v>1</v>
      </c>
      <c r="K42" s="2" t="s">
        <v>49</v>
      </c>
      <c r="L42" s="2" t="s">
        <v>126</v>
      </c>
      <c r="M42" s="2">
        <v>20</v>
      </c>
      <c r="N42" s="2" t="s">
        <v>128</v>
      </c>
      <c r="O42" s="2">
        <v>20</v>
      </c>
      <c r="P42" s="2" t="s">
        <v>28</v>
      </c>
      <c r="Q42" s="2" t="s">
        <v>28</v>
      </c>
      <c r="R42" s="2" t="s">
        <v>24</v>
      </c>
      <c r="S42" s="2" t="s">
        <v>93</v>
      </c>
      <c r="T42" s="2">
        <v>65</v>
      </c>
      <c r="U42" s="2" t="s">
        <v>93</v>
      </c>
      <c r="V42" s="2">
        <v>65</v>
      </c>
      <c r="W42" s="2" t="s">
        <v>317</v>
      </c>
      <c r="X42" s="2">
        <v>0.81434853867801704</v>
      </c>
      <c r="Y42" s="2" t="s">
        <v>279</v>
      </c>
      <c r="Z42" s="2" t="s">
        <v>31</v>
      </c>
      <c r="AA42" s="2">
        <f t="shared" si="1"/>
        <v>0</v>
      </c>
      <c r="AB42" s="2">
        <f t="shared" si="0"/>
        <v>0</v>
      </c>
    </row>
    <row r="43" spans="1:28" ht="20" customHeight="1" x14ac:dyDescent="0.2">
      <c r="A43" s="2" t="s">
        <v>36</v>
      </c>
      <c r="B43" s="2" t="s">
        <v>49</v>
      </c>
      <c r="C43" s="2" t="s">
        <v>129</v>
      </c>
      <c r="D43" s="2" t="s">
        <v>51</v>
      </c>
      <c r="E43" s="6" t="s">
        <v>318</v>
      </c>
      <c r="F43" s="2" t="s">
        <v>43</v>
      </c>
      <c r="G43" s="6" t="s">
        <v>315</v>
      </c>
      <c r="H43" s="2" t="s">
        <v>28</v>
      </c>
      <c r="I43" s="2">
        <v>43.492685101644199</v>
      </c>
      <c r="J43" s="2">
        <v>1.1746222479294099</v>
      </c>
      <c r="K43" s="2" t="s">
        <v>49</v>
      </c>
      <c r="L43" s="2" t="s">
        <v>128</v>
      </c>
      <c r="M43" s="2">
        <v>20</v>
      </c>
      <c r="N43" s="2" t="s">
        <v>130</v>
      </c>
      <c r="O43" s="2">
        <v>30</v>
      </c>
      <c r="P43" s="2" t="s">
        <v>28</v>
      </c>
      <c r="Q43" s="2" t="s">
        <v>24</v>
      </c>
      <c r="R43" s="2" t="s">
        <v>24</v>
      </c>
      <c r="S43" s="2" t="s">
        <v>93</v>
      </c>
      <c r="T43" s="2">
        <v>65</v>
      </c>
      <c r="U43" s="2" t="s">
        <v>93</v>
      </c>
      <c r="V43" s="2">
        <v>65</v>
      </c>
      <c r="W43" s="2" t="s">
        <v>319</v>
      </c>
      <c r="X43" s="2">
        <v>0.80838559943699995</v>
      </c>
      <c r="Y43" s="2" t="s">
        <v>282</v>
      </c>
      <c r="Z43" s="2" t="s">
        <v>31</v>
      </c>
      <c r="AA43" s="2">
        <f t="shared" si="1"/>
        <v>0</v>
      </c>
      <c r="AB43" s="2">
        <f t="shared" si="0"/>
        <v>10</v>
      </c>
    </row>
    <row r="44" spans="1:28" ht="20" customHeight="1" x14ac:dyDescent="0.2">
      <c r="A44" s="2" t="s">
        <v>36</v>
      </c>
      <c r="B44" s="2" t="s">
        <v>53</v>
      </c>
      <c r="C44" s="2" t="s">
        <v>131</v>
      </c>
      <c r="D44" s="2" t="s">
        <v>38</v>
      </c>
      <c r="E44" s="6" t="s">
        <v>320</v>
      </c>
      <c r="F44" s="2" t="s">
        <v>34</v>
      </c>
      <c r="G44" s="6" t="s">
        <v>321</v>
      </c>
      <c r="H44" s="2" t="s">
        <v>28</v>
      </c>
      <c r="I44" s="2">
        <v>30.444879571150899</v>
      </c>
      <c r="J44" s="2">
        <v>0.89140014076142304</v>
      </c>
      <c r="K44" s="2" t="s">
        <v>49</v>
      </c>
      <c r="L44" s="2" t="s">
        <v>130</v>
      </c>
      <c r="M44" s="2">
        <v>30</v>
      </c>
      <c r="N44" s="2" t="s">
        <v>132</v>
      </c>
      <c r="O44" s="2">
        <v>25</v>
      </c>
      <c r="P44" s="2" t="s">
        <v>28</v>
      </c>
      <c r="Q44" s="2" t="s">
        <v>28</v>
      </c>
      <c r="R44" s="2" t="s">
        <v>24</v>
      </c>
      <c r="S44" s="2" t="s">
        <v>93</v>
      </c>
      <c r="T44" s="2">
        <v>65</v>
      </c>
      <c r="U44" s="2" t="s">
        <v>93</v>
      </c>
      <c r="V44" s="2">
        <v>65</v>
      </c>
      <c r="W44" s="2" t="s">
        <v>322</v>
      </c>
      <c r="X44" s="2">
        <v>0.80177062231518004</v>
      </c>
      <c r="Y44" s="2" t="s">
        <v>286</v>
      </c>
      <c r="Z44" s="2" t="s">
        <v>31</v>
      </c>
      <c r="AA44" s="2">
        <f t="shared" si="1"/>
        <v>0</v>
      </c>
      <c r="AB44" s="2">
        <f t="shared" si="0"/>
        <v>-5</v>
      </c>
    </row>
    <row r="45" spans="1:28" ht="20" customHeight="1" x14ac:dyDescent="0.2">
      <c r="A45" s="2" t="s">
        <v>36</v>
      </c>
      <c r="B45" s="2" t="s">
        <v>56</v>
      </c>
      <c r="C45" s="2" t="s">
        <v>133</v>
      </c>
      <c r="D45" s="2" t="s">
        <v>38</v>
      </c>
      <c r="E45" s="6" t="s">
        <v>323</v>
      </c>
      <c r="F45" s="2" t="s">
        <v>39</v>
      </c>
      <c r="G45" s="6" t="s">
        <v>321</v>
      </c>
      <c r="H45" s="2" t="s">
        <v>28</v>
      </c>
      <c r="I45" s="2">
        <v>21.3114156998056</v>
      </c>
      <c r="J45" s="2">
        <v>1.6367190980781301</v>
      </c>
      <c r="K45" s="2" t="s">
        <v>49</v>
      </c>
      <c r="L45" s="2" t="s">
        <v>132</v>
      </c>
      <c r="M45" s="2">
        <v>25</v>
      </c>
      <c r="N45" s="2" t="s">
        <v>134</v>
      </c>
      <c r="O45" s="2">
        <v>40</v>
      </c>
      <c r="P45" s="2" t="s">
        <v>28</v>
      </c>
      <c r="Q45" s="2" t="s">
        <v>24</v>
      </c>
      <c r="R45" s="2" t="s">
        <v>24</v>
      </c>
      <c r="S45" s="2" t="s">
        <v>93</v>
      </c>
      <c r="T45" s="2">
        <v>65</v>
      </c>
      <c r="U45" s="2" t="s">
        <v>93</v>
      </c>
      <c r="V45" s="2">
        <v>65</v>
      </c>
      <c r="W45" s="2" t="s">
        <v>324</v>
      </c>
      <c r="X45" s="2">
        <v>0.79563285227404701</v>
      </c>
      <c r="Y45" s="2" t="s">
        <v>290</v>
      </c>
      <c r="Z45" s="2" t="s">
        <v>31</v>
      </c>
      <c r="AA45" s="2">
        <f t="shared" si="1"/>
        <v>0</v>
      </c>
      <c r="AB45" s="2">
        <f t="shared" si="0"/>
        <v>15</v>
      </c>
    </row>
    <row r="46" spans="1:28" ht="20" customHeight="1" x14ac:dyDescent="0.2">
      <c r="A46" s="2" t="s">
        <v>36</v>
      </c>
      <c r="B46" s="2" t="s">
        <v>59</v>
      </c>
      <c r="C46" s="2" t="s">
        <v>135</v>
      </c>
      <c r="D46" s="2" t="s">
        <v>26</v>
      </c>
      <c r="E46" s="6" t="s">
        <v>325</v>
      </c>
      <c r="F46" s="2" t="s">
        <v>47</v>
      </c>
      <c r="G46" s="6" t="s">
        <v>326</v>
      </c>
      <c r="H46" s="2" t="s">
        <v>28</v>
      </c>
      <c r="I46" s="2">
        <v>14.917990989863901</v>
      </c>
      <c r="J46" s="2">
        <v>0.62548240190520898</v>
      </c>
      <c r="K46" s="2" t="s">
        <v>49</v>
      </c>
      <c r="L46" s="2" t="s">
        <v>134</v>
      </c>
      <c r="M46" s="2">
        <v>40</v>
      </c>
      <c r="N46" s="2" t="s">
        <v>136</v>
      </c>
      <c r="O46" s="2">
        <v>30</v>
      </c>
      <c r="P46" s="2" t="s">
        <v>28</v>
      </c>
      <c r="Q46" s="2" t="s">
        <v>28</v>
      </c>
      <c r="R46" s="2" t="s">
        <v>24</v>
      </c>
      <c r="S46" s="2" t="s">
        <v>93</v>
      </c>
      <c r="T46" s="2">
        <v>65</v>
      </c>
      <c r="U46" s="2" t="s">
        <v>93</v>
      </c>
      <c r="V46" s="2">
        <v>65</v>
      </c>
      <c r="W46" s="2" t="s">
        <v>327</v>
      </c>
      <c r="X46" s="2">
        <v>0.78898144779173296</v>
      </c>
      <c r="Y46" s="2" t="s">
        <v>294</v>
      </c>
      <c r="Z46" s="2" t="s">
        <v>31</v>
      </c>
      <c r="AA46" s="2">
        <f t="shared" si="1"/>
        <v>0</v>
      </c>
      <c r="AB46" s="2">
        <f t="shared" si="0"/>
        <v>-10</v>
      </c>
    </row>
    <row r="47" spans="1:28" ht="20" customHeight="1" x14ac:dyDescent="0.2">
      <c r="A47" s="2" t="s">
        <v>36</v>
      </c>
      <c r="B47" s="2" t="s">
        <v>29</v>
      </c>
      <c r="C47" s="2" t="s">
        <v>137</v>
      </c>
      <c r="D47" s="2" t="s">
        <v>61</v>
      </c>
      <c r="E47" s="6" t="s">
        <v>328</v>
      </c>
      <c r="F47" s="2" t="s">
        <v>43</v>
      </c>
      <c r="G47" s="6" t="s">
        <v>329</v>
      </c>
      <c r="H47" s="2" t="s">
        <v>28</v>
      </c>
      <c r="I47" s="2">
        <v>10.442593692904699</v>
      </c>
      <c r="J47" s="2">
        <v>0.51153894972219405</v>
      </c>
      <c r="K47" s="2" t="s">
        <v>49</v>
      </c>
      <c r="L47" s="2" t="s">
        <v>136</v>
      </c>
      <c r="M47" s="2">
        <v>30</v>
      </c>
      <c r="N47" s="2" t="s">
        <v>138</v>
      </c>
      <c r="O47" s="2">
        <v>20</v>
      </c>
      <c r="P47" s="2" t="s">
        <v>28</v>
      </c>
      <c r="Q47" s="2" t="s">
        <v>28</v>
      </c>
      <c r="R47" s="2" t="s">
        <v>24</v>
      </c>
      <c r="S47" s="2" t="s">
        <v>93</v>
      </c>
      <c r="T47" s="2">
        <v>65</v>
      </c>
      <c r="U47" s="2" t="s">
        <v>93</v>
      </c>
      <c r="V47" s="2">
        <v>65</v>
      </c>
      <c r="W47" s="2" t="s">
        <v>330</v>
      </c>
      <c r="X47" s="2">
        <v>0.78243144536939702</v>
      </c>
      <c r="Y47" s="2" t="s">
        <v>331</v>
      </c>
      <c r="Z47" s="2" t="s">
        <v>31</v>
      </c>
      <c r="AA47" s="2">
        <f t="shared" si="1"/>
        <v>0</v>
      </c>
      <c r="AB47" s="2">
        <f t="shared" si="0"/>
        <v>-10</v>
      </c>
    </row>
    <row r="48" spans="1:28" ht="20" customHeight="1" x14ac:dyDescent="0.2">
      <c r="A48" s="2" t="s">
        <v>36</v>
      </c>
      <c r="B48" s="2" t="s">
        <v>65</v>
      </c>
      <c r="C48" s="2" t="s">
        <v>139</v>
      </c>
      <c r="D48" s="2" t="s">
        <v>33</v>
      </c>
      <c r="E48" s="6" t="s">
        <v>332</v>
      </c>
      <c r="F48" s="2" t="s">
        <v>34</v>
      </c>
      <c r="G48" s="6" t="s">
        <v>333</v>
      </c>
      <c r="H48" s="2" t="s">
        <v>28</v>
      </c>
      <c r="I48" s="2">
        <v>7.3098155850333502</v>
      </c>
      <c r="J48" s="2">
        <v>0.61952126719293998</v>
      </c>
      <c r="K48" s="2" t="s">
        <v>49</v>
      </c>
      <c r="L48" s="2" t="s">
        <v>138</v>
      </c>
      <c r="M48" s="2">
        <v>20</v>
      </c>
      <c r="N48" s="2" t="s">
        <v>140</v>
      </c>
      <c r="O48" s="2">
        <v>15</v>
      </c>
      <c r="P48" s="2" t="s">
        <v>28</v>
      </c>
      <c r="Q48" s="2" t="s">
        <v>28</v>
      </c>
      <c r="R48" s="2" t="s">
        <v>24</v>
      </c>
      <c r="S48" s="2" t="s">
        <v>93</v>
      </c>
      <c r="T48" s="2">
        <v>65</v>
      </c>
      <c r="U48" s="2" t="s">
        <v>93</v>
      </c>
      <c r="V48" s="2">
        <v>65</v>
      </c>
      <c r="W48" s="2" t="s">
        <v>334</v>
      </c>
      <c r="X48" s="2">
        <v>0.77684534213099099</v>
      </c>
      <c r="Y48" s="2" t="s">
        <v>335</v>
      </c>
      <c r="Z48" s="2" t="s">
        <v>31</v>
      </c>
      <c r="AA48" s="2">
        <f t="shared" si="1"/>
        <v>0</v>
      </c>
      <c r="AB48" s="2">
        <f t="shared" si="0"/>
        <v>-5</v>
      </c>
    </row>
    <row r="49" spans="1:28" ht="20" customHeight="1" x14ac:dyDescent="0.2">
      <c r="A49" s="2" t="s">
        <v>36</v>
      </c>
      <c r="B49" s="2" t="s">
        <v>67</v>
      </c>
      <c r="C49" s="2" t="s">
        <v>141</v>
      </c>
      <c r="D49" s="2" t="s">
        <v>61</v>
      </c>
      <c r="E49" s="6" t="s">
        <v>332</v>
      </c>
      <c r="F49" s="2" t="s">
        <v>27</v>
      </c>
      <c r="G49" s="6" t="s">
        <v>333</v>
      </c>
      <c r="H49" s="2" t="s">
        <v>28</v>
      </c>
      <c r="I49" s="2">
        <v>5.1168709095233398</v>
      </c>
      <c r="J49" s="2">
        <v>15.4258879925163</v>
      </c>
      <c r="K49" s="2" t="s">
        <v>49</v>
      </c>
      <c r="L49" s="2" t="s">
        <v>140</v>
      </c>
      <c r="M49" s="2">
        <v>15</v>
      </c>
      <c r="N49" s="2" t="s">
        <v>142</v>
      </c>
      <c r="O49" s="2">
        <v>35</v>
      </c>
      <c r="P49" s="2" t="s">
        <v>28</v>
      </c>
      <c r="Q49" s="2" t="s">
        <v>24</v>
      </c>
      <c r="R49" s="2" t="s">
        <v>24</v>
      </c>
      <c r="S49" s="2" t="s">
        <v>93</v>
      </c>
      <c r="T49" s="2">
        <v>65</v>
      </c>
      <c r="U49" s="2" t="s">
        <v>93</v>
      </c>
      <c r="V49" s="2">
        <v>65</v>
      </c>
      <c r="W49" s="2" t="s">
        <v>336</v>
      </c>
      <c r="X49" s="2">
        <v>0.77020577466178197</v>
      </c>
      <c r="Y49" s="2" t="s">
        <v>337</v>
      </c>
      <c r="Z49" s="2" t="s">
        <v>31</v>
      </c>
      <c r="AA49" s="2">
        <f t="shared" si="1"/>
        <v>0</v>
      </c>
      <c r="AB49" s="2">
        <f t="shared" si="0"/>
        <v>20</v>
      </c>
    </row>
    <row r="50" spans="1:28" ht="20" customHeight="1" x14ac:dyDescent="0.2">
      <c r="A50" s="2" t="s">
        <v>36</v>
      </c>
      <c r="B50" s="2" t="s">
        <v>91</v>
      </c>
      <c r="C50" s="2" t="s">
        <v>141</v>
      </c>
      <c r="D50" s="2" t="s">
        <v>91</v>
      </c>
      <c r="E50" s="2" t="s">
        <v>91</v>
      </c>
      <c r="F50" s="2" t="s">
        <v>91</v>
      </c>
      <c r="G50" s="2" t="s">
        <v>91</v>
      </c>
      <c r="H50" s="2" t="s">
        <v>91</v>
      </c>
      <c r="I50" s="2">
        <v>5.1168709095233398</v>
      </c>
      <c r="J50" s="2">
        <v>15.4258879925163</v>
      </c>
      <c r="K50" s="2" t="s">
        <v>49</v>
      </c>
      <c r="L50" s="2" t="s">
        <v>91</v>
      </c>
      <c r="M50" s="2" t="s">
        <v>91</v>
      </c>
      <c r="N50" s="2" t="s">
        <v>91</v>
      </c>
      <c r="O50" s="2" t="s">
        <v>91</v>
      </c>
      <c r="P50" s="2" t="s">
        <v>91</v>
      </c>
      <c r="Q50" s="2" t="s">
        <v>91</v>
      </c>
      <c r="R50" s="2" t="s">
        <v>91</v>
      </c>
      <c r="S50" s="2" t="s">
        <v>93</v>
      </c>
      <c r="T50" s="2">
        <v>65</v>
      </c>
      <c r="U50" s="2" t="s">
        <v>93</v>
      </c>
      <c r="V50" s="2">
        <v>65</v>
      </c>
      <c r="W50" s="2" t="s">
        <v>336</v>
      </c>
      <c r="X50" s="2">
        <v>0.77020577466178197</v>
      </c>
      <c r="Y50" s="2" t="s">
        <v>338</v>
      </c>
      <c r="Z50" s="2" t="s">
        <v>260</v>
      </c>
      <c r="AA50" s="2">
        <f t="shared" si="1"/>
        <v>0</v>
      </c>
      <c r="AB50" s="2" t="str">
        <f t="shared" si="0"/>
        <v/>
      </c>
    </row>
    <row r="51" spans="1:28" ht="20" customHeight="1" x14ac:dyDescent="0.2">
      <c r="A51" s="2" t="s">
        <v>36</v>
      </c>
      <c r="B51" s="2" t="s">
        <v>91</v>
      </c>
      <c r="C51" s="2" t="s">
        <v>143</v>
      </c>
      <c r="D51" s="2" t="s">
        <v>91</v>
      </c>
      <c r="E51" s="2" t="s">
        <v>91</v>
      </c>
      <c r="F51" s="2" t="s">
        <v>91</v>
      </c>
      <c r="G51" s="2" t="s">
        <v>91</v>
      </c>
      <c r="H51" s="2" t="s">
        <v>91</v>
      </c>
      <c r="I51" s="2">
        <v>5.1168709095233398</v>
      </c>
      <c r="J51" s="2">
        <v>15.4258879925163</v>
      </c>
      <c r="K51" s="2" t="s">
        <v>49</v>
      </c>
      <c r="L51" s="2" t="s">
        <v>91</v>
      </c>
      <c r="M51" s="2" t="s">
        <v>91</v>
      </c>
      <c r="N51" s="2" t="s">
        <v>91</v>
      </c>
      <c r="O51" s="2" t="s">
        <v>91</v>
      </c>
      <c r="P51" s="2" t="s">
        <v>91</v>
      </c>
      <c r="Q51" s="2" t="s">
        <v>91</v>
      </c>
      <c r="R51" s="2" t="s">
        <v>91</v>
      </c>
      <c r="S51" s="2" t="s">
        <v>93</v>
      </c>
      <c r="T51" s="2">
        <v>65</v>
      </c>
      <c r="U51" s="2" t="s">
        <v>93</v>
      </c>
      <c r="V51" s="2">
        <v>65</v>
      </c>
      <c r="W51" s="2" t="s">
        <v>336</v>
      </c>
      <c r="X51" s="2">
        <v>0.77020577466178197</v>
      </c>
      <c r="Y51" s="2" t="s">
        <v>338</v>
      </c>
      <c r="Z51" s="2" t="s">
        <v>339</v>
      </c>
      <c r="AA51" s="2">
        <f t="shared" si="1"/>
        <v>0</v>
      </c>
      <c r="AB51" s="2" t="str">
        <f t="shared" si="0"/>
        <v/>
      </c>
    </row>
    <row r="52" spans="1:28" ht="20" customHeight="1" x14ac:dyDescent="0.2">
      <c r="A52" s="2" t="s">
        <v>41</v>
      </c>
      <c r="B52" s="2" t="s">
        <v>24</v>
      </c>
      <c r="C52" s="2" t="s">
        <v>144</v>
      </c>
      <c r="D52" s="2" t="s">
        <v>33</v>
      </c>
      <c r="E52" s="6" t="s">
        <v>340</v>
      </c>
      <c r="F52" s="2" t="s">
        <v>47</v>
      </c>
      <c r="G52" s="6" t="s">
        <v>341</v>
      </c>
      <c r="H52" s="2" t="s">
        <v>28</v>
      </c>
      <c r="I52" s="2">
        <v>258.77720653087499</v>
      </c>
      <c r="J52" s="2">
        <v>0.88539063897005299</v>
      </c>
      <c r="K52" s="2" t="s">
        <v>56</v>
      </c>
      <c r="L52" s="2" t="s">
        <v>145</v>
      </c>
      <c r="M52" s="2">
        <v>65</v>
      </c>
      <c r="N52" s="2" t="s">
        <v>146</v>
      </c>
      <c r="O52" s="2">
        <v>20</v>
      </c>
      <c r="P52" s="2" t="s">
        <v>28</v>
      </c>
      <c r="Q52" s="2" t="s">
        <v>28</v>
      </c>
      <c r="R52" s="2" t="s">
        <v>24</v>
      </c>
      <c r="S52" s="2" t="s">
        <v>93</v>
      </c>
      <c r="T52" s="2">
        <v>65</v>
      </c>
      <c r="U52" s="2" t="s">
        <v>93</v>
      </c>
      <c r="V52" s="2">
        <v>65</v>
      </c>
      <c r="W52" s="2" t="s">
        <v>342</v>
      </c>
      <c r="X52" s="2">
        <v>0.83820689655172398</v>
      </c>
      <c r="Y52" s="2" t="s">
        <v>196</v>
      </c>
      <c r="Z52" s="2" t="s">
        <v>31</v>
      </c>
      <c r="AA52" s="2">
        <f t="shared" si="1"/>
        <v>0</v>
      </c>
      <c r="AB52" s="2">
        <f t="shared" si="0"/>
        <v>-45</v>
      </c>
    </row>
    <row r="53" spans="1:28" ht="20" customHeight="1" x14ac:dyDescent="0.2">
      <c r="A53" s="2" t="s">
        <v>41</v>
      </c>
      <c r="B53" s="2" t="s">
        <v>28</v>
      </c>
      <c r="C53" s="2" t="s">
        <v>147</v>
      </c>
      <c r="D53" s="2" t="s">
        <v>38</v>
      </c>
      <c r="E53" s="6" t="s">
        <v>340</v>
      </c>
      <c r="F53" s="2" t="s">
        <v>27</v>
      </c>
      <c r="G53" s="6" t="s">
        <v>343</v>
      </c>
      <c r="H53" s="2" t="s">
        <v>28</v>
      </c>
      <c r="I53" s="2">
        <v>181.14404457161299</v>
      </c>
      <c r="J53" s="2">
        <v>1.03939964267114</v>
      </c>
      <c r="K53" s="2" t="s">
        <v>56</v>
      </c>
      <c r="L53" s="2" t="s">
        <v>146</v>
      </c>
      <c r="M53" s="2">
        <v>20</v>
      </c>
      <c r="N53" s="2" t="s">
        <v>148</v>
      </c>
      <c r="O53" s="2">
        <v>30</v>
      </c>
      <c r="P53" s="2" t="s">
        <v>28</v>
      </c>
      <c r="Q53" s="2" t="s">
        <v>24</v>
      </c>
      <c r="R53" s="2" t="s">
        <v>24</v>
      </c>
      <c r="S53" s="2" t="s">
        <v>93</v>
      </c>
      <c r="T53" s="2">
        <v>65</v>
      </c>
      <c r="U53" s="2" t="s">
        <v>93</v>
      </c>
      <c r="V53" s="2">
        <v>65</v>
      </c>
      <c r="W53" s="2" t="s">
        <v>344</v>
      </c>
      <c r="X53" s="2">
        <v>0.82957241379310298</v>
      </c>
      <c r="Y53" s="2" t="s">
        <v>269</v>
      </c>
      <c r="Z53" s="2" t="s">
        <v>31</v>
      </c>
      <c r="AA53" s="2">
        <f t="shared" si="1"/>
        <v>0</v>
      </c>
      <c r="AB53" s="2">
        <f t="shared" si="0"/>
        <v>10</v>
      </c>
    </row>
    <row r="54" spans="1:28" ht="20" customHeight="1" x14ac:dyDescent="0.2">
      <c r="A54" s="2" t="s">
        <v>41</v>
      </c>
      <c r="B54" s="2" t="s">
        <v>36</v>
      </c>
      <c r="C54" s="2" t="s">
        <v>149</v>
      </c>
      <c r="D54" s="2" t="s">
        <v>38</v>
      </c>
      <c r="E54" s="6" t="s">
        <v>345</v>
      </c>
      <c r="F54" s="2" t="s">
        <v>27</v>
      </c>
      <c r="G54" s="6" t="s">
        <v>346</v>
      </c>
      <c r="H54" s="2" t="s">
        <v>28</v>
      </c>
      <c r="I54" s="2">
        <v>126.800831200129</v>
      </c>
      <c r="J54" s="2">
        <v>1</v>
      </c>
      <c r="K54" s="2" t="s">
        <v>56</v>
      </c>
      <c r="L54" s="2" t="s">
        <v>148</v>
      </c>
      <c r="M54" s="2">
        <v>30</v>
      </c>
      <c r="N54" s="2" t="s">
        <v>148</v>
      </c>
      <c r="O54" s="2">
        <v>30</v>
      </c>
      <c r="P54" s="2" t="s">
        <v>28</v>
      </c>
      <c r="Q54" s="2" t="s">
        <v>28</v>
      </c>
      <c r="R54" s="2" t="s">
        <v>24</v>
      </c>
      <c r="S54" s="2" t="s">
        <v>93</v>
      </c>
      <c r="T54" s="2">
        <v>65</v>
      </c>
      <c r="U54" s="2" t="s">
        <v>93</v>
      </c>
      <c r="V54" s="2">
        <v>65</v>
      </c>
      <c r="W54" s="2" t="s">
        <v>347</v>
      </c>
      <c r="X54" s="2">
        <v>0.81904728275862004</v>
      </c>
      <c r="Y54" s="2" t="s">
        <v>272</v>
      </c>
      <c r="Z54" s="2" t="s">
        <v>31</v>
      </c>
      <c r="AA54" s="2">
        <f t="shared" si="1"/>
        <v>0</v>
      </c>
      <c r="AB54" s="2">
        <f t="shared" si="0"/>
        <v>0</v>
      </c>
    </row>
    <row r="55" spans="1:28" ht="20" customHeight="1" x14ac:dyDescent="0.2">
      <c r="A55" s="2" t="s">
        <v>41</v>
      </c>
      <c r="B55" s="2" t="s">
        <v>41</v>
      </c>
      <c r="C55" s="2" t="s">
        <v>150</v>
      </c>
      <c r="D55" s="2" t="s">
        <v>26</v>
      </c>
      <c r="E55" s="6" t="s">
        <v>348</v>
      </c>
      <c r="F55" s="2" t="s">
        <v>39</v>
      </c>
      <c r="G55" s="6" t="s">
        <v>349</v>
      </c>
      <c r="H55" s="2" t="s">
        <v>28</v>
      </c>
      <c r="I55" s="2">
        <v>88.760581840090296</v>
      </c>
      <c r="J55" s="2">
        <v>0.85408234024968099</v>
      </c>
      <c r="K55" s="2" t="s">
        <v>56</v>
      </c>
      <c r="L55" s="2" t="s">
        <v>148</v>
      </c>
      <c r="M55" s="2">
        <v>30</v>
      </c>
      <c r="N55" s="2" t="s">
        <v>29</v>
      </c>
      <c r="O55" s="2">
        <v>10</v>
      </c>
      <c r="P55" s="2" t="s">
        <v>28</v>
      </c>
      <c r="Q55" s="2" t="s">
        <v>28</v>
      </c>
      <c r="R55" s="2" t="s">
        <v>24</v>
      </c>
      <c r="S55" s="2" t="s">
        <v>93</v>
      </c>
      <c r="T55" s="2">
        <v>65</v>
      </c>
      <c r="U55" s="2" t="s">
        <v>93</v>
      </c>
      <c r="V55" s="2">
        <v>65</v>
      </c>
      <c r="W55" s="2" t="s">
        <v>350</v>
      </c>
      <c r="X55" s="2">
        <v>0.80872301738793095</v>
      </c>
      <c r="Y55" s="2" t="s">
        <v>275</v>
      </c>
      <c r="Z55" s="2" t="s">
        <v>31</v>
      </c>
      <c r="AA55" s="2">
        <f t="shared" si="1"/>
        <v>0</v>
      </c>
      <c r="AB55" s="2">
        <f t="shared" si="0"/>
        <v>-20</v>
      </c>
    </row>
    <row r="56" spans="1:28" ht="20" customHeight="1" x14ac:dyDescent="0.2">
      <c r="A56" s="2" t="s">
        <v>41</v>
      </c>
      <c r="B56" s="2" t="s">
        <v>45</v>
      </c>
      <c r="C56" s="2" t="s">
        <v>151</v>
      </c>
      <c r="D56" s="2" t="s">
        <v>38</v>
      </c>
      <c r="E56" s="6" t="s">
        <v>351</v>
      </c>
      <c r="F56" s="2" t="s">
        <v>27</v>
      </c>
      <c r="G56" s="6" t="s">
        <v>352</v>
      </c>
      <c r="H56" s="2" t="s">
        <v>28</v>
      </c>
      <c r="I56" s="2">
        <v>62.132407288063199</v>
      </c>
      <c r="J56" s="2">
        <v>1.4021234956058799</v>
      </c>
      <c r="K56" s="2" t="s">
        <v>56</v>
      </c>
      <c r="L56" s="2" t="s">
        <v>29</v>
      </c>
      <c r="M56" s="2">
        <v>10</v>
      </c>
      <c r="N56" s="2" t="s">
        <v>152</v>
      </c>
      <c r="O56" s="2">
        <v>40</v>
      </c>
      <c r="P56" s="2" t="s">
        <v>28</v>
      </c>
      <c r="Q56" s="2" t="s">
        <v>24</v>
      </c>
      <c r="R56" s="2" t="s">
        <v>24</v>
      </c>
      <c r="S56" s="2" t="s">
        <v>93</v>
      </c>
      <c r="T56" s="2">
        <v>65</v>
      </c>
      <c r="U56" s="2" t="s">
        <v>93</v>
      </c>
      <c r="V56" s="2">
        <v>65</v>
      </c>
      <c r="W56" s="2" t="s">
        <v>353</v>
      </c>
      <c r="X56" s="2">
        <v>0.79879748296219799</v>
      </c>
      <c r="Y56" s="2" t="s">
        <v>279</v>
      </c>
      <c r="Z56" s="2" t="s">
        <v>31</v>
      </c>
      <c r="AA56" s="2">
        <f t="shared" si="1"/>
        <v>0</v>
      </c>
      <c r="AB56" s="2">
        <f t="shared" si="0"/>
        <v>30</v>
      </c>
    </row>
    <row r="57" spans="1:28" ht="20" customHeight="1" x14ac:dyDescent="0.2">
      <c r="A57" s="2" t="s">
        <v>41</v>
      </c>
      <c r="B57" s="2" t="s">
        <v>49</v>
      </c>
      <c r="C57" s="2" t="s">
        <v>153</v>
      </c>
      <c r="D57" s="2" t="s">
        <v>33</v>
      </c>
      <c r="E57" s="6" t="s">
        <v>354</v>
      </c>
      <c r="F57" s="2" t="s">
        <v>47</v>
      </c>
      <c r="G57" s="6" t="s">
        <v>355</v>
      </c>
      <c r="H57" s="2" t="s">
        <v>28</v>
      </c>
      <c r="I57" s="2">
        <v>43.492685101644199</v>
      </c>
      <c r="J57" s="2">
        <v>0.92267953659203406</v>
      </c>
      <c r="K57" s="2" t="s">
        <v>56</v>
      </c>
      <c r="L57" s="2" t="s">
        <v>152</v>
      </c>
      <c r="M57" s="2">
        <v>40</v>
      </c>
      <c r="N57" s="2" t="s">
        <v>154</v>
      </c>
      <c r="O57" s="2">
        <v>35</v>
      </c>
      <c r="P57" s="2" t="s">
        <v>24</v>
      </c>
      <c r="Q57" s="2" t="s">
        <v>24</v>
      </c>
      <c r="R57" s="2" t="s">
        <v>24</v>
      </c>
      <c r="S57" s="2" t="s">
        <v>93</v>
      </c>
      <c r="T57" s="2">
        <v>65</v>
      </c>
      <c r="U57" s="2" t="s">
        <v>93</v>
      </c>
      <c r="V57" s="2">
        <v>65</v>
      </c>
      <c r="W57" s="2" t="s">
        <v>356</v>
      </c>
      <c r="X57" s="2">
        <v>0.78937447722948795</v>
      </c>
      <c r="Y57" s="2" t="s">
        <v>282</v>
      </c>
      <c r="Z57" s="2" t="s">
        <v>31</v>
      </c>
      <c r="AA57" s="2">
        <f t="shared" si="1"/>
        <v>0</v>
      </c>
      <c r="AB57" s="2">
        <f t="shared" si="0"/>
        <v>-5</v>
      </c>
    </row>
    <row r="58" spans="1:28" ht="20" customHeight="1" x14ac:dyDescent="0.2">
      <c r="A58" s="2" t="s">
        <v>41</v>
      </c>
      <c r="B58" s="2" t="s">
        <v>53</v>
      </c>
      <c r="C58" s="2" t="s">
        <v>155</v>
      </c>
      <c r="D58" s="2" t="s">
        <v>51</v>
      </c>
      <c r="E58" s="6" t="s">
        <v>354</v>
      </c>
      <c r="F58" s="2" t="s">
        <v>43</v>
      </c>
      <c r="G58" s="6" t="s">
        <v>357</v>
      </c>
      <c r="H58" s="2" t="s">
        <v>28</v>
      </c>
      <c r="I58" s="2">
        <v>30.444879571150899</v>
      </c>
      <c r="J58" s="2">
        <v>1</v>
      </c>
      <c r="K58" s="2" t="s">
        <v>56</v>
      </c>
      <c r="L58" s="2" t="s">
        <v>152</v>
      </c>
      <c r="M58" s="2">
        <v>40</v>
      </c>
      <c r="N58" s="2" t="s">
        <v>156</v>
      </c>
      <c r="O58" s="2">
        <v>40</v>
      </c>
      <c r="P58" s="2" t="s">
        <v>28</v>
      </c>
      <c r="Q58" s="2" t="s">
        <v>28</v>
      </c>
      <c r="R58" s="2" t="s">
        <v>24</v>
      </c>
      <c r="S58" s="2" t="s">
        <v>93</v>
      </c>
      <c r="T58" s="2">
        <v>65</v>
      </c>
      <c r="U58" s="2" t="s">
        <v>93</v>
      </c>
      <c r="V58" s="2">
        <v>65</v>
      </c>
      <c r="W58" s="2" t="s">
        <v>358</v>
      </c>
      <c r="X58" s="2">
        <v>0.78024955976880095</v>
      </c>
      <c r="Y58" s="2" t="s">
        <v>286</v>
      </c>
      <c r="Z58" s="2" t="s">
        <v>31</v>
      </c>
      <c r="AA58" s="2">
        <f t="shared" si="1"/>
        <v>0</v>
      </c>
      <c r="AB58" s="2">
        <f t="shared" si="0"/>
        <v>0</v>
      </c>
    </row>
    <row r="59" spans="1:28" ht="20" customHeight="1" x14ac:dyDescent="0.2">
      <c r="A59" s="2" t="s">
        <v>41</v>
      </c>
      <c r="B59" s="2" t="s">
        <v>56</v>
      </c>
      <c r="C59" s="2" t="s">
        <v>157</v>
      </c>
      <c r="D59" s="2" t="s">
        <v>51</v>
      </c>
      <c r="E59" s="6" t="s">
        <v>359</v>
      </c>
      <c r="F59" s="2" t="s">
        <v>27</v>
      </c>
      <c r="G59" s="6" t="s">
        <v>360</v>
      </c>
      <c r="H59" s="2" t="s">
        <v>28</v>
      </c>
      <c r="I59" s="2">
        <v>21.3114156998056</v>
      </c>
      <c r="J59" s="2">
        <v>0.72002995854993102</v>
      </c>
      <c r="K59" s="2" t="s">
        <v>56</v>
      </c>
      <c r="L59" s="2" t="s">
        <v>156</v>
      </c>
      <c r="M59" s="2">
        <v>40</v>
      </c>
      <c r="N59" s="2" t="s">
        <v>148</v>
      </c>
      <c r="O59" s="2">
        <v>30</v>
      </c>
      <c r="P59" s="2" t="s">
        <v>28</v>
      </c>
      <c r="Q59" s="2" t="s">
        <v>28</v>
      </c>
      <c r="R59" s="2" t="s">
        <v>24</v>
      </c>
      <c r="S59" s="2" t="s">
        <v>93</v>
      </c>
      <c r="T59" s="2">
        <v>65</v>
      </c>
      <c r="U59" s="2" t="s">
        <v>93</v>
      </c>
      <c r="V59" s="2">
        <v>65</v>
      </c>
      <c r="W59" s="2" t="s">
        <v>361</v>
      </c>
      <c r="X59" s="2">
        <v>0.77229672159480101</v>
      </c>
      <c r="Y59" s="2" t="s">
        <v>362</v>
      </c>
      <c r="Z59" s="2" t="s">
        <v>31</v>
      </c>
      <c r="AA59" s="2">
        <f t="shared" si="1"/>
        <v>0</v>
      </c>
      <c r="AB59" s="2">
        <f t="shared" si="0"/>
        <v>-10</v>
      </c>
    </row>
    <row r="60" spans="1:28" ht="20" customHeight="1" x14ac:dyDescent="0.2">
      <c r="A60" s="2" t="s">
        <v>41</v>
      </c>
      <c r="B60" s="2" t="s">
        <v>59</v>
      </c>
      <c r="C60" s="2" t="s">
        <v>158</v>
      </c>
      <c r="D60" s="2" t="s">
        <v>26</v>
      </c>
      <c r="E60" s="6" t="s">
        <v>363</v>
      </c>
      <c r="F60" s="2" t="s">
        <v>39</v>
      </c>
      <c r="G60" s="6" t="s">
        <v>364</v>
      </c>
      <c r="H60" s="2" t="s">
        <v>28</v>
      </c>
      <c r="I60" s="2">
        <v>14.917990989863901</v>
      </c>
      <c r="J60" s="2">
        <v>0.391228235093109</v>
      </c>
      <c r="K60" s="2" t="s">
        <v>56</v>
      </c>
      <c r="L60" s="2" t="s">
        <v>148</v>
      </c>
      <c r="M60" s="2">
        <v>30</v>
      </c>
      <c r="N60" s="2" t="s">
        <v>29</v>
      </c>
      <c r="O60" s="2">
        <v>10</v>
      </c>
      <c r="P60" s="2" t="s">
        <v>28</v>
      </c>
      <c r="Q60" s="2" t="s">
        <v>28</v>
      </c>
      <c r="R60" s="2" t="s">
        <v>24</v>
      </c>
      <c r="S60" s="2" t="s">
        <v>93</v>
      </c>
      <c r="T60" s="2">
        <v>65</v>
      </c>
      <c r="U60" s="2" t="s">
        <v>93</v>
      </c>
      <c r="V60" s="2">
        <v>65</v>
      </c>
      <c r="W60" s="2" t="s">
        <v>365</v>
      </c>
      <c r="X60" s="2">
        <v>0.76329643653636303</v>
      </c>
      <c r="Y60" s="2" t="s">
        <v>366</v>
      </c>
      <c r="Z60" s="2" t="s">
        <v>31</v>
      </c>
      <c r="AA60" s="2">
        <f t="shared" si="1"/>
        <v>0</v>
      </c>
      <c r="AB60" s="2">
        <f t="shared" si="0"/>
        <v>-20</v>
      </c>
    </row>
    <row r="61" spans="1:28" ht="20" customHeight="1" x14ac:dyDescent="0.2">
      <c r="A61" s="2" t="s">
        <v>41</v>
      </c>
      <c r="B61" s="2" t="s">
        <v>29</v>
      </c>
      <c r="C61" s="2" t="s">
        <v>159</v>
      </c>
      <c r="D61" s="2" t="s">
        <v>51</v>
      </c>
      <c r="E61" s="6" t="s">
        <v>367</v>
      </c>
      <c r="F61" s="2" t="s">
        <v>27</v>
      </c>
      <c r="G61" s="6" t="s">
        <v>368</v>
      </c>
      <c r="H61" s="2" t="s">
        <v>28</v>
      </c>
      <c r="I61" s="2">
        <v>10.442593692904699</v>
      </c>
      <c r="J61" s="2">
        <v>3.8215767410739301</v>
      </c>
      <c r="K61" s="2" t="s">
        <v>56</v>
      </c>
      <c r="L61" s="2" t="s">
        <v>29</v>
      </c>
      <c r="M61" s="2">
        <v>10</v>
      </c>
      <c r="N61" s="2" t="s">
        <v>148</v>
      </c>
      <c r="O61" s="2">
        <v>30</v>
      </c>
      <c r="P61" s="2" t="s">
        <v>28</v>
      </c>
      <c r="Q61" s="2" t="s">
        <v>24</v>
      </c>
      <c r="R61" s="2" t="s">
        <v>24</v>
      </c>
      <c r="S61" s="2" t="s">
        <v>93</v>
      </c>
      <c r="T61" s="2">
        <v>65</v>
      </c>
      <c r="U61" s="2" t="s">
        <v>93</v>
      </c>
      <c r="V61" s="2">
        <v>65</v>
      </c>
      <c r="W61" s="2" t="s">
        <v>369</v>
      </c>
      <c r="X61" s="2">
        <v>0.75584353680720096</v>
      </c>
      <c r="Y61" s="2" t="s">
        <v>370</v>
      </c>
      <c r="Z61" s="2" t="s">
        <v>31</v>
      </c>
      <c r="AA61" s="2">
        <f t="shared" si="1"/>
        <v>0</v>
      </c>
      <c r="AB61" s="2">
        <f t="shared" si="0"/>
        <v>20</v>
      </c>
    </row>
    <row r="62" spans="1:28" ht="20" customHeight="1" x14ac:dyDescent="0.2">
      <c r="A62" s="2" t="s">
        <v>41</v>
      </c>
      <c r="B62" s="2" t="s">
        <v>65</v>
      </c>
      <c r="C62" s="2" t="s">
        <v>160</v>
      </c>
      <c r="D62" s="2" t="s">
        <v>61</v>
      </c>
      <c r="E62" s="6" t="s">
        <v>371</v>
      </c>
      <c r="F62" s="2" t="s">
        <v>27</v>
      </c>
      <c r="G62" s="6" t="s">
        <v>372</v>
      </c>
      <c r="H62" s="2" t="s">
        <v>28</v>
      </c>
      <c r="I62" s="2">
        <v>7.3098155850333502</v>
      </c>
      <c r="J62" s="2">
        <v>1</v>
      </c>
      <c r="K62" s="2" t="s">
        <v>56</v>
      </c>
      <c r="L62" s="2" t="s">
        <v>148</v>
      </c>
      <c r="M62" s="2">
        <v>30</v>
      </c>
      <c r="N62" s="2" t="s">
        <v>148</v>
      </c>
      <c r="O62" s="2">
        <v>30</v>
      </c>
      <c r="P62" s="2" t="s">
        <v>28</v>
      </c>
      <c r="Q62" s="2" t="s">
        <v>28</v>
      </c>
      <c r="R62" s="2" t="s">
        <v>24</v>
      </c>
      <c r="S62" s="2" t="s">
        <v>93</v>
      </c>
      <c r="T62" s="2">
        <v>65</v>
      </c>
      <c r="U62" s="2" t="s">
        <v>93</v>
      </c>
      <c r="V62" s="2">
        <v>65</v>
      </c>
      <c r="W62" s="2" t="s">
        <v>373</v>
      </c>
      <c r="X62" s="2">
        <v>0.74681276141283204</v>
      </c>
      <c r="Y62" s="2" t="s">
        <v>374</v>
      </c>
      <c r="Z62" s="2" t="s">
        <v>31</v>
      </c>
      <c r="AA62" s="2">
        <f t="shared" si="1"/>
        <v>0</v>
      </c>
      <c r="AB62" s="2">
        <f t="shared" si="0"/>
        <v>0</v>
      </c>
    </row>
    <row r="63" spans="1:28" ht="20" customHeight="1" x14ac:dyDescent="0.2">
      <c r="A63" s="2" t="s">
        <v>41</v>
      </c>
      <c r="B63" s="2" t="s">
        <v>67</v>
      </c>
      <c r="C63" s="2" t="s">
        <v>161</v>
      </c>
      <c r="D63" s="2" t="s">
        <v>26</v>
      </c>
      <c r="E63" s="6" t="s">
        <v>375</v>
      </c>
      <c r="F63" s="2" t="s">
        <v>47</v>
      </c>
      <c r="G63" s="6" t="s">
        <v>376</v>
      </c>
      <c r="H63" s="2" t="s">
        <v>28</v>
      </c>
      <c r="I63" s="2">
        <v>5.1168709095233398</v>
      </c>
      <c r="J63" s="2">
        <v>1</v>
      </c>
      <c r="K63" s="2" t="s">
        <v>56</v>
      </c>
      <c r="L63" s="2" t="s">
        <v>148</v>
      </c>
      <c r="M63" s="2">
        <v>30</v>
      </c>
      <c r="N63" s="2" t="s">
        <v>162</v>
      </c>
      <c r="O63" s="2">
        <v>30</v>
      </c>
      <c r="P63" s="2" t="s">
        <v>28</v>
      </c>
      <c r="Q63" s="2" t="s">
        <v>28</v>
      </c>
      <c r="R63" s="2" t="s">
        <v>24</v>
      </c>
      <c r="S63" s="2" t="s">
        <v>93</v>
      </c>
      <c r="T63" s="2">
        <v>65</v>
      </c>
      <c r="U63" s="2" t="s">
        <v>93</v>
      </c>
      <c r="V63" s="2">
        <v>65</v>
      </c>
      <c r="W63" s="2" t="s">
        <v>377</v>
      </c>
      <c r="X63" s="2">
        <v>0.73846758498115905</v>
      </c>
      <c r="Y63" s="2" t="s">
        <v>378</v>
      </c>
      <c r="Z63" s="2" t="s">
        <v>31</v>
      </c>
      <c r="AA63" s="2">
        <f t="shared" si="1"/>
        <v>0</v>
      </c>
      <c r="AB63" s="2">
        <f t="shared" si="0"/>
        <v>0</v>
      </c>
    </row>
    <row r="64" spans="1:28" ht="20" customHeight="1" x14ac:dyDescent="0.2">
      <c r="A64" s="2" t="s">
        <v>41</v>
      </c>
      <c r="B64" s="2" t="s">
        <v>91</v>
      </c>
      <c r="C64" s="2" t="s">
        <v>161</v>
      </c>
      <c r="D64" s="2" t="s">
        <v>91</v>
      </c>
      <c r="E64" s="2" t="s">
        <v>91</v>
      </c>
      <c r="F64" s="2" t="s">
        <v>91</v>
      </c>
      <c r="G64" s="2" t="s">
        <v>91</v>
      </c>
      <c r="H64" s="2" t="s">
        <v>91</v>
      </c>
      <c r="I64" s="2">
        <v>5.1168709095233398</v>
      </c>
      <c r="J64" s="2">
        <v>1</v>
      </c>
      <c r="K64" s="2" t="s">
        <v>56</v>
      </c>
      <c r="L64" s="2" t="s">
        <v>91</v>
      </c>
      <c r="M64" s="2" t="s">
        <v>91</v>
      </c>
      <c r="N64" s="2" t="s">
        <v>91</v>
      </c>
      <c r="O64" s="2" t="s">
        <v>91</v>
      </c>
      <c r="P64" s="2" t="s">
        <v>91</v>
      </c>
      <c r="Q64" s="2" t="s">
        <v>91</v>
      </c>
      <c r="R64" s="2" t="s">
        <v>91</v>
      </c>
      <c r="S64" s="2" t="s">
        <v>93</v>
      </c>
      <c r="T64" s="2">
        <v>65</v>
      </c>
      <c r="U64" s="2" t="s">
        <v>93</v>
      </c>
      <c r="V64" s="2">
        <v>65</v>
      </c>
      <c r="W64" s="2" t="s">
        <v>377</v>
      </c>
      <c r="X64" s="2">
        <v>0.73846758498115905</v>
      </c>
      <c r="Y64" s="2" t="s">
        <v>379</v>
      </c>
      <c r="Z64" s="2" t="s">
        <v>260</v>
      </c>
      <c r="AA64" s="2">
        <f t="shared" si="1"/>
        <v>0</v>
      </c>
      <c r="AB64" s="2" t="str">
        <f t="shared" si="0"/>
        <v/>
      </c>
    </row>
    <row r="65" spans="1:28" ht="20" customHeight="1" x14ac:dyDescent="0.2">
      <c r="A65" s="2" t="s">
        <v>41</v>
      </c>
      <c r="B65" s="2" t="s">
        <v>91</v>
      </c>
      <c r="C65" s="2" t="s">
        <v>163</v>
      </c>
      <c r="D65" s="2" t="s">
        <v>91</v>
      </c>
      <c r="E65" s="2" t="s">
        <v>91</v>
      </c>
      <c r="F65" s="2" t="s">
        <v>91</v>
      </c>
      <c r="G65" s="2" t="s">
        <v>91</v>
      </c>
      <c r="H65" s="2" t="s">
        <v>91</v>
      </c>
      <c r="I65" s="2">
        <v>5.1168709095233398</v>
      </c>
      <c r="J65" s="2">
        <v>1</v>
      </c>
      <c r="K65" s="2" t="s">
        <v>56</v>
      </c>
      <c r="L65" s="2" t="s">
        <v>91</v>
      </c>
      <c r="M65" s="2" t="s">
        <v>91</v>
      </c>
      <c r="N65" s="2" t="s">
        <v>91</v>
      </c>
      <c r="O65" s="2" t="s">
        <v>91</v>
      </c>
      <c r="P65" s="2" t="s">
        <v>91</v>
      </c>
      <c r="Q65" s="2" t="s">
        <v>91</v>
      </c>
      <c r="R65" s="2" t="s">
        <v>91</v>
      </c>
      <c r="S65" s="2" t="s">
        <v>93</v>
      </c>
      <c r="T65" s="2">
        <v>65</v>
      </c>
      <c r="U65" s="2" t="s">
        <v>93</v>
      </c>
      <c r="V65" s="2">
        <v>65</v>
      </c>
      <c r="W65" s="2" t="s">
        <v>377</v>
      </c>
      <c r="X65" s="2">
        <v>0.73846758498115905</v>
      </c>
      <c r="Y65" s="2" t="s">
        <v>379</v>
      </c>
      <c r="Z65" s="2" t="s">
        <v>307</v>
      </c>
      <c r="AA65" s="2">
        <f t="shared" si="1"/>
        <v>0</v>
      </c>
      <c r="AB65" s="2" t="str">
        <f t="shared" si="0"/>
        <v/>
      </c>
    </row>
    <row r="66" spans="1:28" ht="20" customHeight="1" x14ac:dyDescent="0.2">
      <c r="A66" s="2" t="s">
        <v>45</v>
      </c>
      <c r="B66" s="2" t="s">
        <v>24</v>
      </c>
      <c r="C66" s="2" t="s">
        <v>164</v>
      </c>
      <c r="D66" s="2" t="s">
        <v>61</v>
      </c>
      <c r="E66" s="6" t="s">
        <v>380</v>
      </c>
      <c r="F66" s="2" t="s">
        <v>43</v>
      </c>
      <c r="G66" s="6" t="s">
        <v>264</v>
      </c>
      <c r="H66" s="2" t="s">
        <v>28</v>
      </c>
      <c r="I66" s="2">
        <v>258.77720653087499</v>
      </c>
      <c r="J66" s="2">
        <v>0.86176158744670806</v>
      </c>
      <c r="K66" s="2" t="s">
        <v>29</v>
      </c>
      <c r="L66" s="2" t="s">
        <v>119</v>
      </c>
      <c r="M66" s="2">
        <v>65</v>
      </c>
      <c r="N66" s="2" t="s">
        <v>29</v>
      </c>
      <c r="O66" s="2">
        <v>10</v>
      </c>
      <c r="P66" s="2" t="s">
        <v>28</v>
      </c>
      <c r="Q66" s="2" t="s">
        <v>28</v>
      </c>
      <c r="R66" s="2" t="s">
        <v>24</v>
      </c>
      <c r="S66" s="2" t="s">
        <v>93</v>
      </c>
      <c r="T66" s="2">
        <v>65</v>
      </c>
      <c r="U66" s="2" t="s">
        <v>93</v>
      </c>
      <c r="V66" s="2">
        <v>65</v>
      </c>
      <c r="W66" s="2" t="s">
        <v>381</v>
      </c>
      <c r="X66" s="2">
        <v>0.83413793103448197</v>
      </c>
      <c r="Y66" s="2" t="s">
        <v>196</v>
      </c>
      <c r="Z66" s="2" t="s">
        <v>31</v>
      </c>
      <c r="AA66" s="2">
        <f t="shared" si="1"/>
        <v>0</v>
      </c>
      <c r="AB66" s="2">
        <f t="shared" si="0"/>
        <v>-55</v>
      </c>
    </row>
    <row r="67" spans="1:28" ht="20" customHeight="1" x14ac:dyDescent="0.2">
      <c r="A67" s="2" t="s">
        <v>45</v>
      </c>
      <c r="B67" s="2" t="s">
        <v>28</v>
      </c>
      <c r="C67" s="2" t="s">
        <v>165</v>
      </c>
      <c r="D67" s="2" t="s">
        <v>33</v>
      </c>
      <c r="E67" s="6" t="s">
        <v>382</v>
      </c>
      <c r="F67" s="2" t="s">
        <v>27</v>
      </c>
      <c r="G67" s="6" t="s">
        <v>383</v>
      </c>
      <c r="H67" s="2" t="s">
        <v>28</v>
      </c>
      <c r="I67" s="2">
        <v>181.14404457161299</v>
      </c>
      <c r="J67" s="2">
        <v>1.03939964267114</v>
      </c>
      <c r="K67" s="2" t="s">
        <v>29</v>
      </c>
      <c r="L67" s="2" t="s">
        <v>29</v>
      </c>
      <c r="M67" s="2">
        <v>10</v>
      </c>
      <c r="N67" s="2" t="s">
        <v>166</v>
      </c>
      <c r="O67" s="2">
        <v>20</v>
      </c>
      <c r="P67" s="2" t="s">
        <v>28</v>
      </c>
      <c r="Q67" s="2" t="s">
        <v>24</v>
      </c>
      <c r="R67" s="2" t="s">
        <v>24</v>
      </c>
      <c r="S67" s="2" t="s">
        <v>93</v>
      </c>
      <c r="T67" s="2">
        <v>65</v>
      </c>
      <c r="U67" s="2" t="s">
        <v>93</v>
      </c>
      <c r="V67" s="2">
        <v>65</v>
      </c>
      <c r="W67" s="2" t="s">
        <v>384</v>
      </c>
      <c r="X67" s="2">
        <v>0.82037793103448198</v>
      </c>
      <c r="Y67" s="2" t="s">
        <v>269</v>
      </c>
      <c r="Z67" s="2" t="s">
        <v>31</v>
      </c>
      <c r="AA67" s="2">
        <f t="shared" si="1"/>
        <v>0</v>
      </c>
      <c r="AB67" s="2">
        <f t="shared" ref="AB67:AB74" si="2">IFERROR(O67-M67, "")</f>
        <v>10</v>
      </c>
    </row>
    <row r="68" spans="1:28" ht="20" customHeight="1" x14ac:dyDescent="0.2">
      <c r="A68" s="2" t="s">
        <v>45</v>
      </c>
      <c r="B68" s="2" t="s">
        <v>36</v>
      </c>
      <c r="C68" s="2" t="s">
        <v>167</v>
      </c>
      <c r="D68" s="2" t="s">
        <v>38</v>
      </c>
      <c r="E68" s="6" t="s">
        <v>382</v>
      </c>
      <c r="F68" s="2" t="s">
        <v>39</v>
      </c>
      <c r="G68" s="6" t="s">
        <v>385</v>
      </c>
      <c r="H68" s="2" t="s">
        <v>28</v>
      </c>
      <c r="I68" s="2">
        <v>126.800831200129</v>
      </c>
      <c r="J68" s="2">
        <v>0.97277512100675401</v>
      </c>
      <c r="K68" s="2" t="s">
        <v>29</v>
      </c>
      <c r="L68" s="2" t="s">
        <v>166</v>
      </c>
      <c r="M68" s="2">
        <v>20</v>
      </c>
      <c r="N68" s="2" t="s">
        <v>168</v>
      </c>
      <c r="O68" s="2">
        <v>15</v>
      </c>
      <c r="P68" s="2" t="s">
        <v>28</v>
      </c>
      <c r="Q68" s="2" t="s">
        <v>28</v>
      </c>
      <c r="R68" s="2" t="s">
        <v>24</v>
      </c>
      <c r="S68" s="2" t="s">
        <v>93</v>
      </c>
      <c r="T68" s="2">
        <v>65</v>
      </c>
      <c r="U68" s="2" t="s">
        <v>93</v>
      </c>
      <c r="V68" s="2">
        <v>65</v>
      </c>
      <c r="W68" s="2" t="s">
        <v>386</v>
      </c>
      <c r="X68" s="2">
        <v>0.80818976206896498</v>
      </c>
      <c r="Y68" s="2" t="s">
        <v>272</v>
      </c>
      <c r="Z68" s="2" t="s">
        <v>31</v>
      </c>
      <c r="AA68" s="2">
        <f t="shared" ref="AA68:AA73" si="3">T68-T67</f>
        <v>0</v>
      </c>
      <c r="AB68" s="2">
        <f t="shared" si="2"/>
        <v>-5</v>
      </c>
    </row>
    <row r="69" spans="1:28" ht="20" customHeight="1" x14ac:dyDescent="0.2">
      <c r="A69" s="2" t="s">
        <v>45</v>
      </c>
      <c r="B69" s="2" t="s">
        <v>41</v>
      </c>
      <c r="C69" s="2" t="s">
        <v>169</v>
      </c>
      <c r="D69" s="2" t="s">
        <v>33</v>
      </c>
      <c r="E69" s="6" t="s">
        <v>387</v>
      </c>
      <c r="F69" s="2" t="s">
        <v>27</v>
      </c>
      <c r="G69" s="6" t="s">
        <v>388</v>
      </c>
      <c r="H69" s="2" t="s">
        <v>28</v>
      </c>
      <c r="I69" s="2">
        <v>88.760581840090296</v>
      </c>
      <c r="J69" s="2">
        <v>1</v>
      </c>
      <c r="K69" s="2" t="s">
        <v>29</v>
      </c>
      <c r="L69" s="2" t="s">
        <v>168</v>
      </c>
      <c r="M69" s="2">
        <v>15</v>
      </c>
      <c r="N69" s="2" t="s">
        <v>168</v>
      </c>
      <c r="O69" s="2">
        <v>15</v>
      </c>
      <c r="P69" s="2" t="s">
        <v>28</v>
      </c>
      <c r="Q69" s="2" t="s">
        <v>28</v>
      </c>
      <c r="R69" s="2" t="s">
        <v>24</v>
      </c>
      <c r="S69" s="2" t="s">
        <v>93</v>
      </c>
      <c r="T69" s="2">
        <v>65</v>
      </c>
      <c r="U69" s="2" t="s">
        <v>93</v>
      </c>
      <c r="V69" s="2">
        <v>65</v>
      </c>
      <c r="W69" s="2" t="s">
        <v>389</v>
      </c>
      <c r="X69" s="2">
        <v>0.79584759470689603</v>
      </c>
      <c r="Y69" s="2" t="s">
        <v>275</v>
      </c>
      <c r="Z69" s="2" t="s">
        <v>31</v>
      </c>
      <c r="AA69" s="2">
        <f t="shared" si="3"/>
        <v>0</v>
      </c>
      <c r="AB69" s="2">
        <f t="shared" si="2"/>
        <v>0</v>
      </c>
    </row>
    <row r="70" spans="1:28" ht="20" customHeight="1" x14ac:dyDescent="0.2">
      <c r="A70" s="2" t="s">
        <v>45</v>
      </c>
      <c r="B70" s="2" t="s">
        <v>45</v>
      </c>
      <c r="C70" s="2" t="s">
        <v>170</v>
      </c>
      <c r="D70" s="2" t="s">
        <v>26</v>
      </c>
      <c r="E70" s="6" t="s">
        <v>387</v>
      </c>
      <c r="F70" s="2" t="s">
        <v>43</v>
      </c>
      <c r="G70" s="6" t="s">
        <v>390</v>
      </c>
      <c r="H70" s="2" t="s">
        <v>28</v>
      </c>
      <c r="I70" s="2">
        <v>62.132407288063199</v>
      </c>
      <c r="J70" s="2">
        <v>1.3253234705624699</v>
      </c>
      <c r="K70" s="2" t="s">
        <v>29</v>
      </c>
      <c r="L70" s="2" t="s">
        <v>168</v>
      </c>
      <c r="M70" s="2">
        <v>15</v>
      </c>
      <c r="N70" s="2" t="s">
        <v>171</v>
      </c>
      <c r="O70" s="2">
        <v>40</v>
      </c>
      <c r="P70" s="2" t="s">
        <v>28</v>
      </c>
      <c r="Q70" s="2" t="s">
        <v>24</v>
      </c>
      <c r="R70" s="2" t="s">
        <v>24</v>
      </c>
      <c r="S70" s="2" t="s">
        <v>93</v>
      </c>
      <c r="T70" s="2">
        <v>65</v>
      </c>
      <c r="U70" s="2" t="s">
        <v>93</v>
      </c>
      <c r="V70" s="2">
        <v>65</v>
      </c>
      <c r="W70" s="2" t="s">
        <v>391</v>
      </c>
      <c r="X70" s="2">
        <v>0.78397865234361996</v>
      </c>
      <c r="Y70" s="2" t="s">
        <v>279</v>
      </c>
      <c r="Z70" s="2" t="s">
        <v>31</v>
      </c>
      <c r="AA70" s="2">
        <f t="shared" si="3"/>
        <v>0</v>
      </c>
      <c r="AB70" s="2">
        <f t="shared" si="2"/>
        <v>25</v>
      </c>
    </row>
    <row r="71" spans="1:28" ht="20" customHeight="1" x14ac:dyDescent="0.2">
      <c r="A71" s="2" t="s">
        <v>45</v>
      </c>
      <c r="B71" s="2" t="s">
        <v>49</v>
      </c>
      <c r="C71" s="2" t="s">
        <v>172</v>
      </c>
      <c r="D71" s="2" t="s">
        <v>38</v>
      </c>
      <c r="E71" s="6" t="s">
        <v>392</v>
      </c>
      <c r="F71" s="2" t="s">
        <v>34</v>
      </c>
      <c r="G71" s="6" t="s">
        <v>393</v>
      </c>
      <c r="H71" s="2" t="s">
        <v>28</v>
      </c>
      <c r="I71" s="2">
        <v>43.492685101644199</v>
      </c>
      <c r="J71" s="2">
        <v>0.92267953659203406</v>
      </c>
      <c r="K71" s="2" t="s">
        <v>29</v>
      </c>
      <c r="L71" s="2" t="s">
        <v>171</v>
      </c>
      <c r="M71" s="2">
        <v>40</v>
      </c>
      <c r="N71" s="2" t="s">
        <v>173</v>
      </c>
      <c r="O71" s="2">
        <v>35</v>
      </c>
      <c r="P71" s="2" t="s">
        <v>28</v>
      </c>
      <c r="Q71" s="2" t="s">
        <v>28</v>
      </c>
      <c r="R71" s="2" t="s">
        <v>24</v>
      </c>
      <c r="S71" s="2" t="s">
        <v>93</v>
      </c>
      <c r="T71" s="2">
        <v>65</v>
      </c>
      <c r="U71" s="2" t="s">
        <v>93</v>
      </c>
      <c r="V71" s="2">
        <v>65</v>
      </c>
      <c r="W71" s="2" t="s">
        <v>394</v>
      </c>
      <c r="X71" s="2">
        <v>0.77280519431918204</v>
      </c>
      <c r="Y71" s="2" t="s">
        <v>282</v>
      </c>
      <c r="Z71" s="2" t="s">
        <v>31</v>
      </c>
      <c r="AA71" s="2">
        <f t="shared" si="3"/>
        <v>0</v>
      </c>
      <c r="AB71" s="2">
        <f t="shared" si="2"/>
        <v>-5</v>
      </c>
    </row>
    <row r="72" spans="1:28" ht="20" customHeight="1" x14ac:dyDescent="0.2">
      <c r="A72" s="2" t="s">
        <v>45</v>
      </c>
      <c r="B72" s="2" t="s">
        <v>53</v>
      </c>
      <c r="C72" s="2" t="s">
        <v>174</v>
      </c>
      <c r="D72" s="2" t="s">
        <v>33</v>
      </c>
      <c r="E72" s="6" t="s">
        <v>395</v>
      </c>
      <c r="F72" s="2" t="s">
        <v>27</v>
      </c>
      <c r="G72" s="6" t="s">
        <v>393</v>
      </c>
      <c r="H72" s="2" t="s">
        <v>28</v>
      </c>
      <c r="I72" s="2">
        <v>43.492685101644199</v>
      </c>
      <c r="J72" s="2">
        <v>0.92267953659203406</v>
      </c>
      <c r="K72" s="2" t="s">
        <v>29</v>
      </c>
      <c r="L72" s="2" t="s">
        <v>173</v>
      </c>
      <c r="M72" s="2">
        <v>35</v>
      </c>
      <c r="N72" s="2" t="s">
        <v>175</v>
      </c>
      <c r="O72" s="2" t="s">
        <v>176</v>
      </c>
      <c r="P72" s="2" t="s">
        <v>24</v>
      </c>
      <c r="Q72" s="2" t="s">
        <v>24</v>
      </c>
      <c r="R72" s="2" t="s">
        <v>28</v>
      </c>
      <c r="S72" s="2" t="s">
        <v>93</v>
      </c>
      <c r="T72" s="2">
        <v>65</v>
      </c>
      <c r="U72" s="2" t="s">
        <v>93</v>
      </c>
      <c r="V72" s="2">
        <v>65</v>
      </c>
      <c r="W72" s="2" t="s">
        <v>396</v>
      </c>
      <c r="X72" s="2">
        <v>0.75893273892537905</v>
      </c>
      <c r="Y72" s="2" t="s">
        <v>290</v>
      </c>
      <c r="Z72" s="2" t="s">
        <v>397</v>
      </c>
      <c r="AA72" s="2">
        <f t="shared" si="3"/>
        <v>0</v>
      </c>
      <c r="AB72" s="2" t="str">
        <f t="shared" si="2"/>
        <v/>
      </c>
    </row>
    <row r="73" spans="1:28" ht="20" customHeight="1" x14ac:dyDescent="0.2">
      <c r="A73" s="2" t="s">
        <v>45</v>
      </c>
      <c r="B73" s="2" t="s">
        <v>91</v>
      </c>
      <c r="C73" s="2" t="s">
        <v>174</v>
      </c>
      <c r="D73" s="2" t="s">
        <v>91</v>
      </c>
      <c r="E73" s="2" t="s">
        <v>91</v>
      </c>
      <c r="F73" s="2" t="s">
        <v>91</v>
      </c>
      <c r="G73" s="2" t="s">
        <v>91</v>
      </c>
      <c r="H73" s="2" t="s">
        <v>91</v>
      </c>
      <c r="I73" s="2">
        <v>30.444879571150899</v>
      </c>
      <c r="J73" s="2">
        <v>0.92267953659203406</v>
      </c>
      <c r="K73" s="2" t="s">
        <v>29</v>
      </c>
      <c r="L73" s="2" t="s">
        <v>91</v>
      </c>
      <c r="M73" s="2" t="s">
        <v>91</v>
      </c>
      <c r="N73" s="2" t="s">
        <v>91</v>
      </c>
      <c r="O73" s="2" t="s">
        <v>91</v>
      </c>
      <c r="P73" s="2" t="s">
        <v>91</v>
      </c>
      <c r="Q73" s="2" t="s">
        <v>91</v>
      </c>
      <c r="R73" s="2" t="s">
        <v>91</v>
      </c>
      <c r="S73" s="2" t="s">
        <v>93</v>
      </c>
      <c r="T73" s="2">
        <v>65</v>
      </c>
      <c r="U73" s="2" t="s">
        <v>93</v>
      </c>
      <c r="V73" s="2">
        <v>65</v>
      </c>
      <c r="W73" s="2" t="s">
        <v>396</v>
      </c>
      <c r="X73" s="2">
        <v>0.75893273892537905</v>
      </c>
      <c r="Y73" s="2" t="s">
        <v>290</v>
      </c>
      <c r="Z73" s="2" t="s">
        <v>398</v>
      </c>
      <c r="AA73" s="2">
        <f t="shared" si="3"/>
        <v>0</v>
      </c>
      <c r="AB73" s="2" t="str">
        <f t="shared" si="2"/>
        <v/>
      </c>
    </row>
    <row r="74" spans="1:28" ht="20" customHeight="1" x14ac:dyDescent="0.2">
      <c r="A74" s="2" t="s">
        <v>45</v>
      </c>
      <c r="B74" s="2" t="s">
        <v>91</v>
      </c>
      <c r="C74" s="2" t="s">
        <v>174</v>
      </c>
      <c r="D74" s="2" t="s">
        <v>91</v>
      </c>
      <c r="E74" s="2" t="s">
        <v>91</v>
      </c>
      <c r="F74" s="2" t="s">
        <v>91</v>
      </c>
      <c r="G74" s="2" t="s">
        <v>91</v>
      </c>
      <c r="H74" s="2" t="s">
        <v>91</v>
      </c>
      <c r="I74" s="2">
        <v>30.444879571150899</v>
      </c>
      <c r="J74" s="2">
        <v>0.92267953659203406</v>
      </c>
      <c r="K74" s="2" t="s">
        <v>29</v>
      </c>
      <c r="L74" s="2" t="s">
        <v>91</v>
      </c>
      <c r="M74" s="2" t="s">
        <v>91</v>
      </c>
      <c r="N74" s="2" t="s">
        <v>91</v>
      </c>
      <c r="O74" s="2" t="s">
        <v>91</v>
      </c>
      <c r="P74" s="2" t="s">
        <v>91</v>
      </c>
      <c r="Q74" s="2" t="s">
        <v>91</v>
      </c>
      <c r="R74" s="2" t="s">
        <v>91</v>
      </c>
      <c r="S74" s="2" t="s">
        <v>93</v>
      </c>
      <c r="T74" s="2">
        <v>65</v>
      </c>
      <c r="U74" s="2" t="s">
        <v>93</v>
      </c>
      <c r="V74" s="2">
        <v>65</v>
      </c>
      <c r="W74" s="2" t="s">
        <v>396</v>
      </c>
      <c r="X74" s="2">
        <v>0.75893273892537905</v>
      </c>
      <c r="Y74" s="2" t="s">
        <v>290</v>
      </c>
      <c r="Z74" s="2" t="s">
        <v>399</v>
      </c>
      <c r="AA74" s="2">
        <f>V74-V73</f>
        <v>0</v>
      </c>
      <c r="AB74" s="2" t="str">
        <f t="shared" si="2"/>
        <v/>
      </c>
    </row>
    <row r="75" spans="1:28" ht="20" customHeight="1" x14ac:dyDescent="0.2">
      <c r="Z75" s="10" t="s">
        <v>401</v>
      </c>
      <c r="AA75">
        <f>SUM(AA2:AA74)</f>
        <v>55</v>
      </c>
    </row>
    <row r="76" spans="1:28" ht="20" customHeight="1" x14ac:dyDescent="0.2">
      <c r="Z76" s="10" t="s">
        <v>402</v>
      </c>
      <c r="AA76">
        <f>AA75+M2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workbookViewId="0">
      <selection activeCell="D28" sqref="D28"/>
    </sheetView>
  </sheetViews>
  <sheetFormatPr baseColWidth="10" defaultColWidth="11.5" defaultRowHeight="15" x14ac:dyDescent="0.2"/>
  <cols>
    <col min="1" max="1" width="19.33203125" customWidth="1"/>
    <col min="2" max="2" width="21.1640625" bestFit="1" customWidth="1"/>
    <col min="3" max="4" width="19.5" customWidth="1"/>
    <col min="5" max="5" width="20.6640625" customWidth="1"/>
    <col min="6" max="6" width="16.5" customWidth="1"/>
    <col min="7" max="7" width="18.33203125" customWidth="1"/>
    <col min="8" max="8" width="15.33203125" bestFit="1" customWidth="1"/>
  </cols>
  <sheetData>
    <row r="3" spans="1:7" x14ac:dyDescent="0.2">
      <c r="A3" s="11" t="s">
        <v>406</v>
      </c>
      <c r="B3" s="11" t="s">
        <v>403</v>
      </c>
    </row>
    <row r="4" spans="1:7" x14ac:dyDescent="0.2">
      <c r="A4" s="11" t="s">
        <v>405</v>
      </c>
      <c r="B4" t="s">
        <v>33</v>
      </c>
      <c r="C4" t="s">
        <v>26</v>
      </c>
      <c r="D4" t="s">
        <v>61</v>
      </c>
      <c r="E4" t="s">
        <v>51</v>
      </c>
      <c r="F4" t="s">
        <v>38</v>
      </c>
      <c r="G4" t="s">
        <v>404</v>
      </c>
    </row>
    <row r="5" spans="1:7" x14ac:dyDescent="0.2">
      <c r="A5" s="12" t="s">
        <v>34</v>
      </c>
      <c r="B5" s="8">
        <v>10</v>
      </c>
      <c r="C5" s="8">
        <v>0</v>
      </c>
      <c r="D5" s="8"/>
      <c r="E5" s="8">
        <v>0</v>
      </c>
      <c r="F5" s="8">
        <v>0</v>
      </c>
      <c r="G5" s="8">
        <v>10</v>
      </c>
    </row>
    <row r="6" spans="1:7" x14ac:dyDescent="0.2">
      <c r="A6" s="12" t="s">
        <v>47</v>
      </c>
      <c r="B6" s="8">
        <v>15</v>
      </c>
      <c r="C6" s="8">
        <v>0</v>
      </c>
      <c r="D6" s="8"/>
      <c r="E6" s="8">
        <v>0</v>
      </c>
      <c r="F6" s="8">
        <v>0</v>
      </c>
      <c r="G6" s="8">
        <v>15</v>
      </c>
    </row>
    <row r="7" spans="1:7" x14ac:dyDescent="0.2">
      <c r="A7" s="12" t="s">
        <v>27</v>
      </c>
      <c r="B7" s="8">
        <v>0</v>
      </c>
      <c r="C7" s="8">
        <v>5</v>
      </c>
      <c r="D7" s="8">
        <v>0</v>
      </c>
      <c r="E7" s="8">
        <v>0</v>
      </c>
      <c r="F7" s="8">
        <v>0</v>
      </c>
      <c r="G7" s="8">
        <v>5</v>
      </c>
    </row>
    <row r="8" spans="1:7" x14ac:dyDescent="0.2">
      <c r="A8" s="12" t="s">
        <v>39</v>
      </c>
      <c r="B8" s="8">
        <v>0</v>
      </c>
      <c r="C8" s="8">
        <v>0</v>
      </c>
      <c r="D8" s="8">
        <v>0</v>
      </c>
      <c r="E8" s="8"/>
      <c r="F8" s="8">
        <v>10</v>
      </c>
      <c r="G8" s="8">
        <v>10</v>
      </c>
    </row>
    <row r="9" spans="1:7" x14ac:dyDescent="0.2">
      <c r="A9" s="12" t="s">
        <v>43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</row>
    <row r="10" spans="1:7" x14ac:dyDescent="0.2">
      <c r="A10" s="12" t="s">
        <v>404</v>
      </c>
      <c r="B10" s="8">
        <v>25</v>
      </c>
      <c r="C10" s="8">
        <v>5</v>
      </c>
      <c r="D10" s="8">
        <v>0</v>
      </c>
      <c r="E10" s="8">
        <v>0</v>
      </c>
      <c r="F10" s="8">
        <v>10</v>
      </c>
      <c r="G10" s="8">
        <v>40</v>
      </c>
    </row>
    <row r="13" spans="1:7" x14ac:dyDescent="0.2">
      <c r="A13" s="14" t="s">
        <v>405</v>
      </c>
      <c r="B13" s="13" t="s">
        <v>33</v>
      </c>
      <c r="C13" s="13" t="s">
        <v>26</v>
      </c>
      <c r="D13" s="13" t="s">
        <v>61</v>
      </c>
      <c r="E13" s="13" t="s">
        <v>51</v>
      </c>
      <c r="F13" s="13" t="s">
        <v>38</v>
      </c>
      <c r="G13" s="14" t="s">
        <v>404</v>
      </c>
    </row>
    <row r="14" spans="1:7" x14ac:dyDescent="0.2">
      <c r="A14" s="15" t="s">
        <v>34</v>
      </c>
      <c r="B14" s="19">
        <f>B5/65</f>
        <v>0.15384615384615385</v>
      </c>
      <c r="C14" s="19">
        <f t="shared" ref="C14:F14" si="0">C5/65</f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6"/>
    </row>
    <row r="15" spans="1:7" x14ac:dyDescent="0.2">
      <c r="A15" s="15" t="s">
        <v>47</v>
      </c>
      <c r="B15" s="19">
        <f>B6/65</f>
        <v>0.23076923076923078</v>
      </c>
      <c r="C15" s="19">
        <f t="shared" ref="C15:F15" si="1">C6/65</f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6"/>
    </row>
    <row r="16" spans="1:7" x14ac:dyDescent="0.2">
      <c r="A16" s="15" t="s">
        <v>27</v>
      </c>
      <c r="B16" s="19">
        <f t="shared" ref="B16:F16" si="2">B7/65</f>
        <v>0</v>
      </c>
      <c r="C16" s="19">
        <f t="shared" si="2"/>
        <v>7.6923076923076927E-2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6"/>
    </row>
    <row r="17" spans="1:7" x14ac:dyDescent="0.2">
      <c r="A17" s="15" t="s">
        <v>39</v>
      </c>
      <c r="B17" s="19">
        <f t="shared" ref="B17:F17" si="3">B8/65</f>
        <v>0</v>
      </c>
      <c r="C17" s="19">
        <f t="shared" si="3"/>
        <v>0</v>
      </c>
      <c r="D17" s="19">
        <f t="shared" si="3"/>
        <v>0</v>
      </c>
      <c r="E17" s="19">
        <f t="shared" si="3"/>
        <v>0</v>
      </c>
      <c r="F17" s="19">
        <f t="shared" si="3"/>
        <v>0.15384615384615385</v>
      </c>
      <c r="G17" s="16"/>
    </row>
    <row r="18" spans="1:7" ht="16" thickBot="1" x14ac:dyDescent="0.25">
      <c r="A18" s="15" t="s">
        <v>43</v>
      </c>
      <c r="B18" s="19">
        <f t="shared" ref="B18:F18" si="4">B9/65</f>
        <v>0</v>
      </c>
      <c r="C18" s="19">
        <f t="shared" si="4"/>
        <v>0</v>
      </c>
      <c r="D18" s="19">
        <f t="shared" si="4"/>
        <v>0</v>
      </c>
      <c r="E18" s="19">
        <f t="shared" si="4"/>
        <v>0</v>
      </c>
      <c r="F18" s="19">
        <f t="shared" si="4"/>
        <v>0</v>
      </c>
      <c r="G18" s="16"/>
    </row>
    <row r="19" spans="1:7" ht="16" thickTop="1" x14ac:dyDescent="0.2">
      <c r="A19" s="17" t="s">
        <v>404</v>
      </c>
      <c r="B19" s="18"/>
      <c r="C19" s="18"/>
      <c r="D19" s="18"/>
      <c r="E19" s="18"/>
      <c r="F19" s="18"/>
      <c r="G19" s="20">
        <f>SUM(B14:F18)</f>
        <v>0.61538461538461542</v>
      </c>
    </row>
    <row r="22" spans="1:7" x14ac:dyDescent="0.2">
      <c r="E22" s="22" t="s">
        <v>407</v>
      </c>
      <c r="F22" s="22"/>
      <c r="G22">
        <v>65</v>
      </c>
    </row>
  </sheetData>
  <mergeCells count="1">
    <mergeCell ref="E22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G25" sqref="G25"/>
    </sheetView>
  </sheetViews>
  <sheetFormatPr baseColWidth="10" defaultColWidth="11.5" defaultRowHeight="15" x14ac:dyDescent="0.2"/>
  <cols>
    <col min="1" max="1" width="17.5" customWidth="1"/>
    <col min="2" max="2" width="19" customWidth="1"/>
    <col min="3" max="3" width="18" customWidth="1"/>
    <col min="5" max="5" width="25.83203125" bestFit="1" customWidth="1"/>
  </cols>
  <sheetData>
    <row r="1" spans="1:11" x14ac:dyDescent="0.2">
      <c r="A1" s="1" t="s">
        <v>5</v>
      </c>
      <c r="B1" s="1" t="s">
        <v>177</v>
      </c>
      <c r="C1" s="1" t="s">
        <v>179</v>
      </c>
      <c r="E1" s="1" t="s">
        <v>180</v>
      </c>
      <c r="F1" s="2">
        <v>10</v>
      </c>
      <c r="G1" s="5">
        <f>F1/F10</f>
        <v>0.15384615384615385</v>
      </c>
    </row>
    <row r="2" spans="1:11" x14ac:dyDescent="0.2">
      <c r="A2" s="2" t="s">
        <v>34</v>
      </c>
      <c r="B2" s="2">
        <f>COUNTIF(p1.4.r.CTOPWSS!$F$2:$F$74,Euristica!A2)</f>
        <v>11</v>
      </c>
      <c r="C2" s="5">
        <f>B2/$B$7</f>
        <v>0.17460317460317459</v>
      </c>
      <c r="E2" s="2" t="s">
        <v>181</v>
      </c>
      <c r="F2" s="2">
        <v>50</v>
      </c>
      <c r="G2" s="5">
        <f>(F2-F1)/F10</f>
        <v>0.61538461538461542</v>
      </c>
    </row>
    <row r="3" spans="1:11" x14ac:dyDescent="0.2">
      <c r="A3" s="2" t="s">
        <v>47</v>
      </c>
      <c r="B3" s="2">
        <f>COUNTIF(p1.4.r.CTOPWSS!$F$2:$F$74,Euristica!A3)</f>
        <v>12</v>
      </c>
      <c r="C3" s="5">
        <f t="shared" ref="C3:C7" si="0">B3/$B$7</f>
        <v>0.19047619047619047</v>
      </c>
      <c r="E3" s="2" t="s">
        <v>184</v>
      </c>
      <c r="F3" s="2">
        <v>65</v>
      </c>
      <c r="G3" s="5">
        <f>(F3-F2)/$F$10</f>
        <v>0.23076923076923078</v>
      </c>
    </row>
    <row r="4" spans="1:11" x14ac:dyDescent="0.2">
      <c r="A4" s="2" t="s">
        <v>27</v>
      </c>
      <c r="B4" s="2">
        <f>COUNTIF(p1.4.r.CTOPWSS!$F$2:$F$74,Euristica!A4)</f>
        <v>17</v>
      </c>
      <c r="C4" s="5">
        <f t="shared" si="0"/>
        <v>0.26984126984126983</v>
      </c>
      <c r="E4" s="2" t="s">
        <v>182</v>
      </c>
      <c r="F4" s="2">
        <v>65</v>
      </c>
      <c r="G4" s="5">
        <f t="shared" ref="G4:G9" si="1">(F4-F3)/$F$10</f>
        <v>0</v>
      </c>
    </row>
    <row r="5" spans="1:11" x14ac:dyDescent="0.2">
      <c r="A5" s="2" t="s">
        <v>39</v>
      </c>
      <c r="B5" s="2">
        <f>COUNTIF(p1.4.r.CTOPWSS!$F$2:$F$74,Euristica!A5)</f>
        <v>11</v>
      </c>
      <c r="C5" s="5">
        <f t="shared" si="0"/>
        <v>0.17460317460317459</v>
      </c>
      <c r="E5" s="2" t="s">
        <v>185</v>
      </c>
      <c r="F5" s="2">
        <v>65</v>
      </c>
      <c r="G5" s="5">
        <f t="shared" si="1"/>
        <v>0</v>
      </c>
      <c r="I5" s="21"/>
    </row>
    <row r="6" spans="1:11" x14ac:dyDescent="0.2">
      <c r="A6" s="2" t="s">
        <v>43</v>
      </c>
      <c r="B6" s="2">
        <f>COUNTIF(p1.4.r.CTOPWSS!$F$2:$F$74,Euristica!A6)</f>
        <v>12</v>
      </c>
      <c r="C6" s="5">
        <f t="shared" si="0"/>
        <v>0.19047619047619047</v>
      </c>
      <c r="E6" s="2" t="s">
        <v>183</v>
      </c>
      <c r="F6" s="2">
        <v>65</v>
      </c>
      <c r="G6" s="5">
        <f t="shared" si="1"/>
        <v>0</v>
      </c>
    </row>
    <row r="7" spans="1:11" x14ac:dyDescent="0.2">
      <c r="A7" s="4" t="s">
        <v>178</v>
      </c>
      <c r="B7" s="2">
        <f>SUM(B2:B6)</f>
        <v>63</v>
      </c>
      <c r="C7" s="5">
        <f t="shared" si="0"/>
        <v>1</v>
      </c>
      <c r="E7" s="2" t="s">
        <v>186</v>
      </c>
      <c r="F7" s="2">
        <v>65</v>
      </c>
      <c r="G7" s="5">
        <f t="shared" si="1"/>
        <v>0</v>
      </c>
    </row>
    <row r="8" spans="1:11" x14ac:dyDescent="0.2">
      <c r="B8" s="3"/>
      <c r="E8" s="2" t="s">
        <v>183</v>
      </c>
      <c r="F8" s="2">
        <v>65</v>
      </c>
      <c r="G8" s="5">
        <f t="shared" si="1"/>
        <v>0</v>
      </c>
    </row>
    <row r="9" spans="1:11" x14ac:dyDescent="0.2">
      <c r="A9" s="1" t="s">
        <v>3</v>
      </c>
      <c r="B9" s="1" t="s">
        <v>177</v>
      </c>
      <c r="C9" s="1" t="s">
        <v>179</v>
      </c>
      <c r="E9" s="2" t="s">
        <v>186</v>
      </c>
      <c r="F9" s="2">
        <v>65</v>
      </c>
      <c r="G9" s="5">
        <f t="shared" si="1"/>
        <v>0</v>
      </c>
    </row>
    <row r="10" spans="1:11" x14ac:dyDescent="0.2">
      <c r="A10" s="2" t="s">
        <v>33</v>
      </c>
      <c r="B10" s="2">
        <f>COUNTIF(p1.4.r.CTOPWSS!$D$2:$D$74,Euristica!A10)</f>
        <v>17</v>
      </c>
      <c r="C10" s="5">
        <f>B10/$B$15</f>
        <v>0.26984126984126983</v>
      </c>
      <c r="E10" s="4" t="s">
        <v>178</v>
      </c>
      <c r="F10" s="4">
        <v>65</v>
      </c>
      <c r="G10" s="5">
        <f>SUM(G1:G9)</f>
        <v>1</v>
      </c>
    </row>
    <row r="11" spans="1:11" x14ac:dyDescent="0.2">
      <c r="A11" s="2" t="s">
        <v>61</v>
      </c>
      <c r="B11" s="2">
        <f>COUNTIF(p1.4.r.CTOPWSS!$D$2:$D$74,Euristica!A11)</f>
        <v>8</v>
      </c>
      <c r="C11" s="5">
        <f t="shared" ref="C11:C15" si="2">B11/$B$15</f>
        <v>0.12698412698412698</v>
      </c>
    </row>
    <row r="12" spans="1:11" x14ac:dyDescent="0.2">
      <c r="A12" s="2" t="s">
        <v>26</v>
      </c>
      <c r="B12" s="2">
        <f>COUNTIF(p1.4.r.CTOPWSS!$D$2:$D$74,Euristica!A12)</f>
        <v>9</v>
      </c>
      <c r="C12" s="5">
        <f t="shared" si="2"/>
        <v>0.14285714285714285</v>
      </c>
    </row>
    <row r="13" spans="1:11" x14ac:dyDescent="0.2">
      <c r="A13" s="2" t="s">
        <v>51</v>
      </c>
      <c r="B13" s="2">
        <f>COUNTIF(p1.4.r.CTOPWSS!$D$2:$D$74,Euristica!A13)</f>
        <v>10</v>
      </c>
      <c r="C13" s="5">
        <f t="shared" si="2"/>
        <v>0.15873015873015872</v>
      </c>
      <c r="K13" s="8"/>
    </row>
    <row r="14" spans="1:11" x14ac:dyDescent="0.2">
      <c r="A14" s="2" t="s">
        <v>38</v>
      </c>
      <c r="B14" s="2">
        <f>COUNTIF(p1.4.r.CTOPWSS!$D$2:$D$74,Euristica!A14)</f>
        <v>19</v>
      </c>
      <c r="C14" s="5">
        <f t="shared" si="2"/>
        <v>0.30158730158730157</v>
      </c>
    </row>
    <row r="15" spans="1:11" x14ac:dyDescent="0.2">
      <c r="A15" s="4" t="s">
        <v>178</v>
      </c>
      <c r="B15" s="2">
        <f>SUM(B10:B14)</f>
        <v>63</v>
      </c>
      <c r="C15" s="5">
        <f t="shared" si="2"/>
        <v>1</v>
      </c>
    </row>
    <row r="18" spans="1:7" x14ac:dyDescent="0.2">
      <c r="A18" s="1" t="s">
        <v>5</v>
      </c>
      <c r="B18" s="1" t="s">
        <v>189</v>
      </c>
      <c r="C18" s="1" t="s">
        <v>190</v>
      </c>
      <c r="E18" s="4" t="s">
        <v>187</v>
      </c>
      <c r="F18" s="2">
        <f>COUNTIFS(p1.4.r.CTOPWSS!AB:AB, "&lt;0",p1.4.r.CTOPWSS!P:P,"1")</f>
        <v>21</v>
      </c>
      <c r="G18" s="5">
        <f>F18/F20</f>
        <v>0.75</v>
      </c>
    </row>
    <row r="19" spans="1:7" x14ac:dyDescent="0.2">
      <c r="A19" s="2" t="s">
        <v>34</v>
      </c>
      <c r="B19" s="2">
        <v>1</v>
      </c>
      <c r="C19" s="7">
        <v>0.84</v>
      </c>
      <c r="E19" s="4" t="s">
        <v>188</v>
      </c>
      <c r="F19" s="2">
        <f>COUNTIFS(p1.4.r.CTOPWSS!AB:AB, "&lt;0",p1.4.r.CTOPWSS!P:P,"0")</f>
        <v>7</v>
      </c>
      <c r="G19" s="5">
        <f>F19/F20</f>
        <v>0.25</v>
      </c>
    </row>
    <row r="20" spans="1:7" x14ac:dyDescent="0.2">
      <c r="A20" s="2" t="s">
        <v>47</v>
      </c>
      <c r="B20" s="2">
        <v>1</v>
      </c>
      <c r="C20" s="7">
        <v>1</v>
      </c>
      <c r="E20" s="2" t="s">
        <v>178</v>
      </c>
      <c r="F20" s="2">
        <f>F18+F19</f>
        <v>28</v>
      </c>
      <c r="G20" s="5">
        <f>G18+G19</f>
        <v>1</v>
      </c>
    </row>
    <row r="21" spans="1:7" x14ac:dyDescent="0.2">
      <c r="A21" s="2" t="s">
        <v>27</v>
      </c>
      <c r="B21" s="2">
        <v>1</v>
      </c>
      <c r="C21" s="7">
        <v>0.95499999999999996</v>
      </c>
    </row>
    <row r="22" spans="1:7" x14ac:dyDescent="0.2">
      <c r="A22" s="2" t="s">
        <v>39</v>
      </c>
      <c r="B22" s="2">
        <v>1</v>
      </c>
      <c r="C22" s="7">
        <v>0.85</v>
      </c>
    </row>
    <row r="23" spans="1:7" x14ac:dyDescent="0.2">
      <c r="A23" s="2" t="s">
        <v>43</v>
      </c>
      <c r="B23" s="2">
        <v>1</v>
      </c>
      <c r="C23" s="7">
        <v>1.0449999999999999</v>
      </c>
    </row>
    <row r="25" spans="1:7" x14ac:dyDescent="0.2">
      <c r="B25" s="3"/>
    </row>
    <row r="26" spans="1:7" x14ac:dyDescent="0.2">
      <c r="A26" s="1" t="s">
        <v>3</v>
      </c>
      <c r="B26" s="1" t="s">
        <v>189</v>
      </c>
      <c r="C26" s="1" t="s">
        <v>190</v>
      </c>
    </row>
    <row r="27" spans="1:7" x14ac:dyDescent="0.2">
      <c r="A27" s="2" t="s">
        <v>33</v>
      </c>
      <c r="B27" s="2">
        <v>1</v>
      </c>
      <c r="C27" s="7">
        <v>1</v>
      </c>
    </row>
    <row r="28" spans="1:7" x14ac:dyDescent="0.2">
      <c r="A28" s="2" t="s">
        <v>61</v>
      </c>
      <c r="B28" s="2">
        <v>1</v>
      </c>
      <c r="C28" s="7">
        <v>0.85</v>
      </c>
    </row>
    <row r="29" spans="1:7" x14ac:dyDescent="0.2">
      <c r="A29" s="2" t="s">
        <v>26</v>
      </c>
      <c r="B29" s="2">
        <v>1</v>
      </c>
      <c r="C29" s="7">
        <v>1.1499999999999999</v>
      </c>
    </row>
    <row r="30" spans="1:7" x14ac:dyDescent="0.2">
      <c r="A30" s="2" t="s">
        <v>51</v>
      </c>
      <c r="B30" s="2">
        <v>1</v>
      </c>
      <c r="C30" s="7">
        <v>1</v>
      </c>
    </row>
    <row r="31" spans="1:7" x14ac:dyDescent="0.2">
      <c r="A31" s="2" t="s">
        <v>38</v>
      </c>
      <c r="B31" s="2">
        <v>1</v>
      </c>
      <c r="C31" s="7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p1.4.r.CTOPWSS</vt:lpstr>
      <vt:lpstr>Foglio1</vt:lpstr>
      <vt:lpstr>Euristica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Utente di Microsoft Office</cp:lastModifiedBy>
  <dcterms:created xsi:type="dcterms:W3CDTF">2017-11-02T20:42:40Z</dcterms:created>
  <dcterms:modified xsi:type="dcterms:W3CDTF">2017-11-18T07:52:07Z</dcterms:modified>
</cp:coreProperties>
</file>