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giuliazanoni/Dropbox/progetto AO/Relazione/Prova/3.4s- 280/"/>
    </mc:Choice>
  </mc:AlternateContent>
  <bookViews>
    <workbookView xWindow="240" yWindow="460" windowWidth="28560" windowHeight="16060" activeTab="1"/>
  </bookViews>
  <sheets>
    <sheet name="p3.4.s.CTOPWSS" sheetId="1" r:id="rId1"/>
    <sheet name="Euristica" sheetId="2" r:id="rId2"/>
    <sheet name="Foglio1" sheetId="3" r:id="rId3"/>
  </sheets>
  <calcPr calcId="150001" concurrentCalc="0"/>
  <pivotCaches>
    <pivotCache cacheId="3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G19" i="2"/>
  <c r="G18" i="2"/>
  <c r="F20" i="2"/>
  <c r="F19" i="2"/>
  <c r="F18" i="2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2" i="1"/>
  <c r="G19" i="3"/>
  <c r="B15" i="3"/>
  <c r="C15" i="3"/>
  <c r="D15" i="3"/>
  <c r="E15" i="3"/>
  <c r="F15" i="3"/>
  <c r="B16" i="3"/>
  <c r="C16" i="3"/>
  <c r="D16" i="3"/>
  <c r="E16" i="3"/>
  <c r="F16" i="3"/>
  <c r="B17" i="3"/>
  <c r="C17" i="3"/>
  <c r="D17" i="3"/>
  <c r="E17" i="3"/>
  <c r="F17" i="3"/>
  <c r="B18" i="3"/>
  <c r="C18" i="3"/>
  <c r="D18" i="3"/>
  <c r="E18" i="3"/>
  <c r="F18" i="3"/>
  <c r="C14" i="3"/>
  <c r="D14" i="3"/>
  <c r="E14" i="3"/>
  <c r="F14" i="3"/>
  <c r="B14" i="3"/>
  <c r="G1" i="2"/>
  <c r="G2" i="2"/>
  <c r="G3" i="2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B11" i="2"/>
  <c r="B12" i="2"/>
  <c r="B13" i="2"/>
  <c r="B14" i="2"/>
  <c r="B10" i="2"/>
  <c r="B3" i="2"/>
  <c r="B4" i="2"/>
  <c r="B5" i="2"/>
  <c r="B6" i="2"/>
  <c r="B2" i="2"/>
  <c r="B15" i="2"/>
  <c r="C15" i="2"/>
  <c r="C14" i="2"/>
  <c r="C13" i="2"/>
  <c r="C12" i="2"/>
  <c r="C11" i="2"/>
  <c r="C10" i="2"/>
  <c r="B7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<sst xmlns="http://schemas.openxmlformats.org/spreadsheetml/2006/main" count="789" uniqueCount="260">
  <si>
    <t>Segment</t>
  </si>
  <si>
    <t>Iteration</t>
  </si>
  <si>
    <t>Time</t>
  </si>
  <si>
    <t>Destroy Heuristic</t>
  </si>
  <si>
    <t>DWeight</t>
  </si>
  <si>
    <t>Repair Heuristic</t>
  </si>
  <si>
    <t>RWeight</t>
  </si>
  <si>
    <t>Repaired?</t>
  </si>
  <si>
    <t>Temperature</t>
  </si>
  <si>
    <t>q</t>
  </si>
  <si>
    <t>xOld</t>
  </si>
  <si>
    <t>xOldObj</t>
  </si>
  <si>
    <t>xNew</t>
  </si>
  <si>
    <t>xNewObj</t>
  </si>
  <si>
    <t>Accepted?</t>
  </si>
  <si>
    <t>Worse but accepted?</t>
  </si>
  <si>
    <t>Infeasible &amp; Discarded?</t>
  </si>
  <si>
    <t>xBest</t>
  </si>
  <si>
    <t>xBestObj</t>
  </si>
  <si>
    <t>xBestInSegments</t>
  </si>
  <si>
    <t>xBestInSegmentsObj</t>
  </si>
  <si>
    <t>Updated Cluster Roulette</t>
  </si>
  <si>
    <t>Nerf occurrences</t>
  </si>
  <si>
    <t>Comment</t>
  </si>
  <si>
    <t>0</t>
  </si>
  <si>
    <t>32</t>
  </si>
  <si>
    <t>CloseToBarycenter</t>
  </si>
  <si>
    <t>TravelTime</t>
  </si>
  <si>
    <t>1</t>
  </si>
  <si>
    <t>26, 27, 11, 29, 23, 24, 13, 0, 21, 2</t>
  </si>
  <si>
    <t>26, 27, 11, 29, 23, 24, 13, 0, 21, 2, 4</t>
  </si>
  <si>
    <t/>
  </si>
  <si>
    <t>93</t>
  </si>
  <si>
    <t>GreedyProfitInsertion</t>
  </si>
  <si>
    <t>29, 27, 11, 13</t>
  </si>
  <si>
    <t>2</t>
  </si>
  <si>
    <t>95</t>
  </si>
  <si>
    <t>VehicleTime</t>
  </si>
  <si>
    <t>27, 11, 13, 18</t>
  </si>
  <si>
    <t>3</t>
  </si>
  <si>
    <t>99</t>
  </si>
  <si>
    <t>RandomInsertion</t>
  </si>
  <si>
    <t>RandomRemoval</t>
  </si>
  <si>
    <t>11</t>
  </si>
  <si>
    <t>infeasible</t>
  </si>
  <si>
    <t>4</t>
  </si>
  <si>
    <t>100</t>
  </si>
  <si>
    <t>GreedyCostInsertion</t>
  </si>
  <si>
    <t>27, 11, 13, 18, 21</t>
  </si>
  <si>
    <t>5</t>
  </si>
  <si>
    <t>102</t>
  </si>
  <si>
    <t>6</t>
  </si>
  <si>
    <t>104</t>
  </si>
  <si>
    <t>WorstRemoval</t>
  </si>
  <si>
    <t>7</t>
  </si>
  <si>
    <t>108</t>
  </si>
  <si>
    <t>GreedyBestInsertion</t>
  </si>
  <si>
    <t>14</t>
  </si>
  <si>
    <t>8</t>
  </si>
  <si>
    <t>111</t>
  </si>
  <si>
    <t>9</t>
  </si>
  <si>
    <t>113</t>
  </si>
  <si>
    <t>27, 11, 13, 18, 1</t>
  </si>
  <si>
    <t>10</t>
  </si>
  <si>
    <t>117</t>
  </si>
  <si>
    <t>20</t>
  </si>
  <si>
    <t>119</t>
  </si>
  <si>
    <t>27, 11, 13, 18, 1, 4</t>
  </si>
  <si>
    <t>12</t>
  </si>
  <si>
    <t>120</t>
  </si>
  <si>
    <t>27, 11, 13, 18, 1, 4, 22</t>
  </si>
  <si>
    <t>13</t>
  </si>
  <si>
    <t>127</t>
  </si>
  <si>
    <t>27, 11, 13, 18, 1, 4, 22, 2</t>
  </si>
  <si>
    <t>131</t>
  </si>
  <si>
    <t>27, 11, 13, 18, 1, 4, 22, 2, 23</t>
  </si>
  <si>
    <t>15</t>
  </si>
  <si>
    <t>186</t>
  </si>
  <si>
    <t>HighCostRemoval</t>
  </si>
  <si>
    <t>18, 13, 11, 12, 4, 1, 2, 22, 23</t>
  </si>
  <si>
    <t>16</t>
  </si>
  <si>
    <t>192</t>
  </si>
  <si>
    <t>18, 13, 11, 12, 4, 1, 2, 22, 23, 24</t>
  </si>
  <si>
    <t>17</t>
  </si>
  <si>
    <t>275</t>
  </si>
  <si>
    <t>23, 24, 1, 2, 11, 12, 13, 15, 18</t>
  </si>
  <si>
    <t>18</t>
  </si>
  <si>
    <t>338</t>
  </si>
  <si>
    <t>24, 4, 1, 2, 11, 12, 13, 15, 18</t>
  </si>
  <si>
    <t>19</t>
  </si>
  <si>
    <t>391</t>
  </si>
  <si>
    <t>23, 4, 1, 2, 11, 12, 13, 15, 18</t>
  </si>
  <si>
    <t>398</t>
  </si>
  <si>
    <t>21</t>
  </si>
  <si>
    <t>405</t>
  </si>
  <si>
    <t>22</t>
  </si>
  <si>
    <t>438</t>
  </si>
  <si>
    <t>23, 4, 1, 2, 11, 12, 13, 15, 18, 26</t>
  </si>
  <si>
    <t>23</t>
  </si>
  <si>
    <t>517</t>
  </si>
  <si>
    <t>26, 4, 1, 2, 0, 11, 12, 13, 15, 18</t>
  </si>
  <si>
    <t>24</t>
  </si>
  <si>
    <t>600</t>
  </si>
  <si>
    <t>18, 13, 15, 11, 12, 1, 2, 0, 24</t>
  </si>
  <si>
    <t>25</t>
  </si>
  <si>
    <t>681</t>
  </si>
  <si>
    <t>24, 1, 2, 0, 11, 12, 13, 15, 18</t>
  </si>
  <si>
    <t>26</t>
  </si>
  <si>
    <t>689</t>
  </si>
  <si>
    <t>28</t>
  </si>
  <si>
    <t>27</t>
  </si>
  <si>
    <t>851</t>
  </si>
  <si>
    <t>949</t>
  </si>
  <si>
    <t>1, 2, 0, 11, 12, 13, 15, 18</t>
  </si>
  <si>
    <t>29</t>
  </si>
  <si>
    <t>993</t>
  </si>
  <si>
    <t>26, 4, 1, 0, 11, 12, 13, 15, 18, 21</t>
  </si>
  <si>
    <t>30</t>
  </si>
  <si>
    <t>1093</t>
  </si>
  <si>
    <t>21, 4, 1, 0, 11, 12, 13, 15, 18</t>
  </si>
  <si>
    <t>31</t>
  </si>
  <si>
    <t>1181</t>
  </si>
  <si>
    <t>1190</t>
  </si>
  <si>
    <t>33</t>
  </si>
  <si>
    <t>1277</t>
  </si>
  <si>
    <t>34</t>
  </si>
  <si>
    <t>1405</t>
  </si>
  <si>
    <t>2, 0, 11, 12, 13, 15, 18</t>
  </si>
  <si>
    <t>35</t>
  </si>
  <si>
    <t>1522</t>
  </si>
  <si>
    <t>18, 13, 15, 11, 12, 0, 21</t>
  </si>
  <si>
    <t>Numero</t>
  </si>
  <si>
    <t>% VOLTE ESTRATTO</t>
  </si>
  <si>
    <t>TOT</t>
  </si>
  <si>
    <t>Peso Old</t>
  </si>
  <si>
    <t>Peso New</t>
  </si>
  <si>
    <t>Costruttivo</t>
  </si>
  <si>
    <t>Soluzioni peggiori accettate</t>
  </si>
  <si>
    <t>Soluzioni peggiori  non accettate</t>
  </si>
  <si>
    <t>Sim, Ann, Barrier</t>
  </si>
  <si>
    <t>Cluster Roulette avg, p</t>
  </si>
  <si>
    <t>{
	[0,0, 0,2] -&gt; CloseToBarycenter (weight: 1,0)
	[0,2, 0,4] -&gt; GreedyCostInsertion (weight: 1,0)
	[0,4, 0,6000000000000001] -&gt; GreedyBestInsertion (weight: 1,0)
	[0,6000000000000001, 0,8] -&gt; GreedyProfitInsertion (weight: 1,0)
	[0,8, 1,0] -&gt; RandomInsertion (weight: 1,0)
}</t>
  </si>
  <si>
    <t>{
	[0,0, 0,2] -&gt; HighCostRemoval (weight: 1,0)
	[0,2, 0,4] -&gt; RandomRemoval (weight: 1,0)
	[0,4, 0,6000000000000001] -&gt; TravelTime (weight: 1,0)
	[0,6000000000000001, 0,8] -&gt; VehicleTime (weight: 1,0)
	[0,8, 1,0] -&gt; WorstRemoval (weight: 1,0)
}</t>
  </si>
  <si>
    <t>1,0!, 1,0!, 1,0!, 1,0!, 0,91, 1,0!, 1,0!, 1,0!, 1,0!, 1,0!, 1,0!, 1,0!, 1,0!, 1,0!, 1,0!, 1,0!, -1,0, -1,0, 1,0!, -1,0, 1,0!, 1,0!, 1,0!, 1,0!, 1,0!, 1,0!, 1,0!, 1,0!, 1,0!, 1,0!, 1,0!</t>
  </si>
  <si>
    <t xml:space="preserve">0,0 0,0 0,0 0,0 0,0 0,0 0,0 0,0 0,0 0,0 0,0 0,0 0,0 0,0 0,0 0,0 0,0 0,0 0,0 0,0 0,0 0,0 0,0 0,0 0,0 0,0 0,0 0,0 0,0 0,0 0,0 </t>
  </si>
  <si>
    <t>0,9, 1,0!, 0,9, 1,0!, 0,819405, 1,0!, 1,0!, 1,0!, 1,0!, 1,0!, 1,0!, 1,0!, 1,0!, 1,0!, 1,0!, 1,0!, -1,0, -1,0, 0,81, -1,0, 1,0!, 0,9, 1,0!, 0,9, 0,9, 1,0!, 0,9, 1,0!, 1,0!, 1,0!, 1,0!</t>
  </si>
  <si>
    <t xml:space="preserve">0,0 0,0 0,0 0,0 1,0 0,0 0,0 0,0 0,0 0,0 0,0 0,0 0,0 0,0 0,0 0,0 1,0 1,0 0,0 1,0 0,0 0,0 0,0 0,0 0,0 0,0 0,0 0,0 0,0 0,0 0,0 </t>
  </si>
  <si>
    <t>{
	[0,0, 0,21052631578947367] -&gt; CloseToBarycenter (weight: 1,0)
	[0,21052631578947367, 0,42105263157894735] -&gt; GreedyCostInsertion (weight: 1,0)
	[0,42105263157894735, 0,631578947368421] -&gt; GreedyBestInsertion (weight: 1,0)
	[0,631578947368421, 0,7894736842105263] -&gt; GreedyProfitInsertion (weight: 0,75)
	[0,7894736842105263, 1,0] -&gt; RandomInsertion (weight: 1,0)
}</t>
  </si>
  <si>
    <t>{
	[0,0, 0,21052631578947367] -&gt; HighCostRemoval (weight: 1,0)
	[0,21052631578947367, 0,42105263157894735] -&gt; RandomRemoval (weight: 1,0)
	[0,42105263157894735, 0,5789473684210527] -&gt; TravelTime (weight: 0,75)
	[0,5789473684210527, 0,7894736842105263] -&gt; VehicleTime (weight: 1,0)
	[0,7894736842105263, 1,0] -&gt; WorstRemoval (weight: 1,0)
}</t>
  </si>
  <si>
    <t>0,9005, 1,0!, 0,9005, 1,0!, 0,8203079750000001, 1,0!, 1,0!, 1,0!, 1,0!, 1,0!, 1,0!, 1,0!, 1,0!, 1,0!, 1,0!, 1,0!, -1,0, -1,0, 0,7290000000000001, -1,0, 1,0!, 0,9005, 1,0!, 0,9005, 0,9005, 1,0!, 0,9005, 1,0!, 1,0!, 0,9, 1,0!</t>
  </si>
  <si>
    <t xml:space="preserve">1,0 0,0 1,0 0,0 2,0 0,0 0,0 0,0 0,0 0,0 0,0 0,0 0,0 0,0 0,0 0,0 2,0 2,0 1,0 2,0 0,0 1,0 0,0 1,0 1,0 0,0 1,0 0,0 0,0 0,0 0,0 </t>
  </si>
  <si>
    <t>{
	[0,0, 0,1951219512195122] -&gt; CloseToBarycenter (weight: 1,0)
	[0,1951219512195122, 0,3902439024390244] -&gt; GreedyCostInsertion (weight: 1,0)
	[0,3902439024390244, 0,5853658536585367] -&gt; GreedyBestInsertion (weight: 1,0)
	[0,5853658536585367, 0,8048780487804879] -&gt; GreedyProfitInsertion (weight: 1,125)
	[0,8048780487804879, 1,0] -&gt; RandomInsertion (weight: 1,0)
}</t>
  </si>
  <si>
    <t>{
	[0,0, 0,2] -&gt; HighCostRemoval (weight: 1,0)
	[0,2, 0,4] -&gt; RandomRemoval (weight: 1,0)
	[0,4, 0,55] -&gt; TravelTime (weight: 0,75)
	[0,55, 0,8] -&gt; VehicleTime (weight: 1,25)
	[0,8, 1,0] -&gt; WorstRemoval (weight: 1,0)
}</t>
  </si>
  <si>
    <t>0,9009975, 1,0!, 0,9009975, 1,0!, 0,8212064351250001, 1,0!, 1,0!, 1,0!, 1,0!, 1,0!, 1,0!, -1,0, 1,0!, 0,9, 0,81, 1,0!, -1,0, -1,0, 0,6573195000000001, -1,0, 1,0!, 0,9009975, 1,0!, 0,9009975, 0,9009975, 1,0!, 0,9009975, 0,9, 1,0!, 0,9005, 1,0!</t>
  </si>
  <si>
    <t xml:space="preserve">2,0 0,0 2,0 0,0 3,0 0,0 0,0 0,0 0,0 0,0 0,0 0,0 0,0 0,0 0,0 0,0 3,0 3,0 2,0 3,0 0,0 2,0 0,0 2,0 2,0 0,0 2,0 0,0 0,0 1,0 0,0 </t>
  </si>
  <si>
    <t>Infeasible and discarded,</t>
  </si>
  <si>
    <t>{
	[0,0, 0,21390374331550802] -&gt; CloseToBarycenter (weight: 1,0)
	[0,21390374331550802, 0,42780748663101603] -&gt; GreedyCostInsertion (weight: 1,0)
	[0,42780748663101603, 0,6417112299465241] -&gt; GreedyBestInsertion (weight: 1,0)
	[0,6417112299465241, 0,8823529411764706] -&gt; GreedyProfitInsertion (weight: 1,125)
	[0,8823529411764706, 1,0] -&gt; RandomInsertion (weight: 0,55)
}</t>
  </si>
  <si>
    <t>{
	[0,0, 0,21978021978021978] -&gt; HighCostRemoval (weight: 1,0)
	[0,21978021978021978, 0,34065934065934067] -&gt; RandomRemoval (weight: 0,55)
	[0,34065934065934067, 0,5054945054945055] -&gt; TravelTime (weight: 0,75)
	[0,5054945054945055, 0,7802197802197802] -&gt; VehicleTime (weight: 1,25)
	[0,7802197802197802, 1,0] -&gt; WorstRemoval (weight: 1,0)
}</t>
  </si>
  <si>
    <t>0,9014925125, 1,0!, 0,9014925125, 1,0!, 0,8221004029493751, 1,0!, 1,0!, 1,0!, 1,0!, 1,0!, 1,0!, -1,0, 1,0!, 0,9005, 0,8109500000000001, 1,0!, -1,0, -1,0, 0,6590329025, -1,0, 1,0!, 0,81089775, 1,0!, 0,9014925125, 0,9014925125, 1,0!, 0,9014925125, 0,9005, 1,0!, 0,9009975, 1,0!</t>
  </si>
  <si>
    <t>{
	[0,0, 0,20304568527918782] -&gt; CloseToBarycenter (weight: 1,0)
	[0,20304568527918782, 0,45685279187817257] -&gt; GreedyCostInsertion (weight: 1,25)
	[0,45685279187817257, 0,6598984771573604] -&gt; GreedyBestInsertion (weight: 1,0)
	[0,6598984771573604, 0,8883248730964467] -&gt; GreedyProfitInsertion (weight: 1,125)
	[0,8883248730964467, 1,0] -&gt; RandomInsertion (weight: 0,55)
}</t>
  </si>
  <si>
    <t>0,9019850499375, 1,0!, 0,9019850499375, 1,0!, 0,8229899009346283, 1,0!, 1,0!, 1,0!, 1,0!, 1,0!, 1,0!, -1,0, 1,0!, 0,9009975, 0,8118952500000001, 1,0!, -1,0, -1,0, 0,6607377379875, -1,0, 0,81, 0,730658935125, 1,0!, 0,9019850499375, 0,9019850499375, 1,0!, 0,9019850499375, 0,9009975, 1,0!, 0,9014925125, 1,0!</t>
  </si>
  <si>
    <t xml:space="preserve">3,0 0,0 3,0 0,0 4,0 0,0 0,0 0,0 0,0 0,0 0,0 1,0 0,0 1,0 1,0 0,0 4,0 4,0 3,0 4,0 0,0 3,0 0,0 3,0 3,0 0,0 3,0 1,0 0,0 2,0 0,0 </t>
  </si>
  <si>
    <t>{
	[0,0, 0,21680216802168023] -&gt; CloseToBarycenter (weight: 1,0)
	[0,21680216802168023, 0,48780487804878053] -&gt; GreedyCostInsertion (weight: 1,25)
	[0,48780487804878053, 0,7046070460704608] -&gt; GreedyBestInsertion (weight: 1,0)
	[0,7046070460704608, 0,8807588075880759] -&gt; GreedyProfitInsertion (weight: 0,8125)
	[0,8807588075880759, 1,0] -&gt; RandomInsertion (weight: 0,55)
}</t>
  </si>
  <si>
    <t>{
	[0,0, 0,23952095808383234] -&gt; HighCostRemoval (weight: 1,0)
	[0,23952095808383234, 0,37125748502994016] -&gt; RandomRemoval (weight: 0,55)
	[0,37125748502994016, 0,5508982035928144] -&gt; TravelTime (weight: 0,75)
	[0,5508982035928144, 0,7604790419161677] -&gt; VehicleTime (weight: 0,875)
	[0,7604790419161677, 1,0] -&gt; WorstRemoval (weight: 1,0)
}</t>
  </si>
  <si>
    <t>0,9024751246878124, 1,0!, 0,9024751246878124, 1,0!, 0,8238749514299551, 1,0!, 1,0!, 1,0!, 1,0!, 1,0!, 1,0!, -1,0, 1,0!, 0,9014925125, 0,81283577375, 1,0!, -1,0, -1,0, 0,6624340492975626, -1,0, 0,8109500000000001, 0,6575930416125, 1,0!, 0,9024751246878124, 0,9024751246878124, 1,0!, 0,9024751246878124, 0,9014925125, 1,0!, 0,9019850499375, 1,0!</t>
  </si>
  <si>
    <t xml:space="preserve">4,0 0,0 4,0 0,0 5,0 0,0 0,0 0,0 0,0 0,0 0,0 2,0 0,0 2,0 2,0 0,0 5,0 5,0 4,0 5,0 1,0 4,0 0,0 4,0 4,0 0,0 4,0 2,0 0,0 3,0 0,0 </t>
  </si>
  <si>
    <t>{
	[0,0, 0,21108179419525067] -&gt; CloseToBarycenter (weight: 1,0)
	[0,21108179419525067, 0,5013192612137203] -&gt; GreedyCostInsertion (weight: 1,375)
	[0,5013192612137203, 0,7124010554089709] -&gt; GreedyBestInsertion (weight: 1,0)
	[0,7124010554089709, 0,883905013192612] -&gt; GreedyProfitInsertion (weight: 0,8125)
	[0,883905013192612, 0,9999999999999999] -&gt; RandomInsertion (weight: 0,55)
}</t>
  </si>
  <si>
    <t>0,9029627490643733, 1,0!, 0,9029627490643733, 1,0!, 0,8247555766728054, 1,0!, 1,0!, 1,0!, 1,0!, 1,0!, 1,0!, -1,0, 1,0!, 0,81178654494375, -1,0, 1,0!, -1,0, -1,0, 0,5977096911459673, -1,0, 0,8118952500000001, 0,5933745687639937, 1,0!, 0,9029627490643733, 0,9029627490643733, 1,0!, 0,9029627490643733, 0,81178654494375, 1,0!, 0,9024751246878124, 1,0!</t>
  </si>
  <si>
    <t xml:space="preserve">5,0 0,0 5,0 0,0 6,0 0,0 0,0 0,0 0,0 0,0 0,0 3,0 0,0 3,0 3,0 0,0 6,0 6,0 5,0 6,0 2,0 5,0 0,0 5,0 5,0 0,0 5,0 3,0 0,0 4,0 0,0 </t>
  </si>
  <si>
    <t>{
	[0,0, 0,23323615160349856] -&gt; CloseToBarycenter (weight: 1,0)
	[0,23323615160349856, 0,5539358600583091] -&gt; GreedyCostInsertion (weight: 1,375)
	[0,5539358600583091, 0,6822157434402333] -&gt; GreedyBestInsertion (weight: 0,55)
	[0,6822157434402333, 0,8717201166180759] -&gt; GreedyProfitInsertion (weight: 0,8125)
	[0,8717201166180759, 1,0000000000000002] -&gt; RandomInsertion (weight: 0,55)
}</t>
  </si>
  <si>
    <t>{
	[0,0, 0,2684563758389262] -&gt; HighCostRemoval (weight: 1,0)
	[0,2684563758389262, 0,4161073825503356] -&gt; RandomRemoval (weight: 0,55)
	[0,4161073825503356, 0,6174496644295302] -&gt; TravelTime (weight: 0,75)
	[0,6174496644295302, 0,8523489932885906] -&gt; VehicleTime (weight: 0,875)
	[0,8523489932885906, 1,0] -&gt; WorstRemoval (weight: 0,55)
}</t>
  </si>
  <si>
    <t>0,9034479353190514, 1,0!, 0,9034479353190514, 1,0!, 0,8256317987894414, 1,0!, 1,0!, 1,0!, 1,0!, 1,0!, 1,0!, -1,0, 1,0!, 0,8127276122190312, -1,0, 1,0!, -1,0, -1,0, 0,5997211426902375, -1,0, 0,6576351525, 0,5358669263281564, 1,0!, 0,9034479353190514, 0,9034479353190514, 1,0!, 0,9034479353190514, 0,8127276122190312, 1,0!, 0,9029627490643733, 1,0!</t>
  </si>
  <si>
    <t>{
	[0,0, 0,24205748865355525] -&gt; CloseToBarycenter (weight: 1,0)
	[0,24205748865355525, 0,5748865355521937] -&gt; GreedyCostInsertion (weight: 1,375)
	[0,5748865355521937, 0,708018154311649] -&gt; GreedyBestInsertion (weight: 0,55)
	[0,708018154311649, 0,8668683812405447] -&gt; GreedyProfitInsertion (weight: 0,65625)
	[0,8668683812405447, 1,0] -&gt; RandomInsertion (weight: 0,55)
}</t>
  </si>
  <si>
    <t>{
	[0,0, 0,2826855123674912] -&gt; HighCostRemoval (weight: 1,0)
	[0,2826855123674912, 0,4381625441696113] -&gt; RandomRemoval (weight: 0,55)
	[0,4381625441696113, 0,6501766784452296] -&gt; TravelTime (weight: 0,75)
	[0,6501766784452296, 0,8445229681978799] -&gt; VehicleTime (weight: 0,6875)
	[0,8445229681978799, 1,0] -&gt; WorstRemoval (weight: 0,55)
}</t>
  </si>
  <si>
    <t>0,9039306956424562, 0,9, 0,9039306956424562, 1,0!, 0,8265036397954941, 1,0!, 1,0!, 1,0!, 1,0!, 1,0!, 1,0!, -1,0, 1,0!, 0,8136639741579361, -1,0, 1,0!, -1,0, -1,0, 0,6017225369767862, -1,0, 0,6593469767375001, 0,5381875916965155, 1,0!, 0,9039306956424562, 0,9039306956424562, 1,0!, 0,9039306956424562, 0,8136639741579361, 1,0!, 0,9034479353190514, 1,0!</t>
  </si>
  <si>
    <t xml:space="preserve">6,0 0,0 6,0 0,0 7,0 0,0 0,0 0,0 0,0 0,0 0,0 4,0 0,0 4,0 4,0 0,0 7,0 7,0 6,0 7,0 3,0 6,0 0,0 6,0 6,0 0,0 6,0 4,0 0,0 5,0 0,0 </t>
  </si>
  <si>
    <t>0,904411042164244, 0,81045, 0,904411042164244, 1,0!, 0,8273711215965167, 1,0!, 1,0!, 1,0!, 1,0!, 1,0!, 1,0!, -1,0, 1,0!, 0,7331360888584318, -1,0, 1,0!, -1,0, -1,0, 0,5433425318627121, -1,0, -1,0, 0,5404966537380329, 1,0!, 0,904411042164244, 0,904411042164244, 1,0!, 0,904411042164244, 0,7331360888584318, 1,0!, 0,9039306956424562, 1,0!</t>
  </si>
  <si>
    <t xml:space="preserve">7,0 1,0 7,0 0,0 8,0 0,0 0,0 0,0 0,0 0,0 0,0 5,0 0,0 5,0 5,0 0,0 8,0 8,0 7,0 8,0 4,0 7,0 0,0 7,0 7,0 0,0 7,0 5,0 0,0 6,0 0,0 </t>
  </si>
  <si>
    <t>{
	[0,0, 0,256] -&gt; CloseToBarycenter (weight: 1,0)
	[0,256, 0,608] -&gt; GreedyCostInsertion (weight: 1,375)
	[0,608, 0,6912] -&gt; GreedyBestInsertion (weight: 0,325)
	[0,6912, 0,8592000000000001] -&gt; GreedyProfitInsertion (weight: 0,65625)
	[0,8592000000000001, 1,0] -&gt; RandomInsertion (weight: 0,55)
}</t>
  </si>
  <si>
    <t>{
	[0,0, 0,3018867924528302] -&gt; HighCostRemoval (weight: 1,0)
	[0,3018867924528302, 0,4679245283018868] -&gt; RandomRemoval (weight: 0,55)
	[0,4679245283018868, 0,6943396226415095] -&gt; TravelTime (weight: 0,75)
	[0,6943396226415095, 0,9018867924528302] -&gt; VehicleTime (weight: 0,6875)
	[0,9018867924528302, 1,0] -&gt; WorstRemoval (weight: 0,325)
}</t>
  </si>
  <si>
    <t>0,9048889869534227!, 0,81139775, 0,9048889869534227!, 1,0!, 0,7446340094368651, 1,0!, 1,0!, 1,0!, 1,0!, 1,0!, 1,0!, -1,0, 1,0!, 0,7344704084141397, -1,0, 1,0!, -1,0, -1,0, 0,5456258192033985, -1,0, -1,0, 0,5427941704693428, 1,0!, 0,9048889869534227!, 0,9048889869534227!, 1,0!, 0,9048889869534227!, 0,7344704084141397, 1,0!, 0,904411042164244!, 1,0!</t>
  </si>
  <si>
    <t>0,9053645420186556!, 0,81234076125, 0,9053645420186556!, 1,0!, 0,7459108393896807, 1,0!, 1,0!, 1,0!, 1,0!, 1,0!, 1,0!, -1,0, 1,0!, 0,735798056372069, -1,0, 1,0!, -1,0, -1,0, 0,5478976901073815, -1,0, -1,0, 0,545080199616996, 0,9!, 0,9053645420186556!, 0,9053645420186556!, 1,0!, 0,9053645420186556!, 0,735798056372069, 1,0!, 0,9048889869534227!, 1,0!</t>
  </si>
  <si>
    <t xml:space="preserve">7,0 2,0 7,0 0,0 9,0 0,0 0,0 0,0 0,0 0,0 0,0 6,0 0,0 6,0 6,0 0,0 9,0 9,0 8,0 9,0 5,0 8,0 0,0 7,0 7,0 0,0 7,0 6,0 0,0 6,0 0,0 </t>
  </si>
  <si>
    <t>{
	[0,0, 0,2282453637660485] -&gt; CloseToBarycenter (weight: 1,0)
	[0,2282453637660485, 0,5420827389443652] -&gt; GreedyCostInsertion (weight: 1,375)
	[0,5420827389443652, 0,616262482168331] -&gt; GreedyBestInsertion (weight: 0,325)
	[0,616262482168331, 0,7660485021398004] -&gt; GreedyProfitInsertion (weight: 0,65625)
	[0,7660485021398004, 1,0] -&gt; RandomInsertion (weight: 1,025)
}</t>
  </si>
  <si>
    <t>0,9058377193085623!, 0,831951151699375, 0,833345279035111, 1,0!, 0,7724631566734591, 1,0!, 1,0!, 1,0!, 1,0!, 1,0!, 1,0!, -1,0, 1,0!, 0,7634071594811878, -1,0, 1,0!, -1,0, -1,0, 0,59514238149116, -1,0, -1,0, 0,5473547986189111, 0,91045!, 0,9058377193085623!, 0,9058377193085623!, 1,0!, 0,9058377193085623!, 0,7634071594811878, 1,0!, 0,9053645420186556!, 1,0!</t>
  </si>
  <si>
    <t xml:space="preserve">7,0 3,0 7,0 0,0 10,0 0,0 0,0 0,0 0,0 0,0 0,0 7,0 0,0 7,0 7,0 0,0 10,0 10,0 9,0 10,0 6,0 9,0 0,0 7,0 7,0 0,0 7,0 7,0 0,0 6,0 0,0 </t>
  </si>
  <si>
    <t>0,9063085307120194!, 0,8495122563467902, 0,850760697375942, 1,0!, 0,7962407568010826, 1,0!, 1,0!, 1,0!, 1,0!, 1,0!, 1,0!, -1,0, 1,0!, 0,7881311113154037, -1,0, 1,0!, -1,0, -1,0, 0,6374500026253338, -1,0, -1,0, 0,5496180246258165, 0,919807975!, 0,8337285526399355, 0,9063085307120194!, 1,0!, 0,9063085307120194!, 0,7881311113154037, 1,0!, 0,9058377193085623!, 1,0!</t>
  </si>
  <si>
    <t xml:space="preserve">7,0 4,0 8,0 0,0 11,0 0,0 0,0 0,0 0,0 0,0 0,0 8,0 0,0 8,0 8,0 0,0 11,0 11,0 10,0 11,0 7,0 10,0 0,0 7,0 7,0 0,0 7,0 8,0 0,0 6,0 0,0 </t>
  </si>
  <si>
    <t>{
	[0,0, 0,2130492676431425] -&gt; CloseToBarycenter (weight: 1,0)
	[0,2130492676431425, 0,5725699067909454] -&gt; GreedyCostInsertion (weight: 1,6875)
	[0,5725699067909454, 0,6418109187749668] -&gt; GreedyBestInsertion (weight: 0,325)
	[0,6418109187749668, 0,781624500665779] -&gt; GreedyProfitInsertion (weight: 0,65625)
	[0,781624500665779, 1,0] -&gt; RandomInsertion (weight: 1,025)
}</t>
  </si>
  <si>
    <t>0,9067769880584593!, 0,8652382255585506, 0,8663562045001559, 1,0!, 0,8175335977153695, 1,0!, 1,0!, 1,0!, 1,0!, 1,0!, 1,0!, -1,0, 0,91!, 0,8102714101829439, -1,0, 1,0!, -1,0, -1,0, 0,6753364773509863, -1,0, -1,0, 0,5518699345026875, 0,9281880416125!, 0,8511039188890622, 0,9067769880584593!, 1,0!, 0,9067769880584593!, 0,7102714101829439, 1,0!, 0,9063085307120194!, 1,0!</t>
  </si>
  <si>
    <t xml:space="preserve">7,0 5,0 9,0 0,0 12,0 0,0 0,0 0,0 0,0 0,0 0,0 9,0 0,0 9,0 9,0 0,0 12,0 12,0 11,0 12,0 8,0 11,0 0,0 8,0 7,0 0,0 7,0 9,0 0,0 6,0 0,0 </t>
  </si>
  <si>
    <t>{
	[0,0, 0,19300361881785283] -&gt; CloseToBarycenter (weight: 1,0)
	[0,19300361881785283, 0,5186972255729795] -&gt; GreedyCostInsertion (weight: 1,6875)
	[0,5186972255729795, 0,5814234016887816] -&gt; GreedyBestInsertion (weight: 0,325)
	[0,5814234016887816, 0,7080820265379975] -&gt; GreedyProfitInsertion (weight: 0,65625)
	[0,7080820265379975, 0,9999999999999998] -&gt; RandomInsertion (weight: 1,5125)
}</t>
  </si>
  <si>
    <t>0,907243103118167!, 0,879320830987682, 0,8803219811298897, 1,0!, 0,8366013367541134, 1,0!, 1,0!, 1,0!, 1,0!, 1,0!, 1,0!, -1,0, 0,919405!, 0,8300980478188262, -1,0, 1,0!, -1,0, -1,0, 0,7092638154678083, -1,0, -1,0, 0,5541105848301741, 0,9356923912639937!, 0,8666635593651552, 0,8344893603273521, 1,0!, 0,907243103118167!, 0,7117200531320292, 1,0!, 0,9067769880584593, 1,0!</t>
  </si>
  <si>
    <t xml:space="preserve">7,0 6,0 10,0 0,0 13,0 0,0 0,0 0,0 0,0 0,0 0,0 10,0 0,0 10,0 10,0 0,0 13,0 13,0 12,0 13,0 9,0 12,0 0,0 9,0 7,0 0,0 7,0 10,0 0,0 6,0 0,0 </t>
  </si>
  <si>
    <t>{
	[0,0, 0,18735362997658078] -&gt; CloseToBarycenter (weight: 1,0)
	[0,18735362997658078, 0,5327868852459017] -&gt; GreedyCostInsertion (weight: 1,84375)
	[0,5327868852459017, 0,5936768149882904] -&gt; GreedyBestInsertion (weight: 0,325)
	[0,5936768149882904, 0,7166276346604216] -&gt; GreedyProfitInsertion (weight: 0,65625)
	[0,7166276346604216, 1,0] -&gt; RandomInsertion (weight: 1,5125)
}</t>
  </si>
  <si>
    <t>0,9077068876025762!, 0,8919318041494693, 0,8928283341018163, 1,0!, 0,7536764970633085, 1,0!, 1,0!, 1,0!, 1,0!, 1,0!, 1,0!, -1,0, 0,9278271775!, 0,8478528018217589, -1,0, 0,91!, -1,0, -1,0, 0,7396457467514223, -1,0, -1,0, 0,5563400319060232, 0,8424125363769064, 0,8805972174114964, 0,8517852221731438, 1,0!, 0,9077068876025762!, 0,7131614528663691, 1,0!, 0,907243103118167!, 1,0!</t>
  </si>
  <si>
    <t xml:space="preserve">7,0 7,0 11,0 0,0 14,0 0,0 0,0 0,0 0,0 0,0 0,0 11,0 0,0 11,0 11,0 0,0 14,0 14,0 13,0 14,0 10,0 13,0 0,0 10,0 8,0 0,0 7,0 11,0 0,0 7,0 0,0 </t>
  </si>
  <si>
    <t>{
	[0,0, 0,1791713325867861] -&gt; CloseToBarycenter (weight: 1,0)
	[0,1791713325867861, 0,509518477043673] -&gt; GreedyCostInsertion (weight: 1,84375)
	[0,509518477043673, 0,5677491601343785] -&gt; GreedyBestInsertion (weight: 0,325)
	[0,5677491601343785, 0,6853303471444568] -&gt; GreedyProfitInsertion (weight: 0,65625)
	[0,6853303471444568, 1,0] -&gt; RandomInsertion (weight: 1,75625)
}</t>
  </si>
  <si>
    <t>{
	[0,0, 0,25196850393700787] -&gt; HighCostRemoval (weight: 1,0)
	[0,25196850393700787, 0,3905511811023622] -&gt; RandomRemoval (weight: 0,55)
	[0,3905511811023622, 0,5795275590551181] -&gt; TravelTime (weight: 0,75)
	[0,5795275590551181, 0,9181102362204725] -&gt; VehicleTime (weight: 1,34375)
	[0,9181102362204725, 1,0] -&gt; WorstRemoval (weight: 0,325)
}</t>
  </si>
  <si>
    <t>0,9081683531645633!, 0,9032249306158497!, 0,9040277731881764!, 1,0!, 0,7104779626212799, 1,0!, 1,0!, 1,0!, 1,0!, 1,0!, 1,0!, -1,0, 0,93536923745125!, 0,8637521840313851, -1,0, 0,919405!, -1,0, -1,0, 0,7668527662158986, -1,0, -1,0, 0,558558331746493, 0,8432004736950218, 0,793074808191995, 0,8672736664560502, 1,0!, 0,9081683531645633!, 0,7145956456020373, 1,0!, 0,9077068876025762!, 1,0!</t>
  </si>
  <si>
    <t xml:space="preserve">7,0 8,0 12,0 0,0 15,0 0,0 0,0 0,0 0,0 0,0 0,0 12,0 0,0 12,0 12,0 0,0 15,0 15,0 14,0 15,0 11,0 14,0 1,0 11,0 9,0 0,0 7,0 12,0 0,0 7,0 0,0 </t>
  </si>
  <si>
    <t>{
	[0,0, 0,20806241872561768] -&gt; HighCostRemoval (weight: 1,0)
	[0,20806241872561768, 0,3224967490247074] -&gt; RandomRemoval (weight: 0,55)
	[0,3224967490247074, 0,47854356306892065] -&gt; TravelTime (weight: 0,75)
	[0,47854356306892065, 0,7581274382314693] -&gt; VehicleTime (weight: 1,34375)
	[0,7581274382314693, 0,9999999999999999] -&gt; WorstRemoval (weight: 1,1625)
}</t>
  </si>
  <si>
    <t>0,9086275113987405!, 0,9037088059627705!, 0,9045076343222355!, 1,0!, 0,7119255728081736, 1,0!, 1,0!, 1,0!, 1,0!, 1,0!, 1,0!, -1,0, 0,9356923912639937!, 0,8644334231112282, -1,0, 0,919807975!, -1,0, -1,0, 0,7680185023848191, -1,0, -1,0, 0,5607655400877606, 0,8439844713265467, 0,7137673273727956, 0,781143568311393, 1,0!, 0,9086275113987405!, 0,7160226673740271, 1,0!, 0,9081683531645633!, 1,0!</t>
  </si>
  <si>
    <t xml:space="preserve">7,0 8,0 12,0 0,0 16,0 0,0 0,0 0,0 0,0 0,0 0,0 13,0 0,0 13,0 13,0 0,0 16,0 16,0 15,0 16,0 12,0 15,0 2,0 12,0 10,0 0,0 7,0 13,0 0,0 7,0 0,0 </t>
  </si>
  <si>
    <t>{
	[0,0, 0,20369191597708466] -&gt; CloseToBarycenter (weight: 1,0)
	[0,20369191597708466, 0,44239338001273076] -&gt; GreedyCostInsertion (weight: 1,171875)
	[0,44239338001273076, 0,5085932527052833] -&gt; GreedyBestInsertion (weight: 0,325)
	[0,5085932527052833, 0,6422660725652451] -&gt; GreedyProfitInsertion (weight: 0,65625)
	[0,6422660725652451, 1,0] -&gt; RandomInsertion (weight: 1,75625)
}</t>
  </si>
  <si>
    <t>{
	[0,0, 0,22808267997148965] -&gt; HighCostRemoval (weight: 1,0)
	[0,22808267997148965, 0,35352815395580894] -&gt; RandomRemoval (weight: 0,55)
	[0,35352815395580894, 0,5245901639344261] -&gt; TravelTime (weight: 0,75)
	[0,5245901639344261, 0,7348538845331432] -&gt; VehicleTime (weight: 0,921875)
	[0,7348538845331432, 0,9999999999999999] -&gt; WorstRemoval (weight: 1,1625)
}</t>
  </si>
  <si>
    <t>0,9090843738417468!, 0,8137712357396609, 0,8144865865355618, 1,0!, 0,6420293504497195, 1,0!, 1,0!, -1,0, 1,0!, 1,0!, 1,0!, -1,0, 0,8424125363769064, 0,7786001303961049, -1,0, 0,8281880416125, -1,0, -1,0, 0,6922605688856055, -1,0, -1,0, 0,5629617123873217, 0,844764548969914, 0,6436786416623385, 0,782237850469836, 1,0!, 0,9090843738417468!, 0,717442554037157, 1,0!, 0,9086275113987405!, 1,0!</t>
  </si>
  <si>
    <t xml:space="preserve">7,0 8,0 12,0 0,0 17,0 0,0 0,0 0,0 0,0 0,0 0,0 14,0 0,0 14,0 14,0 0,0 17,0 17,0 16,0 17,0 13,0 16,0 3,0 13,0 11,0 0,0 7,0 14,0 0,0 7,0 0,0 </t>
  </si>
  <si>
    <t>{
	[0,0, 0,21592442645074225] -&gt; CloseToBarycenter (weight: 1,0)
	[0,21592442645074225, 0,46896086369770584] -&gt; GreedyCostInsertion (weight: 1,171875)
	[0,46896086369770584, 0,5391363022941971] -&gt; GreedyBestInsertion (weight: 0,325)
	[0,5391363022941971, 0,620782726045884] -&gt; GreedyProfitInsertion (weight: 0,378125)
	[0,620782726045884, 1,0] -&gt; RandomInsertion (weight: 1,75625)
}</t>
  </si>
  <si>
    <t>{
	[0,0, 0,259529602595296] -&gt; HighCostRemoval (weight: 1,0)
	[0,259529602595296, 0,40227088402270883] -&gt; RandomRemoval (weight: 0,55)
	[0,40227088402270883, 0,5969180859691808] -&gt; TravelTime (weight: 0,75)
	[0,5969180859691808, 0,8361719383617193] -&gt; VehicleTime (weight: 0,921875)
	[0,8361719383617193, 1,0] -&gt; WorstRemoval (weight: 0,6312500000000001)
}</t>
  </si>
  <si>
    <t>0,9095389519725381!, 0,7332321416048664, 0,7338727382425957, 1,0!, 0,5794372833277238, 1,0!, 1,0!, -1,0, 0,81, 1,0!, 1,0!, -1,0, 0,7588804263255197, -1,0, -1,0, 0,7461423912639937, -1,0, -1,0, 0,6244193394370597, -1,0, -1,0, 0,5651469038253851, 0,8455407262250645!, 0,5809142236086241, 0,7833266612174867, 1,0!, 0,9095389519725381!, 0,7188553412669711, 1,0!, 0,9090843738417468!, 1,0!</t>
  </si>
  <si>
    <t>{
	[0,0, 0,22130013831258646] -&gt; CloseToBarycenter (weight: 1,0)
	[0,22130013831258646, 0,48063623789764875] -&gt; GreedyCostInsertion (weight: 1,171875)
	[0,48063623789764875, 0,5276625172890734] -&gt; GreedyBestInsertion (weight: 0,21250000000000002)
	[0,5276625172890734, 0,6113416320885202] -&gt; GreedyProfitInsertion (weight: 0,378125)
	[0,6113416320885202, 1,0000000000000002] -&gt; RandomInsertion (weight: 1,75625)
}</t>
  </si>
  <si>
    <t>{
	[0,0, 0,28343666961913194] -&gt; HighCostRemoval (weight: 1,0)
	[0,28343666961913194, 0,43932683790965454] -&gt; RandomRemoval (weight: 0,55)
	[0,43932683790965454, 0,5597874224977857] -&gt; TravelTime (weight: 0,425)
	[0,5597874224977857, 0,8210806023029229] -&gt; VehicleTime (weight: 0,921875)
	[0,8210806023029229, 1,0] -&gt; WorstRemoval (weight: 0,6312500000000001)
}</t>
  </si>
  <si>
    <t>0,9099912572126754!, 0,7611093828071579, 0,7616830370962444, 1,0!, 0,6233860872199767, 1,0!, 1,0!, -1,0, 0,8109500000000001, 1,0!, 1,0!, -1,0, 0,7840774217745028, -1,0, -1,0, 0,7726705113769063, -1,0, -1,0, 0,663667518465887, -1,0, -1,0, 0,5673211693062582, 0,8463130225939391!, 0,624708687241523, 0,7844100279113992, 1,0!, 0,8367265510977558, 0,7202610645606363, 1,0!, 0,9095389519725381!, 1,0!</t>
  </si>
  <si>
    <t>0,8370929183422671, 0,7860734523038099, 0,7865871597196868, 1,0!, 0,6627422411054892, 1,0!, 1,0!, -1,0, 0,8118952500000001, 1,0!, 1,0!, -1,0, 0,8066413311990672, -1,0, -1,0, 0,7964264429380197, -1,0, -1,0, 0,6988142627862017, -1,0, -1,0, 0,5694845634597269, 0,8470814574809694!, 0,5639266294247839, 0,7854879777718422, 1,0!, 0,8537886265080403!, 0,7216597592378331, 1,0!, 0,9099912572126754!, 1,0!</t>
  </si>
  <si>
    <t xml:space="preserve">7,0 9,0 13,0 0,0 18,0 0,0 0,0 1,0 1,0 0,0 0,0 15,0 1,0 15,0 15,0 1,0 18,0 18,0 17,0 18,0 14,0 17,0 3,0 14,0 12,0 0,0 8,0 15,0 0,0 7,0 0,0 </t>
  </si>
  <si>
    <t>{
	[0,0, 0,2373887240356083] -&gt; HighCostRemoval (weight: 1,0)
	[0,2373887240356083, 0,36795252225519287] -&gt; RandomRemoval (weight: 0,55)
	[0,36795252225519287, 0,4688427299703264] -&gt; TravelTime (weight: 0,425)
	[0,4688427299703264, 0,6876854599406528] -&gt; VehicleTime (weight: 0,921875)
	[0,6876854599406528, 1,0] -&gt; WorstRemoval (weight: 1,315625)
}</t>
  </si>
  <si>
    <t>0,8379074537505558!, 0,7871430850422908, 0,7876542239210884, 1,0!, 0,5979856769099655, 1,0!, 1,0!, -1,0, 0,81283577375, 1,0!, 1,0!, -1,0, 0,8076081245430718, -1,0, -1,0, 0,7974443107233296, -1,0, -1,0, 0,7003201914722708, -1,0, -1,0, 0,5716371406424282, 0,8478460501935645!, 0,5661069962776599, 0,706939179994658, 1,0!, 0,7690677150379501, 0,7230514604416439, 1,0!, 0,910441300926612!, 1,0!</t>
  </si>
  <si>
    <t xml:space="preserve">8,0 10,0 14,0 0,0 19,0 0,0 0,0 2,0 2,0 0,0 0,0 16,0 2,0 16,0 16,0 2,0 19,0 19,0 18,0 19,0 15,0 18,0 3,0 15,0 13,0 0,0 8,0 16,0 0,0 7,0 0,0 </t>
  </si>
  <si>
    <t>{
	[0,0, 0,25107885445272654] -&gt; CloseToBarycenter (weight: 1,0)
	[0,25107885445272654, 0,4107493134562573] -&gt; GreedyCostInsertion (weight: 0,6359375)
	[0,4107493134562573, 0,4641035700274617] -&gt; GreedyBestInsertion (weight: 0,21250000000000002)
	[0,4641035700274617, 0,559042761867399] -&gt; GreedyProfitInsertion (weight: 0,378125)
	[0,559042761867399, 1,0] -&gt; RandomInsertion (weight: 1,75625)
}</t>
  </si>
  <si>
    <t>0,8387179164818029!, 0,7882073696170794, 0,788715952801483, 1,0!, 0,5399961736728741, 1,0!, 1,0!, -1,0, 0,8137715948812501, 1,0!, 1,0!, -1,0, 0,8085700839203565, -1,0, -1,0, 0,7984570891697129, -1,0, -1,0, 0,7018185905149094, -1,0, -1,0, 0,573778954939216, 0,8486068199425967!, 0,5682764612962716, 0,6362452619951923, 1,0!, 0,6932001388164843, 0,7244362031394357, 1,0!, 0,910889094421979!, 1,0!</t>
  </si>
  <si>
    <t xml:space="preserve">8,0 11,0 15,0 0,0 20,0 0,0 0,0 3,0 3,0 0,0 0,0 17,0 3,0 17,0 17,0 3,0 20,0 20,0 19,0 20,0 16,0 19,0 3,0 16,0 14,0 0,0 9,0 17,0 0,0 7,0 0,0 </t>
  </si>
  <si>
    <t>{
	[0,0, 0,26919032597266035] -&gt; CloseToBarycenter (weight: 1,0)
	[0,26919032597266035, 0,36824395373291274] -&gt; GreedyCostInsertion (weight: 0,36796875)
	[0,36824395373291274, 0,42544689800210306] -&gt; GreedyBestInsertion (weight: 0,21250000000000002)
	[0,42544689800210306, 0,5272344900105153] -&gt; GreedyProfitInsertion (weight: 0,378125)
	[0,5272344900105153, 1,0] -&gt; RandomInsertion (weight: 1,75625)
}</t>
  </si>
  <si>
    <t>{
	[0,0, 0,27741655830082357] -&gt; HighCostRemoval (weight: 1,0)
	[0,27741655830082357, 0,42999566536627654] -&gt; RandomRemoval (weight: 0,55)
	[0,42999566536627654, 0,5478977026441265] -&gt; TravelTime (weight: 0,425)
	[0,5478977026441265, 0,8036410923276982] -&gt; VehicleTime (weight: 0,921875)
	[0,8036410923276982, 0,9999999999999999] -&gt; WorstRemoval (weight: 0,7078125000000001)
}</t>
  </si>
  <si>
    <t>0,7555718942094546, 0,7103396994920945, 0,7107951357337281, 1,0!, 0,48806657352405874, 1,0!, 1,0!, -1,0, 0,8147027369068438!, 1,0!, 1,0!, -1,0, 0,7285745101506792, -1,0, -1,0, 0,7195183233514779, -1,0, -1,0, 0,6329785478061014, -1,0, -1,0, 0,57591006016452, 0,8493637858428837!, 0,5704350789897903, 0,6380640356852163, 1,0!, 0,6252607243101618, 0,7258140221237385, -1,0, 0,911334648949869!, 1,0!</t>
  </si>
  <si>
    <t xml:space="preserve">8,0 12,0 16,0 0,0 21,0 0,0 0,0 4,0 4,0 0,0 0,0 18,0 4,0 18,0 18,0 4,0 21,0 21,0 20,0 21,0 17,0 20,0 3,0 17,0 15,0 0,0 10,0 18,0 0,0 7,0 0,0 </t>
  </si>
  <si>
    <t>{
	[0,0, 0,34641407307171856] -&gt; CloseToBarycenter (weight: 1,0)
	[0,34641407307171856, 0,4738836265223275] -&gt; GreedyCostInsertion (weight: 0,36796875)
	[0,4738836265223275, 0,5474966170500677] -&gt; GreedyBestInsertion (weight: 0,21250000000000002)
	[0,5474966170500677, 0,6784844384303113] -&gt; GreedyProfitInsertion (weight: 0,378125)
	[0,6784844384303113, 1,0] -&gt; RandomInsertion (weight: 0,9281250000000001)
}</t>
  </si>
  <si>
    <t>0,6811146312645666, 0,6406092008951706, 0,6410170440495535, 1,0!, 0,4415636165907946, 1,0!, 1,0!, -1,0, 0,8156292232223096!, 1,0!, 1,0!, -1,0, 0,6569384738399333, -1,0, -1,0, 0,6488286585612485, -1,0, -1,0, 0,5713322895603639, -1,0, -1,0, 0,5780305098636973, 0,8501169669136693!, 0,5725829035948413, 0,6398737155067902, -1,0, 0,5644209786197498, 0,7271849520131197, -1,0, 0,9117779757051196!, 1,0!</t>
  </si>
  <si>
    <t>{
	[0,0, 0,3029585798816568] -&gt; HighCostRemoval (weight: 1,0)
	[0,3029585798816568, 0,46958579881656803] -&gt; RandomRemoval (weight: 0,55)
	[0,46958579881656803, 0,5983431952662721] -&gt; TravelTime (weight: 0,425)
	[0,5983431952662721, 0,8776331360946745] -&gt; VehicleTime (weight: 0,921875)
	[0,8776331360946745, 1,0] -&gt; WorstRemoval (weight: 0,40390625)
}</t>
  </si>
  <si>
    <t>0,6827090581082438, 0,6424061548906947, 0,6428119588293058, 1,0!, 0,3999202186570566, 1,0!, 1,0!, -1,0, 0,816551077106198!, 1,0!, 1,0!, -1,0, 0,6586537814707336, -1,0, -1,0, 0,6505845152684423, -1,0, -1,0, 0,573475628112562, -1,0, -1,0, 0,4682047129895948, 0,850866382079101!, 0,5747199890768672, 0,6416743469292562, -1,0, 0,5099389863539859, 0,7285490272530541, -1,0, 0,9122190858265941!, 1,0!</t>
  </si>
  <si>
    <t>{
	[0,0, 0,3632751525471832] -&gt; CloseToBarycenter (weight: 1,0)
	[0,3632751525471832, 0,4482758620689655] -&gt; GreedyCostInsertion (weight: 0,23398437500000002)
	[0,4482758620689655, 0,5254718319852419] -&gt; GreedyBestInsertion (weight: 0,21250000000000002)
	[0,5254718319852419, 0,6628352490421456] -&gt; GreedyProfitInsertion (weight: 0,378125)
	[0,6628352490421456, 1,0] -&gt; RandomInsertion (weight: 0,9281250000000001)
}</t>
  </si>
  <si>
    <t>{
	[0,0, 0,3460394701270613] -&gt; HighCostRemoval (weight: 1,0)
	[0,3460394701270613, 0,5363611786969451] -&gt; RandomRemoval (weight: 0,55)
	[0,5363611786969451, 0,6834279535009462] -&gt; TravelTime (weight: 0,425)
	[0,6834279535009462, 0,8602324952689916] -&gt; VehicleTime (weight: 0,5109375)
	[0,8602324952689916, 1,0] -&gt; WorstRemoval (weight: 0,40390625)
}</t>
  </si>
  <si>
    <t>0,6842955128177025, 0,6441941241162413, 0,5801381091316433, 1,0!, 0,40292061756377134, 1,0!, 1,0!, -1,0, 0,817468321720667!, 1,0!, 1,0!, -1,0, 0,6603605125633799, -1,0, -1,0, 0,6523315926921001, -1,0, -1,0, 0,5756082499719992, -1,0, -1,0, 0,4213842416906353, 0,8516120501687056!, 0,5768463891314828, 0,6434659751946099, -1,0, 0,512389291422216, 0,7299062821167889, -1,0, 0,9126579903974611!, 1,0!</t>
  </si>
  <si>
    <t xml:space="preserve">9,0 13,0 17,0 0,0 22,0 0,0 0,0 5,0 4,0 0,0 0,0 19,0 5,0 19,0 19,0 5,0 22,0 22,0 21,0 22,0 18,0 21,0 3,0 18,0 16,0 1,0 11,0 19,0 1,0 7,0 0,0 </t>
  </si>
  <si>
    <t>{
	[0,0, 0,37525652301377893] -&gt; HighCostRemoval (weight: 1,0)
	[0,37525652301377893, 0,49721489299325705] -&gt; RandomRemoval (weight: 0,325)
	[0,49721489299325705, 0,6566989152741131] -&gt; TravelTime (weight: 0,425)
	[0,6566989152741131, 0,8484315450014658] -&gt; VehicleTime (weight: 0,5109375)
	[0,8484315450014658, 1,0] -&gt; WorstRemoval (weight: 0,40390625)
}</t>
  </si>
  <si>
    <t>0,685874035253614, 0,6459731534956601, 0,5240136767273866, 1,0!, 0,4059060144759525, 1,0!, 1,0!, -1,0, 0,8183809801120636!, 1,0!, 1,0!, -1,0, 0,662058710000563, -1,0, -1,0, 0,6540699347286396, -1,0, -1,0, 0,5777302087221392, -1,0, -1,0, 0,37924581752157177, 0,852353989917862!, 0,5789621571858253, 0,6452486453186369, -1,0, 0,4633446104685945, 0,7312567507062049, -1,0, 0,9130947004454738!, 1,0!</t>
  </si>
  <si>
    <t xml:space="preserve">10,0 14,0 18,0 0,0 23,0 0,0 0,0 6,0 4,0 0,0 0,0 20,0 6,0 20,0 20,0 6,0 23,0 23,0 22,0 23,0 19,0 22,0 3,0 19,0 17,0 2,0 12,0 20,0 2,0 7,0 0,0 </t>
  </si>
  <si>
    <t>{
	[0,0, 0,39962535123321885] -&gt; HighCostRemoval (weight: 1,0)
	[0,39962535123321885, 0,529503590384015] -&gt; RandomRemoval (weight: 0,325)
	[0,529503590384015, 0,6344052450827349] -&gt; TravelTime (weight: 0,2625)
	[0,6344052450827349, 0,8385888229784577] -&gt; VehicleTime (weight: 0,5109375)
	[0,8385888229784577, 1,0] -&gt; WorstRemoval (weight: 0,40390625)
}</t>
  </si>
  <si>
    <t>0,6874446650773459, 0,6477432877281818, 0,5263936083437497, 1,0!, 0,4088764844035727, 1,0!, 1,0!, -1,0, 0,8192890752115033!, 1,0!, 1,0!, -1,0, 0,6637484164505603, -1,0, -1,0, 0,6557995850549965, -1,0, -1,0, 0,5798415576785285, -1,0, -1,0, 0,38234958843396394, 0,8530922199682728!, 0,5810673463998962, 0,6470224020920438, -1,0, 0,4660278874162515, 0,7326004669526739!, -1,0, 0,9135292269432465!, 0,81!</t>
  </si>
  <si>
    <t xml:space="preserve">11,0 15,0 19,0 0,0 24,0 0,0 0,0 7,0 4,0 0,0 0,0 21,0 7,0 21,0 21,0 7,0 24,0 24,0 23,0 24,0 20,0 23,0 3,0 20,0 18,0 3,0 13,0 21,0 3,0 7,0 0,0 </t>
  </si>
  <si>
    <t>{
	[0,0, 0,4005006257822278] -&gt; HighCostRemoval (weight: 1,0)
	[0,4005006257822278, 0,5306633291614518] -&gt; RandomRemoval (weight: 0,325)
	[0,5306633291614518, 0,6357947434292865] -&gt; TravelTime (weight: 0,2625)
	[0,6357947434292865, 0,838235294117647] -&gt; VehicleTime (weight: 0,50546875)
	[0,838235294117647, 0,9999999999999999] -&gt; WorstRemoval (weight: 0,40390625)
}</t>
  </si>
  <si>
    <t>0,6201066975767633, 0,5845541141605868, 0,4758854762718279, 1,0!, 0,3706488917833994, 1,0!, 1,0!, -1,0, -1,0, 1,0!, 1,0!, -1,0, 0,5988867069314767, -1,0, -1,0, 0,5917685284167493, -1,0, -1,0, 0,5237481149011223, -1,0, -1,0, 0,38543784049179414, 0,8538267588684314!, 0,5831620096678968, 0,6487872900815835, -1,0, 0,4218279731812532, 0,7339374646179105!, -1,0, 0,9139615808085302!, 0,8109500000000001!</t>
  </si>
  <si>
    <t xml:space="preserve">12,0 16,0 20,0 0,0 25,0 0,0 0,0 8,0 4,0 0,0 0,0 22,0 8,0 22,0 22,0 8,0 25,0 25,0 24,0 25,0 21,0 24,0 3,0 21,0 19,0 4,0 14,0 21,0 4,0 7,0 0,0 </t>
  </si>
  <si>
    <t>{
	[0,0, 0,3826034972350919] -&gt; CloseToBarycenter (weight: 1,0)
	[0,3826034972350919, 0,4721267374084591] -&gt; GreedyCostInsertion (weight: 0,23398437500000002)
	[0,4721267374084591, 0,5534299805709162] -&gt; GreedyBestInsertion (weight: 0,21250000000000002)
	[0,5534299805709162, 0,6448961291286803] -&gt; GreedyProfitInsertion (weight: 0,2390625)
	[0,6448961291286803, 1,0] -&gt; RandomInsertion (weight: 0,9281250000000001)
}</t>
  </si>
  <si>
    <t>0,6220061640888794, 0,5866313435897839, 0,47850604889046877, 1,0!, 0,3737956473244824, 1,0!, 1,0!, -1,0, -1,0, 1,0!, 1,0!, -1,0, 0,6008922733968194, -1,0, -1,0, 0,5938096857746655, -1,0, -1,0, 0,5261293743266167, -1,0, -1,0, 0,38851065128933515, 0,8545576250740893!, 0,5852461996195573, 0,6505433536311757, -1,0, 0,42471883331534693, 0,735267777294821!, -1,0, 0,9143917729044876!, 0,6568695</t>
  </si>
  <si>
    <t>{
	[0,0, 0,4009397024275646] -&gt; HighCostRemoval (weight: 1,0)
	[0,4009397024275646, 0,5312451057165231] -&gt; RandomRemoval (weight: 0,325)
	[0,5312451057165231, 0,6364917776037587] -&gt; TravelTime (weight: 0,2625)
	[0,6364917776037587, 0,8380579483163664] -&gt; VehicleTime (weight: 0,502734375)
	[0,8380579483163664, 0,9999999999999999] -&gt; WorstRemoval (weight: 0,40390625)
}</t>
  </si>
  <si>
    <t>0,6238961332684351, 0,5298283681846515, 0,4811135186460164, 0,81!, 0,339234002179074, 1,0!, 1,0!, -1,0, -1,0, 1,0!, 1,0!, -1,0, 0,6028878120298353, -1,0, -1,0, 0,5958406373457922, -1,0, -1,0, 0,5284987274549836, -1,0, -1,0, 0,3915680980328885, 0,8552848369487188!, 0,5873199686214595, 0,6522906368630198, -1,0, 0,38483571523389315, 0,7365914384083468!, -1,0, 0,9148198140399652!, 0,6585851525</t>
  </si>
  <si>
    <t xml:space="preserve">13,0 17,0 21,0 0,0 26,0 0,0 0,0 9,0 5,0 0,0 0,0 23,0 9,0 23,0 23,0 9,0 26,0 26,0 25,0 26,0 22,0 25,0 3,0 22,0 20,0 5,0 15,0 21,0 5,0 7,0 1,0 </t>
  </si>
  <si>
    <t>{
	[0,0, 0,43615299429252913] -&gt; HighCostRemoval (weight: 1,0)
	[0,43615299429252913, 0,5779027174376011] -&gt; RandomRemoval (weight: 0,325)
	[0,5779027174376011, 0,69239287843939] -&gt; TravelTime (weight: 0,2625)
	[0,69239287843939, 0,823835079649033] -&gt; VehicleTime (weight: 0,30136718749999997)
	[0,823835079649033, 0,9999999999999999] -&gt; WorstRemoval (weight: 0,40390625)
}</t>
  </si>
  <si>
    <t>0,6257766526020929, 0,47896130370935547, 0,4353371559475077, 0,8109500000000001!, 0,30828404895136075, 1,0!, 1,0!, -1,0, -1,0, 1,0!, 1,0!, -1,0, 0,6048733729696861, -1,0, -1,0, 0,5978614341590632, -1,0, -1,0, 0,5308562338177087, -1,0, -1,0, 0,35241128822959966, 0,8560084127639752!, 0,5893833687783522, 0,6540291836787047, -1,0, 0,34912038299195136, 0,7379084812163051!, -1,0, 0,9152457149697654!, 0,6602922267375001</t>
  </si>
  <si>
    <t xml:space="preserve">14,0 18,0 22,0 0,0 27,0 0,0 0,0 10,0 6,0 0,0 0,0 24,0 10,0 24,0 24,0 10,0 27,0 27,0 26,0 27,0 23,0 26,0 3,0 23,0 21,0 6,0 16,0 21,0 6,0 7,0 2,0 </t>
  </si>
  <si>
    <t>Somma</t>
  </si>
  <si>
    <t>Controllo</t>
  </si>
  <si>
    <t>Variazioni</t>
  </si>
  <si>
    <t>Etichette di colonna</t>
  </si>
  <si>
    <t>Totale complessivo</t>
  </si>
  <si>
    <t>Etichette di riga</t>
  </si>
  <si>
    <t>Somma di Variazioni</t>
  </si>
  <si>
    <t>ALNS1</t>
  </si>
  <si>
    <t>Differenze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</si>
</sst>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solid">
        <fgColor theme="9" tint="-0.249977111117893"/>
        <bgColor theme="9" tint="-0.249977111117893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3" fillId="2" borderId="0" applyFont="0" applyFill="0" applyBorder="0" applyAlignment="0" applyProtection="0"/>
  </cellStyleXfs>
  <cellXfs count="22">
    <xf numFmtId="0" fontId="0" fillId="0" borderId="0" xfId="0"/>
    <xf numFmtId="0" fontId="2" fillId="3" borderId="1" xfId="0" applyFont="1" applyFill="1" applyBorder="1"/>
    <xf numFmtId="0" fontId="0" fillId="0" borderId="1" xfId="0" applyBorder="1"/>
    <xf numFmtId="9" fontId="0" fillId="2" borderId="1" xfId="1" applyFont="1" applyFill="1" applyBorder="1"/>
    <xf numFmtId="0" fontId="0" fillId="2" borderId="1" xfId="0" applyFill="1" applyBorder="1"/>
    <xf numFmtId="0" fontId="0" fillId="0" borderId="0" xfId="0" applyBorder="1"/>
    <xf numFmtId="0" fontId="0" fillId="2" borderId="1" xfId="1" applyNumberFormat="1" applyFont="1" applyFill="1" applyBorder="1"/>
    <xf numFmtId="0" fontId="0" fillId="0" borderId="1" xfId="0" applyBorder="1" applyAlignment="1">
      <alignment wrapText="1"/>
    </xf>
    <xf numFmtId="11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4" borderId="3" xfId="0" applyFont="1" applyFill="1" applyBorder="1"/>
    <xf numFmtId="0" fontId="5" fillId="4" borderId="2" xfId="0" applyFont="1" applyFill="1" applyBorder="1"/>
    <xf numFmtId="0" fontId="1" fillId="0" borderId="4" xfId="0" applyFont="1" applyBorder="1" applyAlignment="1">
      <alignment horizontal="left"/>
    </xf>
    <xf numFmtId="0" fontId="1" fillId="0" borderId="4" xfId="0" applyNumberFormat="1" applyFont="1" applyBorder="1"/>
    <xf numFmtId="0" fontId="4" fillId="0" borderId="5" xfId="0" applyFont="1" applyBorder="1" applyAlignment="1">
      <alignment horizontal="left"/>
    </xf>
    <xf numFmtId="0" fontId="4" fillId="0" borderId="5" xfId="0" applyNumberFormat="1" applyFont="1" applyBorder="1"/>
    <xf numFmtId="164" fontId="0" fillId="2" borderId="1" xfId="1" applyNumberFormat="1" applyFont="1" applyFill="1" applyBorder="1"/>
    <xf numFmtId="10" fontId="1" fillId="0" borderId="4" xfId="1" applyNumberFormat="1" applyFont="1" applyFill="1" applyBorder="1"/>
    <xf numFmtId="10" fontId="4" fillId="0" borderId="5" xfId="0" applyNumberFormat="1" applyFont="1" applyBorder="1"/>
    <xf numFmtId="9" fontId="0" fillId="0" borderId="1" xfId="1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tente di Microsoft Office" refreshedDate="43042.509792129633" createdVersion="4" refreshedVersion="4" minRefreshableVersion="3" recordCount="36">
  <cacheSource type="worksheet">
    <worksheetSource ref="A1:AA37" sheet="p3.4.s.CTOPWSS"/>
  </cacheSource>
  <cacheFields count="27">
    <cacheField name="Segment" numFmtId="0">
      <sharedItems/>
    </cacheField>
    <cacheField name="Iteration" numFmtId="0">
      <sharedItems/>
    </cacheField>
    <cacheField name="Time" numFmtId="0">
      <sharedItems/>
    </cacheField>
    <cacheField name="Destroy Heuristic" numFmtId="0">
      <sharedItems count="5">
        <s v="CloseToBarycenter"/>
        <s v="GreedyProfitInsertion"/>
        <s v="RandomInsertion"/>
        <s v="GreedyCostInsertion"/>
        <s v="GreedyBestInsertion"/>
      </sharedItems>
    </cacheField>
    <cacheField name="DWeight" numFmtId="0">
      <sharedItems longText="1"/>
    </cacheField>
    <cacheField name="Repair Heuristic" numFmtId="0">
      <sharedItems count="5">
        <s v="TravelTime"/>
        <s v="VehicleTime"/>
        <s v="RandomRemoval"/>
        <s v="WorstRemoval"/>
        <s v="HighCostRemoval"/>
      </sharedItems>
    </cacheField>
    <cacheField name="RWeight" numFmtId="0">
      <sharedItems longText="1"/>
    </cacheField>
    <cacheField name="Repaired?" numFmtId="0">
      <sharedItems/>
    </cacheField>
    <cacheField name="Temperature" numFmtId="0">
      <sharedItems containsSemiMixedTypes="0" containsString="0" containsNumber="1" minValue="2.6027411105492902E-3" maxValue="687.06776188435902"/>
    </cacheField>
    <cacheField name="Sim, Ann, Barrier" numFmtId="0">
      <sharedItems containsSemiMixedTypes="0" containsString="0" containsNumber="1" minValue="0" maxValue="1.46872751906021E+16"/>
    </cacheField>
    <cacheField name="q" numFmtId="0">
      <sharedItems/>
    </cacheField>
    <cacheField name="xOld" numFmtId="0">
      <sharedItems/>
    </cacheField>
    <cacheField name="xOldObj" numFmtId="0">
      <sharedItems containsSemiMixedTypes="0" containsString="0" containsNumber="1" containsInteger="1" minValue="110" maxValue="280"/>
    </cacheField>
    <cacheField name="xNew" numFmtId="0">
      <sharedItems/>
    </cacheField>
    <cacheField name="xNewObj" numFmtId="0">
      <sharedItems containsMixedTypes="1" containsNumber="1" containsInteger="1" minValue="110" maxValue="280"/>
    </cacheField>
    <cacheField name="Accepted?" numFmtId="0">
      <sharedItems/>
    </cacheField>
    <cacheField name="Worse but accepted?" numFmtId="0">
      <sharedItems/>
    </cacheField>
    <cacheField name="Infeasible &amp; Discarded?" numFmtId="0">
      <sharedItems/>
    </cacheField>
    <cacheField name="xBest" numFmtId="0">
      <sharedItems/>
    </cacheField>
    <cacheField name="xBestObj" numFmtId="0">
      <sharedItems containsSemiMixedTypes="0" containsString="0" containsNumber="1" containsInteger="1" minValue="210" maxValue="280"/>
    </cacheField>
    <cacheField name="xBestInSegments" numFmtId="0">
      <sharedItems/>
    </cacheField>
    <cacheField name="xBestInSegmentsObj" numFmtId="0">
      <sharedItems containsSemiMixedTypes="0" containsString="0" containsNumber="1" containsInteger="1" minValue="210" maxValue="280"/>
    </cacheField>
    <cacheField name="Updated Cluster Roulette" numFmtId="0">
      <sharedItems longText="1"/>
    </cacheField>
    <cacheField name="Cluster Roulette avg, p" numFmtId="0">
      <sharedItems containsSemiMixedTypes="0" containsString="0" containsNumber="1" minValue="0.67536496307614602" maxValue="0.99678571428571405"/>
    </cacheField>
    <cacheField name="Nerf occurrences" numFmtId="0">
      <sharedItems/>
    </cacheField>
    <cacheField name="Comment" numFmtId="0">
      <sharedItems/>
    </cacheField>
    <cacheField name="Variazioni" numFmtId="0">
      <sharedItems containsSemiMixedTypes="0" containsString="0" containsNumber="1" containsInteger="1" minValue="0" maxValue="20" count="3">
        <n v="20"/>
        <n v="0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0"/>
    <s v="0"/>
    <s v="32"/>
    <x v="0"/>
    <s v="{_x000d__x0009_[0,0, 0,2] -&gt; CloseToBarycenter (weight: 1,0)_x000d__x0009_[0,2, 0,4] -&gt; GreedyCostInsertion (weight: 1,0)_x000d__x0009_[0,4, 0,6000000000000001] -&gt; GreedyBestInsertion (weight: 1,0)_x000d__x0009_[0,6000000000000001, 0,8] -&gt; GreedyProfitInsertion (weight: 1,0)_x000d__x0009_[0,8, 1,0] -&gt; RandomInsertion (weight: 1,0)_x000d_}"/>
    <x v="0"/>
    <s v="{_x000d__x0009_[0,0, 0,2] -&gt; HighCostRemoval (weight: 1,0)_x000d__x0009_[0,2, 0,4] -&gt; RandomRemoval (weight: 1,0)_x000d__x0009_[0,4, 0,6000000000000001] -&gt; TravelTime (weight: 1,0)_x000d__x0009_[0,6000000000000001, 0,8] -&gt; VehicleTime (weight: 1,0)_x000d__x0009_[0,8, 1,0] -&gt; WorstRemoval (weight: 1,0)_x000d_}"/>
    <s v="0"/>
    <n v="687.06776188435902"/>
    <n v="1.0205854643016701"/>
    <s v="1"/>
    <s v="26, 27, 11, 29, 23, 24, 13, 0, 21, 2"/>
    <n v="190"/>
    <s v="26, 27, 11, 29, 23, 24, 13, 0, 21, 2, 4"/>
    <n v="210"/>
    <s v="1"/>
    <s v="0"/>
    <s v="0"/>
    <s v="26, 27, 11, 29, 23, 24, 13, 0, 21, 2, 4"/>
    <n v="210"/>
    <s v="26, 27, 11, 29, 23, 24, 13, 0, 21, 2, 4"/>
    <n v="210"/>
    <s v="1,0!, 1,0!, 1,0!, 1,0!, 0,91, 1,0!, 1,0!, 1,0!, 1,0!, 1,0!, 1,0!, 1,0!, 1,0!, 1,0!, 1,0!, 1,0!, -1,0, -1,0, 1,0!, -1,0, 1,0!, 1,0!, 1,0!, 1,0!, 1,0!, 1,0!, 1,0!, 1,0!, 1,0!, 1,0!, 1,0!"/>
    <n v="0.99678571428571405"/>
    <s v="0,0 0,0 0,0 0,0 0,0 0,0 0,0 0,0 0,0 0,0 0,0 0,0 0,0 0,0 0,0 0,0 0,0 0,0 0,0 0,0 0,0 0,0 0,0 0,0 0,0 0,0 0,0 0,0 0,0 0,0 0,0 "/>
    <s v=""/>
    <x v="0"/>
  </r>
  <r>
    <s v="0"/>
    <s v="1"/>
    <s v="93"/>
    <x v="1"/>
    <s v="{_x000d__x0009_[0,0, 0,2] -&gt; CloseToBarycenter (weight: 1,0)_x000d__x0009_[0,2, 0,4] -&gt; GreedyCostInsertion (weight: 1,0)_x000d__x0009_[0,4, 0,6000000000000001] -&gt; GreedyBestInsertion (weight: 1,0)_x000d__x0009_[0,6000000000000001, 0,8] -&gt; GreedyProfitInsertion (weight: 1,0)_x000d__x0009_[0,8, 1,0] -&gt; RandomInsertion (weight: 1,0)_x000d_}"/>
    <x v="0"/>
    <s v="{_x000d__x0009_[0,0, 0,2] -&gt; HighCostRemoval (weight: 1,0)_x000d__x0009_[0,2, 0,4] -&gt; RandomRemoval (weight: 1,0)_x000d__x0009_[0,4, 0,6000000000000001] -&gt; TravelTime (weight: 1,0)_x000d__x0009_[0,6000000000000001, 0,8] -&gt; VehicleTime (weight: 1,0)_x000d__x0009_[0,8, 1,0] -&gt; WorstRemoval (weight: 1,0)_x000d_}"/>
    <s v="1"/>
    <n v="480.94743331905102"/>
    <n v="0.86455007514721105"/>
    <s v="1"/>
    <s v="26, 27, 11, 29, 23, 24, 13, 0, 21, 2, 4"/>
    <n v="210"/>
    <s v="29, 27, 11, 13"/>
    <n v="110"/>
    <s v="1"/>
    <s v="1"/>
    <s v="0"/>
    <s v="26, 27, 11, 29, 23, 24, 13, 0, 21, 2, 4"/>
    <n v="210"/>
    <s v="26, 27, 11, 29, 23, 24, 13, 0, 21, 2, 4"/>
    <n v="210"/>
    <s v="0,9, 1,0!, 0,9, 1,0!, 0,819405, 1,0!, 1,0!, 1,0!, 1,0!, 1,0!, 1,0!, 1,0!, 1,0!, 1,0!, 1,0!, 1,0!, -1,0, -1,0, 0,81, -1,0, 1,0!, 0,9, 1,0!, 0,9, 0,9, 1,0!, 0,9, 1,0!, 1,0!, 1,0!, 1,0!"/>
    <n v="0.96533589285714205"/>
    <s v="0,0 0,0 0,0 0,0 1,0 0,0 0,0 0,0 0,0 0,0 0,0 0,0 0,0 0,0 0,0 0,0 1,0 1,0 0,0 1,0 0,0 0,0 0,0 0,0 0,0 0,0 0,0 0,0 0,0 0,0 0,0 "/>
    <s v=""/>
    <x v="1"/>
  </r>
  <r>
    <s v="0"/>
    <s v="2"/>
    <s v="95"/>
    <x v="1"/>
    <s v="{_x000d__x0009_[0,0, 0,21052631578947367] -&gt; CloseToBarycenter (weight: 1,0)_x000d__x0009_[0,21052631578947367, 0,42105263157894735] -&gt; GreedyCostInsertion (weight: 1,0)_x000d__x0009_[0,42105263157894735, 0,631578947368421] -&gt; GreedyBestInsertion (weight: 1,0)_x000d__x0009_[0,631578947368421, 0,7894736842105263] -&gt; GreedyProfitInsertion (weight: 0,75)_x000d__x0009_[0,7894736842105263, 1,0] -&gt; RandomInsertion (weight: 1,0)_x000d_}"/>
    <x v="1"/>
    <s v="{_x000d__x0009_[0,0, 0,21052631578947367] -&gt; HighCostRemoval (weight: 1,0)_x000d__x0009_[0,21052631578947367, 0,42105263157894735] -&gt; RandomRemoval (weight: 1,0)_x000d__x0009_[0,42105263157894735, 0,5789473684210527] -&gt; TravelTime (weight: 0,75)_x000d__x0009_[0,5789473684210527, 0,7894736842105263] -&gt; VehicleTime (weight: 1,0)_x000d__x0009_[0,7894736842105263, 1,0] -&gt; WorstRemoval (weight: 1,0)_x000d_}"/>
    <s v="1"/>
    <n v="336.66320332333601"/>
    <n v="1.0643634056876701"/>
    <s v="1"/>
    <s v="29, 27, 11, 13"/>
    <n v="110"/>
    <s v="27, 11, 13, 18"/>
    <n v="140"/>
    <s v="1"/>
    <s v="0"/>
    <s v="0"/>
    <s v="26, 27, 11, 29, 23, 24, 13, 0, 21, 2, 4"/>
    <n v="210"/>
    <s v="26, 27, 11, 29, 23, 24, 13, 0, 21, 2, 4"/>
    <n v="210"/>
    <s v="0,9005, 1,0!, 0,9005, 1,0!, 0,8203079750000001, 1,0!, 1,0!, 1,0!, 1,0!, 1,0!, 1,0!, 1,0!, 1,0!, 1,0!, 1,0!, 1,0!, -1,0, -1,0, 0,7290000000000001, -1,0, 1,0!, 0,9005, 1,0!, 0,9005, 0,9005, 1,0!, 0,9005, 1,0!, 1,0!, 0,9, 1,0!"/>
    <n v="0.95901099910714205"/>
    <s v="1,0 0,0 1,0 0,0 2,0 0,0 0,0 0,0 0,0 0,0 0,0 0,0 0,0 0,0 0,0 0,0 2,0 2,0 1,0 2,0 0,0 1,0 0,0 1,0 1,0 0,0 1,0 0,0 0,0 0,0 0,0 "/>
    <s v=""/>
    <x v="1"/>
  </r>
  <r>
    <s v="0"/>
    <s v="3"/>
    <s v="99"/>
    <x v="2"/>
    <s v="{_x000d__x0009_[0,0, 0,1951219512195122] -&gt; CloseToBarycenter (weight: 1,0)_x000d__x0009_[0,1951219512195122, 0,3902439024390244] -&gt; GreedyCostInsertion (weight: 1,0)_x000d__x0009_[0,3902439024390244, 0,5853658536585367] -&gt; GreedyBestInsertion (weight: 1,0)_x000d__x0009_[0,5853658536585367, 0,8048780487804879] -&gt; GreedyProfitInsertion (weight: 1,125)_x000d__x0009_[0,8048780487804879, 1,0] -&gt; RandomInsertion (weight: 1,0)_x000d_}"/>
    <x v="2"/>
    <s v="{_x000d__x0009_[0,0, 0,2] -&gt; HighCostRemoval (weight: 1,0)_x000d__x0009_[0,2, 0,4] -&gt; RandomRemoval (weight: 1,0)_x000d__x0009_[0,4, 0,55] -&gt; TravelTime (weight: 0,75)_x000d__x0009_[0,55, 0,8] -&gt; VehicleTime (weight: 1,25)_x000d__x0009_[0,8, 1,0] -&gt; WorstRemoval (weight: 1,0)_x000d_}"/>
    <s v="1"/>
    <n v="336.66320332333601"/>
    <n v="1.0643634056876701"/>
    <s v="1"/>
    <s v="27, 11, 13, 18"/>
    <n v="140"/>
    <s v="11"/>
    <s v="infeasible"/>
    <s v="0"/>
    <s v="0"/>
    <s v="1"/>
    <s v="26, 27, 11, 29, 23, 24, 13, 0, 21, 2, 4"/>
    <n v="210"/>
    <s v="26, 27, 11, 29, 23, 24, 13, 0, 21, 2, 4"/>
    <n v="210"/>
    <s v="0,9009975, 1,0!, 0,9009975, 1,0!, 0,8212064351250001, 1,0!, 1,0!, 1,0!, 1,0!, 1,0!, 1,0!, -1,0, 1,0!, 0,9, 0,81, 1,0!, -1,0, -1,0, 0,6573195000000001, -1,0, 1,0!, 0,9009975, 1,0!, 0,9009975, 0,9009975, 1,0!, 0,9009975, 0,9, 1,0!, 0,9005, 1,0!"/>
    <n v="0.94055596056018498"/>
    <s v="2,0 0,0 2,0 0,0 3,0 0,0 0,0 0,0 0,0 0,0 0,0 0,0 0,0 0,0 0,0 0,0 3,0 3,0 2,0 3,0 0,0 2,0 0,0 2,0 2,0 0,0 2,0 0,0 0,0 1,0 0,0 "/>
    <s v="Infeasible and discarded,"/>
    <x v="1"/>
  </r>
  <r>
    <s v="0"/>
    <s v="4"/>
    <s v="100"/>
    <x v="3"/>
    <s v="{_x000d__x0009_[0,0, 0,21390374331550802] -&gt; CloseToBarycenter (weight: 1,0)_x000d__x0009_[0,21390374331550802, 0,42780748663101603] -&gt; GreedyCostInsertion (weight: 1,0)_x000d__x0009_[0,42780748663101603, 0,6417112299465241] -&gt; GreedyBestInsertion (weight: 1,0)_x000d__x0009_[0,6417112299465241, 0,8823529411764706] -&gt; GreedyProfitInsertion (weight: 1,125)_x000d__x0009_[0,8823529411764706, 1,0] -&gt; RandomInsertion (weight: 0,55)_x000d_}"/>
    <x v="1"/>
    <s v="{_x000d__x0009_[0,0, 0,21978021978021978] -&gt; HighCostRemoval (weight: 1,0)_x000d__x0009_[0,21978021978021978, 0,34065934065934067] -&gt; RandomRemoval (weight: 0,55)_x000d__x0009_[0,34065934065934067, 0,5054945054945055] -&gt; TravelTime (weight: 0,75)_x000d__x0009_[0,5054945054945055, 0,7802197802197802] -&gt; VehicleTime (weight: 1,25)_x000d__x0009_[0,7802197802197802, 1,0] -&gt; WorstRemoval (weight: 1,0)_x000d_}"/>
    <s v="0"/>
    <n v="164.96496962843401"/>
    <n v="1.04334641195719"/>
    <s v="1"/>
    <s v="27, 11, 13, 18"/>
    <n v="140"/>
    <s v="27, 11, 13, 18, 21"/>
    <n v="150"/>
    <s v="1"/>
    <s v="0"/>
    <s v="0"/>
    <s v="26, 27, 11, 29, 23, 24, 13, 0, 21, 2, 4"/>
    <n v="210"/>
    <s v="26, 27, 11, 29, 23, 24, 13, 0, 21, 2, 4"/>
    <n v="210"/>
    <s v="0,9014925125, 1,0!, 0,9014925125, 1,0!, 0,8221004029493751, 1,0!, 1,0!, 1,0!, 1,0!, 1,0!, 1,0!, -1,0, 1,0!, 0,9005, 0,8109500000000001, 1,0!, -1,0, -1,0, 0,6590329025, -1,0, 1,0!, 0,81089775, 1,0!, 0,9014925125, 0,9014925125, 1,0!, 0,9014925125, 0,9005, 1,0!, 0,9009975, 1,0!"/>
    <n v="0.93749781918330999"/>
    <s v="2,0 0,0 2,0 0,0 3,0 0,0 0,0 0,0 0,0 0,0 0,0 0,0 0,0 0,0 0,0 0,0 3,0 3,0 2,0 3,0 0,0 2,0 0,0 2,0 2,0 0,0 2,0 0,0 0,0 1,0 0,0 "/>
    <s v=""/>
    <x v="1"/>
  </r>
  <r>
    <s v="0"/>
    <s v="5"/>
    <s v="102"/>
    <x v="1"/>
    <s v="{_x000d__x0009_[0,0, 0,20304568527918782] -&gt; CloseToBarycenter (weight: 1,0)_x000d__x0009_[0,20304568527918782, 0,45685279187817257] -&gt; GreedyCostInsertion (weight: 1,25)_x000d__x0009_[0,45685279187817257, 0,6598984771573604] -&gt; GreedyBestInsertion (weight: 1,0)_x000d__x0009_[0,6598984771573604, 0,8883248730964467] -&gt; GreedyProfitInsertion (weight: 1,125)_x000d__x0009_[0,8883248730964467, 1,0] -&gt; RandomInsertion (weight: 0,55)_x000d_}"/>
    <x v="1"/>
    <s v="{_x000d__x0009_[0,0, 0,21978021978021978] -&gt; HighCostRemoval (weight: 1,0)_x000d__x0009_[0,21978021978021978, 0,34065934065934067] -&gt; RandomRemoval (weight: 0,55)_x000d__x0009_[0,34065934065934067, 0,5054945054945055] -&gt; TravelTime (weight: 0,75)_x000d__x0009_[0,5054945054945055, 0,7802197802197802] -&gt; VehicleTime (weight: 1,25)_x000d__x0009_[0,7802197802197802, 1,0] -&gt; WorstRemoval (weight: 1,0)_x000d_}"/>
    <s v="1"/>
    <n v="115.47547873990401"/>
    <n v="0.94118182730113897"/>
    <s v="1"/>
    <s v="27, 11, 13, 18, 21"/>
    <n v="150"/>
    <s v="27, 11, 13, 18"/>
    <n v="140"/>
    <s v="1"/>
    <s v="1"/>
    <s v="0"/>
    <s v="26, 27, 11, 29, 23, 24, 13, 0, 21, 2, 4"/>
    <n v="210"/>
    <s v="26, 27, 11, 29, 23, 24, 13, 0, 21, 2, 4"/>
    <n v="210"/>
    <s v="0,9019850499375, 1,0!, 0,9019850499375, 1,0!, 0,8229899009346283, 1,0!, 1,0!, 1,0!, 1,0!, 1,0!, 1,0!, -1,0, 1,0!, 0,9009975, 0,8118952500000001, 1,0!, -1,0, -1,0, 0,6607377379875, -1,0, 0,81, 0,730658935125, 1,0!, 0,9019850499375, 0,9019850499375, 1,0!, 0,9019850499375, 0,9009975, 1,0!, 0,9014925125, 1,0!"/>
    <n v="0.927766466156838"/>
    <s v="3,0 0,0 3,0 0,0 4,0 0,0 0,0 0,0 0,0 0,0 0,0 1,0 0,0 1,0 1,0 0,0 4,0 4,0 3,0 4,0 0,0 3,0 0,0 3,0 3,0 0,0 3,0 1,0 0,0 2,0 0,0 "/>
    <s v=""/>
    <x v="1"/>
  </r>
  <r>
    <s v="0"/>
    <s v="6"/>
    <s v="104"/>
    <x v="3"/>
    <s v="{_x000d__x0009_[0,0, 0,21680216802168023] -&gt; CloseToBarycenter (weight: 1,0)_x000d__x0009_[0,21680216802168023, 0,48780487804878053] -&gt; GreedyCostInsertion (weight: 1,25)_x000d__x0009_[0,48780487804878053, 0,7046070460704608] -&gt; GreedyBestInsertion (weight: 1,0)_x000d__x0009_[0,7046070460704608, 0,8807588075880759] -&gt; GreedyProfitInsertion (weight: 0,8125)_x000d__x0009_[0,8807588075880759, 1,0] -&gt; RandomInsertion (weight: 0,55)_x000d_}"/>
    <x v="3"/>
    <s v="{_x000d__x0009_[0,0, 0,23952095808383234] -&gt; HighCostRemoval (weight: 1,0)_x000d__x0009_[0,23952095808383234, 0,37125748502994016] -&gt; RandomRemoval (weight: 0,55)_x000d__x0009_[0,37125748502994016, 0,5508982035928144] -&gt; TravelTime (weight: 0,75)_x000d__x0009_[0,5508982035928144, 0,7604790419161677] -&gt; VehicleTime (weight: 0,875)_x000d__x0009_[0,7604790419161677, 1,0] -&gt; WorstRemoval (weight: 1,0)_x000d_}"/>
    <s v="0"/>
    <n v="80.832835117933001"/>
    <n v="1.0904587419676901"/>
    <s v="1"/>
    <s v="27, 11, 13, 18"/>
    <n v="140"/>
    <s v="27, 11, 13, 18, 21"/>
    <n v="150"/>
    <s v="1"/>
    <s v="0"/>
    <s v="0"/>
    <s v="26, 27, 11, 29, 23, 24, 13, 0, 21, 2, 4"/>
    <n v="210"/>
    <s v="26, 27, 11, 29, 23, 24, 13, 0, 21, 2, 4"/>
    <n v="210"/>
    <s v="0,9024751246878124, 1,0!, 0,9024751246878124, 1,0!, 0,8238749514299551, 1,0!, 1,0!, 1,0!, 1,0!, 1,0!, 1,0!, -1,0, 1,0!, 0,9014925125, 0,81283577375, 1,0!, -1,0, -1,0, 0,6624340492975626, -1,0, 0,8109500000000001, 0,6575930416125, 1,0!, 0,9024751246878124, 0,9024751246878124, 1,0!, 0,9024751246878124, 0,9014925125, 1,0!, 0,9019850499375, 1,0!"/>
    <n v="0.92537161164690995"/>
    <s v="4,0 0,0 4,0 0,0 5,0 0,0 0,0 0,0 0,0 0,0 0,0 2,0 0,0 2,0 2,0 0,0 5,0 5,0 4,0 5,0 1,0 4,0 0,0 4,0 4,0 0,0 4,0 2,0 0,0 3,0 0,0 "/>
    <s v=""/>
    <x v="1"/>
  </r>
  <r>
    <s v="0"/>
    <s v="7"/>
    <s v="108"/>
    <x v="4"/>
    <s v="{_x000d__x0009_[0,0, 0,21108179419525067] -&gt; CloseToBarycenter (weight: 1,0)_x000d__x0009_[0,21108179419525067, 0,5013192612137203] -&gt; GreedyCostInsertion (weight: 1,375)_x000d__x0009_[0,5013192612137203, 0,7124010554089709] -&gt; GreedyBestInsertion (weight: 1,0)_x000d__x0009_[0,7124010554089709, 0,883905013192612] -&gt; GreedyProfitInsertion (weight: 0,8125)_x000d__x0009_[0,883905013192612, 0,9999999999999999] -&gt; RandomInsertion (weight: 0,55)_x000d_}"/>
    <x v="3"/>
    <s v="{_x000d__x0009_[0,0, 0,23952095808383234] -&gt; HighCostRemoval (weight: 1,0)_x000d__x0009_[0,23952095808383234, 0,37125748502994016] -&gt; RandomRemoval (weight: 0,55)_x000d__x0009_[0,37125748502994016, 0,5508982035928144] -&gt; TravelTime (weight: 0,75)_x000d__x0009_[0,5508982035928144, 0,7604790419161677] -&gt; VehicleTime (weight: 0,875)_x000d__x0009_[0,7604790419161677, 1,0] -&gt; WorstRemoval (weight: 1,0)_x000d_}"/>
    <s v="1"/>
    <n v="80.832835117933001"/>
    <n v="1.0904587419676901"/>
    <s v="1"/>
    <s v="27, 11, 13, 18, 21"/>
    <n v="150"/>
    <s v="14"/>
    <s v="infeasible"/>
    <s v="0"/>
    <s v="0"/>
    <s v="1"/>
    <s v="26, 27, 11, 29, 23, 24, 13, 0, 21, 2, 4"/>
    <n v="210"/>
    <s v="26, 27, 11, 29, 23, 24, 13, 0, 21, 2, 4"/>
    <n v="210"/>
    <s v="0,9029627490643733, 1,0!, 0,9029627490643733, 1,0!, 0,8247555766728054, 1,0!, 1,0!, 1,0!, 1,0!, 1,0!, 1,0!, -1,0, 1,0!, 0,81178654494375, -1,0, 1,0!, -1,0, -1,0, 0,5977096911459673, -1,0, 0,8118952500000001, 0,5933745687639937, 1,0!, 0,9029627490643733, 0,9029627490643733, 1,0!, 0,9029627490643733, 0,81178654494375, 1,0!, 0,9024751246878124, 1,0!"/>
    <n v="0.91802296332615096"/>
    <s v="5,0 0,0 5,0 0,0 6,0 0,0 0,0 0,0 0,0 0,0 0,0 3,0 0,0 3,0 3,0 0,0 6,0 6,0 5,0 6,0 2,0 5,0 0,0 5,0 5,0 0,0 5,0 3,0 0,0 4,0 0,0 "/>
    <s v="Infeasible and discarded,"/>
    <x v="1"/>
  </r>
  <r>
    <s v="0"/>
    <s v="8"/>
    <s v="111"/>
    <x v="1"/>
    <s v="{_x000d__x0009_[0,0, 0,23323615160349856] -&gt; CloseToBarycenter (weight: 1,0)_x000d__x0009_[0,23323615160349856, 0,5539358600583091] -&gt; GreedyCostInsertion (weight: 1,375)_x000d__x0009_[0,5539358600583091, 0,6822157434402333] -&gt; GreedyBestInsertion (weight: 0,55)_x000d__x0009_[0,6822157434402333, 0,8717201166180759] -&gt; GreedyProfitInsertion (weight: 0,8125)_x000d__x0009_[0,8717201166180759, 1,0000000000000002] -&gt; RandomInsertion (weight: 0,55)_x000d_}"/>
    <x v="1"/>
    <s v="{_x000d__x0009_[0,0, 0,2684563758389262] -&gt; HighCostRemoval (weight: 1,0)_x000d__x0009_[0,2684563758389262, 0,4161073825503356] -&gt; RandomRemoval (weight: 0,55)_x000d__x0009_[0,4161073825503356, 0,6174496644295302] -&gt; TravelTime (weight: 0,75)_x000d__x0009_[0,6174496644295302, 0,8523489932885906] -&gt; VehicleTime (weight: 0,875)_x000d__x0009_[0,8523489932885906, 1,0] -&gt; WorstRemoval (weight: 0,55)_x000d_}"/>
    <s v="1"/>
    <n v="39.608089207787103"/>
    <n v="0.83800469550146806"/>
    <s v="1"/>
    <s v="27, 11, 13, 18, 21"/>
    <n v="150"/>
    <s v="27, 11, 13, 18"/>
    <n v="140"/>
    <s v="1"/>
    <s v="1"/>
    <s v="0"/>
    <s v="26, 27, 11, 29, 23, 24, 13, 0, 21, 2, 4"/>
    <n v="210"/>
    <s v="26, 27, 11, 29, 23, 24, 13, 0, 21, 2, 4"/>
    <n v="210"/>
    <s v="0,9034479353190514, 1,0!, 0,9034479353190514, 1,0!, 0,8256317987894414, 1,0!, 1,0!, 1,0!, 1,0!, 1,0!, 1,0!, -1,0, 1,0!, 0,8127276122190312, -1,0, 1,0!, -1,0, -1,0, 0,5997211426902375, -1,0, 0,6576351525, 0,5358669263281564, 1,0!, 0,9034479353190514, 0,9034479353190514, 1,0!, 0,9034479353190514, 0,8127276122190312, 1,0!, 0,9029627490643733, 1,0!"/>
    <n v="0.91017356424636597"/>
    <s v="5,0 0,0 5,0 0,0 6,0 0,0 0,0 0,0 0,0 0,0 0,0 3,0 0,0 3,0 3,0 0,0 6,0 6,0 5,0 6,0 2,0 5,0 0,0 5,0 5,0 0,0 5,0 3,0 0,0 4,0 0,0 "/>
    <s v=""/>
    <x v="1"/>
  </r>
  <r>
    <s v="0"/>
    <s v="9"/>
    <s v="113"/>
    <x v="0"/>
    <s v="{_x000d__x0009_[0,0, 0,24205748865355525] -&gt; CloseToBarycenter (weight: 1,0)_x000d__x0009_[0,24205748865355525, 0,5748865355521937] -&gt; GreedyCostInsertion (weight: 1,375)_x000d__x0009_[0,5748865355521937, 0,708018154311649] -&gt; GreedyBestInsertion (weight: 0,55)_x000d__x0009_[0,708018154311649, 0,8668683812405447] -&gt; GreedyProfitInsertion (weight: 0,65625)_x000d__x0009_[0,8668683812405447, 1,0] -&gt; RandomInsertion (weight: 0,55)_x000d_}"/>
    <x v="0"/>
    <s v="{_x000d__x0009_[0,0, 0,2826855123674912] -&gt; HighCostRemoval (weight: 1,0)_x000d__x0009_[0,2826855123674912, 0,4381625441696113] -&gt; RandomRemoval (weight: 0,55)_x000d__x0009_[0,4381625441696113, 0,6501766784452296] -&gt; TravelTime (weight: 0,75)_x000d__x0009_[0,6501766784452296, 0,8445229681978799] -&gt; VehicleTime (weight: 0,6875)_x000d__x0009_[0,8445229681978799, 1,0] -&gt; WorstRemoval (weight: 0,55)_x000d_}"/>
    <s v="0"/>
    <n v="27.725662445451"/>
    <n v="1.65689829568727"/>
    <s v="1"/>
    <s v="27, 11, 13, 18"/>
    <n v="140"/>
    <s v="27, 11, 13, 18, 1"/>
    <n v="160"/>
    <s v="1"/>
    <s v="0"/>
    <s v="0"/>
    <s v="26, 27, 11, 29, 23, 24, 13, 0, 21, 2, 4"/>
    <n v="210"/>
    <s v="26, 27, 11, 29, 23, 24, 13, 0, 21, 2, 4"/>
    <n v="210"/>
    <s v="0,9039306956424562, 0,9, 0,9039306956424562, 1,0!, 0,8265036397954941, 1,0!, 1,0!, 1,0!, 1,0!, 1,0!, 1,0!, -1,0, 1,0!, 0,8136639741579361, -1,0, 1,0!, -1,0, -1,0, 0,6017225369767862, -1,0, 0,6593469767375001, 0,5381875916965155, 1,0!, 0,9039306956424562, 0,9039306956424562, 1,0!, 0,9039306956424562, 0,8136639741579361, 1,0!, 0,9034479353190514, 1,0!"/>
    <n v="0.90677654257897999"/>
    <s v="6,0 0,0 6,0 0,0 7,0 0,0 0,0 0,0 0,0 0,0 0,0 4,0 0,0 4,0 4,0 0,0 7,0 7,0 6,0 7,0 3,0 6,0 0,0 6,0 6,0 0,0 6,0 4,0 0,0 5,0 0,0 "/>
    <s v=""/>
    <x v="1"/>
  </r>
  <r>
    <s v="0"/>
    <s v="10"/>
    <s v="117"/>
    <x v="4"/>
    <s v="{_x000d__x0009_[0,0, 0,24205748865355525] -&gt; CloseToBarycenter (weight: 1,0)_x000d__x0009_[0,24205748865355525, 0,5748865355521937] -&gt; GreedyCostInsertion (weight: 1,375)_x000d__x0009_[0,5748865355521937, 0,708018154311649] -&gt; GreedyBestInsertion (weight: 0,55)_x000d__x0009_[0,708018154311649, 0,8668683812405447] -&gt; GreedyProfitInsertion (weight: 0,65625)_x000d__x0009_[0,8668683812405447, 1,0] -&gt; RandomInsertion (weight: 0,55)_x000d_}"/>
    <x v="3"/>
    <s v="{_x000d__x0009_[0,0, 0,2826855123674912] -&gt; HighCostRemoval (weight: 1,0)_x000d__x0009_[0,2826855123674912, 0,4381625441696113] -&gt; RandomRemoval (weight: 0,55)_x000d__x0009_[0,4381625441696113, 0,6501766784452296] -&gt; TravelTime (weight: 0,75)_x000d__x0009_[0,6501766784452296, 0,8445229681978799] -&gt; VehicleTime (weight: 0,6875)_x000d__x0009_[0,8445229681978799, 1,0] -&gt; WorstRemoval (weight: 0,55)_x000d_}"/>
    <s v="1"/>
    <n v="27.725662445451"/>
    <n v="1.65689829568727"/>
    <s v="1"/>
    <s v="27, 11, 13, 18, 1"/>
    <n v="160"/>
    <s v="20"/>
    <s v="infeasible"/>
    <s v="0"/>
    <s v="0"/>
    <s v="1"/>
    <s v="26, 27, 11, 29, 23, 24, 13, 0, 21, 2, 4"/>
    <n v="210"/>
    <s v="26, 27, 11, 29, 23, 24, 13, 0, 21, 2, 4"/>
    <n v="210"/>
    <s v="0,904411042164244, 0,81045, 0,904411042164244, 1,0!, 0,8273711215965167, 1,0!, 1,0!, 1,0!, 1,0!, 1,0!, 1,0!, -1,0, 1,0!, 0,7331360888584318, -1,0, 1,0!, -1,0, -1,0, 0,5433425318627121, -1,0, -1,0, 0,5404966537380329, 1,0!, 0,904411042164244, 0,904411042164244, 1,0!, 0,904411042164244, 0,7331360888584318, 1,0!, 0,9039306956424562, 1,0!"/>
    <n v="0.90455673565511197"/>
    <s v="7,0 1,0 7,0 0,0 8,0 0,0 0,0 0,0 0,0 0,0 0,0 5,0 0,0 5,0 5,0 0,0 8,0 8,0 7,0 8,0 4,0 7,0 0,0 7,0 7,0 0,0 7,0 5,0 0,0 6,0 0,0 "/>
    <s v="Infeasible and discarded,"/>
    <x v="1"/>
  </r>
  <r>
    <s v="0"/>
    <s v="11"/>
    <s v="119"/>
    <x v="0"/>
    <s v="{_x000d__x0009_[0,0, 0,256] -&gt; CloseToBarycenter (weight: 1,0)_x000d__x0009_[0,256, 0,608] -&gt; GreedyCostInsertion (weight: 1,375)_x000d__x0009_[0,608, 0,6912] -&gt; GreedyBestInsertion (weight: 0,325)_x000d__x0009_[0,6912, 0,8592000000000001] -&gt; GreedyProfitInsertion (weight: 0,65625)_x000d__x0009_[0,8592000000000001, 1,0] -&gt; RandomInsertion (weight: 0,55)_x000d_}"/>
    <x v="0"/>
    <s v="{_x000d__x0009_[0,0, 0,3018867924528302] -&gt; HighCostRemoval (weight: 1,0)_x000d__x0009_[0,3018867924528302, 0,4679245283018868] -&gt; RandomRemoval (weight: 0,55)_x000d__x0009_[0,4679245283018868, 0,6943396226415095] -&gt; TravelTime (weight: 0,75)_x000d__x0009_[0,6943396226415095, 0,9018867924528302] -&gt; VehicleTime (weight: 0,6875)_x000d__x0009_[0,9018867924528302, 1,0] -&gt; WorstRemoval (weight: 0,325)_x000d_}"/>
    <s v="0"/>
    <n v="13.585574598270901"/>
    <n v="2.8024802038666099"/>
    <s v="1"/>
    <s v="27, 11, 13, 18, 1"/>
    <n v="160"/>
    <s v="27, 11, 13, 18, 1, 4"/>
    <n v="180"/>
    <s v="1"/>
    <s v="0"/>
    <s v="0"/>
    <s v="26, 27, 11, 29, 23, 24, 13, 0, 21, 2, 4"/>
    <n v="210"/>
    <s v="26, 27, 11, 29, 23, 24, 13, 0, 21, 2, 4"/>
    <n v="210"/>
    <s v="0,9048889869534227!, 0,81139775, 0,9048889869534227!, 1,0!, 0,7446340094368651, 1,0!, 1,0!, 1,0!, 1,0!, 1,0!, 1,0!, -1,0, 1,0!, 0,7344704084141397, -1,0, 1,0!, -1,0, -1,0, 0,5456258192033985, -1,0, -1,0, 0,5427941704693428, 1,0!, 0,9048889869534227!, 0,9048889869534227!, 1,0!, 0,9048889869534227!, 0,7344704084141397, 1,0!, 0,904411042164244!, 1,0!"/>
    <n v="0.90168994171476902"/>
    <s v="7,0 1,0 7,0 0,0 8,0 0,0 0,0 0,0 0,0 0,0 0,0 5,0 0,0 5,0 5,0 0,0 8,0 8,0 7,0 8,0 4,0 7,0 0,0 7,0 7,0 0,0 7,0 5,0 0,0 6,0 0,0 "/>
    <s v=""/>
    <x v="1"/>
  </r>
  <r>
    <s v="0"/>
    <s v="12"/>
    <s v="120"/>
    <x v="2"/>
    <s v="{_x000d__x0009_[0,0, 0,256] -&gt; CloseToBarycenter (weight: 1,0)_x000d__x0009_[0,256, 0,608] -&gt; GreedyCostInsertion (weight: 1,375)_x000d__x0009_[0,608, 0,6912] -&gt; GreedyBestInsertion (weight: 0,325)_x000d__x0009_[0,6912, 0,8592000000000001] -&gt; GreedyProfitInsertion (weight: 0,65625)_x000d__x0009_[0,8592000000000001, 1,0] -&gt; RandomInsertion (weight: 0,55)_x000d_}"/>
    <x v="0"/>
    <s v="{_x000d__x0009_[0,0, 0,3018867924528302] -&gt; HighCostRemoval (weight: 1,0)_x000d__x0009_[0,3018867924528302, 0,4679245283018868] -&gt; RandomRemoval (weight: 0,55)_x000d__x0009_[0,4679245283018868, 0,6943396226415095] -&gt; TravelTime (weight: 0,75)_x000d__x0009_[0,6943396226415095, 0,9018867924528302] -&gt; VehicleTime (weight: 0,6875)_x000d__x0009_[0,9018867924528302, 1,0] -&gt; WorstRemoval (weight: 0,325)_x000d_}"/>
    <s v="0"/>
    <n v="9.5099022187896907"/>
    <n v="2.08772481104082"/>
    <s v="1"/>
    <s v="27, 11, 13, 18, 1, 4"/>
    <n v="180"/>
    <s v="27, 11, 13, 18, 1, 4, 22"/>
    <n v="190"/>
    <s v="1"/>
    <s v="0"/>
    <s v="0"/>
    <s v="26, 27, 11, 29, 23, 24, 13, 0, 21, 2, 4"/>
    <n v="210"/>
    <s v="26, 27, 11, 29, 23, 24, 13, 0, 21, 2, 4"/>
    <n v="210"/>
    <s v="0,9053645420186556!, 0,81234076125, 0,9053645420186556!, 1,0!, 0,7459108393896807, 1,0!, 1,0!, 1,0!, 1,0!, 1,0!, 1,0!, -1,0, 1,0!, 0,735798056372069, -1,0, 1,0!, -1,0, -1,0, 0,5478976901073815, -1,0, -1,0, 0,545080199616996, 0,9!, 0,9053645420186556!, 0,9053645420186556!, 1,0!, 0,9053645420186556!, 0,735798056372069, 1,0!, 0,9048889869534227!, 1,0!"/>
    <n v="0.89818149200619501"/>
    <s v="7,0 2,0 7,0 0,0 9,0 0,0 0,0 0,0 0,0 0,0 0,0 6,0 0,0 6,0 6,0 0,0 9,0 9,0 8,0 9,0 5,0 8,0 0,0 7,0 7,0 0,0 7,0 6,0 0,0 6,0 0,0 "/>
    <s v=""/>
    <x v="1"/>
  </r>
  <r>
    <s v="0"/>
    <s v="13"/>
    <s v="127"/>
    <x v="0"/>
    <s v="{_x000d__x0009_[0,0, 0,2282453637660485] -&gt; CloseToBarycenter (weight: 1,0)_x000d__x0009_[0,2282453637660485, 0,5420827389443652] -&gt; GreedyCostInsertion (weight: 1,375)_x000d__x0009_[0,5420827389443652, 0,616262482168331] -&gt; GreedyBestInsertion (weight: 0,325)_x000d__x0009_[0,616262482168331, 0,7660485021398004] -&gt; GreedyProfitInsertion (weight: 0,65625)_x000d__x0009_[0,7660485021398004, 1,0] -&gt; RandomInsertion (weight: 1,025)_x000d_}"/>
    <x v="0"/>
    <s v="{_x000d__x0009_[0,0, 0,3018867924528302] -&gt; HighCostRemoval (weight: 1,0)_x000d__x0009_[0,3018867924528302, 0,4679245283018868] -&gt; RandomRemoval (weight: 0,55)_x000d__x0009_[0,4679245283018868, 0,6943396226415095] -&gt; TravelTime (weight: 0,75)_x000d__x0009_[0,6943396226415095, 0,9018867924528302] -&gt; VehicleTime (weight: 0,6875)_x000d__x0009_[0,9018867924528302, 1,0] -&gt; WorstRemoval (weight: 0,325)_x000d_}"/>
    <s v="0"/>
    <n v="6.6569315531527797"/>
    <n v="8.1912871386505692"/>
    <s v="1"/>
    <s v="27, 11, 13, 18, 1, 4, 22"/>
    <n v="190"/>
    <s v="27, 11, 13, 18, 1, 4, 22, 2"/>
    <n v="210"/>
    <s v="1"/>
    <s v="0"/>
    <s v="0"/>
    <s v="27, 11, 13, 18, 1, 4, 22, 2"/>
    <n v="210"/>
    <s v="26, 27, 11, 29, 23, 24, 13, 0, 21, 2, 4"/>
    <n v="210"/>
    <s v="0,9058377193085623!, 0,831951151699375, 0,833345279035111, 1,0!, 0,7724631566734591, 1,0!, 1,0!, 1,0!, 1,0!, 1,0!, 1,0!, -1,0, 1,0!, 0,7634071594811878, -1,0, 1,0!, -1,0, -1,0, 0,59514238149116, -1,0, -1,0, 0,5473547986189111, 0,91045!, 0,9058377193085623!, 0,9058377193085623!, 1,0!, 0,9058377193085623!, 0,7634071594811878, 1,0!, 0,9053645420186556!, 1,0!"/>
    <n v="0.90184946022933099"/>
    <s v="7,0 3,0 7,0 0,0 10,0 0,0 0,0 0,0 0,0 0,0 0,0 7,0 0,0 7,0 7,0 0,0 10,0 10,0 9,0 10,0 6,0 9,0 0,0 7,0 7,0 0,0 7,0 7,0 0,0 6,0 0,0 "/>
    <s v=""/>
    <x v="1"/>
  </r>
  <r>
    <s v="0"/>
    <s v="14"/>
    <s v="131"/>
    <x v="3"/>
    <s v="{_x000d__x0009_[0,0, 0,2282453637660485] -&gt; CloseToBarycenter (weight: 1,0)_x000d__x0009_[0,2282453637660485, 0,5420827389443652] -&gt; GreedyCostInsertion (weight: 1,375)_x000d__x0009_[0,5420827389443652, 0,616262482168331] -&gt; GreedyBestInsertion (weight: 0,325)_x000d__x0009_[0,616262482168331, 0,7660485021398004] -&gt; GreedyProfitInsertion (weight: 0,65625)_x000d__x0009_[0,7660485021398004, 1,0] -&gt; RandomInsertion (weight: 1,025)_x000d_}"/>
    <x v="0"/>
    <s v="{_x000d__x0009_[0,0, 0,3018867924528302] -&gt; HighCostRemoval (weight: 1,0)_x000d__x0009_[0,3018867924528302, 0,4679245283018868] -&gt; RandomRemoval (weight: 0,55)_x000d__x0009_[0,4679245283018868, 0,6943396226415095] -&gt; TravelTime (weight: 0,75)_x000d__x0009_[0,6943396226415095, 0,9018867924528302] -&gt; VehicleTime (weight: 0,6875)_x000d__x0009_[0,9018867924528302, 1,0] -&gt; WorstRemoval (weight: 0,325)_x000d_}"/>
    <s v="0"/>
    <n v="4.65985208720695"/>
    <n v="4.4915309110620196"/>
    <s v="1"/>
    <s v="27, 11, 13, 18, 1, 4, 22, 2"/>
    <n v="210"/>
    <s v="27, 11, 13, 18, 1, 4, 22, 2, 23"/>
    <n v="220"/>
    <s v="1"/>
    <s v="0"/>
    <s v="0"/>
    <s v="27, 11, 13, 18, 1, 4, 22, 2, 23"/>
    <n v="220"/>
    <s v="27, 11, 13, 18, 1, 4, 22, 2, 23"/>
    <n v="220"/>
    <s v="0,9063085307120194!, 0,8495122563467902, 0,850760697375942, 1,0!, 0,7962407568010826, 1,0!, 1,0!, 1,0!, 1,0!, 1,0!, 1,0!, -1,0, 1,0!, 0,7881311113154037, -1,0, 1,0!, -1,0, -1,0, 0,6374500026253338, -1,0, -1,0, 0,5496180246258165, 0,919807975!, 0,8337285526399355, 0,9063085307120194!, 1,0!, 0,9063085307120194!, 0,7881311113154037, 1,0!, 0,9058377193085623!, 1,0!"/>
    <n v="0.90552575197961305"/>
    <s v="7,0 4,0 8,0 0,0 11,0 0,0 0,0 0,0 0,0 0,0 0,0 8,0 0,0 8,0 8,0 0,0 11,0 11,0 10,0 11,0 7,0 10,0 0,0 7,0 7,0 0,0 7,0 8,0 0,0 6,0 0,0 "/>
    <s v=""/>
    <x v="2"/>
  </r>
  <r>
    <s v="0"/>
    <s v="15"/>
    <s v="186"/>
    <x v="2"/>
    <s v="{_x000d__x0009_[0,0, 0,2130492676431425] -&gt; CloseToBarycenter (weight: 1,0)_x000d__x0009_[0,2130492676431425, 0,5725699067909454] -&gt; GreedyCostInsertion (weight: 1,6875)_x000d__x0009_[0,5725699067909454, 0,6418109187749668] -&gt; GreedyBestInsertion (weight: 0,325)_x000d__x0009_[0,6418109187749668, 0,781624500665779] -&gt; GreedyProfitInsertion (weight: 0,65625)_x000d__x0009_[0,781624500665779, 1,0] -&gt; RandomInsertion (weight: 1,025)_x000d_}"/>
    <x v="4"/>
    <s v="{_x000d__x0009_[0,0, 0,3018867924528302] -&gt; HighCostRemoval (weight: 1,0)_x000d__x0009_[0,3018867924528302, 0,4679245283018868] -&gt; RandomRemoval (weight: 0,55)_x000d__x0009_[0,4679245283018868, 0,6943396226415095] -&gt; TravelTime (weight: 0,75)_x000d__x0009_[0,6943396226415095, 0,9018867924528302] -&gt; VehicleTime (weight: 0,6875)_x000d__x0009_[0,9018867924528302, 1,0] -&gt; WorstRemoval (weight: 0,325)_x000d_}"/>
    <s v="1"/>
    <n v="3.2618964610448602"/>
    <n v="8.5505094208022498"/>
    <s v="1"/>
    <s v="27, 11, 13, 18, 1, 4, 22, 2, 23"/>
    <n v="220"/>
    <s v="18, 13, 11, 12, 4, 1, 2, 22, 23"/>
    <n v="230"/>
    <s v="1"/>
    <s v="0"/>
    <s v="0"/>
    <s v="18, 13, 11, 12, 4, 1, 2, 22, 23"/>
    <n v="230"/>
    <s v="18, 13, 11, 12, 4, 1, 2, 22, 23"/>
    <n v="230"/>
    <s v="0,9067769880584593!, 0,8652382255585506, 0,8663562045001559, 1,0!, 0,8175335977153695, 1,0!, 1,0!, 1,0!, 1,0!, 1,0!, 1,0!, -1,0, 0,91!, 0,8102714101829439, -1,0, 1,0!, -1,0, -1,0, 0,6753364773509863, -1,0, -1,0, 0,5518699345026875, 0,9281880416125!, 0,8511039188890622, 0,9067769880584593!, 1,0!, 0,9067769880584593!, 0,7102714101829439, 1,0!, 0,9063085307120194!, 1,0!"/>
    <n v="0.90451234861530305"/>
    <s v="7,0 5,0 9,0 0,0 12,0 0,0 0,0 0,0 0,0 0,0 0,0 9,0 0,0 9,0 9,0 0,0 12,0 12,0 11,0 12,0 8,0 11,0 0,0 8,0 7,0 0,0 7,0 9,0 0,0 6,0 0,0 "/>
    <s v=""/>
    <x v="2"/>
  </r>
  <r>
    <s v="0"/>
    <s v="16"/>
    <s v="192"/>
    <x v="3"/>
    <s v="{_x000d__x0009_[0,0, 0,19300361881785283] -&gt; CloseToBarycenter (weight: 1,0)_x000d__x0009_[0,19300361881785283, 0,5186972255729795] -&gt; GreedyCostInsertion (weight: 1,6875)_x000d__x0009_[0,5186972255729795, 0,5814234016887816] -&gt; GreedyBestInsertion (weight: 0,325)_x000d__x0009_[0,5814234016887816, 0,7080820265379975] -&gt; GreedyProfitInsertion (weight: 0,65625)_x000d__x0009_[0,7080820265379975, 0,9999999999999998] -&gt; RandomInsertion (weight: 1,5125)_x000d_}"/>
    <x v="1"/>
    <s v="{_x000d__x0009_[0,0, 0,3018867924528302] -&gt; HighCostRemoval (weight: 1,0)_x000d__x0009_[0,3018867924528302, 0,4679245283018868] -&gt; RandomRemoval (weight: 0,55)_x000d__x0009_[0,4679245283018868, 0,6943396226415095] -&gt; TravelTime (weight: 0,75)_x000d__x0009_[0,6943396226415095, 0,9018867924528302] -&gt; VehicleTime (weight: 0,6875)_x000d__x0009_[0,9018867924528302, 1,0] -&gt; WorstRemoval (weight: 0,325)_x000d_}"/>
    <s v="0"/>
    <n v="2.2833275227313998"/>
    <n v="21.449497793729801"/>
    <s v="1"/>
    <s v="18, 13, 11, 12, 4, 1, 2, 22, 23"/>
    <n v="230"/>
    <s v="18, 13, 11, 12, 4, 1, 2, 22, 23, 24"/>
    <n v="240"/>
    <s v="1"/>
    <s v="0"/>
    <s v="0"/>
    <s v="18, 13, 11, 12, 4, 1, 2, 22, 23, 24"/>
    <n v="240"/>
    <s v="18, 13, 11, 12, 4, 1, 2, 22, 23, 24"/>
    <n v="240"/>
    <s v="0,907243103118167!, 0,879320830987682, 0,8803219811298897, 1,0!, 0,8366013367541134, 1,0!, 1,0!, 1,0!, 1,0!, 1,0!, 1,0!, -1,0, 0,919405!, 0,8300980478188262, -1,0, 1,0!, -1,0, -1,0, 0,7092638154678083, -1,0, -1,0, 0,5541105848301741, 0,9356923912639937!, 0,8666635593651552, 0,8344893603273521, 1,0!, 0,907243103118167!, 0,7117200531320292, 1,0!, 0,9067769880584593, 1,0!"/>
    <n v="0.90715800621487197"/>
    <s v="7,0 6,0 10,0 0,0 13,0 0,0 0,0 0,0 0,0 0,0 0,0 10,0 0,0 10,0 10,0 0,0 13,0 13,0 12,0 13,0 9,0 12,0 0,0 9,0 7,0 0,0 7,0 10,0 0,0 6,0 0,0 "/>
    <s v=""/>
    <x v="2"/>
  </r>
  <r>
    <s v="0"/>
    <s v="17"/>
    <s v="275"/>
    <x v="2"/>
    <s v="{_x000d__x0009_[0,0, 0,18735362997658078] -&gt; CloseToBarycenter (weight: 1,0)_x000d__x0009_[0,18735362997658078, 0,5327868852459017] -&gt; GreedyCostInsertion (weight: 1,84375)_x000d__x0009_[0,5327868852459017, 0,5936768149882904] -&gt; GreedyBestInsertion (weight: 0,325)_x000d__x0009_[0,5936768149882904, 0,7166276346604216] -&gt; GreedyProfitInsertion (weight: 0,65625)_x000d__x0009_[0,7166276346604216, 1,0] -&gt; RandomInsertion (weight: 1,5125)_x000d_}"/>
    <x v="1"/>
    <s v="{_x000d__x0009_[0,0, 0,3018867924528302] -&gt; HighCostRemoval (weight: 1,0)_x000d__x0009_[0,3018867924528302, 0,4679245283018868] -&gt; RandomRemoval (weight: 0,55)_x000d__x0009_[0,4679245283018868, 0,6943396226415095] -&gt; TravelTime (weight: 0,75)_x000d__x0009_[0,6943396226415095, 0,9018867924528302] -&gt; VehicleTime (weight: 0,6875)_x000d__x0009_[0,9018867924528302, 1,0] -&gt; WorstRemoval (weight: 0,325)_x000d_}"/>
    <s v="1"/>
    <n v="1.5983292659119801"/>
    <n v="79.803964916031006"/>
    <s v="1"/>
    <s v="18, 13, 11, 12, 4, 1, 2, 22, 23, 24"/>
    <n v="240"/>
    <s v="23, 24, 1, 2, 11, 12, 13, 15, 18"/>
    <n v="250"/>
    <s v="1"/>
    <s v="0"/>
    <s v="0"/>
    <s v="23, 24, 1, 2, 11, 12, 13, 15, 18"/>
    <n v="250"/>
    <s v="23, 24, 1, 2, 11, 12, 13, 15, 18"/>
    <n v="250"/>
    <s v="0,9077068876025762!, 0,8919318041494693, 0,8928283341018163, 1,0!, 0,7536764970633085, 1,0!, 1,0!, 1,0!, 1,0!, 1,0!, 1,0!, -1,0, 0,9278271775!, 0,8478528018217589, -1,0, 0,91!, -1,0, -1,0, 0,7396457467514223, -1,0, -1,0, 0,5563400319060232, 0,8424125363769064, 0,8805972174114964, 0,8517852221731438, 1,0!, 0,9077068876025762!, 0,7131614528663691, 1,0!, 0,907243103118167!, 1,0!"/>
    <n v="0.90122862801780101"/>
    <s v="7,0 7,0 11,0 0,0 14,0 0,0 0,0 0,0 0,0 0,0 0,0 11,0 0,0 11,0 11,0 0,0 14,0 14,0 13,0 14,0 10,0 13,0 0,0 10,0 8,0 0,0 7,0 11,0 0,0 7,0 0,0 "/>
    <s v=""/>
    <x v="2"/>
  </r>
  <r>
    <s v="0"/>
    <s v="18"/>
    <s v="338"/>
    <x v="0"/>
    <s v="{_x000d__x0009_[0,0, 0,1791713325867861] -&gt; CloseToBarycenter (weight: 1,0)_x000d__x0009_[0,1791713325867861, 0,509518477043673] -&gt; GreedyCostInsertion (weight: 1,84375)_x000d__x0009_[0,509518477043673, 0,5677491601343785] -&gt; GreedyBestInsertion (weight: 0,325)_x000d__x0009_[0,5677491601343785, 0,6853303471444568] -&gt; GreedyProfitInsertion (weight: 0,65625)_x000d__x0009_[0,6853303471444568, 1,0] -&gt; RandomInsertion (weight: 1,75625)_x000d_}"/>
    <x v="3"/>
    <s v="{_x000d__x0009_[0,0, 0,25196850393700787] -&gt; HighCostRemoval (weight: 1,0)_x000d__x0009_[0,25196850393700787, 0,3905511811023622] -&gt; RandomRemoval (weight: 0,55)_x000d__x0009_[0,3905511811023622, 0,5795275590551181] -&gt; TravelTime (weight: 0,75)_x000d__x0009_[0,5795275590551181, 0,9181102362204725] -&gt; VehicleTime (weight: 1,34375)_x000d__x0009_[0,9181102362204725, 1,0] -&gt; WorstRemoval (weight: 0,325)_x000d_}"/>
    <s v="1"/>
    <n v="1.11883048613838"/>
    <n v="521.40814718925105"/>
    <s v="1"/>
    <s v="23, 24, 1, 2, 11, 12, 13, 15, 18"/>
    <n v="250"/>
    <s v="24, 4, 1, 2, 11, 12, 13, 15, 18"/>
    <n v="260"/>
    <s v="1"/>
    <s v="0"/>
    <s v="0"/>
    <s v="24, 4, 1, 2, 11, 12, 13, 15, 18"/>
    <n v="260"/>
    <s v="24, 4, 1, 2, 11, 12, 13, 15, 18"/>
    <n v="260"/>
    <s v="0,9081683531645633!, 0,9032249306158497!, 0,9040277731881764!, 1,0!, 0,7104779626212799, 1,0!, 1,0!, 1,0!, 1,0!, 1,0!, 1,0!, -1,0, 0,93536923745125!, 0,8637521840313851, -1,0, 0,919405!, -1,0, -1,0, 0,7668527662158986, -1,0, -1,0, 0,558558331746493, 0,8432004736950218, 0,793074808191995, 0,8672736664560502, 1,0!, 0,9081683531645633!, 0,7145956456020373, 1,0!, 0,9077068876025762!, 1,0!"/>
    <n v="0.90015425494988499"/>
    <s v="7,0 8,0 12,0 0,0 15,0 0,0 0,0 0,0 0,0 0,0 0,0 12,0 0,0 12,0 12,0 0,0 15,0 15,0 14,0 15,0 11,0 14,0 1,0 11,0 9,0 0,0 7,0 12,0 0,0 7,0 0,0 "/>
    <s v=""/>
    <x v="2"/>
  </r>
  <r>
    <s v="0"/>
    <s v="19"/>
    <s v="391"/>
    <x v="3"/>
    <s v="{_x000d__x0009_[0,0, 0,1791713325867861] -&gt; CloseToBarycenter (weight: 1,0)_x000d__x0009_[0,1791713325867861, 0,509518477043673] -&gt; GreedyCostInsertion (weight: 1,84375)_x000d__x0009_[0,509518477043673, 0,5677491601343785] -&gt; GreedyBestInsertion (weight: 0,325)_x000d__x0009_[0,5677491601343785, 0,6853303471444568] -&gt; GreedyProfitInsertion (weight: 0,65625)_x000d__x0009_[0,6853303471444568, 1,0] -&gt; RandomInsertion (weight: 1,75625)_x000d_}"/>
    <x v="1"/>
    <s v="{_x000d__x0009_[0,0, 0,20806241872561768] -&gt; HighCostRemoval (weight: 1,0)_x000d__x0009_[0,20806241872561768, 0,3224967490247074] -&gt; RandomRemoval (weight: 0,55)_x000d__x0009_[0,3224967490247074, 0,47854356306892065] -&gt; TravelTime (weight: 0,75)_x000d__x0009_[0,47854356306892065, 0,7581274382314693] -&gt; VehicleTime (weight: 1,34375)_x000d__x0009_[0,7581274382314693, 0,9999999999999999] -&gt; WorstRemoval (weight: 1,1625)_x000d_}"/>
    <s v="1"/>
    <n v="0.78318134029687203"/>
    <n v="1"/>
    <s v="1"/>
    <s v="24, 4, 1, 2, 11, 12, 13, 15, 18"/>
    <n v="260"/>
    <s v="23, 4, 1, 2, 11, 12, 13, 15, 18"/>
    <n v="260"/>
    <s v="1"/>
    <s v="1"/>
    <s v="0"/>
    <s v="23, 4, 1, 2, 11, 12, 13, 15, 18"/>
    <n v="260"/>
    <s v="24, 4, 1, 2, 11, 12, 13, 15, 18"/>
    <n v="260"/>
    <s v="0,9086275113987405!, 0,9037088059627705!, 0,9045076343222355!, 1,0!, 0,7119255728081736, 1,0!, 1,0!, 1,0!, 1,0!, 1,0!, 1,0!, -1,0, 0,9356923912639937!, 0,8644334231112282, -1,0, 0,919807975!, -1,0, -1,0, 0,7680185023848191, -1,0, -1,0, 0,5607655400877606, 0,8439844713265467, 0,7137673273727956, 0,781143568311393, 1,0!, 0,9086275113987405!, 0,7160226673740271, 1,0!, 0,9081683531645633!, 1,0!"/>
    <n v="0.89396805021151104"/>
    <s v="7,0 8,0 12,0 0,0 16,0 0,0 0,0 0,0 0,0 0,0 0,0 13,0 0,0 13,0 13,0 0,0 16,0 16,0 15,0 16,0 12,0 15,0 2,0 12,0 10,0 0,0 7,0 13,0 0,0 7,0 0,0 "/>
    <s v=""/>
    <x v="1"/>
  </r>
  <r>
    <s v="0"/>
    <s v="20"/>
    <s v="398"/>
    <x v="1"/>
    <s v="{_x000d__x0009_[0,0, 0,20369191597708466] -&gt; CloseToBarycenter (weight: 1,0)_x000d__x0009_[0,20369191597708466, 0,44239338001273076] -&gt; GreedyCostInsertion (weight: 1,171875)_x000d__x0009_[0,44239338001273076, 0,5085932527052833] -&gt; GreedyBestInsertion (weight: 0,325)_x000d__x0009_[0,5085932527052833, 0,6422660725652451] -&gt; GreedyProfitInsertion (weight: 0,65625)_x000d__x0009_[0,6422660725652451, 1,0] -&gt; RandomInsertion (weight: 1,75625)_x000d_}"/>
    <x v="3"/>
    <s v="{_x000d__x0009_[0,0, 0,22808267997148965] -&gt; HighCostRemoval (weight: 1,0)_x000d__x0009_[0,22808267997148965, 0,35352815395580894] -&gt; RandomRemoval (weight: 0,55)_x000d__x0009_[0,35352815395580894, 0,5245901639344261] -&gt; TravelTime (weight: 0,75)_x000d__x0009_[0,5245901639344261, 0,7348538845331432] -&gt; VehicleTime (weight: 0,921875)_x000d__x0009_[0,7348538845331432, 0,9999999999999999] -&gt; WorstRemoval (weight: 1,1625)_x000d_}"/>
    <s v="1"/>
    <n v="0.78318134029687203"/>
    <n v="1"/>
    <s v="1"/>
    <s v="23, 4, 1, 2, 11, 12, 13, 15, 18"/>
    <n v="260"/>
    <s v="7"/>
    <s v="infeasible"/>
    <s v="0"/>
    <s v="0"/>
    <s v="1"/>
    <s v="23, 4, 1, 2, 11, 12, 13, 15, 18"/>
    <n v="260"/>
    <s v="24, 4, 1, 2, 11, 12, 13, 15, 18"/>
    <n v="260"/>
    <s v="0,9090843738417468!, 0,8137712357396609, 0,8144865865355618, 1,0!, 0,6420293504497195, 1,0!, 1,0!, -1,0, 1,0!, 1,0!, 1,0!, -1,0, 0,8424125363769064, 0,7786001303961049, -1,0, 0,8281880416125, -1,0, -1,0, 0,6922605688856055, -1,0, -1,0, 0,5629617123873217, 0,844764548969914, 0,6436786416623385, 0,782237850469836, 1,0!, 0,9090843738417468!, 0,717442554037157, 1,0!, 0,9086275113987405!, 1,0!"/>
    <n v="0.86206791735853505"/>
    <s v="7,0 8,0 12,0 0,0 17,0 0,0 0,0 0,0 0,0 0,0 0,0 14,0 0,0 14,0 14,0 0,0 17,0 17,0 16,0 17,0 13,0 16,0 3,0 13,0 11,0 0,0 7,0 14,0 0,0 7,0 0,0 "/>
    <s v="Infeasible and discarded,"/>
    <x v="1"/>
  </r>
  <r>
    <s v="0"/>
    <s v="21"/>
    <s v="405"/>
    <x v="4"/>
    <s v="{_x000d__x0009_[0,0, 0,21592442645074225] -&gt; CloseToBarycenter (weight: 1,0)_x000d__x0009_[0,21592442645074225, 0,46896086369770584] -&gt; GreedyCostInsertion (weight: 1,171875)_x000d__x0009_[0,46896086369770584, 0,5391363022941971] -&gt; GreedyBestInsertion (weight: 0,325)_x000d__x0009_[0,5391363022941971, 0,620782726045884] -&gt; GreedyProfitInsertion (weight: 0,378125)_x000d__x0009_[0,620782726045884, 1,0] -&gt; RandomInsertion (weight: 1,75625)_x000d_}"/>
    <x v="0"/>
    <s v="{_x000d__x0009_[0,0, 0,259529602595296] -&gt; HighCostRemoval (weight: 1,0)_x000d__x0009_[0,259529602595296, 0,40227088402270883] -&gt; RandomRemoval (weight: 0,55)_x000d__x0009_[0,40227088402270883, 0,5969180859691808] -&gt; TravelTime (weight: 0,75)_x000d__x0009_[0,5969180859691808, 0,8361719383617193] -&gt; VehicleTime (weight: 0,921875)_x000d__x0009_[0,8361719383617193, 1,0] -&gt; WorstRemoval (weight: 0,6312500000000001)_x000d_}"/>
    <s v="1"/>
    <n v="0.54822693820780999"/>
    <n v="1"/>
    <s v="1"/>
    <s v="23, 4, 1, 2, 11, 12, 13, 15, 18"/>
    <n v="260"/>
    <s v="13"/>
    <s v="infeasible"/>
    <s v="0"/>
    <s v="0"/>
    <s v="1"/>
    <s v="23, 4, 1, 2, 11, 12, 13, 15, 18"/>
    <n v="260"/>
    <s v="24, 4, 1, 2, 11, 12, 13, 15, 18"/>
    <n v="260"/>
    <s v="0,9095389519725381!, 0,7332321416048664, 0,7338727382425957, 1,0!, 0,5794372833277238, 1,0!, 1,0!, -1,0, 0,81, 1,0!, 1,0!, -1,0, 0,7588804263255197, -1,0, -1,0, 0,7461423912639937, -1,0, -1,0, 0,6244193394370597, -1,0, -1,0, 0,5651469038253851, 0,8455407262250645!, 0,5809142236086241, 0,7833266612174867, 1,0!, 0,9095389519725381!, 0,7188553412669711, 1,0!, 0,9090843738417468!, 1,0!"/>
    <n v="0.83512741104922195"/>
    <s v="7,0 8,0 12,0 0,0 17,0 0,0 0,0 0,0 0,0 0,0 0,0 14,0 0,0 14,0 14,0 0,0 17,0 17,0 16,0 17,0 13,0 16,0 3,0 13,0 11,0 0,0 7,0 14,0 0,0 7,0 0,0 "/>
    <s v="Infeasible and discarded,"/>
    <x v="1"/>
  </r>
  <r>
    <s v="0"/>
    <s v="22"/>
    <s v="438"/>
    <x v="0"/>
    <s v="{_x000d__x0009_[0,0, 0,22130013831258646] -&gt; CloseToBarycenter (weight: 1,0)_x000d__x0009_[0,22130013831258646, 0,48063623789764875] -&gt; GreedyCostInsertion (weight: 1,171875)_x000d__x0009_[0,48063623789764875, 0,5276625172890734] -&gt; GreedyBestInsertion (weight: 0,21250000000000002)_x000d__x0009_[0,5276625172890734, 0,6113416320885202] -&gt; GreedyProfitInsertion (weight: 0,378125)_x000d__x0009_[0,6113416320885202, 1,0000000000000002] -&gt; RandomInsertion (weight: 1,75625)_x000d_}"/>
    <x v="2"/>
    <s v="{_x000d__x0009_[0,0, 0,28343666961913194] -&gt; HighCostRemoval (weight: 1,0)_x000d__x0009_[0,28343666961913194, 0,43932683790965454] -&gt; RandomRemoval (weight: 0,55)_x000d__x0009_[0,43932683790965454, 0,5597874224977857] -&gt; TravelTime (weight: 0,425)_x000d__x0009_[0,5597874224977857, 0,8210806023029229] -&gt; VehicleTime (weight: 0,921875)_x000d__x0009_[0,8210806023029229, 1,0] -&gt; WorstRemoval (weight: 0,6312500000000001)_x000d_}"/>
    <s v="0"/>
    <n v="0.26863119972182697"/>
    <n v="207423931944.78"/>
    <s v="1"/>
    <s v="23, 4, 1, 2, 11, 12, 13, 15, 18"/>
    <n v="260"/>
    <s v="23, 4, 1, 2, 11, 12, 13, 15, 18, 26"/>
    <n v="270"/>
    <s v="1"/>
    <s v="0"/>
    <s v="0"/>
    <s v="23, 4, 1, 2, 11, 12, 13, 15, 18, 26"/>
    <n v="270"/>
    <s v="23, 4, 1, 2, 11, 12, 13, 15, 18, 26"/>
    <n v="270"/>
    <s v="0,9099912572126754!, 0,7611093828071579, 0,7616830370962444, 1,0!, 0,6233860872199767, 1,0!, 1,0!, -1,0, 0,8109500000000001, 1,0!, 1,0!, -1,0, 0,7840774217745028, -1,0, -1,0, 0,7726705113769063, -1,0, -1,0, 0,663667518465887, -1,0, -1,0, 0,5673211693062582, 0,8463130225939391!, 0,624708687241523, 0,7844100279113992, 1,0!, 0,8367265510977558, 0,7202610645606363, 1,0!, 0,9095389519725381!, 1,0!"/>
    <n v="0.842470203940756"/>
    <s v="7,0 8,0 12,0 0,0 17,0 0,0 0,0 0,0 0,0 0,0 0,0 14,0 0,0 14,0 14,0 0,0 17,0 17,0 16,0 17,0 13,0 16,0 3,0 13,0 11,0 0,0 7,0 14,0 0,0 7,0 0,0 "/>
    <s v=""/>
    <x v="2"/>
  </r>
  <r>
    <s v="0"/>
    <s v="23"/>
    <s v="517"/>
    <x v="0"/>
    <s v="{_x000d__x0009_[0,0, 0,22130013831258646] -&gt; CloseToBarycenter (weight: 1,0)_x000d__x0009_[0,22130013831258646, 0,48063623789764875] -&gt; GreedyCostInsertion (weight: 1,171875)_x000d__x0009_[0,48063623789764875, 0,5276625172890734] -&gt; GreedyBestInsertion (weight: 0,21250000000000002)_x000d__x0009_[0,5276625172890734, 0,6113416320885202] -&gt; GreedyProfitInsertion (weight: 0,378125)_x000d__x0009_[0,6113416320885202, 1,0000000000000002] -&gt; RandomInsertion (weight: 1,75625)_x000d_}"/>
    <x v="3"/>
    <s v="{_x000d__x0009_[0,0, 0,28343666961913194] -&gt; HighCostRemoval (weight: 1,0)_x000d__x0009_[0,28343666961913194, 0,43932683790965454] -&gt; RandomRemoval (weight: 0,55)_x000d__x0009_[0,43932683790965454, 0,5597874224977857] -&gt; TravelTime (weight: 0,425)_x000d__x0009_[0,5597874224977857, 0,8210806023029229] -&gt; VehicleTime (weight: 0,921875)_x000d__x0009_[0,8210806023029229, 1,0] -&gt; WorstRemoval (weight: 0,6312500000000001)_x000d_}"/>
    <s v="1"/>
    <n v="0.188041839805278"/>
    <n v="1.46872751906021E+16"/>
    <s v="1"/>
    <s v="23, 4, 1, 2, 11, 12, 13, 15, 18, 26"/>
    <n v="270"/>
    <s v="26, 4, 1, 2, 0, 11, 12, 13, 15, 18"/>
    <n v="280"/>
    <s v="1"/>
    <s v="0"/>
    <s v="0"/>
    <s v="26, 4, 1, 2, 0, 11, 12, 13, 15, 18"/>
    <n v="280"/>
    <s v="26, 4, 1, 2, 0, 11, 12, 13, 15, 18"/>
    <n v="280"/>
    <s v="0,8370929183422671, 0,7860734523038099, 0,7865871597196868, 1,0!, 0,6627422411054892, 1,0!, 1,0!, -1,0, 0,8118952500000001, 1,0!, 1,0!, -1,0, 0,8066413311990672, -1,0, -1,0, 0,7964264429380197, -1,0, -1,0, 0,6988142627862017, -1,0, -1,0, 0,5694845634597269, 0,8470814574809694!, 0,5639266294247839, 0,7854879777718422, 1,0!, 0,8537886265080403!, 0,7216597592378331, 1,0!, 0,9099912572126754!, 1,0!"/>
    <n v="0.84511710128219097"/>
    <s v="7,0 9,0 13,0 0,0 18,0 0,0 0,0 1,0 1,0 0,0 0,0 15,0 1,0 15,0 15,0 1,0 18,0 18,0 17,0 18,0 14,0 17,0 3,0 14,0 12,0 0,0 8,0 15,0 0,0 7,0 0,0 "/>
    <s v=""/>
    <x v="2"/>
  </r>
  <r>
    <s v="0"/>
    <s v="24"/>
    <s v="600"/>
    <x v="3"/>
    <s v="{_x000d__x0009_[0,0, 0,22130013831258646] -&gt; CloseToBarycenter (weight: 1,0)_x000d__x0009_[0,22130013831258646, 0,48063623789764875] -&gt; GreedyCostInsertion (weight: 1,171875)_x000d__x0009_[0,48063623789764875, 0,5276625172890734] -&gt; GreedyBestInsertion (weight: 0,21250000000000002)_x000d__x0009_[0,5276625172890734, 0,6113416320885202] -&gt; GreedyProfitInsertion (weight: 0,378125)_x000d__x0009_[0,6113416320885202, 1,0000000000000002] -&gt; RandomInsertion (weight: 1,75625)_x000d_}"/>
    <x v="4"/>
    <s v="{_x000d__x0009_[0,0, 0,2373887240356083] -&gt; HighCostRemoval (weight: 1,0)_x000d__x0009_[0,2373887240356083, 0,36795252225519287] -&gt; RandomRemoval (weight: 0,55)_x000d__x0009_[0,36795252225519287, 0,4688427299703264] -&gt; TravelTime (weight: 0,425)_x000d__x0009_[0,4688427299703264, 0,6876854599406528] -&gt; VehicleTime (weight: 0,921875)_x000d__x0009_[0,6876854599406528, 1,0] -&gt; WorstRemoval (weight: 1,315625)_x000d_}"/>
    <s v="1"/>
    <n v="0.13162928786369499"/>
    <n v="6.43782751392618E-47"/>
    <s v="1"/>
    <s v="26, 4, 1, 2, 0, 11, 12, 13, 15, 18"/>
    <n v="280"/>
    <s v="18, 13, 15, 11, 12, 1, 2, 0, 24"/>
    <n v="260"/>
    <s v="0"/>
    <s v="0"/>
    <s v="0"/>
    <s v="26, 4, 1, 2, 0, 11, 12, 13, 15, 18"/>
    <n v="280"/>
    <s v="26, 4, 1, 2, 0, 11, 12, 13, 15, 18"/>
    <n v="280"/>
    <s v="0,8379074537505558!, 0,7871430850422908, 0,7876542239210884, 1,0!, 0,5979856769099655, 1,0!, 1,0!, -1,0, 0,81283577375, 1,0!, 1,0!, -1,0, 0,8076081245430718, -1,0, -1,0, 0,7974443107233296, -1,0, -1,0, 0,7003201914722708, -1,0, -1,0, 0,5716371406424282, 0,8478460501935645!, 0,5661069962776599, 0,706939179994658, 1,0!, 0,7690677150379501, 0,7230514604416439, 1,0!, 0,910441300926612!, 1,0!"/>
    <n v="0.83582559494030795"/>
    <s v="8,0 10,0 14,0 0,0 19,0 0,0 0,0 2,0 2,0 0,0 0,0 16,0 2,0 16,0 16,0 2,0 19,0 19,0 18,0 19,0 15,0 18,0 3,0 15,0 13,0 0,0 8,0 16,0 0,0 7,0 0,0 "/>
    <s v=""/>
    <x v="1"/>
  </r>
  <r>
    <s v="0"/>
    <s v="25"/>
    <s v="681"/>
    <x v="3"/>
    <s v="{_x000d__x0009_[0,0, 0,25107885445272654] -&gt; CloseToBarycenter (weight: 1,0)_x000d__x0009_[0,25107885445272654, 0,4107493134562573] -&gt; GreedyCostInsertion (weight: 0,6359375)_x000d__x0009_[0,4107493134562573, 0,4641035700274617] -&gt; GreedyBestInsertion (weight: 0,21250000000000002)_x000d__x0009_[0,4641035700274617, 0,559042761867399] -&gt; GreedyProfitInsertion (weight: 0,378125)_x000d__x0009_[0,559042761867399, 1,0] -&gt; RandomInsertion (weight: 1,75625)_x000d_}"/>
    <x v="3"/>
    <s v="{_x000d__x0009_[0,0, 0,2373887240356083] -&gt; HighCostRemoval (weight: 1,0)_x000d__x0009_[0,2373887240356083, 0,36795252225519287] -&gt; RandomRemoval (weight: 0,55)_x000d__x0009_[0,36795252225519287, 0,4688427299703264] -&gt; TravelTime (weight: 0,425)_x000d__x0009_[0,4688427299703264, 0,6876854599406528] -&gt; VehicleTime (weight: 0,921875)_x000d__x0009_[0,6876854599406528, 1,0] -&gt; WorstRemoval (weight: 1,315625)_x000d_}"/>
    <s v="1"/>
    <n v="9.2140501504586594E-2"/>
    <n v="1.0291644274229301E-66"/>
    <s v="1"/>
    <s v="26, 4, 1, 2, 0, 11, 12, 13, 15, 18"/>
    <n v="280"/>
    <s v="24, 1, 2, 0, 11, 12, 13, 15, 18"/>
    <n v="260"/>
    <s v="0"/>
    <s v="0"/>
    <s v="0"/>
    <s v="26, 4, 1, 2, 0, 11, 12, 13, 15, 18"/>
    <n v="280"/>
    <s v="26, 4, 1, 2, 0, 11, 12, 13, 15, 18"/>
    <n v="280"/>
    <s v="0,8387179164818029!, 0,7882073696170794, 0,788715952801483, 1,0!, 0,5399961736728741, 1,0!, 1,0!, -1,0, 0,8137715948812501, 1,0!, 1,0!, -1,0, 0,8085700839203565, -1,0, -1,0, 0,7984570891697129, -1,0, -1,0, 0,7018185905149094, -1,0, -1,0, 0,573778954939216, 0,8486068199425967!, 0,5682764612962716, 0,6362452619951923, 1,0!, 0,6932001388164843, 0,7244362031394357, 1,0!, 0,910889094421979!, 1,0!"/>
    <n v="0.82755163937437504"/>
    <s v="8,0 11,0 15,0 0,0 20,0 0,0 0,0 3,0 3,0 0,0 0,0 17,0 3,0 17,0 17,0 3,0 20,0 20,0 19,0 20,0 16,0 19,0 3,0 16,0 14,0 0,0 9,0 17,0 0,0 7,0 0,0 "/>
    <s v=""/>
    <x v="1"/>
  </r>
  <r>
    <s v="0"/>
    <s v="26"/>
    <s v="689"/>
    <x v="2"/>
    <s v="{_x000d__x0009_[0,0, 0,26919032597266035] -&gt; CloseToBarycenter (weight: 1,0)_x000d__x0009_[0,26919032597266035, 0,36824395373291274] -&gt; GreedyCostInsertion (weight: 0,36796875)_x000d__x0009_[0,36824395373291274, 0,42544689800210306] -&gt; GreedyBestInsertion (weight: 0,21250000000000002)_x000d__x0009_[0,42544689800210306, 0,5272344900105153] -&gt; GreedyProfitInsertion (weight: 0,378125)_x000d__x0009_[0,5272344900105153, 1,0] -&gt; RandomInsertion (weight: 1,75625)_x000d_}"/>
    <x v="4"/>
    <s v="{_x000d__x0009_[0,0, 0,27741655830082357] -&gt; HighCostRemoval (weight: 1,0)_x000d__x0009_[0,27741655830082357, 0,42999566536627654] -&gt; RandomRemoval (weight: 0,55)_x000d__x0009_[0,42999566536627654, 0,5478977026441265] -&gt; TravelTime (weight: 0,425)_x000d__x0009_[0,5478977026441265, 0,8036410923276982] -&gt; VehicleTime (weight: 0,921875)_x000d__x0009_[0,8036410923276982, 0,9999999999999999] -&gt; WorstRemoval (weight: 0,7078125000000001)_x000d_}"/>
    <s v="1"/>
    <n v="9.2140501504586594E-2"/>
    <n v="1.0291644274229301E-66"/>
    <s v="1"/>
    <s v="26, 4, 1, 2, 0, 11, 12, 13, 15, 18"/>
    <n v="280"/>
    <s v="28"/>
    <s v="infeasible"/>
    <s v="0"/>
    <s v="0"/>
    <s v="1"/>
    <s v="26, 4, 1, 2, 0, 11, 12, 13, 15, 18"/>
    <n v="280"/>
    <s v="26, 4, 1, 2, 0, 11, 12, 13, 15, 18"/>
    <n v="280"/>
    <s v="0,7555718942094546, 0,7103396994920945, 0,7107951357337281, 1,0!, 0,48806657352405874, 1,0!, 1,0!, -1,0, 0,8147027369068438!, 1,0!, 1,0!, -1,0, 0,7285745101506792, -1,0, -1,0, 0,7195183233514779, -1,0, -1,0, 0,6329785478061014, -1,0, -1,0, 0,57591006016452, 0,8493637858428837!, 0,5704350789897903, 0,6380640356852163, 1,0!, 0,6252607243101618, 0,7258140221237385, -1,0, 0,911334648949869!, 1,0!"/>
    <n v="0.79348771714730004"/>
    <s v="8,0 12,0 16,0 0,0 21,0 0,0 0,0 4,0 4,0 0,0 0,0 18,0 4,0 18,0 18,0 4,0 21,0 21,0 20,0 21,0 17,0 20,0 3,0 17,0 15,0 0,0 10,0 18,0 0,0 7,0 0,0 "/>
    <s v="Infeasible and discarded,"/>
    <x v="1"/>
  </r>
  <r>
    <s v="0"/>
    <s v="27"/>
    <s v="851"/>
    <x v="0"/>
    <s v="{_x000d__x0009_[0,0, 0,34641407307171856] -&gt; CloseToBarycenter (weight: 1,0)_x000d__x0009_[0,34641407307171856, 0,4738836265223275] -&gt; GreedyCostInsertion (weight: 0,36796875)_x000d__x0009_[0,4738836265223275, 0,5474966170500677] -&gt; GreedyBestInsertion (weight: 0,21250000000000002)_x000d__x0009_[0,5474966170500677, 0,6784844384303113] -&gt; GreedyProfitInsertion (weight: 0,378125)_x000d__x0009_[0,6784844384303113, 1,0] -&gt; RandomInsertion (weight: 0,9281250000000001)_x000d_}"/>
    <x v="3"/>
    <s v="{_x000d__x0009_[0,0, 0,27741655830082357] -&gt; HighCostRemoval (weight: 1,0)_x000d__x0009_[0,27741655830082357, 0,42999566536627654] -&gt; RandomRemoval (weight: 0,55)_x000d__x0009_[0,42999566536627654, 0,5478977026441265] -&gt; TravelTime (weight: 0,425)_x000d__x0009_[0,5478977026441265, 0,8036410923276982] -&gt; VehicleTime (weight: 0,921875)_x000d__x0009_[0,8036410923276982, 0,9999999999999999] -&gt; WorstRemoval (weight: 0,7078125000000001)_x000d_}"/>
    <s v="1"/>
    <n v="6.4498351053210598E-2"/>
    <n v="1.0291644274229301E-66"/>
    <s v="1"/>
    <s v="26, 4, 1, 2, 0, 11, 12, 13, 15, 18"/>
    <n v="280"/>
    <s v="25"/>
    <s v="infeasible"/>
    <s v="0"/>
    <s v="0"/>
    <s v="1"/>
    <s v="26, 4, 1, 2, 0, 11, 12, 13, 15, 18"/>
    <n v="280"/>
    <s v="26, 4, 1, 2, 0, 11, 12, 13, 15, 18"/>
    <n v="280"/>
    <s v="0,6811146312645666, 0,6406092008951706, 0,6410170440495535, 1,0!, 0,4415636165907946, 1,0!, 1,0!, -1,0, 0,8156292232223096!, 1,0!, 1,0!, -1,0, 0,6569384738399333, -1,0, -1,0, 0,6488286585612485, -1,0, -1,0, 0,5713322895603639, -1,0, -1,0, 0,5780305098636973, 0,8501169669136693!, 0,5725829035948413, 0,6398737155067902, -1,0, 0,5644209786197498, 0,7271849520131197, -1,0, 0,9117779757051196!, 1,0!"/>
    <n v="0.75909624477147197"/>
    <s v="8,0 12,0 16,0 0,0 21,0 0,0 0,0 4,0 4,0 0,0 0,0 18,0 4,0 18,0 18,0 4,0 21,0 21,0 20,0 21,0 17,0 20,0 3,0 17,0 15,0 0,0 10,0 18,0 0,0 7,0 0,0 "/>
    <s v="Infeasible and discarded,"/>
    <x v="1"/>
  </r>
  <r>
    <s v="0"/>
    <s v="28"/>
    <s v="949"/>
    <x v="3"/>
    <s v="{_x000d__x0009_[0,0, 0,34641407307171856] -&gt; CloseToBarycenter (weight: 1,0)_x000d__x0009_[0,34641407307171856, 0,4738836265223275] -&gt; GreedyCostInsertion (weight: 0,36796875)_x000d__x0009_[0,4738836265223275, 0,5474966170500677] -&gt; GreedyBestInsertion (weight: 0,21250000000000002)_x000d__x0009_[0,5474966170500677, 0,6784844384303113] -&gt; GreedyProfitInsertion (weight: 0,378125)_x000d__x0009_[0,6784844384303113, 1,0] -&gt; RandomInsertion (weight: 0,9281250000000001)_x000d_}"/>
    <x v="1"/>
    <s v="{_x000d__x0009_[0,0, 0,3029585798816568] -&gt; HighCostRemoval (weight: 1,0)_x000d__x0009_[0,3029585798816568, 0,46958579881656803] -&gt; RandomRemoval (weight: 0,55)_x000d__x0009_[0,46958579881656803, 0,5983431952662721] -&gt; TravelTime (weight: 0,425)_x000d__x0009_[0,5983431952662721, 0,8776331360946745] -&gt; VehicleTime (weight: 0,921875)_x000d__x0009_[0,8776331360946745, 1,0] -&gt; WorstRemoval (weight: 0,40390625)_x000d_}"/>
    <s v="1"/>
    <n v="3.1604192016073201E-2"/>
    <n v="2.6598705157659699E-289"/>
    <s v="1"/>
    <s v="26, 4, 1, 2, 0, 11, 12, 13, 15, 18"/>
    <n v="280"/>
    <s v="1, 2, 0, 11, 12, 13, 15, 18"/>
    <n v="250"/>
    <s v="0"/>
    <s v="0"/>
    <s v="0"/>
    <s v="26, 4, 1, 2, 0, 11, 12, 13, 15, 18"/>
    <n v="280"/>
    <s v="26, 4, 1, 2, 0, 11, 12, 13, 15, 18"/>
    <n v="280"/>
    <s v="0,6827090581082438, 0,6424061548906947, 0,6428119588293058, 1,0!, 0,3999202186570566, 1,0!, 1,0!, -1,0, 0,816551077106198!, 1,0!, 1,0!, -1,0, 0,6586537814707336, -1,0, -1,0, 0,6505845152684423, -1,0, -1,0, 0,573475628112562, -1,0, -1,0, 0,4682047129895948, 0,850866382079101!, 0,5747199890768672, 0,6416743469292562, -1,0, 0,5099389863539859, 0,7285490272530541, -1,0, 0,9122190858265941!, 1,0!"/>
    <n v="0.75015642490246104"/>
    <s v="8,0 12,0 16,0 0,0 21,0 0,0 0,0 4,0 4,0 0,0 0,0 18,0 4,0 18,0 18,0 4,0 21,0 21,0 20,0 21,0 17,0 20,0 3,0 17,0 15,0 0,0 10,0 18,0 0,0 7,0 0,0 "/>
    <s v=""/>
    <x v="1"/>
  </r>
  <r>
    <s v="0"/>
    <s v="29"/>
    <s v="993"/>
    <x v="0"/>
    <s v="{_x000d__x0009_[0,0, 0,3632751525471832] -&gt; CloseToBarycenter (weight: 1,0)_x000d__x0009_[0,3632751525471832, 0,4482758620689655] -&gt; GreedyCostInsertion (weight: 0,23398437500000002)_x000d__x0009_[0,4482758620689655, 0,5254718319852419] -&gt; GreedyBestInsertion (weight: 0,21250000000000002)_x000d__x0009_[0,5254718319852419, 0,6628352490421456] -&gt; GreedyProfitInsertion (weight: 0,378125)_x000d__x0009_[0,6628352490421456, 1,0] -&gt; RandomInsertion (weight: 0,9281250000000001)_x000d_}"/>
    <x v="2"/>
    <s v="{_x000d__x0009_[0,0, 0,3460394701270613] -&gt; HighCostRemoval (weight: 1,0)_x000d__x0009_[0,3460394701270613, 0,5363611786969451] -&gt; RandomRemoval (weight: 0,55)_x000d__x0009_[0,5363611786969451, 0,6834279535009462] -&gt; TravelTime (weight: 0,425)_x000d__x0009_[0,6834279535009462, 0,8602324952689916] -&gt; VehicleTime (weight: 0,5109375)_x000d__x0009_[0,8602324952689916, 1,0] -&gt; WorstRemoval (weight: 0,40390625)_x000d_}"/>
    <s v="1"/>
    <n v="2.21229344112512E-2"/>
    <n v="3.8306008665529301E-138"/>
    <s v="1"/>
    <s v="26, 4, 1, 2, 0, 11, 12, 13, 15, 18"/>
    <n v="280"/>
    <s v="26, 4, 1, 0, 11, 12, 13, 15, 18, 21"/>
    <n v="270"/>
    <s v="0"/>
    <s v="0"/>
    <s v="0"/>
    <s v="26, 4, 1, 2, 0, 11, 12, 13, 15, 18"/>
    <n v="280"/>
    <s v="26, 4, 1, 2, 0, 11, 12, 13, 15, 18"/>
    <n v="280"/>
    <s v="0,6842955128177025, 0,6441941241162413, 0,5801381091316433, 1,0!, 0,40292061756377134, 1,0!, 1,0!, -1,0, 0,817468321720667!, 1,0!, 1,0!, -1,0, 0,6603605125633799, -1,0, -1,0, 0,6523315926921001, -1,0, -1,0, 0,5756082499719992, -1,0, -1,0, 0,4213842416906353, 0,8516120501687056!, 0,5768463891314828, 0,6434659751946099, -1,0, 0,512389291422216, 0,7299062821167889, -1,0, 0,9126579903974611!, 1,0!"/>
    <n v="0.74597996479520901"/>
    <s v="9,0 13,0 17,0 0,0 22,0 0,0 0,0 5,0 4,0 0,0 0,0 19,0 5,0 19,0 19,0 5,0 22,0 22,0 21,0 22,0 18,0 21,0 3,0 18,0 16,0 1,0 11,0 19,0 1,0 7,0 0,0 "/>
    <s v=""/>
    <x v="1"/>
  </r>
  <r>
    <s v="0"/>
    <s v="30"/>
    <s v="1093"/>
    <x v="0"/>
    <s v="{_x000d__x0009_[0,0, 0,3632751525471832] -&gt; CloseToBarycenter (weight: 1,0)_x000d__x0009_[0,3632751525471832, 0,4482758620689655] -&gt; GreedyCostInsertion (weight: 0,23398437500000002)_x000d__x0009_[0,4482758620689655, 0,5254718319852419] -&gt; GreedyBestInsertion (weight: 0,21250000000000002)_x000d__x0009_[0,5254718319852419, 0,6628352490421456] -&gt; GreedyProfitInsertion (weight: 0,378125)_x000d__x0009_[0,6628352490421456, 1,0] -&gt; RandomInsertion (weight: 0,9281250000000001)_x000d_}"/>
    <x v="0"/>
    <s v="{_x000d__x0009_[0,0, 0,37525652301377893] -&gt; HighCostRemoval (weight: 1,0)_x000d__x0009_[0,37525652301377893, 0,49721489299325705] -&gt; RandomRemoval (weight: 0,325)_x000d__x0009_[0,49721489299325705, 0,6566989152741131] -&gt; TravelTime (weight: 0,425)_x000d__x0009_[0,6566989152741131, 0,8484315450014658] -&gt; VehicleTime (weight: 0,5109375)_x000d__x0009_[0,8484315450014658, 1,0] -&gt; WorstRemoval (weight: 0,40390625)_x000d_}"/>
    <s v="1"/>
    <n v="1.5486054087875799E-2"/>
    <n v="0"/>
    <s v="1"/>
    <s v="26, 4, 1, 2, 0, 11, 12, 13, 15, 18"/>
    <n v="280"/>
    <s v="21, 4, 1, 0, 11, 12, 13, 15, 18"/>
    <n v="260"/>
    <s v="0"/>
    <s v="0"/>
    <s v="0"/>
    <s v="26, 4, 1, 2, 0, 11, 12, 13, 15, 18"/>
    <n v="280"/>
    <s v="26, 4, 1, 2, 0, 11, 12, 13, 15, 18"/>
    <n v="280"/>
    <s v="0,685874035253614, 0,6459731534956601, 0,5240136767273866, 1,0!, 0,4059060144759525, 1,0!, 1,0!, -1,0, 0,8183809801120636!, 1,0!, 1,0!, -1,0, 0,662058710000563, -1,0, -1,0, 0,6540699347286396, -1,0, -1,0, 0,5777302087221392, -1,0, -1,0, 0,37924581752157177, 0,852353989917862!, 0,5789621571858253, 0,6452486453186369, -1,0, 0,4633446104685945, 0,7312567507062049, -1,0, 0,9130947004454738!, 1,0!"/>
    <n v="0.73988158976572305"/>
    <s v="10,0 14,0 18,0 0,0 23,0 0,0 0,0 6,0 4,0 0,0 0,0 20,0 6,0 20,0 20,0 6,0 23,0 23,0 22,0 23,0 19,0 22,0 3,0 19,0 17,0 2,0 12,0 20,0 2,0 7,0 0,0 "/>
    <s v=""/>
    <x v="1"/>
  </r>
  <r>
    <s v="0"/>
    <s v="31"/>
    <s v="1181"/>
    <x v="0"/>
    <s v="{_x000d__x0009_[0,0, 0,3632751525471832] -&gt; CloseToBarycenter (weight: 1,0)_x000d__x0009_[0,3632751525471832, 0,4482758620689655] -&gt; GreedyCostInsertion (weight: 0,23398437500000002)_x000d__x0009_[0,4482758620689655, 0,5254718319852419] -&gt; GreedyBestInsertion (weight: 0,21250000000000002)_x000d__x0009_[0,5254718319852419, 0,6628352490421456] -&gt; GreedyProfitInsertion (weight: 0,378125)_x000d__x0009_[0,6628352490421456, 1,0] -&gt; RandomInsertion (weight: 0,9281250000000001)_x000d_}"/>
    <x v="1"/>
    <s v="{_x000d__x0009_[0,0, 0,39962535123321885] -&gt; HighCostRemoval (weight: 1,0)_x000d__x0009_[0,39962535123321885, 0,529503590384015] -&gt; RandomRemoval (weight: 0,325)_x000d__x0009_[0,529503590384015, 0,6344052450827349] -&gt; TravelTime (weight: 0,2625)_x000d__x0009_[0,6344052450827349, 0,8385888229784577] -&gt; VehicleTime (weight: 0,5109375)_x000d__x0009_[0,8385888229784577, 1,0] -&gt; WorstRemoval (weight: 0,40390625)_x000d_}"/>
    <s v="1"/>
    <n v="1.08402378615131E-2"/>
    <n v="1"/>
    <s v="1"/>
    <s v="26, 4, 1, 2, 0, 11, 12, 13, 15, 18"/>
    <n v="280"/>
    <s v="26, 4, 1, 2, 0, 11, 12, 13, 15, 18"/>
    <n v="280"/>
    <s v="1"/>
    <s v="1"/>
    <s v="0"/>
    <s v="26, 4, 1, 2, 0, 11, 12, 13, 15, 18"/>
    <n v="280"/>
    <s v="26, 4, 1, 2, 0, 11, 12, 13, 15, 18"/>
    <n v="280"/>
    <s v="0,6874446650773459, 0,6477432877281818, 0,5263936083437497, 1,0!, 0,4088764844035727, 1,0!, 1,0!, -1,0, 0,8192890752115033!, 1,0!, 1,0!, -1,0, 0,6637484164505603, -1,0, -1,0, 0,6557995850549965, -1,0, -1,0, 0,5798415576785285, -1,0, -1,0, 0,38234958843396394, 0,8530922199682728!, 0,5810673463998962, 0,6470224020920438, -1,0, 0,4660278874162515, 0,7326004669526739!, -1,0, 0,9135292269432465!, 0,81!"/>
    <n v="0.73213456276927502"/>
    <s v="11,0 15,0 19,0 0,0 24,0 0,0 0,0 7,0 4,0 0,0 0,0 21,0 7,0 21,0 21,0 7,0 24,0 24,0 23,0 24,0 20,0 23,0 3,0 20,0 18,0 3,0 13,0 21,0 3,0 7,0 0,0 "/>
    <s v=""/>
    <x v="1"/>
  </r>
  <r>
    <s v="0"/>
    <s v="32"/>
    <s v="1190"/>
    <x v="1"/>
    <s v="{_x000d__x0009_[0,0, 0,3632751525471832] -&gt; CloseToBarycenter (weight: 1,0)_x000d__x0009_[0,3632751525471832, 0,4482758620689655] -&gt; GreedyCostInsertion (weight: 0,23398437500000002)_x000d__x0009_[0,4482758620689655, 0,5254718319852419] -&gt; GreedyBestInsertion (weight: 0,21250000000000002)_x000d__x0009_[0,5254718319852419, 0,6628352490421456] -&gt; GreedyProfitInsertion (weight: 0,378125)_x000d__x0009_[0,6628352490421456, 1,0] -&gt; RandomInsertion (weight: 0,9281250000000001)_x000d_}"/>
    <x v="4"/>
    <s v="{_x000d__x0009_[0,0, 0,4005006257822278] -&gt; HighCostRemoval (weight: 1,0)_x000d__x0009_[0,4005006257822278, 0,5306633291614518] -&gt; RandomRemoval (weight: 0,325)_x000d__x0009_[0,5306633291614518, 0,6357947434292865] -&gt; TravelTime (weight: 0,2625)_x000d__x0009_[0,6357947434292865, 0,838235294117647] -&gt; VehicleTime (weight: 0,50546875)_x000d__x0009_[0,838235294117647, 0,9999999999999999] -&gt; WorstRemoval (weight: 0,40390625)_x000d_}"/>
    <s v="1"/>
    <n v="1.08402378615131E-2"/>
    <n v="1"/>
    <s v="1"/>
    <s v="26, 4, 1, 2, 0, 11, 12, 13, 15, 18"/>
    <n v="280"/>
    <s v="8"/>
    <s v="infeasible"/>
    <s v="0"/>
    <s v="0"/>
    <s v="1"/>
    <s v="26, 4, 1, 2, 0, 11, 12, 13, 15, 18"/>
    <n v="280"/>
    <s v="26, 4, 1, 2, 0, 11, 12, 13, 15, 18"/>
    <n v="280"/>
    <s v="0,6201066975767633, 0,5845541141605868, 0,4758854762718279, 1,0!, 0,3706488917833994, 1,0!, 1,0!, -1,0, -1,0, 1,0!, 1,0!, -1,0, 0,5988867069314767, -1,0, -1,0, 0,5917685284167493, -1,0, -1,0, 0,5237481149011223, -1,0, -1,0, 0,38543784049179414, 0,8538267588684314!, 0,5831620096678968, 0,6487872900815835, -1,0, 0,4218279731812532, 0,7339374646179105!, -1,0, 0,9139615808085302!, 0,8109500000000001!"/>
    <n v="0.70587447238796597"/>
    <s v="12,0 16,0 20,0 0,0 25,0 0,0 0,0 8,0 4,0 0,0 0,0 22,0 8,0 22,0 22,0 8,0 25,0 25,0 24,0 25,0 21,0 24,0 3,0 21,0 19,0 4,0 14,0 21,0 4,0 7,0 0,0 "/>
    <s v="Infeasible and discarded,"/>
    <x v="1"/>
  </r>
  <r>
    <s v="0"/>
    <s v="33"/>
    <s v="1277"/>
    <x v="0"/>
    <s v="{_x000d__x0009_[0,0, 0,3826034972350919] -&gt; CloseToBarycenter (weight: 1,0)_x000d__x0009_[0,3826034972350919, 0,4721267374084591] -&gt; GreedyCostInsertion (weight: 0,23398437500000002)_x000d__x0009_[0,4721267374084591, 0,5534299805709162] -&gt; GreedyBestInsertion (weight: 0,21250000000000002)_x000d__x0009_[0,5534299805709162, 0,6448961291286803] -&gt; GreedyProfitInsertion (weight: 0,2390625)_x000d__x0009_[0,6448961291286803, 1,0] -&gt; RandomInsertion (weight: 0,9281250000000001)_x000d_}"/>
    <x v="1"/>
    <s v="{_x000d__x0009_[0,0, 0,4005006257822278] -&gt; HighCostRemoval (weight: 1,0)_x000d__x0009_[0,4005006257822278, 0,5306633291614518] -&gt; RandomRemoval (weight: 0,325)_x000d__x0009_[0,5306633291614518, 0,6357947434292865] -&gt; TravelTime (weight: 0,2625)_x000d__x0009_[0,6357947434292865, 0,838235294117647] -&gt; VehicleTime (weight: 0,50546875)_x000d__x0009_[0,838235294117647, 0,9999999999999999] -&gt; WorstRemoval (weight: 0,40390625)_x000d_}"/>
    <s v="1"/>
    <n v="5.3117165521414196E-3"/>
    <n v="1"/>
    <s v="1"/>
    <s v="26, 4, 1, 2, 0, 11, 12, 13, 15, 18"/>
    <n v="280"/>
    <s v="26, 4, 1, 2, 0, 11, 12, 13, 15, 18"/>
    <n v="280"/>
    <s v="1"/>
    <s v="1"/>
    <s v="0"/>
    <s v="26, 4, 1, 2, 0, 11, 12, 13, 15, 18"/>
    <n v="280"/>
    <s v="26, 4, 1, 2, 0, 11, 12, 13, 15, 18"/>
    <n v="280"/>
    <s v="0,6220061640888794, 0,5866313435897839, 0,47850604889046877, 1,0!, 0,3737956473244824, 1,0!, 1,0!, -1,0, -1,0, 1,0!, 1,0!, -1,0, 0,6008922733968194, -1,0, -1,0, 0,5938096857746655, -1,0, -1,0, 0,5261293743266167, -1,0, -1,0, 0,38851065128933515, 0,8545576250740893!, 0,5852461996195573, 0,6505433536311757, -1,0, 0,42471883331534693, 0,735267777294821!, -1,0, 0,9143917729044876!, 0,6568695"/>
    <n v="0.69959381252602604"/>
    <s v="12,0 16,0 20,0 0,0 25,0 0,0 0,0 8,0 4,0 0,0 0,0 22,0 8,0 22,0 22,0 8,0 25,0 25,0 24,0 25,0 21,0 24,0 3,0 21,0 19,0 4,0 14,0 21,0 4,0 7,0 0,0 "/>
    <s v=""/>
    <x v="1"/>
  </r>
  <r>
    <s v="0"/>
    <s v="34"/>
    <s v="1405"/>
    <x v="0"/>
    <s v="{_x000d__x0009_[0,0, 0,3826034972350919] -&gt; CloseToBarycenter (weight: 1,0)_x000d__x0009_[0,3826034972350919, 0,4721267374084591] -&gt; GreedyCostInsertion (weight: 0,23398437500000002)_x000d__x0009_[0,4721267374084591, 0,5534299805709162] -&gt; GreedyBestInsertion (weight: 0,21250000000000002)_x000d__x0009_[0,5534299805709162, 0,6448961291286803] -&gt; GreedyProfitInsertion (weight: 0,2390625)_x000d__x0009_[0,6448961291286803, 1,0] -&gt; RandomInsertion (weight: 0,9281250000000001)_x000d_}"/>
    <x v="1"/>
    <s v="{_x000d__x0009_[0,0, 0,4009397024275646] -&gt; HighCostRemoval (weight: 1,0)_x000d__x0009_[0,4009397024275646, 0,5312451057165231] -&gt; RandomRemoval (weight: 0,325)_x000d__x0009_[0,5312451057165231, 0,6364917776037587] -&gt; TravelTime (weight: 0,2625)_x000d__x0009_[0,6364917776037587, 0,8380579483163664] -&gt; VehicleTime (weight: 0,502734375)_x000d__x0009_[0,8380579483163664, 0,9999999999999999] -&gt; WorstRemoval (weight: 0,40390625)_x000d_}"/>
    <s v="1"/>
    <n v="3.71820158649899E-3"/>
    <n v="0"/>
    <s v="1"/>
    <s v="26, 4, 1, 2, 0, 11, 12, 13, 15, 18"/>
    <n v="280"/>
    <s v="2, 0, 11, 12, 13, 15, 18"/>
    <n v="230"/>
    <s v="0"/>
    <s v="0"/>
    <s v="0"/>
    <s v="26, 4, 1, 2, 0, 11, 12, 13, 15, 18"/>
    <n v="280"/>
    <s v="26, 4, 1, 2, 0, 11, 12, 13, 15, 18"/>
    <n v="280"/>
    <s v="0,6238961332684351, 0,5298283681846515, 0,4811135186460164, 0,81!, 0,339234002179074, 1,0!, 1,0!, -1,0, -1,0, 1,0!, 1,0!, -1,0, 0,6028878120298353, -1,0, -1,0, 0,5958406373457922, -1,0, -1,0, 0,5284987274549836, -1,0, -1,0, 0,3915680980328885, 0,8552848369487188!, 0,5873199686214595, 0,6522906368630198, -1,0, 0,38483571523389315, 0,7365914384083468!, -1,0, 0,9148198140399652!, 0,6585851525"/>
    <n v="0.68462974298785395"/>
    <s v="13,0 17,0 21,0 0,0 26,0 0,0 0,0 9,0 5,0 0,0 0,0 23,0 9,0 23,0 23,0 9,0 26,0 26,0 25,0 26,0 22,0 25,0 3,0 22,0 20,0 5,0 15,0 21,0 5,0 7,0 1,0 "/>
    <s v=""/>
    <x v="1"/>
  </r>
  <r>
    <s v="0"/>
    <s v="35"/>
    <s v="1522"/>
    <x v="0"/>
    <s v="{_x000d__x0009_[0,0, 0,3826034972350919] -&gt; CloseToBarycenter (weight: 1,0)_x000d__x0009_[0,3826034972350919, 0,4721267374084591] -&gt; GreedyCostInsertion (weight: 0,23398437500000002)_x000d__x0009_[0,4721267374084591, 0,5534299805709162] -&gt; GreedyBestInsertion (weight: 0,21250000000000002)_x000d__x0009_[0,5534299805709162, 0,6448961291286803] -&gt; GreedyProfitInsertion (weight: 0,2390625)_x000d__x0009_[0,6448961291286803, 1,0] -&gt; RandomInsertion (weight: 0,9281250000000001)_x000d_}"/>
    <x v="4"/>
    <s v="{_x000d__x0009_[0,0, 0,43615299429252913] -&gt; HighCostRemoval (weight: 1,0)_x000d__x0009_[0,43615299429252913, 0,5779027174376011] -&gt; RandomRemoval (weight: 0,325)_x000d__x0009_[0,5779027174376011, 0,69239287843939] -&gt; TravelTime (weight: 0,2625)_x000d__x0009_[0,69239287843939, 0,823835079649033] -&gt; VehicleTime (weight: 0,30136718749999997)_x000d__x0009_[0,823835079649033, 0,9999999999999999] -&gt; WorstRemoval (weight: 0,40390625)_x000d_}"/>
    <s v="1"/>
    <n v="2.6027411105492902E-3"/>
    <n v="0"/>
    <s v="1"/>
    <s v="26, 4, 1, 2, 0, 11, 12, 13, 15, 18"/>
    <n v="280"/>
    <s v="18, 13, 15, 11, 12, 0, 21"/>
    <n v="220"/>
    <s v="0"/>
    <s v="0"/>
    <s v="0"/>
    <s v="26, 4, 1, 2, 0, 11, 12, 13, 15, 18"/>
    <n v="280"/>
    <s v="26, 4, 1, 2, 0, 11, 12, 13, 15, 18"/>
    <n v="280"/>
    <s v="0,6257766526020929, 0,47896130370935547, 0,4353371559475077, 0,8109500000000001!, 0,30828404895136075, 1,0!, 1,0!, -1,0, -1,0, 1,0!, 1,0!, -1,0, 0,6048733729696861, -1,0, -1,0, 0,5978614341590632, -1,0, -1,0, 0,5308562338177087, -1,0, -1,0, 0,35241128822959966, 0,8560084127639752!, 0,5893833687783522, 0,6540291836787047, -1,0, 0,34912038299195136, 0,7379084812163051!, -1,0, 0,9152457149697654!, 0,6602922267375001"/>
    <n v="0.67536496307614602"/>
    <s v="14,0 18,0 22,0 0,0 27,0 0,0 0,0 10,0 6,0 0,0 0,0 24,0 10,0 24,0 24,0 10,0 27,0 27,0 26,0 27,0 23,0 26,0 3,0 23,0 21,0 6,0 16,0 21,0 6,0 7,0 2,0 "/>
    <s v="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3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G10" firstHeaderRow="1" firstDataRow="2" firstDataCol="1"/>
  <pivotFields count="27"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axis="axisCol" showAll="0">
      <items count="6">
        <item x="4"/>
        <item x="2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">
        <item x="1"/>
        <item x="2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a di Variazioni" fld="26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opLeftCell="G1" workbookViewId="0">
      <pane ySplit="1" topLeftCell="A2" activePane="bottomLeft" state="frozen"/>
      <selection pane="bottomLeft" activeCell="Y10" sqref="Y10"/>
    </sheetView>
  </sheetViews>
  <sheetFormatPr baseColWidth="10" defaultColWidth="8.83203125" defaultRowHeight="20" customHeight="1" x14ac:dyDescent="0.2"/>
  <cols>
    <col min="26" max="26" width="19.6640625" bestFit="1" customWidth="1"/>
  </cols>
  <sheetData>
    <row r="1" spans="1:28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139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140</v>
      </c>
      <c r="Y1" s="1" t="s">
        <v>22</v>
      </c>
      <c r="Z1" s="1" t="s">
        <v>23</v>
      </c>
      <c r="AA1" s="1" t="s">
        <v>253</v>
      </c>
      <c r="AB1" s="1" t="s">
        <v>259</v>
      </c>
    </row>
    <row r="2" spans="1:28" ht="20" customHeight="1" x14ac:dyDescent="0.2">
      <c r="A2" s="2" t="s">
        <v>24</v>
      </c>
      <c r="B2" s="2" t="s">
        <v>24</v>
      </c>
      <c r="C2" s="2" t="s">
        <v>25</v>
      </c>
      <c r="D2" s="2" t="s">
        <v>26</v>
      </c>
      <c r="E2" s="7" t="s">
        <v>141</v>
      </c>
      <c r="F2" s="2" t="s">
        <v>27</v>
      </c>
      <c r="G2" s="7" t="s">
        <v>142</v>
      </c>
      <c r="H2" s="2" t="s">
        <v>24</v>
      </c>
      <c r="I2" s="2">
        <v>687.06776188435902</v>
      </c>
      <c r="J2" s="2">
        <v>1.0205854643016701</v>
      </c>
      <c r="K2" s="2" t="s">
        <v>28</v>
      </c>
      <c r="L2" s="2" t="s">
        <v>29</v>
      </c>
      <c r="M2" s="2">
        <v>190</v>
      </c>
      <c r="N2" s="2" t="s">
        <v>30</v>
      </c>
      <c r="O2" s="2">
        <v>210</v>
      </c>
      <c r="P2" s="2" t="s">
        <v>28</v>
      </c>
      <c r="Q2" s="2" t="s">
        <v>24</v>
      </c>
      <c r="R2" s="2" t="s">
        <v>24</v>
      </c>
      <c r="S2" s="2" t="s">
        <v>30</v>
      </c>
      <c r="T2" s="2">
        <v>210</v>
      </c>
      <c r="U2" s="2" t="s">
        <v>30</v>
      </c>
      <c r="V2" s="2">
        <v>210</v>
      </c>
      <c r="W2" s="2" t="s">
        <v>143</v>
      </c>
      <c r="X2" s="2">
        <v>0.99678571428571405</v>
      </c>
      <c r="Y2" s="2" t="s">
        <v>144</v>
      </c>
      <c r="Z2" s="2" t="s">
        <v>31</v>
      </c>
      <c r="AA2" s="2">
        <f>O2-M2</f>
        <v>20</v>
      </c>
      <c r="AB2" s="2">
        <f>IFERROR(O2-M2,"")</f>
        <v>20</v>
      </c>
    </row>
    <row r="3" spans="1:28" ht="20" customHeight="1" x14ac:dyDescent="0.2">
      <c r="A3" s="2" t="s">
        <v>24</v>
      </c>
      <c r="B3" s="2" t="s">
        <v>28</v>
      </c>
      <c r="C3" s="2" t="s">
        <v>32</v>
      </c>
      <c r="D3" s="2" t="s">
        <v>33</v>
      </c>
      <c r="E3" s="7" t="s">
        <v>141</v>
      </c>
      <c r="F3" s="2" t="s">
        <v>27</v>
      </c>
      <c r="G3" s="7" t="s">
        <v>142</v>
      </c>
      <c r="H3" s="2" t="s">
        <v>28</v>
      </c>
      <c r="I3" s="2">
        <v>480.94743331905102</v>
      </c>
      <c r="J3" s="2">
        <v>0.86455007514721105</v>
      </c>
      <c r="K3" s="2" t="s">
        <v>28</v>
      </c>
      <c r="L3" s="2" t="s">
        <v>30</v>
      </c>
      <c r="M3" s="2">
        <v>210</v>
      </c>
      <c r="N3" s="2" t="s">
        <v>34</v>
      </c>
      <c r="O3" s="2">
        <v>110</v>
      </c>
      <c r="P3" s="2" t="s">
        <v>28</v>
      </c>
      <c r="Q3" s="2" t="s">
        <v>28</v>
      </c>
      <c r="R3" s="2" t="s">
        <v>24</v>
      </c>
      <c r="S3" s="2" t="s">
        <v>30</v>
      </c>
      <c r="T3" s="2">
        <v>210</v>
      </c>
      <c r="U3" s="2" t="s">
        <v>30</v>
      </c>
      <c r="V3" s="2">
        <v>210</v>
      </c>
      <c r="W3" s="2" t="s">
        <v>145</v>
      </c>
      <c r="X3" s="2">
        <v>0.96533589285714205</v>
      </c>
      <c r="Y3" s="2" t="s">
        <v>146</v>
      </c>
      <c r="Z3" s="2" t="s">
        <v>31</v>
      </c>
      <c r="AA3" s="2">
        <f>T3-T2</f>
        <v>0</v>
      </c>
      <c r="AB3" s="2">
        <f t="shared" ref="AB3:AB37" si="0">IFERROR(O3-M3,"")</f>
        <v>-100</v>
      </c>
    </row>
    <row r="4" spans="1:28" ht="20" customHeight="1" x14ac:dyDescent="0.2">
      <c r="A4" s="2" t="s">
        <v>24</v>
      </c>
      <c r="B4" s="2" t="s">
        <v>35</v>
      </c>
      <c r="C4" s="2" t="s">
        <v>36</v>
      </c>
      <c r="D4" s="2" t="s">
        <v>33</v>
      </c>
      <c r="E4" s="7" t="s">
        <v>147</v>
      </c>
      <c r="F4" s="2" t="s">
        <v>37</v>
      </c>
      <c r="G4" s="7" t="s">
        <v>148</v>
      </c>
      <c r="H4" s="2" t="s">
        <v>28</v>
      </c>
      <c r="I4" s="2">
        <v>336.66320332333601</v>
      </c>
      <c r="J4" s="2">
        <v>1.0643634056876701</v>
      </c>
      <c r="K4" s="2" t="s">
        <v>28</v>
      </c>
      <c r="L4" s="2" t="s">
        <v>34</v>
      </c>
      <c r="M4" s="2">
        <v>110</v>
      </c>
      <c r="N4" s="2" t="s">
        <v>38</v>
      </c>
      <c r="O4" s="2">
        <v>140</v>
      </c>
      <c r="P4" s="2" t="s">
        <v>28</v>
      </c>
      <c r="Q4" s="2" t="s">
        <v>24</v>
      </c>
      <c r="R4" s="2" t="s">
        <v>24</v>
      </c>
      <c r="S4" s="2" t="s">
        <v>30</v>
      </c>
      <c r="T4" s="2">
        <v>210</v>
      </c>
      <c r="U4" s="2" t="s">
        <v>30</v>
      </c>
      <c r="V4" s="2">
        <v>210</v>
      </c>
      <c r="W4" s="2" t="s">
        <v>149</v>
      </c>
      <c r="X4" s="2">
        <v>0.95901099910714205</v>
      </c>
      <c r="Y4" s="2" t="s">
        <v>150</v>
      </c>
      <c r="Z4" s="2" t="s">
        <v>31</v>
      </c>
      <c r="AA4" s="2">
        <f t="shared" ref="AA4:AA36" si="1">T4-T3</f>
        <v>0</v>
      </c>
      <c r="AB4" s="2">
        <f t="shared" si="0"/>
        <v>30</v>
      </c>
    </row>
    <row r="5" spans="1:28" ht="20" customHeight="1" x14ac:dyDescent="0.2">
      <c r="A5" s="2" t="s">
        <v>24</v>
      </c>
      <c r="B5" s="2" t="s">
        <v>39</v>
      </c>
      <c r="C5" s="2" t="s">
        <v>40</v>
      </c>
      <c r="D5" s="2" t="s">
        <v>41</v>
      </c>
      <c r="E5" s="7" t="s">
        <v>151</v>
      </c>
      <c r="F5" s="2" t="s">
        <v>42</v>
      </c>
      <c r="G5" s="7" t="s">
        <v>152</v>
      </c>
      <c r="H5" s="2" t="s">
        <v>28</v>
      </c>
      <c r="I5" s="2">
        <v>336.66320332333601</v>
      </c>
      <c r="J5" s="2">
        <v>1.0643634056876701</v>
      </c>
      <c r="K5" s="2" t="s">
        <v>28</v>
      </c>
      <c r="L5" s="2" t="s">
        <v>38</v>
      </c>
      <c r="M5" s="2">
        <v>140</v>
      </c>
      <c r="N5" s="2" t="s">
        <v>43</v>
      </c>
      <c r="O5" s="2" t="s">
        <v>44</v>
      </c>
      <c r="P5" s="2" t="s">
        <v>24</v>
      </c>
      <c r="Q5" s="2" t="s">
        <v>24</v>
      </c>
      <c r="R5" s="2" t="s">
        <v>28</v>
      </c>
      <c r="S5" s="2" t="s">
        <v>30</v>
      </c>
      <c r="T5" s="2">
        <v>210</v>
      </c>
      <c r="U5" s="2" t="s">
        <v>30</v>
      </c>
      <c r="V5" s="2">
        <v>210</v>
      </c>
      <c r="W5" s="2" t="s">
        <v>153</v>
      </c>
      <c r="X5" s="2">
        <v>0.94055596056018498</v>
      </c>
      <c r="Y5" s="2" t="s">
        <v>154</v>
      </c>
      <c r="Z5" s="2" t="s">
        <v>155</v>
      </c>
      <c r="AA5" s="2">
        <f t="shared" si="1"/>
        <v>0</v>
      </c>
      <c r="AB5" s="2" t="str">
        <f t="shared" si="0"/>
        <v/>
      </c>
    </row>
    <row r="6" spans="1:28" ht="20" customHeight="1" x14ac:dyDescent="0.2">
      <c r="A6" s="2" t="s">
        <v>24</v>
      </c>
      <c r="B6" s="2" t="s">
        <v>45</v>
      </c>
      <c r="C6" s="2" t="s">
        <v>46</v>
      </c>
      <c r="D6" s="2" t="s">
        <v>47</v>
      </c>
      <c r="E6" s="7" t="s">
        <v>156</v>
      </c>
      <c r="F6" s="2" t="s">
        <v>37</v>
      </c>
      <c r="G6" s="7" t="s">
        <v>157</v>
      </c>
      <c r="H6" s="2" t="s">
        <v>24</v>
      </c>
      <c r="I6" s="2">
        <v>164.96496962843401</v>
      </c>
      <c r="J6" s="2">
        <v>1.04334641195719</v>
      </c>
      <c r="K6" s="2" t="s">
        <v>28</v>
      </c>
      <c r="L6" s="2" t="s">
        <v>38</v>
      </c>
      <c r="M6" s="2">
        <v>140</v>
      </c>
      <c r="N6" s="2" t="s">
        <v>48</v>
      </c>
      <c r="O6" s="2">
        <v>150</v>
      </c>
      <c r="P6" s="2" t="s">
        <v>28</v>
      </c>
      <c r="Q6" s="2" t="s">
        <v>24</v>
      </c>
      <c r="R6" s="2" t="s">
        <v>24</v>
      </c>
      <c r="S6" s="2" t="s">
        <v>30</v>
      </c>
      <c r="T6" s="2">
        <v>210</v>
      </c>
      <c r="U6" s="2" t="s">
        <v>30</v>
      </c>
      <c r="V6" s="2">
        <v>210</v>
      </c>
      <c r="W6" s="2" t="s">
        <v>158</v>
      </c>
      <c r="X6" s="2">
        <v>0.93749781918330999</v>
      </c>
      <c r="Y6" s="2" t="s">
        <v>154</v>
      </c>
      <c r="Z6" s="2" t="s">
        <v>31</v>
      </c>
      <c r="AA6" s="2">
        <f t="shared" si="1"/>
        <v>0</v>
      </c>
      <c r="AB6" s="2">
        <f t="shared" si="0"/>
        <v>10</v>
      </c>
    </row>
    <row r="7" spans="1:28" ht="20" customHeight="1" x14ac:dyDescent="0.2">
      <c r="A7" s="2" t="s">
        <v>24</v>
      </c>
      <c r="B7" s="2" t="s">
        <v>49</v>
      </c>
      <c r="C7" s="2" t="s">
        <v>50</v>
      </c>
      <c r="D7" s="2" t="s">
        <v>33</v>
      </c>
      <c r="E7" s="7" t="s">
        <v>159</v>
      </c>
      <c r="F7" s="2" t="s">
        <v>37</v>
      </c>
      <c r="G7" s="7" t="s">
        <v>157</v>
      </c>
      <c r="H7" s="2" t="s">
        <v>28</v>
      </c>
      <c r="I7" s="2">
        <v>115.47547873990401</v>
      </c>
      <c r="J7" s="2">
        <v>0.94118182730113897</v>
      </c>
      <c r="K7" s="2" t="s">
        <v>28</v>
      </c>
      <c r="L7" s="2" t="s">
        <v>48</v>
      </c>
      <c r="M7" s="2">
        <v>150</v>
      </c>
      <c r="N7" s="2" t="s">
        <v>38</v>
      </c>
      <c r="O7" s="2">
        <v>140</v>
      </c>
      <c r="P7" s="2" t="s">
        <v>28</v>
      </c>
      <c r="Q7" s="2" t="s">
        <v>28</v>
      </c>
      <c r="R7" s="2" t="s">
        <v>24</v>
      </c>
      <c r="S7" s="2" t="s">
        <v>30</v>
      </c>
      <c r="T7" s="2">
        <v>210</v>
      </c>
      <c r="U7" s="2" t="s">
        <v>30</v>
      </c>
      <c r="V7" s="2">
        <v>210</v>
      </c>
      <c r="W7" s="2" t="s">
        <v>160</v>
      </c>
      <c r="X7" s="2">
        <v>0.927766466156838</v>
      </c>
      <c r="Y7" s="2" t="s">
        <v>161</v>
      </c>
      <c r="Z7" s="2" t="s">
        <v>31</v>
      </c>
      <c r="AA7" s="2">
        <f t="shared" si="1"/>
        <v>0</v>
      </c>
      <c r="AB7" s="2">
        <f t="shared" si="0"/>
        <v>-10</v>
      </c>
    </row>
    <row r="8" spans="1:28" ht="20" customHeight="1" x14ac:dyDescent="0.2">
      <c r="A8" s="2" t="s">
        <v>24</v>
      </c>
      <c r="B8" s="2" t="s">
        <v>51</v>
      </c>
      <c r="C8" s="2" t="s">
        <v>52</v>
      </c>
      <c r="D8" s="2" t="s">
        <v>47</v>
      </c>
      <c r="E8" s="7" t="s">
        <v>162</v>
      </c>
      <c r="F8" s="2" t="s">
        <v>53</v>
      </c>
      <c r="G8" s="7" t="s">
        <v>163</v>
      </c>
      <c r="H8" s="2" t="s">
        <v>24</v>
      </c>
      <c r="I8" s="2">
        <v>80.832835117933001</v>
      </c>
      <c r="J8" s="2">
        <v>1.0904587419676901</v>
      </c>
      <c r="K8" s="2" t="s">
        <v>28</v>
      </c>
      <c r="L8" s="2" t="s">
        <v>38</v>
      </c>
      <c r="M8" s="2">
        <v>140</v>
      </c>
      <c r="N8" s="2" t="s">
        <v>48</v>
      </c>
      <c r="O8" s="2">
        <v>150</v>
      </c>
      <c r="P8" s="2" t="s">
        <v>28</v>
      </c>
      <c r="Q8" s="2" t="s">
        <v>24</v>
      </c>
      <c r="R8" s="2" t="s">
        <v>24</v>
      </c>
      <c r="S8" s="2" t="s">
        <v>30</v>
      </c>
      <c r="T8" s="2">
        <v>210</v>
      </c>
      <c r="U8" s="2" t="s">
        <v>30</v>
      </c>
      <c r="V8" s="2">
        <v>210</v>
      </c>
      <c r="W8" s="2" t="s">
        <v>164</v>
      </c>
      <c r="X8" s="2">
        <v>0.92537161164690995</v>
      </c>
      <c r="Y8" s="2" t="s">
        <v>165</v>
      </c>
      <c r="Z8" s="2" t="s">
        <v>31</v>
      </c>
      <c r="AA8" s="2">
        <f t="shared" si="1"/>
        <v>0</v>
      </c>
      <c r="AB8" s="2">
        <f t="shared" si="0"/>
        <v>10</v>
      </c>
    </row>
    <row r="9" spans="1:28" ht="20" customHeight="1" x14ac:dyDescent="0.2">
      <c r="A9" s="2" t="s">
        <v>24</v>
      </c>
      <c r="B9" s="2" t="s">
        <v>54</v>
      </c>
      <c r="C9" s="2" t="s">
        <v>55</v>
      </c>
      <c r="D9" s="2" t="s">
        <v>56</v>
      </c>
      <c r="E9" s="7" t="s">
        <v>166</v>
      </c>
      <c r="F9" s="2" t="s">
        <v>53</v>
      </c>
      <c r="G9" s="7" t="s">
        <v>163</v>
      </c>
      <c r="H9" s="2" t="s">
        <v>28</v>
      </c>
      <c r="I9" s="2">
        <v>80.832835117933001</v>
      </c>
      <c r="J9" s="2">
        <v>1.0904587419676901</v>
      </c>
      <c r="K9" s="2" t="s">
        <v>28</v>
      </c>
      <c r="L9" s="2" t="s">
        <v>48</v>
      </c>
      <c r="M9" s="2">
        <v>150</v>
      </c>
      <c r="N9" s="2" t="s">
        <v>57</v>
      </c>
      <c r="O9" s="2" t="s">
        <v>44</v>
      </c>
      <c r="P9" s="2" t="s">
        <v>24</v>
      </c>
      <c r="Q9" s="2" t="s">
        <v>24</v>
      </c>
      <c r="R9" s="2" t="s">
        <v>28</v>
      </c>
      <c r="S9" s="2" t="s">
        <v>30</v>
      </c>
      <c r="T9" s="2">
        <v>210</v>
      </c>
      <c r="U9" s="2" t="s">
        <v>30</v>
      </c>
      <c r="V9" s="2">
        <v>210</v>
      </c>
      <c r="W9" s="2" t="s">
        <v>167</v>
      </c>
      <c r="X9" s="2">
        <v>0.91802296332615096</v>
      </c>
      <c r="Y9" s="2" t="s">
        <v>168</v>
      </c>
      <c r="Z9" s="2" t="s">
        <v>155</v>
      </c>
      <c r="AA9" s="2">
        <f t="shared" si="1"/>
        <v>0</v>
      </c>
      <c r="AB9" s="2" t="str">
        <f t="shared" si="0"/>
        <v/>
      </c>
    </row>
    <row r="10" spans="1:28" ht="20" customHeight="1" x14ac:dyDescent="0.2">
      <c r="A10" s="2" t="s">
        <v>24</v>
      </c>
      <c r="B10" s="2" t="s">
        <v>58</v>
      </c>
      <c r="C10" s="2" t="s">
        <v>59</v>
      </c>
      <c r="D10" s="2" t="s">
        <v>33</v>
      </c>
      <c r="E10" s="7" t="s">
        <v>169</v>
      </c>
      <c r="F10" s="2" t="s">
        <v>37</v>
      </c>
      <c r="G10" s="7" t="s">
        <v>170</v>
      </c>
      <c r="H10" s="2" t="s">
        <v>28</v>
      </c>
      <c r="I10" s="2">
        <v>39.608089207787103</v>
      </c>
      <c r="J10" s="2">
        <v>0.83800469550146806</v>
      </c>
      <c r="K10" s="2" t="s">
        <v>28</v>
      </c>
      <c r="L10" s="2" t="s">
        <v>48</v>
      </c>
      <c r="M10" s="2">
        <v>150</v>
      </c>
      <c r="N10" s="2" t="s">
        <v>38</v>
      </c>
      <c r="O10" s="2">
        <v>140</v>
      </c>
      <c r="P10" s="2" t="s">
        <v>28</v>
      </c>
      <c r="Q10" s="2" t="s">
        <v>28</v>
      </c>
      <c r="R10" s="2" t="s">
        <v>24</v>
      </c>
      <c r="S10" s="2" t="s">
        <v>30</v>
      </c>
      <c r="T10" s="2">
        <v>210</v>
      </c>
      <c r="U10" s="2" t="s">
        <v>30</v>
      </c>
      <c r="V10" s="2">
        <v>210</v>
      </c>
      <c r="W10" s="2" t="s">
        <v>171</v>
      </c>
      <c r="X10" s="2">
        <v>0.91017356424636597</v>
      </c>
      <c r="Y10" s="2" t="s">
        <v>168</v>
      </c>
      <c r="Z10" s="2" t="s">
        <v>31</v>
      </c>
      <c r="AA10" s="2">
        <f t="shared" si="1"/>
        <v>0</v>
      </c>
      <c r="AB10" s="2">
        <f t="shared" si="0"/>
        <v>-10</v>
      </c>
    </row>
    <row r="11" spans="1:28" ht="20" customHeight="1" x14ac:dyDescent="0.2">
      <c r="A11" s="2" t="s">
        <v>24</v>
      </c>
      <c r="B11" s="2" t="s">
        <v>60</v>
      </c>
      <c r="C11" s="2" t="s">
        <v>61</v>
      </c>
      <c r="D11" s="2" t="s">
        <v>26</v>
      </c>
      <c r="E11" s="7" t="s">
        <v>172</v>
      </c>
      <c r="F11" s="2" t="s">
        <v>27</v>
      </c>
      <c r="G11" s="7" t="s">
        <v>173</v>
      </c>
      <c r="H11" s="2" t="s">
        <v>24</v>
      </c>
      <c r="I11" s="2">
        <v>27.725662445451</v>
      </c>
      <c r="J11" s="2">
        <v>1.65689829568727</v>
      </c>
      <c r="K11" s="2" t="s">
        <v>28</v>
      </c>
      <c r="L11" s="2" t="s">
        <v>38</v>
      </c>
      <c r="M11" s="2">
        <v>140</v>
      </c>
      <c r="N11" s="2" t="s">
        <v>62</v>
      </c>
      <c r="O11" s="2">
        <v>160</v>
      </c>
      <c r="P11" s="2" t="s">
        <v>28</v>
      </c>
      <c r="Q11" s="2" t="s">
        <v>24</v>
      </c>
      <c r="R11" s="2" t="s">
        <v>24</v>
      </c>
      <c r="S11" s="2" t="s">
        <v>30</v>
      </c>
      <c r="T11" s="2">
        <v>210</v>
      </c>
      <c r="U11" s="2" t="s">
        <v>30</v>
      </c>
      <c r="V11" s="2">
        <v>210</v>
      </c>
      <c r="W11" s="2" t="s">
        <v>174</v>
      </c>
      <c r="X11" s="2">
        <v>0.90677654257897999</v>
      </c>
      <c r="Y11" s="2" t="s">
        <v>175</v>
      </c>
      <c r="Z11" s="2" t="s">
        <v>31</v>
      </c>
      <c r="AA11" s="2">
        <f t="shared" si="1"/>
        <v>0</v>
      </c>
      <c r="AB11" s="2">
        <f t="shared" si="0"/>
        <v>20</v>
      </c>
    </row>
    <row r="12" spans="1:28" ht="20" customHeight="1" x14ac:dyDescent="0.2">
      <c r="A12" s="2" t="s">
        <v>24</v>
      </c>
      <c r="B12" s="2" t="s">
        <v>63</v>
      </c>
      <c r="C12" s="2" t="s">
        <v>64</v>
      </c>
      <c r="D12" s="2" t="s">
        <v>56</v>
      </c>
      <c r="E12" s="7" t="s">
        <v>172</v>
      </c>
      <c r="F12" s="2" t="s">
        <v>53</v>
      </c>
      <c r="G12" s="7" t="s">
        <v>173</v>
      </c>
      <c r="H12" s="2" t="s">
        <v>28</v>
      </c>
      <c r="I12" s="2">
        <v>27.725662445451</v>
      </c>
      <c r="J12" s="2">
        <v>1.65689829568727</v>
      </c>
      <c r="K12" s="2" t="s">
        <v>28</v>
      </c>
      <c r="L12" s="2" t="s">
        <v>62</v>
      </c>
      <c r="M12" s="2">
        <v>160</v>
      </c>
      <c r="N12" s="2" t="s">
        <v>65</v>
      </c>
      <c r="O12" s="2" t="s">
        <v>44</v>
      </c>
      <c r="P12" s="2" t="s">
        <v>24</v>
      </c>
      <c r="Q12" s="2" t="s">
        <v>24</v>
      </c>
      <c r="R12" s="2" t="s">
        <v>28</v>
      </c>
      <c r="S12" s="2" t="s">
        <v>30</v>
      </c>
      <c r="T12" s="2">
        <v>210</v>
      </c>
      <c r="U12" s="2" t="s">
        <v>30</v>
      </c>
      <c r="V12" s="2">
        <v>210</v>
      </c>
      <c r="W12" s="2" t="s">
        <v>176</v>
      </c>
      <c r="X12" s="2">
        <v>0.90455673565511197</v>
      </c>
      <c r="Y12" s="2" t="s">
        <v>177</v>
      </c>
      <c r="Z12" s="2" t="s">
        <v>155</v>
      </c>
      <c r="AA12" s="2">
        <f t="shared" si="1"/>
        <v>0</v>
      </c>
      <c r="AB12" s="2" t="str">
        <f t="shared" si="0"/>
        <v/>
      </c>
    </row>
    <row r="13" spans="1:28" ht="20" customHeight="1" x14ac:dyDescent="0.2">
      <c r="A13" s="2" t="s">
        <v>24</v>
      </c>
      <c r="B13" s="2" t="s">
        <v>43</v>
      </c>
      <c r="C13" s="2" t="s">
        <v>66</v>
      </c>
      <c r="D13" s="2" t="s">
        <v>26</v>
      </c>
      <c r="E13" s="7" t="s">
        <v>178</v>
      </c>
      <c r="F13" s="2" t="s">
        <v>27</v>
      </c>
      <c r="G13" s="7" t="s">
        <v>179</v>
      </c>
      <c r="H13" s="2" t="s">
        <v>24</v>
      </c>
      <c r="I13" s="2">
        <v>13.585574598270901</v>
      </c>
      <c r="J13" s="2">
        <v>2.8024802038666099</v>
      </c>
      <c r="K13" s="2" t="s">
        <v>28</v>
      </c>
      <c r="L13" s="2" t="s">
        <v>62</v>
      </c>
      <c r="M13" s="2">
        <v>160</v>
      </c>
      <c r="N13" s="2" t="s">
        <v>67</v>
      </c>
      <c r="O13" s="2">
        <v>180</v>
      </c>
      <c r="P13" s="2" t="s">
        <v>28</v>
      </c>
      <c r="Q13" s="2" t="s">
        <v>24</v>
      </c>
      <c r="R13" s="2" t="s">
        <v>24</v>
      </c>
      <c r="S13" s="2" t="s">
        <v>30</v>
      </c>
      <c r="T13" s="2">
        <v>210</v>
      </c>
      <c r="U13" s="2" t="s">
        <v>30</v>
      </c>
      <c r="V13" s="2">
        <v>210</v>
      </c>
      <c r="W13" s="2" t="s">
        <v>180</v>
      </c>
      <c r="X13" s="2">
        <v>0.90168994171476902</v>
      </c>
      <c r="Y13" s="2" t="s">
        <v>177</v>
      </c>
      <c r="Z13" s="2" t="s">
        <v>31</v>
      </c>
      <c r="AA13" s="2">
        <f t="shared" si="1"/>
        <v>0</v>
      </c>
      <c r="AB13" s="2">
        <f t="shared" si="0"/>
        <v>20</v>
      </c>
    </row>
    <row r="14" spans="1:28" ht="20" customHeight="1" x14ac:dyDescent="0.2">
      <c r="A14" s="2" t="s">
        <v>24</v>
      </c>
      <c r="B14" s="2" t="s">
        <v>68</v>
      </c>
      <c r="C14" s="2" t="s">
        <v>69</v>
      </c>
      <c r="D14" s="2" t="s">
        <v>41</v>
      </c>
      <c r="E14" s="7" t="s">
        <v>178</v>
      </c>
      <c r="F14" s="2" t="s">
        <v>27</v>
      </c>
      <c r="G14" s="7" t="s">
        <v>179</v>
      </c>
      <c r="H14" s="2" t="s">
        <v>24</v>
      </c>
      <c r="I14" s="2">
        <v>9.5099022187896907</v>
      </c>
      <c r="J14" s="2">
        <v>2.08772481104082</v>
      </c>
      <c r="K14" s="2" t="s">
        <v>28</v>
      </c>
      <c r="L14" s="2" t="s">
        <v>67</v>
      </c>
      <c r="M14" s="2">
        <v>180</v>
      </c>
      <c r="N14" s="2" t="s">
        <v>70</v>
      </c>
      <c r="O14" s="2">
        <v>190</v>
      </c>
      <c r="P14" s="2" t="s">
        <v>28</v>
      </c>
      <c r="Q14" s="2" t="s">
        <v>24</v>
      </c>
      <c r="R14" s="2" t="s">
        <v>24</v>
      </c>
      <c r="S14" s="2" t="s">
        <v>30</v>
      </c>
      <c r="T14" s="2">
        <v>210</v>
      </c>
      <c r="U14" s="2" t="s">
        <v>30</v>
      </c>
      <c r="V14" s="2">
        <v>210</v>
      </c>
      <c r="W14" s="2" t="s">
        <v>181</v>
      </c>
      <c r="X14" s="2">
        <v>0.89818149200619501</v>
      </c>
      <c r="Y14" s="2" t="s">
        <v>182</v>
      </c>
      <c r="Z14" s="2" t="s">
        <v>31</v>
      </c>
      <c r="AA14" s="2">
        <f t="shared" si="1"/>
        <v>0</v>
      </c>
      <c r="AB14" s="2">
        <f t="shared" si="0"/>
        <v>10</v>
      </c>
    </row>
    <row r="15" spans="1:28" ht="20" customHeight="1" x14ac:dyDescent="0.2">
      <c r="A15" s="2" t="s">
        <v>24</v>
      </c>
      <c r="B15" s="2" t="s">
        <v>71</v>
      </c>
      <c r="C15" s="2" t="s">
        <v>72</v>
      </c>
      <c r="D15" s="2" t="s">
        <v>26</v>
      </c>
      <c r="E15" s="7" t="s">
        <v>183</v>
      </c>
      <c r="F15" s="2" t="s">
        <v>27</v>
      </c>
      <c r="G15" s="7" t="s">
        <v>179</v>
      </c>
      <c r="H15" s="2" t="s">
        <v>24</v>
      </c>
      <c r="I15" s="2">
        <v>6.6569315531527797</v>
      </c>
      <c r="J15" s="2">
        <v>8.1912871386505692</v>
      </c>
      <c r="K15" s="2" t="s">
        <v>28</v>
      </c>
      <c r="L15" s="2" t="s">
        <v>70</v>
      </c>
      <c r="M15" s="2">
        <v>190</v>
      </c>
      <c r="N15" s="2" t="s">
        <v>73</v>
      </c>
      <c r="O15" s="2">
        <v>210</v>
      </c>
      <c r="P15" s="2" t="s">
        <v>28</v>
      </c>
      <c r="Q15" s="2" t="s">
        <v>24</v>
      </c>
      <c r="R15" s="2" t="s">
        <v>24</v>
      </c>
      <c r="S15" s="2" t="s">
        <v>73</v>
      </c>
      <c r="T15" s="2">
        <v>210</v>
      </c>
      <c r="U15" s="2" t="s">
        <v>30</v>
      </c>
      <c r="V15" s="2">
        <v>210</v>
      </c>
      <c r="W15" s="2" t="s">
        <v>184</v>
      </c>
      <c r="X15" s="2">
        <v>0.90184946022933099</v>
      </c>
      <c r="Y15" s="2" t="s">
        <v>185</v>
      </c>
      <c r="Z15" s="2" t="s">
        <v>31</v>
      </c>
      <c r="AA15" s="2">
        <f t="shared" si="1"/>
        <v>0</v>
      </c>
      <c r="AB15" s="2">
        <f t="shared" si="0"/>
        <v>20</v>
      </c>
    </row>
    <row r="16" spans="1:28" ht="20" customHeight="1" x14ac:dyDescent="0.2">
      <c r="A16" s="2" t="s">
        <v>24</v>
      </c>
      <c r="B16" s="2" t="s">
        <v>57</v>
      </c>
      <c r="C16" s="2" t="s">
        <v>74</v>
      </c>
      <c r="D16" s="2" t="s">
        <v>47</v>
      </c>
      <c r="E16" s="7" t="s">
        <v>183</v>
      </c>
      <c r="F16" s="2" t="s">
        <v>27</v>
      </c>
      <c r="G16" s="7" t="s">
        <v>179</v>
      </c>
      <c r="H16" s="2" t="s">
        <v>24</v>
      </c>
      <c r="I16" s="2">
        <v>4.65985208720695</v>
      </c>
      <c r="J16" s="2">
        <v>4.4915309110620196</v>
      </c>
      <c r="K16" s="2" t="s">
        <v>28</v>
      </c>
      <c r="L16" s="2" t="s">
        <v>73</v>
      </c>
      <c r="M16" s="2">
        <v>210</v>
      </c>
      <c r="N16" s="2" t="s">
        <v>75</v>
      </c>
      <c r="O16" s="2">
        <v>220</v>
      </c>
      <c r="P16" s="2" t="s">
        <v>28</v>
      </c>
      <c r="Q16" s="2" t="s">
        <v>24</v>
      </c>
      <c r="R16" s="2" t="s">
        <v>24</v>
      </c>
      <c r="S16" s="2" t="s">
        <v>75</v>
      </c>
      <c r="T16" s="2">
        <v>220</v>
      </c>
      <c r="U16" s="2" t="s">
        <v>75</v>
      </c>
      <c r="V16" s="2">
        <v>220</v>
      </c>
      <c r="W16" s="2" t="s">
        <v>186</v>
      </c>
      <c r="X16" s="2">
        <v>0.90552575197961305</v>
      </c>
      <c r="Y16" s="2" t="s">
        <v>187</v>
      </c>
      <c r="Z16" s="2" t="s">
        <v>31</v>
      </c>
      <c r="AA16" s="2">
        <f t="shared" si="1"/>
        <v>10</v>
      </c>
      <c r="AB16" s="2">
        <f t="shared" si="0"/>
        <v>10</v>
      </c>
    </row>
    <row r="17" spans="1:28" ht="20" customHeight="1" x14ac:dyDescent="0.2">
      <c r="A17" s="2" t="s">
        <v>24</v>
      </c>
      <c r="B17" s="2" t="s">
        <v>76</v>
      </c>
      <c r="C17" s="2" t="s">
        <v>77</v>
      </c>
      <c r="D17" s="2" t="s">
        <v>41</v>
      </c>
      <c r="E17" s="7" t="s">
        <v>188</v>
      </c>
      <c r="F17" s="2" t="s">
        <v>78</v>
      </c>
      <c r="G17" s="7" t="s">
        <v>179</v>
      </c>
      <c r="H17" s="2" t="s">
        <v>28</v>
      </c>
      <c r="I17" s="2">
        <v>3.2618964610448602</v>
      </c>
      <c r="J17" s="2">
        <v>8.5505094208022498</v>
      </c>
      <c r="K17" s="2" t="s">
        <v>28</v>
      </c>
      <c r="L17" s="2" t="s">
        <v>75</v>
      </c>
      <c r="M17" s="2">
        <v>220</v>
      </c>
      <c r="N17" s="2" t="s">
        <v>79</v>
      </c>
      <c r="O17" s="2">
        <v>230</v>
      </c>
      <c r="P17" s="2" t="s">
        <v>28</v>
      </c>
      <c r="Q17" s="2" t="s">
        <v>24</v>
      </c>
      <c r="R17" s="2" t="s">
        <v>24</v>
      </c>
      <c r="S17" s="2" t="s">
        <v>79</v>
      </c>
      <c r="T17" s="2">
        <v>230</v>
      </c>
      <c r="U17" s="2" t="s">
        <v>79</v>
      </c>
      <c r="V17" s="2">
        <v>230</v>
      </c>
      <c r="W17" s="2" t="s">
        <v>189</v>
      </c>
      <c r="X17" s="2">
        <v>0.90451234861530305</v>
      </c>
      <c r="Y17" s="2" t="s">
        <v>190</v>
      </c>
      <c r="Z17" s="2" t="s">
        <v>31</v>
      </c>
      <c r="AA17" s="2">
        <f t="shared" si="1"/>
        <v>10</v>
      </c>
      <c r="AB17" s="2">
        <f t="shared" si="0"/>
        <v>10</v>
      </c>
    </row>
    <row r="18" spans="1:28" ht="20" customHeight="1" x14ac:dyDescent="0.2">
      <c r="A18" s="2" t="s">
        <v>24</v>
      </c>
      <c r="B18" s="2" t="s">
        <v>80</v>
      </c>
      <c r="C18" s="2" t="s">
        <v>81</v>
      </c>
      <c r="D18" s="2" t="s">
        <v>47</v>
      </c>
      <c r="E18" s="7" t="s">
        <v>191</v>
      </c>
      <c r="F18" s="2" t="s">
        <v>37</v>
      </c>
      <c r="G18" s="7" t="s">
        <v>179</v>
      </c>
      <c r="H18" s="2" t="s">
        <v>24</v>
      </c>
      <c r="I18" s="2">
        <v>2.2833275227313998</v>
      </c>
      <c r="J18" s="2">
        <v>21.449497793729801</v>
      </c>
      <c r="K18" s="2" t="s">
        <v>28</v>
      </c>
      <c r="L18" s="2" t="s">
        <v>79</v>
      </c>
      <c r="M18" s="2">
        <v>230</v>
      </c>
      <c r="N18" s="2" t="s">
        <v>82</v>
      </c>
      <c r="O18" s="2">
        <v>240</v>
      </c>
      <c r="P18" s="2" t="s">
        <v>28</v>
      </c>
      <c r="Q18" s="2" t="s">
        <v>24</v>
      </c>
      <c r="R18" s="2" t="s">
        <v>24</v>
      </c>
      <c r="S18" s="2" t="s">
        <v>82</v>
      </c>
      <c r="T18" s="2">
        <v>240</v>
      </c>
      <c r="U18" s="2" t="s">
        <v>82</v>
      </c>
      <c r="V18" s="2">
        <v>240</v>
      </c>
      <c r="W18" s="2" t="s">
        <v>192</v>
      </c>
      <c r="X18" s="2">
        <v>0.90715800621487197</v>
      </c>
      <c r="Y18" s="2" t="s">
        <v>193</v>
      </c>
      <c r="Z18" s="2" t="s">
        <v>31</v>
      </c>
      <c r="AA18" s="2">
        <f t="shared" si="1"/>
        <v>10</v>
      </c>
      <c r="AB18" s="2">
        <f t="shared" si="0"/>
        <v>10</v>
      </c>
    </row>
    <row r="19" spans="1:28" ht="20" customHeight="1" x14ac:dyDescent="0.2">
      <c r="A19" s="2" t="s">
        <v>24</v>
      </c>
      <c r="B19" s="2" t="s">
        <v>83</v>
      </c>
      <c r="C19" s="2" t="s">
        <v>84</v>
      </c>
      <c r="D19" s="2" t="s">
        <v>41</v>
      </c>
      <c r="E19" s="7" t="s">
        <v>194</v>
      </c>
      <c r="F19" s="2" t="s">
        <v>37</v>
      </c>
      <c r="G19" s="7" t="s">
        <v>179</v>
      </c>
      <c r="H19" s="2" t="s">
        <v>28</v>
      </c>
      <c r="I19" s="2">
        <v>1.5983292659119801</v>
      </c>
      <c r="J19" s="2">
        <v>79.803964916031006</v>
      </c>
      <c r="K19" s="2" t="s">
        <v>28</v>
      </c>
      <c r="L19" s="2" t="s">
        <v>82</v>
      </c>
      <c r="M19" s="2">
        <v>240</v>
      </c>
      <c r="N19" s="2" t="s">
        <v>85</v>
      </c>
      <c r="O19" s="2">
        <v>250</v>
      </c>
      <c r="P19" s="2" t="s">
        <v>28</v>
      </c>
      <c r="Q19" s="2" t="s">
        <v>24</v>
      </c>
      <c r="R19" s="2" t="s">
        <v>24</v>
      </c>
      <c r="S19" s="2" t="s">
        <v>85</v>
      </c>
      <c r="T19" s="2">
        <v>250</v>
      </c>
      <c r="U19" s="2" t="s">
        <v>85</v>
      </c>
      <c r="V19" s="2">
        <v>250</v>
      </c>
      <c r="W19" s="2" t="s">
        <v>195</v>
      </c>
      <c r="X19" s="2">
        <v>0.90122862801780101</v>
      </c>
      <c r="Y19" s="2" t="s">
        <v>196</v>
      </c>
      <c r="Z19" s="2" t="s">
        <v>31</v>
      </c>
      <c r="AA19" s="2">
        <f t="shared" si="1"/>
        <v>10</v>
      </c>
      <c r="AB19" s="2">
        <f t="shared" si="0"/>
        <v>10</v>
      </c>
    </row>
    <row r="20" spans="1:28" ht="20" customHeight="1" x14ac:dyDescent="0.2">
      <c r="A20" s="2" t="s">
        <v>24</v>
      </c>
      <c r="B20" s="2" t="s">
        <v>86</v>
      </c>
      <c r="C20" s="2" t="s">
        <v>87</v>
      </c>
      <c r="D20" s="2" t="s">
        <v>26</v>
      </c>
      <c r="E20" s="7" t="s">
        <v>197</v>
      </c>
      <c r="F20" s="2" t="s">
        <v>53</v>
      </c>
      <c r="G20" s="7" t="s">
        <v>198</v>
      </c>
      <c r="H20" s="2" t="s">
        <v>28</v>
      </c>
      <c r="I20" s="2">
        <v>1.11883048613838</v>
      </c>
      <c r="J20" s="2">
        <v>521.40814718925105</v>
      </c>
      <c r="K20" s="2" t="s">
        <v>28</v>
      </c>
      <c r="L20" s="2" t="s">
        <v>85</v>
      </c>
      <c r="M20" s="2">
        <v>250</v>
      </c>
      <c r="N20" s="2" t="s">
        <v>88</v>
      </c>
      <c r="O20" s="2">
        <v>260</v>
      </c>
      <c r="P20" s="2" t="s">
        <v>28</v>
      </c>
      <c r="Q20" s="2" t="s">
        <v>24</v>
      </c>
      <c r="R20" s="2" t="s">
        <v>24</v>
      </c>
      <c r="S20" s="2" t="s">
        <v>88</v>
      </c>
      <c r="T20" s="2">
        <v>260</v>
      </c>
      <c r="U20" s="2" t="s">
        <v>88</v>
      </c>
      <c r="V20" s="2">
        <v>260</v>
      </c>
      <c r="W20" s="2" t="s">
        <v>199</v>
      </c>
      <c r="X20" s="2">
        <v>0.90015425494988499</v>
      </c>
      <c r="Y20" s="2" t="s">
        <v>200</v>
      </c>
      <c r="Z20" s="2" t="s">
        <v>31</v>
      </c>
      <c r="AA20" s="2">
        <f t="shared" si="1"/>
        <v>10</v>
      </c>
      <c r="AB20" s="2">
        <f t="shared" si="0"/>
        <v>10</v>
      </c>
    </row>
    <row r="21" spans="1:28" ht="20" customHeight="1" x14ac:dyDescent="0.2">
      <c r="A21" s="2" t="s">
        <v>24</v>
      </c>
      <c r="B21" s="2" t="s">
        <v>89</v>
      </c>
      <c r="C21" s="2" t="s">
        <v>90</v>
      </c>
      <c r="D21" s="2" t="s">
        <v>47</v>
      </c>
      <c r="E21" s="7" t="s">
        <v>197</v>
      </c>
      <c r="F21" s="2" t="s">
        <v>37</v>
      </c>
      <c r="G21" s="7" t="s">
        <v>201</v>
      </c>
      <c r="H21" s="2" t="s">
        <v>28</v>
      </c>
      <c r="I21" s="2">
        <v>0.78318134029687203</v>
      </c>
      <c r="J21" s="2">
        <v>1</v>
      </c>
      <c r="K21" s="2" t="s">
        <v>28</v>
      </c>
      <c r="L21" s="2" t="s">
        <v>88</v>
      </c>
      <c r="M21" s="2">
        <v>260</v>
      </c>
      <c r="N21" s="2" t="s">
        <v>91</v>
      </c>
      <c r="O21" s="2">
        <v>260</v>
      </c>
      <c r="P21" s="2" t="s">
        <v>28</v>
      </c>
      <c r="Q21" s="2" t="s">
        <v>28</v>
      </c>
      <c r="R21" s="2" t="s">
        <v>24</v>
      </c>
      <c r="S21" s="2" t="s">
        <v>91</v>
      </c>
      <c r="T21" s="2">
        <v>260</v>
      </c>
      <c r="U21" s="2" t="s">
        <v>88</v>
      </c>
      <c r="V21" s="2">
        <v>260</v>
      </c>
      <c r="W21" s="2" t="s">
        <v>202</v>
      </c>
      <c r="X21" s="2">
        <v>0.89396805021151104</v>
      </c>
      <c r="Y21" s="2" t="s">
        <v>203</v>
      </c>
      <c r="Z21" s="2" t="s">
        <v>31</v>
      </c>
      <c r="AA21" s="2">
        <f t="shared" si="1"/>
        <v>0</v>
      </c>
      <c r="AB21" s="2">
        <f t="shared" si="0"/>
        <v>0</v>
      </c>
    </row>
    <row r="22" spans="1:28" ht="20" customHeight="1" x14ac:dyDescent="0.2">
      <c r="A22" s="2" t="s">
        <v>24</v>
      </c>
      <c r="B22" s="2" t="s">
        <v>65</v>
      </c>
      <c r="C22" s="2" t="s">
        <v>92</v>
      </c>
      <c r="D22" s="2" t="s">
        <v>33</v>
      </c>
      <c r="E22" s="7" t="s">
        <v>204</v>
      </c>
      <c r="F22" s="2" t="s">
        <v>53</v>
      </c>
      <c r="G22" s="7" t="s">
        <v>205</v>
      </c>
      <c r="H22" s="2" t="s">
        <v>28</v>
      </c>
      <c r="I22" s="2">
        <v>0.78318134029687203</v>
      </c>
      <c r="J22" s="2">
        <v>1</v>
      </c>
      <c r="K22" s="2" t="s">
        <v>28</v>
      </c>
      <c r="L22" s="2" t="s">
        <v>91</v>
      </c>
      <c r="M22" s="2">
        <v>260</v>
      </c>
      <c r="N22" s="2" t="s">
        <v>54</v>
      </c>
      <c r="O22" s="2" t="s">
        <v>44</v>
      </c>
      <c r="P22" s="2" t="s">
        <v>24</v>
      </c>
      <c r="Q22" s="2" t="s">
        <v>24</v>
      </c>
      <c r="R22" s="2" t="s">
        <v>28</v>
      </c>
      <c r="S22" s="2" t="s">
        <v>91</v>
      </c>
      <c r="T22" s="2">
        <v>260</v>
      </c>
      <c r="U22" s="2" t="s">
        <v>88</v>
      </c>
      <c r="V22" s="2">
        <v>260</v>
      </c>
      <c r="W22" s="2" t="s">
        <v>206</v>
      </c>
      <c r="X22" s="2">
        <v>0.86206791735853505</v>
      </c>
      <c r="Y22" s="2" t="s">
        <v>207</v>
      </c>
      <c r="Z22" s="2" t="s">
        <v>155</v>
      </c>
      <c r="AA22" s="2">
        <f t="shared" si="1"/>
        <v>0</v>
      </c>
      <c r="AB22" s="2" t="str">
        <f t="shared" si="0"/>
        <v/>
      </c>
    </row>
    <row r="23" spans="1:28" ht="20" customHeight="1" x14ac:dyDescent="0.2">
      <c r="A23" s="2" t="s">
        <v>24</v>
      </c>
      <c r="B23" s="2" t="s">
        <v>93</v>
      </c>
      <c r="C23" s="2" t="s">
        <v>94</v>
      </c>
      <c r="D23" s="2" t="s">
        <v>56</v>
      </c>
      <c r="E23" s="7" t="s">
        <v>208</v>
      </c>
      <c r="F23" s="2" t="s">
        <v>27</v>
      </c>
      <c r="G23" s="7" t="s">
        <v>209</v>
      </c>
      <c r="H23" s="2" t="s">
        <v>28</v>
      </c>
      <c r="I23" s="2">
        <v>0.54822693820780999</v>
      </c>
      <c r="J23" s="2">
        <v>1</v>
      </c>
      <c r="K23" s="2" t="s">
        <v>28</v>
      </c>
      <c r="L23" s="2" t="s">
        <v>91</v>
      </c>
      <c r="M23" s="2">
        <v>260</v>
      </c>
      <c r="N23" s="2" t="s">
        <v>71</v>
      </c>
      <c r="O23" s="2" t="s">
        <v>44</v>
      </c>
      <c r="P23" s="2" t="s">
        <v>24</v>
      </c>
      <c r="Q23" s="2" t="s">
        <v>24</v>
      </c>
      <c r="R23" s="2" t="s">
        <v>28</v>
      </c>
      <c r="S23" s="2" t="s">
        <v>91</v>
      </c>
      <c r="T23" s="2">
        <v>260</v>
      </c>
      <c r="U23" s="2" t="s">
        <v>88</v>
      </c>
      <c r="V23" s="2">
        <v>260</v>
      </c>
      <c r="W23" s="2" t="s">
        <v>210</v>
      </c>
      <c r="X23" s="2">
        <v>0.83512741104922195</v>
      </c>
      <c r="Y23" s="2" t="s">
        <v>207</v>
      </c>
      <c r="Z23" s="2" t="s">
        <v>155</v>
      </c>
      <c r="AA23" s="2">
        <f t="shared" si="1"/>
        <v>0</v>
      </c>
      <c r="AB23" s="2" t="str">
        <f t="shared" si="0"/>
        <v/>
      </c>
    </row>
    <row r="24" spans="1:28" ht="20" customHeight="1" x14ac:dyDescent="0.2">
      <c r="A24" s="2" t="s">
        <v>24</v>
      </c>
      <c r="B24" s="2" t="s">
        <v>95</v>
      </c>
      <c r="C24" s="2" t="s">
        <v>96</v>
      </c>
      <c r="D24" s="2" t="s">
        <v>26</v>
      </c>
      <c r="E24" s="7" t="s">
        <v>211</v>
      </c>
      <c r="F24" s="2" t="s">
        <v>42</v>
      </c>
      <c r="G24" s="7" t="s">
        <v>212</v>
      </c>
      <c r="H24" s="2" t="s">
        <v>24</v>
      </c>
      <c r="I24" s="2">
        <v>0.26863119972182697</v>
      </c>
      <c r="J24" s="8">
        <v>207423931944.78</v>
      </c>
      <c r="K24" s="2" t="s">
        <v>28</v>
      </c>
      <c r="L24" s="2" t="s">
        <v>91</v>
      </c>
      <c r="M24" s="2">
        <v>260</v>
      </c>
      <c r="N24" s="2" t="s">
        <v>97</v>
      </c>
      <c r="O24" s="2">
        <v>270</v>
      </c>
      <c r="P24" s="2" t="s">
        <v>28</v>
      </c>
      <c r="Q24" s="2" t="s">
        <v>24</v>
      </c>
      <c r="R24" s="2" t="s">
        <v>24</v>
      </c>
      <c r="S24" s="2" t="s">
        <v>97</v>
      </c>
      <c r="T24" s="2">
        <v>270</v>
      </c>
      <c r="U24" s="2" t="s">
        <v>97</v>
      </c>
      <c r="V24" s="2">
        <v>270</v>
      </c>
      <c r="W24" s="2" t="s">
        <v>213</v>
      </c>
      <c r="X24" s="2">
        <v>0.842470203940756</v>
      </c>
      <c r="Y24" s="2" t="s">
        <v>207</v>
      </c>
      <c r="Z24" s="2" t="s">
        <v>31</v>
      </c>
      <c r="AA24" s="2">
        <f t="shared" si="1"/>
        <v>10</v>
      </c>
      <c r="AB24" s="2">
        <f t="shared" si="0"/>
        <v>10</v>
      </c>
    </row>
    <row r="25" spans="1:28" ht="20" customHeight="1" x14ac:dyDescent="0.2">
      <c r="A25" s="2" t="s">
        <v>24</v>
      </c>
      <c r="B25" s="2" t="s">
        <v>98</v>
      </c>
      <c r="C25" s="2" t="s">
        <v>99</v>
      </c>
      <c r="D25" s="2" t="s">
        <v>26</v>
      </c>
      <c r="E25" s="7" t="s">
        <v>211</v>
      </c>
      <c r="F25" s="2" t="s">
        <v>53</v>
      </c>
      <c r="G25" s="7" t="s">
        <v>212</v>
      </c>
      <c r="H25" s="2" t="s">
        <v>28</v>
      </c>
      <c r="I25" s="2">
        <v>0.188041839805278</v>
      </c>
      <c r="J25" s="8">
        <v>1.46872751906021E+16</v>
      </c>
      <c r="K25" s="2" t="s">
        <v>28</v>
      </c>
      <c r="L25" s="2" t="s">
        <v>97</v>
      </c>
      <c r="M25" s="2">
        <v>270</v>
      </c>
      <c r="N25" s="2" t="s">
        <v>100</v>
      </c>
      <c r="O25" s="2">
        <v>280</v>
      </c>
      <c r="P25" s="2" t="s">
        <v>28</v>
      </c>
      <c r="Q25" s="2" t="s">
        <v>24</v>
      </c>
      <c r="R25" s="2" t="s">
        <v>24</v>
      </c>
      <c r="S25" s="2" t="s">
        <v>100</v>
      </c>
      <c r="T25" s="2">
        <v>280</v>
      </c>
      <c r="U25" s="2" t="s">
        <v>100</v>
      </c>
      <c r="V25" s="2">
        <v>280</v>
      </c>
      <c r="W25" s="2" t="s">
        <v>214</v>
      </c>
      <c r="X25" s="2">
        <v>0.84511710128219097</v>
      </c>
      <c r="Y25" s="2" t="s">
        <v>215</v>
      </c>
      <c r="Z25" s="2" t="s">
        <v>31</v>
      </c>
      <c r="AA25" s="2">
        <f t="shared" si="1"/>
        <v>10</v>
      </c>
      <c r="AB25" s="2">
        <f t="shared" si="0"/>
        <v>10</v>
      </c>
    </row>
    <row r="26" spans="1:28" ht="20" customHeight="1" x14ac:dyDescent="0.2">
      <c r="A26" s="2" t="s">
        <v>24</v>
      </c>
      <c r="B26" s="2" t="s">
        <v>101</v>
      </c>
      <c r="C26" s="2" t="s">
        <v>102</v>
      </c>
      <c r="D26" s="2" t="s">
        <v>47</v>
      </c>
      <c r="E26" s="7" t="s">
        <v>211</v>
      </c>
      <c r="F26" s="2" t="s">
        <v>78</v>
      </c>
      <c r="G26" s="7" t="s">
        <v>216</v>
      </c>
      <c r="H26" s="2" t="s">
        <v>28</v>
      </c>
      <c r="I26" s="2">
        <v>0.13162928786369499</v>
      </c>
      <c r="J26" s="8">
        <v>6.43782751392618E-47</v>
      </c>
      <c r="K26" s="2" t="s">
        <v>28</v>
      </c>
      <c r="L26" s="2" t="s">
        <v>100</v>
      </c>
      <c r="M26" s="2">
        <v>280</v>
      </c>
      <c r="N26" s="2" t="s">
        <v>103</v>
      </c>
      <c r="O26" s="2">
        <v>260</v>
      </c>
      <c r="P26" s="2" t="s">
        <v>24</v>
      </c>
      <c r="Q26" s="2" t="s">
        <v>24</v>
      </c>
      <c r="R26" s="2" t="s">
        <v>24</v>
      </c>
      <c r="S26" s="2" t="s">
        <v>100</v>
      </c>
      <c r="T26" s="2">
        <v>280</v>
      </c>
      <c r="U26" s="2" t="s">
        <v>100</v>
      </c>
      <c r="V26" s="2">
        <v>280</v>
      </c>
      <c r="W26" s="2" t="s">
        <v>217</v>
      </c>
      <c r="X26" s="2">
        <v>0.83582559494030795</v>
      </c>
      <c r="Y26" s="2" t="s">
        <v>218</v>
      </c>
      <c r="Z26" s="2" t="s">
        <v>31</v>
      </c>
      <c r="AA26" s="2">
        <f t="shared" si="1"/>
        <v>0</v>
      </c>
      <c r="AB26" s="2">
        <f t="shared" si="0"/>
        <v>-20</v>
      </c>
    </row>
    <row r="27" spans="1:28" ht="20" customHeight="1" x14ac:dyDescent="0.2">
      <c r="A27" s="2" t="s">
        <v>24</v>
      </c>
      <c r="B27" s="2" t="s">
        <v>104</v>
      </c>
      <c r="C27" s="2" t="s">
        <v>105</v>
      </c>
      <c r="D27" s="2" t="s">
        <v>47</v>
      </c>
      <c r="E27" s="7" t="s">
        <v>219</v>
      </c>
      <c r="F27" s="2" t="s">
        <v>53</v>
      </c>
      <c r="G27" s="7" t="s">
        <v>216</v>
      </c>
      <c r="H27" s="2" t="s">
        <v>28</v>
      </c>
      <c r="I27" s="2">
        <v>9.2140501504586594E-2</v>
      </c>
      <c r="J27" s="8">
        <v>1.0291644274229301E-66</v>
      </c>
      <c r="K27" s="2" t="s">
        <v>28</v>
      </c>
      <c r="L27" s="2" t="s">
        <v>100</v>
      </c>
      <c r="M27" s="2">
        <v>280</v>
      </c>
      <c r="N27" s="2" t="s">
        <v>106</v>
      </c>
      <c r="O27" s="2">
        <v>260</v>
      </c>
      <c r="P27" s="2" t="s">
        <v>24</v>
      </c>
      <c r="Q27" s="2" t="s">
        <v>24</v>
      </c>
      <c r="R27" s="2" t="s">
        <v>24</v>
      </c>
      <c r="S27" s="2" t="s">
        <v>100</v>
      </c>
      <c r="T27" s="2">
        <v>280</v>
      </c>
      <c r="U27" s="2" t="s">
        <v>100</v>
      </c>
      <c r="V27" s="2">
        <v>280</v>
      </c>
      <c r="W27" s="2" t="s">
        <v>220</v>
      </c>
      <c r="X27" s="2">
        <v>0.82755163937437504</v>
      </c>
      <c r="Y27" s="2" t="s">
        <v>221</v>
      </c>
      <c r="Z27" s="2" t="s">
        <v>31</v>
      </c>
      <c r="AA27" s="2">
        <f t="shared" si="1"/>
        <v>0</v>
      </c>
      <c r="AB27" s="2">
        <f t="shared" si="0"/>
        <v>-20</v>
      </c>
    </row>
    <row r="28" spans="1:28" ht="20" customHeight="1" x14ac:dyDescent="0.2">
      <c r="A28" s="2" t="s">
        <v>24</v>
      </c>
      <c r="B28" s="2" t="s">
        <v>107</v>
      </c>
      <c r="C28" s="2" t="s">
        <v>108</v>
      </c>
      <c r="D28" s="2" t="s">
        <v>41</v>
      </c>
      <c r="E28" s="7" t="s">
        <v>222</v>
      </c>
      <c r="F28" s="2" t="s">
        <v>78</v>
      </c>
      <c r="G28" s="7" t="s">
        <v>223</v>
      </c>
      <c r="H28" s="2" t="s">
        <v>28</v>
      </c>
      <c r="I28" s="2">
        <v>9.2140501504586594E-2</v>
      </c>
      <c r="J28" s="8">
        <v>1.0291644274229301E-66</v>
      </c>
      <c r="K28" s="2" t="s">
        <v>28</v>
      </c>
      <c r="L28" s="2" t="s">
        <v>100</v>
      </c>
      <c r="M28" s="2">
        <v>280</v>
      </c>
      <c r="N28" s="2" t="s">
        <v>109</v>
      </c>
      <c r="O28" s="2" t="s">
        <v>44</v>
      </c>
      <c r="P28" s="2" t="s">
        <v>24</v>
      </c>
      <c r="Q28" s="2" t="s">
        <v>24</v>
      </c>
      <c r="R28" s="2" t="s">
        <v>28</v>
      </c>
      <c r="S28" s="2" t="s">
        <v>100</v>
      </c>
      <c r="T28" s="2">
        <v>280</v>
      </c>
      <c r="U28" s="2" t="s">
        <v>100</v>
      </c>
      <c r="V28" s="2">
        <v>280</v>
      </c>
      <c r="W28" s="2" t="s">
        <v>224</v>
      </c>
      <c r="X28" s="2">
        <v>0.79348771714730004</v>
      </c>
      <c r="Y28" s="2" t="s">
        <v>225</v>
      </c>
      <c r="Z28" s="2" t="s">
        <v>155</v>
      </c>
      <c r="AA28" s="2">
        <f t="shared" si="1"/>
        <v>0</v>
      </c>
      <c r="AB28" s="2" t="str">
        <f t="shared" si="0"/>
        <v/>
      </c>
    </row>
    <row r="29" spans="1:28" ht="20" customHeight="1" x14ac:dyDescent="0.2">
      <c r="A29" s="2" t="s">
        <v>24</v>
      </c>
      <c r="B29" s="2" t="s">
        <v>110</v>
      </c>
      <c r="C29" s="2" t="s">
        <v>111</v>
      </c>
      <c r="D29" s="2" t="s">
        <v>26</v>
      </c>
      <c r="E29" s="7" t="s">
        <v>226</v>
      </c>
      <c r="F29" s="2" t="s">
        <v>53</v>
      </c>
      <c r="G29" s="7" t="s">
        <v>223</v>
      </c>
      <c r="H29" s="2" t="s">
        <v>28</v>
      </c>
      <c r="I29" s="2">
        <v>6.4498351053210598E-2</v>
      </c>
      <c r="J29" s="8">
        <v>1.0291644274229301E-66</v>
      </c>
      <c r="K29" s="2" t="s">
        <v>28</v>
      </c>
      <c r="L29" s="2" t="s">
        <v>100</v>
      </c>
      <c r="M29" s="2">
        <v>280</v>
      </c>
      <c r="N29" s="2" t="s">
        <v>104</v>
      </c>
      <c r="O29" s="2" t="s">
        <v>44</v>
      </c>
      <c r="P29" s="2" t="s">
        <v>24</v>
      </c>
      <c r="Q29" s="2" t="s">
        <v>24</v>
      </c>
      <c r="R29" s="2" t="s">
        <v>28</v>
      </c>
      <c r="S29" s="2" t="s">
        <v>100</v>
      </c>
      <c r="T29" s="2">
        <v>280</v>
      </c>
      <c r="U29" s="2" t="s">
        <v>100</v>
      </c>
      <c r="V29" s="2">
        <v>280</v>
      </c>
      <c r="W29" s="2" t="s">
        <v>227</v>
      </c>
      <c r="X29" s="2">
        <v>0.75909624477147197</v>
      </c>
      <c r="Y29" s="2" t="s">
        <v>225</v>
      </c>
      <c r="Z29" s="2" t="s">
        <v>155</v>
      </c>
      <c r="AA29" s="2">
        <f t="shared" si="1"/>
        <v>0</v>
      </c>
      <c r="AB29" s="2" t="str">
        <f t="shared" si="0"/>
        <v/>
      </c>
    </row>
    <row r="30" spans="1:28" ht="20" customHeight="1" x14ac:dyDescent="0.2">
      <c r="A30" s="2" t="s">
        <v>24</v>
      </c>
      <c r="B30" s="2" t="s">
        <v>109</v>
      </c>
      <c r="C30" s="2" t="s">
        <v>112</v>
      </c>
      <c r="D30" s="2" t="s">
        <v>47</v>
      </c>
      <c r="E30" s="7" t="s">
        <v>226</v>
      </c>
      <c r="F30" s="2" t="s">
        <v>37</v>
      </c>
      <c r="G30" s="7" t="s">
        <v>228</v>
      </c>
      <c r="H30" s="2" t="s">
        <v>28</v>
      </c>
      <c r="I30" s="2">
        <v>3.1604192016073201E-2</v>
      </c>
      <c r="J30" s="8">
        <v>2.6598705157659699E-289</v>
      </c>
      <c r="K30" s="2" t="s">
        <v>28</v>
      </c>
      <c r="L30" s="2" t="s">
        <v>100</v>
      </c>
      <c r="M30" s="2">
        <v>280</v>
      </c>
      <c r="N30" s="2" t="s">
        <v>113</v>
      </c>
      <c r="O30" s="2">
        <v>250</v>
      </c>
      <c r="P30" s="2" t="s">
        <v>24</v>
      </c>
      <c r="Q30" s="2" t="s">
        <v>24</v>
      </c>
      <c r="R30" s="2" t="s">
        <v>24</v>
      </c>
      <c r="S30" s="2" t="s">
        <v>100</v>
      </c>
      <c r="T30" s="2">
        <v>280</v>
      </c>
      <c r="U30" s="2" t="s">
        <v>100</v>
      </c>
      <c r="V30" s="2">
        <v>280</v>
      </c>
      <c r="W30" s="2" t="s">
        <v>229</v>
      </c>
      <c r="X30" s="2">
        <v>0.75015642490246104</v>
      </c>
      <c r="Y30" s="2" t="s">
        <v>225</v>
      </c>
      <c r="Z30" s="2" t="s">
        <v>31</v>
      </c>
      <c r="AA30" s="2">
        <f t="shared" si="1"/>
        <v>0</v>
      </c>
      <c r="AB30" s="2">
        <f t="shared" si="0"/>
        <v>-30</v>
      </c>
    </row>
    <row r="31" spans="1:28" ht="20" customHeight="1" x14ac:dyDescent="0.2">
      <c r="A31" s="2" t="s">
        <v>24</v>
      </c>
      <c r="B31" s="2" t="s">
        <v>114</v>
      </c>
      <c r="C31" s="2" t="s">
        <v>115</v>
      </c>
      <c r="D31" s="2" t="s">
        <v>26</v>
      </c>
      <c r="E31" s="7" t="s">
        <v>230</v>
      </c>
      <c r="F31" s="2" t="s">
        <v>42</v>
      </c>
      <c r="G31" s="7" t="s">
        <v>231</v>
      </c>
      <c r="H31" s="2" t="s">
        <v>28</v>
      </c>
      <c r="I31" s="2">
        <v>2.21229344112512E-2</v>
      </c>
      <c r="J31" s="8">
        <v>3.8306008665529301E-138</v>
      </c>
      <c r="K31" s="2" t="s">
        <v>28</v>
      </c>
      <c r="L31" s="2" t="s">
        <v>100</v>
      </c>
      <c r="M31" s="2">
        <v>280</v>
      </c>
      <c r="N31" s="2" t="s">
        <v>116</v>
      </c>
      <c r="O31" s="2">
        <v>270</v>
      </c>
      <c r="P31" s="2" t="s">
        <v>24</v>
      </c>
      <c r="Q31" s="2" t="s">
        <v>24</v>
      </c>
      <c r="R31" s="2" t="s">
        <v>24</v>
      </c>
      <c r="S31" s="2" t="s">
        <v>100</v>
      </c>
      <c r="T31" s="2">
        <v>280</v>
      </c>
      <c r="U31" s="2" t="s">
        <v>100</v>
      </c>
      <c r="V31" s="2">
        <v>280</v>
      </c>
      <c r="W31" s="2" t="s">
        <v>232</v>
      </c>
      <c r="X31" s="2">
        <v>0.74597996479520901</v>
      </c>
      <c r="Y31" s="2" t="s">
        <v>233</v>
      </c>
      <c r="Z31" s="2" t="s">
        <v>31</v>
      </c>
      <c r="AA31" s="2">
        <f t="shared" si="1"/>
        <v>0</v>
      </c>
      <c r="AB31" s="2">
        <f t="shared" si="0"/>
        <v>-10</v>
      </c>
    </row>
    <row r="32" spans="1:28" ht="20" customHeight="1" x14ac:dyDescent="0.2">
      <c r="A32" s="2" t="s">
        <v>24</v>
      </c>
      <c r="B32" s="2" t="s">
        <v>117</v>
      </c>
      <c r="C32" s="2" t="s">
        <v>118</v>
      </c>
      <c r="D32" s="2" t="s">
        <v>26</v>
      </c>
      <c r="E32" s="7" t="s">
        <v>230</v>
      </c>
      <c r="F32" s="2" t="s">
        <v>27</v>
      </c>
      <c r="G32" s="7" t="s">
        <v>234</v>
      </c>
      <c r="H32" s="2" t="s">
        <v>28</v>
      </c>
      <c r="I32" s="2">
        <v>1.5486054087875799E-2</v>
      </c>
      <c r="J32" s="2">
        <v>0</v>
      </c>
      <c r="K32" s="2" t="s">
        <v>28</v>
      </c>
      <c r="L32" s="2" t="s">
        <v>100</v>
      </c>
      <c r="M32" s="2">
        <v>280</v>
      </c>
      <c r="N32" s="2" t="s">
        <v>119</v>
      </c>
      <c r="O32" s="2">
        <v>260</v>
      </c>
      <c r="P32" s="2" t="s">
        <v>24</v>
      </c>
      <c r="Q32" s="2" t="s">
        <v>24</v>
      </c>
      <c r="R32" s="2" t="s">
        <v>24</v>
      </c>
      <c r="S32" s="2" t="s">
        <v>100</v>
      </c>
      <c r="T32" s="2">
        <v>280</v>
      </c>
      <c r="U32" s="2" t="s">
        <v>100</v>
      </c>
      <c r="V32" s="2">
        <v>280</v>
      </c>
      <c r="W32" s="2" t="s">
        <v>235</v>
      </c>
      <c r="X32" s="2">
        <v>0.73988158976572305</v>
      </c>
      <c r="Y32" s="2" t="s">
        <v>236</v>
      </c>
      <c r="Z32" s="2" t="s">
        <v>31</v>
      </c>
      <c r="AA32" s="2">
        <f t="shared" si="1"/>
        <v>0</v>
      </c>
      <c r="AB32" s="2">
        <f t="shared" si="0"/>
        <v>-20</v>
      </c>
    </row>
    <row r="33" spans="1:28" ht="20" customHeight="1" x14ac:dyDescent="0.2">
      <c r="A33" s="2" t="s">
        <v>24</v>
      </c>
      <c r="B33" s="2" t="s">
        <v>120</v>
      </c>
      <c r="C33" s="2" t="s">
        <v>121</v>
      </c>
      <c r="D33" s="2" t="s">
        <v>26</v>
      </c>
      <c r="E33" s="7" t="s">
        <v>230</v>
      </c>
      <c r="F33" s="2" t="s">
        <v>37</v>
      </c>
      <c r="G33" s="7" t="s">
        <v>237</v>
      </c>
      <c r="H33" s="2" t="s">
        <v>28</v>
      </c>
      <c r="I33" s="2">
        <v>1.08402378615131E-2</v>
      </c>
      <c r="J33" s="2">
        <v>1</v>
      </c>
      <c r="K33" s="2" t="s">
        <v>28</v>
      </c>
      <c r="L33" s="2" t="s">
        <v>100</v>
      </c>
      <c r="M33" s="2">
        <v>280</v>
      </c>
      <c r="N33" s="2" t="s">
        <v>100</v>
      </c>
      <c r="O33" s="2">
        <v>280</v>
      </c>
      <c r="P33" s="2" t="s">
        <v>28</v>
      </c>
      <c r="Q33" s="2" t="s">
        <v>28</v>
      </c>
      <c r="R33" s="2" t="s">
        <v>24</v>
      </c>
      <c r="S33" s="2" t="s">
        <v>100</v>
      </c>
      <c r="T33" s="2">
        <v>280</v>
      </c>
      <c r="U33" s="2" t="s">
        <v>100</v>
      </c>
      <c r="V33" s="2">
        <v>280</v>
      </c>
      <c r="W33" s="2" t="s">
        <v>238</v>
      </c>
      <c r="X33" s="2">
        <v>0.73213456276927502</v>
      </c>
      <c r="Y33" s="2" t="s">
        <v>239</v>
      </c>
      <c r="Z33" s="2" t="s">
        <v>31</v>
      </c>
      <c r="AA33" s="2">
        <f t="shared" si="1"/>
        <v>0</v>
      </c>
      <c r="AB33" s="2">
        <f t="shared" si="0"/>
        <v>0</v>
      </c>
    </row>
    <row r="34" spans="1:28" ht="20" customHeight="1" x14ac:dyDescent="0.2">
      <c r="A34" s="2" t="s">
        <v>24</v>
      </c>
      <c r="B34" s="2" t="s">
        <v>25</v>
      </c>
      <c r="C34" s="2" t="s">
        <v>122</v>
      </c>
      <c r="D34" s="2" t="s">
        <v>33</v>
      </c>
      <c r="E34" s="7" t="s">
        <v>230</v>
      </c>
      <c r="F34" s="2" t="s">
        <v>78</v>
      </c>
      <c r="G34" s="7" t="s">
        <v>240</v>
      </c>
      <c r="H34" s="2" t="s">
        <v>28</v>
      </c>
      <c r="I34" s="2">
        <v>1.08402378615131E-2</v>
      </c>
      <c r="J34" s="2">
        <v>1</v>
      </c>
      <c r="K34" s="2" t="s">
        <v>28</v>
      </c>
      <c r="L34" s="2" t="s">
        <v>100</v>
      </c>
      <c r="M34" s="2">
        <v>280</v>
      </c>
      <c r="N34" s="2" t="s">
        <v>58</v>
      </c>
      <c r="O34" s="2" t="s">
        <v>44</v>
      </c>
      <c r="P34" s="2" t="s">
        <v>24</v>
      </c>
      <c r="Q34" s="2" t="s">
        <v>24</v>
      </c>
      <c r="R34" s="2" t="s">
        <v>28</v>
      </c>
      <c r="S34" s="2" t="s">
        <v>100</v>
      </c>
      <c r="T34" s="2">
        <v>280</v>
      </c>
      <c r="U34" s="2" t="s">
        <v>100</v>
      </c>
      <c r="V34" s="2">
        <v>280</v>
      </c>
      <c r="W34" s="2" t="s">
        <v>241</v>
      </c>
      <c r="X34" s="2">
        <v>0.70587447238796597</v>
      </c>
      <c r="Y34" s="2" t="s">
        <v>242</v>
      </c>
      <c r="Z34" s="2" t="s">
        <v>155</v>
      </c>
      <c r="AA34" s="2">
        <f t="shared" si="1"/>
        <v>0</v>
      </c>
      <c r="AB34" s="2" t="str">
        <f t="shared" si="0"/>
        <v/>
      </c>
    </row>
    <row r="35" spans="1:28" ht="20" customHeight="1" x14ac:dyDescent="0.2">
      <c r="A35" s="2" t="s">
        <v>24</v>
      </c>
      <c r="B35" s="2" t="s">
        <v>123</v>
      </c>
      <c r="C35" s="2" t="s">
        <v>124</v>
      </c>
      <c r="D35" s="2" t="s">
        <v>26</v>
      </c>
      <c r="E35" s="7" t="s">
        <v>243</v>
      </c>
      <c r="F35" s="2" t="s">
        <v>37</v>
      </c>
      <c r="G35" s="7" t="s">
        <v>240</v>
      </c>
      <c r="H35" s="2" t="s">
        <v>28</v>
      </c>
      <c r="I35" s="2">
        <v>5.3117165521414196E-3</v>
      </c>
      <c r="J35" s="2">
        <v>1</v>
      </c>
      <c r="K35" s="2" t="s">
        <v>28</v>
      </c>
      <c r="L35" s="2" t="s">
        <v>100</v>
      </c>
      <c r="M35" s="2">
        <v>280</v>
      </c>
      <c r="N35" s="2" t="s">
        <v>100</v>
      </c>
      <c r="O35" s="2">
        <v>280</v>
      </c>
      <c r="P35" s="2" t="s">
        <v>28</v>
      </c>
      <c r="Q35" s="2" t="s">
        <v>28</v>
      </c>
      <c r="R35" s="2" t="s">
        <v>24</v>
      </c>
      <c r="S35" s="2" t="s">
        <v>100</v>
      </c>
      <c r="T35" s="2">
        <v>280</v>
      </c>
      <c r="U35" s="2" t="s">
        <v>100</v>
      </c>
      <c r="V35" s="2">
        <v>280</v>
      </c>
      <c r="W35" s="2" t="s">
        <v>244</v>
      </c>
      <c r="X35" s="2">
        <v>0.69959381252602604</v>
      </c>
      <c r="Y35" s="2" t="s">
        <v>242</v>
      </c>
      <c r="Z35" s="2" t="s">
        <v>31</v>
      </c>
      <c r="AA35" s="2">
        <f t="shared" si="1"/>
        <v>0</v>
      </c>
      <c r="AB35" s="2">
        <f t="shared" si="0"/>
        <v>0</v>
      </c>
    </row>
    <row r="36" spans="1:28" ht="20" customHeight="1" x14ac:dyDescent="0.2">
      <c r="A36" s="2" t="s">
        <v>24</v>
      </c>
      <c r="B36" s="2" t="s">
        <v>125</v>
      </c>
      <c r="C36" s="2" t="s">
        <v>126</v>
      </c>
      <c r="D36" s="2" t="s">
        <v>26</v>
      </c>
      <c r="E36" s="7" t="s">
        <v>243</v>
      </c>
      <c r="F36" s="2" t="s">
        <v>37</v>
      </c>
      <c r="G36" s="7" t="s">
        <v>245</v>
      </c>
      <c r="H36" s="2" t="s">
        <v>28</v>
      </c>
      <c r="I36" s="2">
        <v>3.71820158649899E-3</v>
      </c>
      <c r="J36" s="2">
        <v>0</v>
      </c>
      <c r="K36" s="2" t="s">
        <v>28</v>
      </c>
      <c r="L36" s="2" t="s">
        <v>100</v>
      </c>
      <c r="M36" s="2">
        <v>280</v>
      </c>
      <c r="N36" s="2" t="s">
        <v>127</v>
      </c>
      <c r="O36" s="2">
        <v>230</v>
      </c>
      <c r="P36" s="2" t="s">
        <v>24</v>
      </c>
      <c r="Q36" s="2" t="s">
        <v>24</v>
      </c>
      <c r="R36" s="2" t="s">
        <v>24</v>
      </c>
      <c r="S36" s="2" t="s">
        <v>100</v>
      </c>
      <c r="T36" s="2">
        <v>280</v>
      </c>
      <c r="U36" s="2" t="s">
        <v>100</v>
      </c>
      <c r="V36" s="2">
        <v>280</v>
      </c>
      <c r="W36" s="2" t="s">
        <v>246</v>
      </c>
      <c r="X36" s="2">
        <v>0.68462974298785395</v>
      </c>
      <c r="Y36" s="2" t="s">
        <v>247</v>
      </c>
      <c r="Z36" s="2" t="s">
        <v>31</v>
      </c>
      <c r="AA36" s="2">
        <f t="shared" si="1"/>
        <v>0</v>
      </c>
      <c r="AB36" s="2">
        <f t="shared" si="0"/>
        <v>-50</v>
      </c>
    </row>
    <row r="37" spans="1:28" ht="20" customHeight="1" x14ac:dyDescent="0.2">
      <c r="A37" s="2" t="s">
        <v>24</v>
      </c>
      <c r="B37" s="2" t="s">
        <v>128</v>
      </c>
      <c r="C37" s="2" t="s">
        <v>129</v>
      </c>
      <c r="D37" s="2" t="s">
        <v>26</v>
      </c>
      <c r="E37" s="7" t="s">
        <v>243</v>
      </c>
      <c r="F37" s="2" t="s">
        <v>78</v>
      </c>
      <c r="G37" s="7" t="s">
        <v>248</v>
      </c>
      <c r="H37" s="2" t="s">
        <v>28</v>
      </c>
      <c r="I37" s="2">
        <v>2.6027411105492902E-3</v>
      </c>
      <c r="J37" s="2">
        <v>0</v>
      </c>
      <c r="K37" s="2" t="s">
        <v>28</v>
      </c>
      <c r="L37" s="2" t="s">
        <v>100</v>
      </c>
      <c r="M37" s="2">
        <v>280</v>
      </c>
      <c r="N37" s="2" t="s">
        <v>130</v>
      </c>
      <c r="O37" s="2">
        <v>220</v>
      </c>
      <c r="P37" s="2" t="s">
        <v>24</v>
      </c>
      <c r="Q37" s="2" t="s">
        <v>24</v>
      </c>
      <c r="R37" s="2" t="s">
        <v>24</v>
      </c>
      <c r="S37" s="2" t="s">
        <v>100</v>
      </c>
      <c r="T37" s="2">
        <v>280</v>
      </c>
      <c r="U37" s="2" t="s">
        <v>100</v>
      </c>
      <c r="V37" s="2">
        <v>280</v>
      </c>
      <c r="W37" s="2" t="s">
        <v>249</v>
      </c>
      <c r="X37" s="2">
        <v>0.67536496307614602</v>
      </c>
      <c r="Y37" s="2" t="s">
        <v>250</v>
      </c>
      <c r="Z37" s="2" t="s">
        <v>31</v>
      </c>
      <c r="AA37" s="2">
        <f>V9-T8</f>
        <v>0</v>
      </c>
      <c r="AB37" s="2">
        <f t="shared" si="0"/>
        <v>-60</v>
      </c>
    </row>
    <row r="38" spans="1:28" ht="20" customHeight="1" x14ac:dyDescent="0.2">
      <c r="Z38" t="s">
        <v>251</v>
      </c>
      <c r="AA38">
        <f>SUM(AA2:AA37)</f>
        <v>90</v>
      </c>
    </row>
    <row r="39" spans="1:28" ht="20" customHeight="1" x14ac:dyDescent="0.2">
      <c r="Z39" t="s">
        <v>252</v>
      </c>
      <c r="AA39">
        <f>AA38+M2</f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J26" sqref="J26"/>
    </sheetView>
  </sheetViews>
  <sheetFormatPr baseColWidth="10" defaultColWidth="11.5" defaultRowHeight="15" x14ac:dyDescent="0.2"/>
  <cols>
    <col min="1" max="1" width="17.33203125" bestFit="1" customWidth="1"/>
    <col min="3" max="3" width="16.5" customWidth="1"/>
    <col min="5" max="5" width="25.1640625" customWidth="1"/>
  </cols>
  <sheetData>
    <row r="1" spans="1:7" x14ac:dyDescent="0.2">
      <c r="A1" s="1" t="s">
        <v>5</v>
      </c>
      <c r="B1" s="1" t="s">
        <v>131</v>
      </c>
      <c r="C1" s="1" t="s">
        <v>132</v>
      </c>
      <c r="E1" s="1" t="s">
        <v>136</v>
      </c>
      <c r="F1" s="2">
        <v>190</v>
      </c>
      <c r="G1" s="3">
        <f>F1/F3</f>
        <v>0.6785714285714286</v>
      </c>
    </row>
    <row r="2" spans="1:7" x14ac:dyDescent="0.2">
      <c r="A2" s="2" t="s">
        <v>78</v>
      </c>
      <c r="B2" s="2">
        <f>COUNTIF(p3.4.s.CTOPWSS!F:F,Euristica!A2)</f>
        <v>5</v>
      </c>
      <c r="C2" s="3">
        <f>B2/$B$7</f>
        <v>0.1388888888888889</v>
      </c>
      <c r="E2" s="2" t="s">
        <v>258</v>
      </c>
      <c r="F2" s="2">
        <v>280</v>
      </c>
      <c r="G2" s="18">
        <f>(F2-F1)/F3</f>
        <v>0.32142857142857145</v>
      </c>
    </row>
    <row r="3" spans="1:7" x14ac:dyDescent="0.2">
      <c r="A3" s="2" t="s">
        <v>42</v>
      </c>
      <c r="B3" s="2">
        <f>COUNTIF(p3.4.s.CTOPWSS!F:F,Euristica!A3)</f>
        <v>3</v>
      </c>
      <c r="C3" s="3">
        <f t="shared" ref="C3:C7" si="0">B3/$B$7</f>
        <v>8.3333333333333329E-2</v>
      </c>
      <c r="E3" s="4" t="s">
        <v>133</v>
      </c>
      <c r="F3" s="4">
        <v>280</v>
      </c>
      <c r="G3" s="3">
        <f>SUM(G1:G2)</f>
        <v>1</v>
      </c>
    </row>
    <row r="4" spans="1:7" x14ac:dyDescent="0.2">
      <c r="A4" s="2" t="s">
        <v>27</v>
      </c>
      <c r="B4" s="2">
        <f>COUNTIF(p3.4.s.CTOPWSS!F:F,Euristica!A4)</f>
        <v>9</v>
      </c>
      <c r="C4" s="3">
        <f t="shared" si="0"/>
        <v>0.25</v>
      </c>
    </row>
    <row r="5" spans="1:7" x14ac:dyDescent="0.2">
      <c r="A5" s="2" t="s">
        <v>37</v>
      </c>
      <c r="B5" s="2">
        <f>COUNTIF(p3.4.s.CTOPWSS!F:F,Euristica!A5)</f>
        <v>11</v>
      </c>
      <c r="C5" s="3">
        <f t="shared" si="0"/>
        <v>0.30555555555555558</v>
      </c>
    </row>
    <row r="6" spans="1:7" x14ac:dyDescent="0.2">
      <c r="A6" s="2" t="s">
        <v>53</v>
      </c>
      <c r="B6" s="2">
        <f>COUNTIF(p3.4.s.CTOPWSS!F:F,Euristica!A6)</f>
        <v>8</v>
      </c>
      <c r="C6" s="3">
        <f t="shared" si="0"/>
        <v>0.22222222222222221</v>
      </c>
    </row>
    <row r="7" spans="1:7" x14ac:dyDescent="0.2">
      <c r="A7" s="4" t="s">
        <v>133</v>
      </c>
      <c r="B7" s="2">
        <f>SUM(B2:B6)</f>
        <v>36</v>
      </c>
      <c r="C7" s="3">
        <f t="shared" si="0"/>
        <v>1</v>
      </c>
    </row>
    <row r="8" spans="1:7" x14ac:dyDescent="0.2">
      <c r="B8" s="5"/>
    </row>
    <row r="9" spans="1:7" x14ac:dyDescent="0.2">
      <c r="A9" s="1" t="s">
        <v>3</v>
      </c>
      <c r="B9" s="1" t="s">
        <v>131</v>
      </c>
      <c r="C9" s="1" t="s">
        <v>132</v>
      </c>
    </row>
    <row r="10" spans="1:7" x14ac:dyDescent="0.2">
      <c r="A10" s="2" t="s">
        <v>26</v>
      </c>
      <c r="B10" s="2">
        <f>COUNTIF(p3.4.s.CTOPWSS!D:D,Euristica!A10)</f>
        <v>14</v>
      </c>
      <c r="C10" s="3">
        <f>B10/$B$15</f>
        <v>0.3888888888888889</v>
      </c>
    </row>
    <row r="11" spans="1:7" x14ac:dyDescent="0.2">
      <c r="A11" s="2" t="s">
        <v>47</v>
      </c>
      <c r="B11" s="2">
        <f>COUNTIF(p3.4.s.CTOPWSS!D:D,Euristica!A11)</f>
        <v>8</v>
      </c>
      <c r="C11" s="3">
        <f t="shared" ref="C11:C15" si="1">B11/$B$15</f>
        <v>0.22222222222222221</v>
      </c>
    </row>
    <row r="12" spans="1:7" x14ac:dyDescent="0.2">
      <c r="A12" s="2" t="s">
        <v>56</v>
      </c>
      <c r="B12" s="2">
        <f>COUNTIF(p3.4.s.CTOPWSS!D:D,Euristica!A12)</f>
        <v>3</v>
      </c>
      <c r="C12" s="3">
        <f t="shared" si="1"/>
        <v>8.3333333333333329E-2</v>
      </c>
    </row>
    <row r="13" spans="1:7" x14ac:dyDescent="0.2">
      <c r="A13" s="2" t="s">
        <v>33</v>
      </c>
      <c r="B13" s="2">
        <f>COUNTIF(p3.4.s.CTOPWSS!D:D,Euristica!A13)</f>
        <v>6</v>
      </c>
      <c r="C13" s="3">
        <f t="shared" si="1"/>
        <v>0.16666666666666666</v>
      </c>
    </row>
    <row r="14" spans="1:7" x14ac:dyDescent="0.2">
      <c r="A14" s="2" t="s">
        <v>41</v>
      </c>
      <c r="B14" s="2">
        <f>COUNTIF(p3.4.s.CTOPWSS!D:D,Euristica!A14)</f>
        <v>5</v>
      </c>
      <c r="C14" s="3">
        <f t="shared" si="1"/>
        <v>0.1388888888888889</v>
      </c>
    </row>
    <row r="15" spans="1:7" x14ac:dyDescent="0.2">
      <c r="A15" s="4" t="s">
        <v>133</v>
      </c>
      <c r="B15" s="2">
        <f>SUM(B10:B14)</f>
        <v>36</v>
      </c>
      <c r="C15" s="3">
        <f t="shared" si="1"/>
        <v>1</v>
      </c>
    </row>
    <row r="18" spans="1:7" x14ac:dyDescent="0.2">
      <c r="A18" s="1" t="s">
        <v>5</v>
      </c>
      <c r="B18" s="1" t="s">
        <v>134</v>
      </c>
      <c r="C18" s="1" t="s">
        <v>135</v>
      </c>
      <c r="E18" s="4" t="s">
        <v>137</v>
      </c>
      <c r="F18" s="2">
        <f>COUNTIFS(p3.4.s.CTOPWSS!AB:AB,"&lt;0",p3.4.s.CTOPWSS!P:P,"1")</f>
        <v>3</v>
      </c>
      <c r="G18" s="21">
        <f>F18/F20</f>
        <v>0.16666666666666666</v>
      </c>
    </row>
    <row r="19" spans="1:7" x14ac:dyDescent="0.2">
      <c r="A19" s="2" t="s">
        <v>78</v>
      </c>
      <c r="B19" s="2">
        <v>1</v>
      </c>
      <c r="C19" s="6">
        <v>1</v>
      </c>
      <c r="E19" s="4" t="s">
        <v>138</v>
      </c>
      <c r="F19" s="2">
        <f>COUNTIFS(p3.4.s.CTOPWSS!P:P,"0",p3.4.s.CTOPWSS!Q:Q, "0")</f>
        <v>15</v>
      </c>
      <c r="G19" s="21">
        <f>F19/F20</f>
        <v>0.83333333333333337</v>
      </c>
    </row>
    <row r="20" spans="1:7" x14ac:dyDescent="0.2">
      <c r="A20" s="2" t="s">
        <v>42</v>
      </c>
      <c r="B20" s="2">
        <v>1</v>
      </c>
      <c r="C20" s="6">
        <v>0.32500000000000001</v>
      </c>
      <c r="E20" s="2"/>
      <c r="F20" s="2">
        <f>F18+F19</f>
        <v>18</v>
      </c>
      <c r="G20" s="21">
        <f>G18+G19</f>
        <v>1</v>
      </c>
    </row>
    <row r="21" spans="1:7" x14ac:dyDescent="0.2">
      <c r="A21" s="2" t="s">
        <v>27</v>
      </c>
      <c r="B21" s="2">
        <v>1</v>
      </c>
      <c r="C21" s="6">
        <v>0.26250000000000001</v>
      </c>
    </row>
    <row r="22" spans="1:7" x14ac:dyDescent="0.2">
      <c r="A22" s="2" t="s">
        <v>37</v>
      </c>
      <c r="B22" s="2">
        <v>1</v>
      </c>
      <c r="C22" s="6">
        <v>0.30130000000000001</v>
      </c>
    </row>
    <row r="23" spans="1:7" x14ac:dyDescent="0.2">
      <c r="A23" s="2" t="s">
        <v>53</v>
      </c>
      <c r="B23" s="2">
        <v>1</v>
      </c>
      <c r="C23" s="6">
        <v>0.40389999999999998</v>
      </c>
    </row>
    <row r="25" spans="1:7" x14ac:dyDescent="0.2">
      <c r="B25" s="5"/>
    </row>
    <row r="26" spans="1:7" x14ac:dyDescent="0.2">
      <c r="A26" s="1" t="s">
        <v>3</v>
      </c>
      <c r="B26" s="1" t="s">
        <v>134</v>
      </c>
      <c r="C26" s="1" t="s">
        <v>135</v>
      </c>
    </row>
    <row r="27" spans="1:7" x14ac:dyDescent="0.2">
      <c r="A27" s="2" t="s">
        <v>26</v>
      </c>
      <c r="B27" s="2">
        <v>1</v>
      </c>
      <c r="C27" s="6">
        <v>1</v>
      </c>
    </row>
    <row r="28" spans="1:7" x14ac:dyDescent="0.2">
      <c r="A28" s="2" t="s">
        <v>47</v>
      </c>
      <c r="B28" s="2">
        <v>1</v>
      </c>
      <c r="C28" s="6">
        <v>0.23397999999999999</v>
      </c>
    </row>
    <row r="29" spans="1:7" x14ac:dyDescent="0.2">
      <c r="A29" s="2" t="s">
        <v>56</v>
      </c>
      <c r="B29" s="2">
        <v>1</v>
      </c>
      <c r="C29" s="6">
        <v>0.21249999999999999</v>
      </c>
    </row>
    <row r="30" spans="1:7" x14ac:dyDescent="0.2">
      <c r="A30" s="2" t="s">
        <v>33</v>
      </c>
      <c r="B30" s="2">
        <v>1</v>
      </c>
      <c r="C30" s="6">
        <v>0.23899999999999999</v>
      </c>
    </row>
    <row r="31" spans="1:7" x14ac:dyDescent="0.2">
      <c r="A31" s="2" t="s">
        <v>41</v>
      </c>
      <c r="B31" s="2">
        <v>1</v>
      </c>
      <c r="C31" s="6">
        <v>0.92810000000000004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I17" sqref="I17"/>
    </sheetView>
  </sheetViews>
  <sheetFormatPr baseColWidth="10" defaultColWidth="11.5" defaultRowHeight="15" x14ac:dyDescent="0.2"/>
  <cols>
    <col min="1" max="1" width="17.33203125" customWidth="1"/>
    <col min="2" max="2" width="18.6640625" bestFit="1" customWidth="1"/>
    <col min="3" max="3" width="13.83203125" customWidth="1"/>
    <col min="4" max="4" width="9.33203125" customWidth="1"/>
    <col min="5" max="5" width="10.1640625" customWidth="1"/>
    <col min="6" max="6" width="12.1640625" customWidth="1"/>
    <col min="7" max="7" width="15.33203125" bestFit="1" customWidth="1"/>
  </cols>
  <sheetData>
    <row r="3" spans="1:7" x14ac:dyDescent="0.2">
      <c r="A3" s="9" t="s">
        <v>257</v>
      </c>
      <c r="B3" s="9" t="s">
        <v>254</v>
      </c>
    </row>
    <row r="4" spans="1:7" x14ac:dyDescent="0.2">
      <c r="A4" s="9" t="s">
        <v>256</v>
      </c>
      <c r="B4" t="s">
        <v>78</v>
      </c>
      <c r="C4" t="s">
        <v>42</v>
      </c>
      <c r="D4" t="s">
        <v>27</v>
      </c>
      <c r="E4" t="s">
        <v>37</v>
      </c>
      <c r="F4" t="s">
        <v>53</v>
      </c>
      <c r="G4" t="s">
        <v>255</v>
      </c>
    </row>
    <row r="5" spans="1:7" x14ac:dyDescent="0.2">
      <c r="A5" s="10" t="s">
        <v>26</v>
      </c>
      <c r="B5" s="11">
        <v>0</v>
      </c>
      <c r="C5" s="11">
        <v>10</v>
      </c>
      <c r="D5" s="11">
        <v>20</v>
      </c>
      <c r="E5" s="11">
        <v>0</v>
      </c>
      <c r="F5" s="11">
        <v>20</v>
      </c>
      <c r="G5" s="11">
        <v>50</v>
      </c>
    </row>
    <row r="6" spans="1:7" x14ac:dyDescent="0.2">
      <c r="A6" s="10" t="s">
        <v>56</v>
      </c>
      <c r="B6" s="11"/>
      <c r="C6" s="11"/>
      <c r="D6" s="11">
        <v>0</v>
      </c>
      <c r="E6" s="11"/>
      <c r="F6" s="11">
        <v>0</v>
      </c>
      <c r="G6" s="11">
        <v>0</v>
      </c>
    </row>
    <row r="7" spans="1:7" x14ac:dyDescent="0.2">
      <c r="A7" s="10" t="s">
        <v>47</v>
      </c>
      <c r="B7" s="11">
        <v>0</v>
      </c>
      <c r="C7" s="11"/>
      <c r="D7" s="11">
        <v>10</v>
      </c>
      <c r="E7" s="11">
        <v>10</v>
      </c>
      <c r="F7" s="11">
        <v>0</v>
      </c>
      <c r="G7" s="11">
        <v>20</v>
      </c>
    </row>
    <row r="8" spans="1:7" x14ac:dyDescent="0.2">
      <c r="A8" s="10" t="s">
        <v>33</v>
      </c>
      <c r="B8" s="11">
        <v>0</v>
      </c>
      <c r="C8" s="11"/>
      <c r="D8" s="11">
        <v>0</v>
      </c>
      <c r="E8" s="11">
        <v>0</v>
      </c>
      <c r="F8" s="11">
        <v>0</v>
      </c>
      <c r="G8" s="11">
        <v>0</v>
      </c>
    </row>
    <row r="9" spans="1:7" x14ac:dyDescent="0.2">
      <c r="A9" s="10" t="s">
        <v>41</v>
      </c>
      <c r="B9" s="11">
        <v>10</v>
      </c>
      <c r="C9" s="11">
        <v>0</v>
      </c>
      <c r="D9" s="11">
        <v>0</v>
      </c>
      <c r="E9" s="11">
        <v>10</v>
      </c>
      <c r="F9" s="11"/>
      <c r="G9" s="11">
        <v>20</v>
      </c>
    </row>
    <row r="10" spans="1:7" x14ac:dyDescent="0.2">
      <c r="A10" s="10" t="s">
        <v>255</v>
      </c>
      <c r="B10" s="11">
        <v>10</v>
      </c>
      <c r="C10" s="11">
        <v>10</v>
      </c>
      <c r="D10" s="11">
        <v>30</v>
      </c>
      <c r="E10" s="11">
        <v>20</v>
      </c>
      <c r="F10" s="11">
        <v>20</v>
      </c>
      <c r="G10" s="11">
        <v>90</v>
      </c>
    </row>
    <row r="13" spans="1:7" x14ac:dyDescent="0.2">
      <c r="A13" s="13" t="s">
        <v>256</v>
      </c>
      <c r="B13" s="12" t="s">
        <v>78</v>
      </c>
      <c r="C13" s="12" t="s">
        <v>42</v>
      </c>
      <c r="D13" s="12" t="s">
        <v>27</v>
      </c>
      <c r="E13" s="12" t="s">
        <v>37</v>
      </c>
      <c r="F13" s="12" t="s">
        <v>53</v>
      </c>
      <c r="G13" s="13" t="s">
        <v>255</v>
      </c>
    </row>
    <row r="14" spans="1:7" x14ac:dyDescent="0.2">
      <c r="A14" s="14" t="s">
        <v>26</v>
      </c>
      <c r="B14" s="19">
        <f>B5/280</f>
        <v>0</v>
      </c>
      <c r="C14" s="19">
        <f t="shared" ref="C14:F14" si="0">C5/280</f>
        <v>3.5714285714285712E-2</v>
      </c>
      <c r="D14" s="19">
        <f t="shared" si="0"/>
        <v>7.1428571428571425E-2</v>
      </c>
      <c r="E14" s="19">
        <f t="shared" si="0"/>
        <v>0</v>
      </c>
      <c r="F14" s="19">
        <f t="shared" si="0"/>
        <v>7.1428571428571425E-2</v>
      </c>
      <c r="G14" s="15"/>
    </row>
    <row r="15" spans="1:7" x14ac:dyDescent="0.2">
      <c r="A15" s="14" t="s">
        <v>56</v>
      </c>
      <c r="B15" s="19">
        <f t="shared" ref="B15:F15" si="1">B6/280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5"/>
    </row>
    <row r="16" spans="1:7" x14ac:dyDescent="0.2">
      <c r="A16" s="14" t="s">
        <v>47</v>
      </c>
      <c r="B16" s="19">
        <f t="shared" ref="B16:F16" si="2">B7/280</f>
        <v>0</v>
      </c>
      <c r="C16" s="19">
        <f t="shared" si="2"/>
        <v>0</v>
      </c>
      <c r="D16" s="19">
        <f t="shared" si="2"/>
        <v>3.5714285714285712E-2</v>
      </c>
      <c r="E16" s="19">
        <f t="shared" si="2"/>
        <v>3.5714285714285712E-2</v>
      </c>
      <c r="F16" s="19">
        <f t="shared" si="2"/>
        <v>0</v>
      </c>
      <c r="G16" s="15"/>
    </row>
    <row r="17" spans="1:7" x14ac:dyDescent="0.2">
      <c r="A17" s="14" t="s">
        <v>33</v>
      </c>
      <c r="B17" s="19">
        <f t="shared" ref="B17:F17" si="3">B8/280</f>
        <v>0</v>
      </c>
      <c r="C17" s="19">
        <f t="shared" si="3"/>
        <v>0</v>
      </c>
      <c r="D17" s="19">
        <f t="shared" si="3"/>
        <v>0</v>
      </c>
      <c r="E17" s="19">
        <f t="shared" si="3"/>
        <v>0</v>
      </c>
      <c r="F17" s="19">
        <f t="shared" si="3"/>
        <v>0</v>
      </c>
      <c r="G17" s="15"/>
    </row>
    <row r="18" spans="1:7" ht="16" thickBot="1" x14ac:dyDescent="0.25">
      <c r="A18" s="14" t="s">
        <v>41</v>
      </c>
      <c r="B18" s="19">
        <f t="shared" ref="B18:F18" si="4">B9/280</f>
        <v>3.5714285714285712E-2</v>
      </c>
      <c r="C18" s="19">
        <f t="shared" si="4"/>
        <v>0</v>
      </c>
      <c r="D18" s="19">
        <f t="shared" si="4"/>
        <v>0</v>
      </c>
      <c r="E18" s="19">
        <f t="shared" si="4"/>
        <v>3.5714285714285712E-2</v>
      </c>
      <c r="F18" s="19">
        <f t="shared" si="4"/>
        <v>0</v>
      </c>
      <c r="G18" s="15"/>
    </row>
    <row r="19" spans="1:7" ht="16" thickTop="1" x14ac:dyDescent="0.2">
      <c r="A19" s="16" t="s">
        <v>255</v>
      </c>
      <c r="B19" s="17"/>
      <c r="C19" s="17"/>
      <c r="D19" s="17"/>
      <c r="E19" s="17"/>
      <c r="F19" s="17"/>
      <c r="G19" s="20">
        <f>SUM(B14:F18)</f>
        <v>0.32142857142857134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p3.4.s.CTOPWSS</vt:lpstr>
      <vt:lpstr>Euristica</vt:lpstr>
      <vt:lpstr>Foglio1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Utente di Microsoft Office</cp:lastModifiedBy>
  <dcterms:created xsi:type="dcterms:W3CDTF">2017-11-03T09:13:10Z</dcterms:created>
  <dcterms:modified xsi:type="dcterms:W3CDTF">2017-11-18T07:58:32Z</dcterms:modified>
</cp:coreProperties>
</file>