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leigh/Documents/GitHub/unc13a_cryptic_splicing/data/"/>
    </mc:Choice>
  </mc:AlternateContent>
  <xr:revisionPtr revIDLastSave="0" documentId="8_{748673F6-2E2F-754A-85D4-4244C9A2709F}" xr6:coauthVersionLast="47" xr6:coauthVersionMax="47" xr10:uidLastSave="{00000000-0000-0000-0000-000000000000}"/>
  <bookViews>
    <workbookView xWindow="1100" yWindow="500" windowWidth="19160" windowHeight="16140" activeTab="3" xr2:uid="{9FE0FCBF-A2A4-1F43-AB6F-07FECFC3D446}"/>
  </bookViews>
  <sheets>
    <sheet name="i11W" sheetId="1" r:id="rId1"/>
    <sheet name="i5W-AUC" sheetId="3" r:id="rId2"/>
    <sheet name="i5W" sheetId="2" r:id="rId3"/>
    <sheet name="Sheet2" sheetId="7" r:id="rId4"/>
    <sheet name="i11w_repeat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6" l="1"/>
  <c r="J18" i="6" s="1"/>
  <c r="E18" i="6"/>
  <c r="I18" i="6" s="1"/>
  <c r="H17" i="6"/>
  <c r="F17" i="6"/>
  <c r="J17" i="6" s="1"/>
  <c r="E17" i="6"/>
  <c r="G17" i="6" s="1"/>
  <c r="F16" i="6"/>
  <c r="J16" i="6" s="1"/>
  <c r="E16" i="6"/>
  <c r="I16" i="6" s="1"/>
  <c r="H15" i="6"/>
  <c r="F15" i="6"/>
  <c r="J15" i="6" s="1"/>
  <c r="E15" i="6"/>
  <c r="G15" i="6" s="1"/>
  <c r="G14" i="6"/>
  <c r="F14" i="6"/>
  <c r="J14" i="6" s="1"/>
  <c r="E14" i="6"/>
  <c r="I14" i="6" s="1"/>
  <c r="H13" i="6"/>
  <c r="F13" i="6"/>
  <c r="J13" i="6" s="1"/>
  <c r="E13" i="6"/>
  <c r="G13" i="6" s="1"/>
  <c r="G12" i="6"/>
  <c r="F12" i="6"/>
  <c r="J12" i="6" s="1"/>
  <c r="E12" i="6"/>
  <c r="I12" i="6" s="1"/>
  <c r="H11" i="6"/>
  <c r="F11" i="6"/>
  <c r="J11" i="6" s="1"/>
  <c r="E11" i="6"/>
  <c r="G11" i="6" s="1"/>
  <c r="G10" i="6"/>
  <c r="F10" i="6"/>
  <c r="J10" i="6" s="1"/>
  <c r="E10" i="6"/>
  <c r="I10" i="6" s="1"/>
  <c r="H9" i="6"/>
  <c r="F9" i="6"/>
  <c r="J9" i="6" s="1"/>
  <c r="E9" i="6"/>
  <c r="G9" i="6" s="1"/>
  <c r="G8" i="6"/>
  <c r="F8" i="6"/>
  <c r="J8" i="6" s="1"/>
  <c r="E8" i="6"/>
  <c r="I8" i="6" s="1"/>
  <c r="H7" i="6"/>
  <c r="F7" i="6"/>
  <c r="J7" i="6" s="1"/>
  <c r="E7" i="6"/>
  <c r="G7" i="6" s="1"/>
  <c r="G6" i="6"/>
  <c r="F6" i="6"/>
  <c r="J6" i="6" s="1"/>
  <c r="E6" i="6"/>
  <c r="I6" i="6" s="1"/>
  <c r="H5" i="6"/>
  <c r="F5" i="6"/>
  <c r="J5" i="6" s="1"/>
  <c r="E5" i="6"/>
  <c r="G5" i="6" s="1"/>
  <c r="G4" i="6"/>
  <c r="F4" i="6"/>
  <c r="J4" i="6" s="1"/>
  <c r="E4" i="6"/>
  <c r="I4" i="6" s="1"/>
  <c r="H3" i="6"/>
  <c r="F3" i="6"/>
  <c r="J3" i="6" s="1"/>
  <c r="E3" i="6"/>
  <c r="G3" i="6" s="1"/>
  <c r="G2" i="6"/>
  <c r="F2" i="6"/>
  <c r="J2" i="6" s="1"/>
  <c r="E2" i="6"/>
  <c r="I2" i="6" s="1"/>
  <c r="H1" i="6"/>
  <c r="F1" i="6"/>
  <c r="J1" i="6" s="1"/>
  <c r="E1" i="6"/>
  <c r="G1" i="6" s="1"/>
  <c r="F26" i="2"/>
  <c r="I4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6" i="2"/>
  <c r="G33" i="2"/>
  <c r="G34" i="2"/>
  <c r="G40" i="2"/>
  <c r="G42" i="2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G6" i="5"/>
  <c r="K6" i="5" s="1"/>
  <c r="G7" i="5"/>
  <c r="K7" i="5" s="1"/>
  <c r="G8" i="5"/>
  <c r="K8" i="5" s="1"/>
  <c r="G9" i="5"/>
  <c r="K9" i="5" s="1"/>
  <c r="G10" i="5"/>
  <c r="K10" i="5" s="1"/>
  <c r="G11" i="5"/>
  <c r="K11" i="5" s="1"/>
  <c r="G12" i="5"/>
  <c r="K12" i="5" s="1"/>
  <c r="G13" i="5"/>
  <c r="K13" i="5" s="1"/>
  <c r="G14" i="5"/>
  <c r="K14" i="5" s="1"/>
  <c r="G15" i="5"/>
  <c r="K15" i="5" s="1"/>
  <c r="G16" i="5"/>
  <c r="K16" i="5" s="1"/>
  <c r="G17" i="5"/>
  <c r="K17" i="5" s="1"/>
  <c r="G18" i="5"/>
  <c r="K18" i="5" s="1"/>
  <c r="G19" i="5"/>
  <c r="K19" i="5" s="1"/>
  <c r="G20" i="5"/>
  <c r="K20" i="5" s="1"/>
  <c r="G21" i="5"/>
  <c r="K21" i="5" s="1"/>
  <c r="G22" i="5"/>
  <c r="K22" i="5" s="1"/>
  <c r="G5" i="5"/>
  <c r="K5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5" i="5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1" i="1"/>
  <c r="F32" i="1"/>
  <c r="H32" i="1"/>
  <c r="H33" i="1"/>
  <c r="H34" i="1"/>
  <c r="F35" i="1"/>
  <c r="H35" i="1"/>
  <c r="F36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F31" i="1"/>
  <c r="H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1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2" i="2"/>
  <c r="J42" i="2" s="1"/>
  <c r="K42" i="2" s="1"/>
  <c r="F41" i="2"/>
  <c r="F40" i="2"/>
  <c r="F39" i="2"/>
  <c r="F38" i="2"/>
  <c r="F37" i="2"/>
  <c r="F36" i="2"/>
  <c r="F35" i="2"/>
  <c r="G35" i="2" s="1"/>
  <c r="F34" i="2"/>
  <c r="F33" i="2"/>
  <c r="F32" i="2"/>
  <c r="F31" i="2"/>
  <c r="F30" i="2"/>
  <c r="F29" i="2"/>
  <c r="F28" i="2"/>
  <c r="F27" i="2"/>
  <c r="G27" i="2" s="1"/>
  <c r="J27" i="2"/>
  <c r="K27" i="2" s="1"/>
  <c r="J28" i="2"/>
  <c r="K28" i="2" s="1"/>
  <c r="J32" i="2"/>
  <c r="K32" i="2"/>
  <c r="J34" i="2"/>
  <c r="K34" i="2" s="1"/>
  <c r="J38" i="2"/>
  <c r="K38" i="2" s="1"/>
  <c r="J40" i="2"/>
  <c r="K40" i="2"/>
  <c r="I20" i="3"/>
  <c r="I10" i="3"/>
  <c r="I11" i="3"/>
  <c r="I12" i="3"/>
  <c r="I13" i="3"/>
  <c r="I14" i="3"/>
  <c r="I15" i="3"/>
  <c r="I16" i="3"/>
  <c r="I17" i="3"/>
  <c r="I18" i="3"/>
  <c r="I9" i="3"/>
  <c r="H10" i="3"/>
  <c r="H11" i="3"/>
  <c r="H12" i="3"/>
  <c r="H13" i="3"/>
  <c r="H14" i="3"/>
  <c r="H15" i="3"/>
  <c r="H16" i="3"/>
  <c r="H17" i="3"/>
  <c r="H18" i="3"/>
  <c r="H20" i="3"/>
  <c r="H9" i="3"/>
  <c r="G10" i="3"/>
  <c r="G11" i="3"/>
  <c r="G12" i="3"/>
  <c r="G13" i="3"/>
  <c r="G14" i="3"/>
  <c r="G15" i="3"/>
  <c r="G16" i="3"/>
  <c r="G17" i="3"/>
  <c r="G18" i="3"/>
  <c r="G20" i="3"/>
  <c r="G9" i="3"/>
  <c r="F10" i="3"/>
  <c r="F11" i="3"/>
  <c r="F12" i="3"/>
  <c r="F13" i="3"/>
  <c r="F14" i="3"/>
  <c r="F15" i="3"/>
  <c r="F16" i="3"/>
  <c r="F17" i="3"/>
  <c r="F18" i="3"/>
  <c r="F20" i="3"/>
  <c r="F9" i="3"/>
  <c r="F10" i="2"/>
  <c r="G10" i="2" s="1"/>
  <c r="F11" i="2"/>
  <c r="I21" i="2"/>
  <c r="H21" i="2"/>
  <c r="F21" i="2"/>
  <c r="G21" i="2" s="1"/>
  <c r="I20" i="2"/>
  <c r="H20" i="2"/>
  <c r="F20" i="2"/>
  <c r="G20" i="2"/>
  <c r="I19" i="2"/>
  <c r="H19" i="2"/>
  <c r="F19" i="2"/>
  <c r="G19" i="2" s="1"/>
  <c r="I18" i="2"/>
  <c r="H18" i="2"/>
  <c r="F18" i="2"/>
  <c r="G18" i="2"/>
  <c r="I17" i="2"/>
  <c r="H17" i="2"/>
  <c r="F17" i="2"/>
  <c r="G17" i="2" s="1"/>
  <c r="I16" i="2"/>
  <c r="H16" i="2"/>
  <c r="F16" i="2"/>
  <c r="G16" i="2"/>
  <c r="I15" i="2"/>
  <c r="H15" i="2"/>
  <c r="F15" i="2"/>
  <c r="G15" i="2" s="1"/>
  <c r="I14" i="2"/>
  <c r="H14" i="2"/>
  <c r="F14" i="2"/>
  <c r="G14" i="2"/>
  <c r="I13" i="2"/>
  <c r="H13" i="2"/>
  <c r="F13" i="2"/>
  <c r="G13" i="2" s="1"/>
  <c r="I12" i="2"/>
  <c r="H12" i="2"/>
  <c r="F12" i="2"/>
  <c r="G12" i="2"/>
  <c r="I11" i="2"/>
  <c r="H11" i="2"/>
  <c r="G11" i="2"/>
  <c r="I10" i="2"/>
  <c r="H10" i="2"/>
  <c r="F8" i="1"/>
  <c r="G8" i="1"/>
  <c r="I9" i="1"/>
  <c r="I10" i="1"/>
  <c r="I11" i="1"/>
  <c r="I12" i="1"/>
  <c r="I13" i="1"/>
  <c r="I14" i="1"/>
  <c r="I15" i="1"/>
  <c r="I16" i="1"/>
  <c r="I17" i="1"/>
  <c r="I18" i="1"/>
  <c r="I19" i="1"/>
  <c r="I8" i="1"/>
  <c r="H9" i="1"/>
  <c r="H10" i="1"/>
  <c r="H11" i="1"/>
  <c r="H12" i="1"/>
  <c r="H13" i="1"/>
  <c r="H14" i="1"/>
  <c r="H15" i="1"/>
  <c r="H16" i="1"/>
  <c r="H17" i="1"/>
  <c r="H18" i="1"/>
  <c r="H19" i="1"/>
  <c r="H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I1" i="6" l="1"/>
  <c r="I3" i="6"/>
  <c r="I5" i="6"/>
  <c r="I7" i="6"/>
  <c r="I9" i="6"/>
  <c r="I11" i="6"/>
  <c r="I13" i="6"/>
  <c r="I15" i="6"/>
  <c r="G16" i="6"/>
  <c r="I17" i="6"/>
  <c r="G18" i="6"/>
  <c r="H2" i="6"/>
  <c r="H4" i="6"/>
  <c r="H6" i="6"/>
  <c r="H8" i="6"/>
  <c r="H10" i="6"/>
  <c r="H12" i="6"/>
  <c r="H14" i="6"/>
  <c r="H16" i="6"/>
  <c r="H18" i="6"/>
  <c r="G32" i="2"/>
  <c r="G41" i="2"/>
  <c r="J39" i="2"/>
  <c r="K39" i="2" s="1"/>
  <c r="G39" i="2"/>
  <c r="G31" i="2"/>
  <c r="J30" i="2"/>
  <c r="K30" i="2" s="1"/>
  <c r="G38" i="2"/>
  <c r="G30" i="2"/>
  <c r="J31" i="2"/>
  <c r="K31" i="2" s="1"/>
  <c r="G37" i="2"/>
  <c r="G29" i="2"/>
  <c r="G36" i="2"/>
  <c r="G28" i="2"/>
  <c r="J36" i="2"/>
  <c r="K36" i="2" s="1"/>
  <c r="J35" i="2"/>
  <c r="K35" i="2" s="1"/>
  <c r="G26" i="2"/>
  <c r="J37" i="2"/>
  <c r="K37" i="2" s="1"/>
  <c r="J41" i="2"/>
  <c r="K41" i="2" s="1"/>
  <c r="J26" i="2"/>
  <c r="K26" i="2" s="1"/>
  <c r="J33" i="2"/>
  <c r="K33" i="2" s="1"/>
  <c r="J29" i="2"/>
  <c r="K29" i="2" s="1"/>
</calcChain>
</file>

<file path=xl/sharedStrings.xml><?xml version="1.0" encoding="utf-8"?>
<sst xmlns="http://schemas.openxmlformats.org/spreadsheetml/2006/main" count="323" uniqueCount="57">
  <si>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</si>
  <si>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</si>
  <si>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</si>
  <si>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</si>
  <si>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</si>
  <si>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</si>
  <si>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</si>
  <si>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</si>
  <si>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</si>
  <si>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</si>
  <si>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</si>
  <si>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</si>
  <si>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</si>
  <si>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</si>
  <si>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</si>
  <si>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</si>
  <si>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</si>
  <si>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</si>
  <si>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200bp</t>
  </si>
  <si>
    <t>300bp</t>
  </si>
  <si>
    <t>400bp</t>
  </si>
  <si>
    <t>Cryptics total</t>
  </si>
  <si>
    <t>Ratio crytics to normal</t>
  </si>
  <si>
    <t>Control</t>
  </si>
  <si>
    <t>TDP43</t>
  </si>
  <si>
    <t>SG200</t>
  </si>
  <si>
    <t xml:space="preserve">TDP43 </t>
  </si>
  <si>
    <t>SG1001</t>
  </si>
  <si>
    <t>Severe</t>
  </si>
  <si>
    <t>Mild</t>
  </si>
  <si>
    <t>TDP43_sev</t>
  </si>
  <si>
    <t>TDP43_mild</t>
  </si>
  <si>
    <t>Ratio short crytic to normal</t>
  </si>
  <si>
    <t>Ratio long cryptics</t>
  </si>
  <si>
    <t>-</t>
  </si>
  <si>
    <t>Total Cryptics Ratio</t>
  </si>
  <si>
    <t>Short cryptics ratio</t>
  </si>
  <si>
    <t>Long Crytpics ratio</t>
  </si>
  <si>
    <t>PSI Analysis</t>
  </si>
  <si>
    <t>Total</t>
  </si>
  <si>
    <t>TOTAL CE PSI</t>
  </si>
  <si>
    <t>Short CE PSI</t>
  </si>
  <si>
    <t>Long CE PSI</t>
  </si>
  <si>
    <t xml:space="preserve">Total Cryptics </t>
  </si>
  <si>
    <t>i5w-hNC</t>
  </si>
  <si>
    <t>Day7 i3N</t>
  </si>
  <si>
    <t>i11w-mNC</t>
  </si>
  <si>
    <t>Correct E PSI</t>
  </si>
  <si>
    <t>Normal E PSI</t>
  </si>
  <si>
    <t>cell line</t>
  </si>
  <si>
    <t>i5W</t>
  </si>
  <si>
    <t>control</t>
  </si>
  <si>
    <t>tdp43_severe</t>
  </si>
  <si>
    <t>tdp43_mild</t>
  </si>
  <si>
    <t>i11w_repeat</t>
  </si>
  <si>
    <t>condition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</si>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</sst>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sz val="8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0" fillId="2" borderId="0" xfId="0" applyFont="1" applyFill="1"/>
    <xf numFmtId="0" fontId="2" fillId="2" borderId="0" xfId="0" applyFont="1" applyFill="1"/>
    <xf numFmtId="4" fontId="2" fillId="2" borderId="0" xfId="0" applyNumberFormat="1" applyFont="1" applyFill="1"/>
    <xf numFmtId="0" fontId="0" fillId="3" borderId="0" xfId="0" applyFont="1" applyFill="1"/>
    <xf numFmtId="0" fontId="2" fillId="3" borderId="0" xfId="0" applyFont="1" applyFill="1"/>
    <xf numFmtId="0" fontId="0" fillId="4" borderId="0" xfId="0" applyFont="1" applyFill="1"/>
    <xf numFmtId="0" fontId="2" fillId="4" borderId="0" xfId="0" applyFont="1" applyFill="1"/>
    <xf numFmtId="4" fontId="3" fillId="0" borderId="0" xfId="0" applyNumberFormat="1" applyFont="1"/>
    <xf numFmtId="0" fontId="3" fillId="0" borderId="0" xfId="0" applyFont="1"/>
    <xf numFmtId="4" fontId="0" fillId="0" borderId="0" xfId="0" applyNumberFormat="1"/>
    <xf numFmtId="0" fontId="0" fillId="5" borderId="0" xfId="0" applyFill="1"/>
    <xf numFmtId="0" fontId="3" fillId="4" borderId="0" xfId="0" applyFont="1" applyFill="1"/>
    <xf numFmtId="4" fontId="0" fillId="4" borderId="0" xfId="0" applyNumberFormat="1" applyFill="1"/>
    <xf numFmtId="0" fontId="0" fillId="4" borderId="0" xfId="0" applyFill="1"/>
    <xf numFmtId="0" fontId="3" fillId="3" borderId="0" xfId="0" applyFont="1" applyFill="1"/>
    <xf numFmtId="4" fontId="0" fillId="3" borderId="0" xfId="0" applyNumberFormat="1" applyFill="1"/>
    <xf numFmtId="0" fontId="0" fillId="3" borderId="0" xfId="0" applyFill="1"/>
    <xf numFmtId="0" fontId="0" fillId="2" borderId="0" xfId="0" applyFill="1"/>
    <xf numFmtId="4" fontId="0" fillId="2" borderId="0" xfId="0" applyNumberFormat="1" applyFont="1" applyFill="1"/>
    <xf numFmtId="4" fontId="0" fillId="3" borderId="0" xfId="0" applyNumberFormat="1" applyFont="1" applyFill="1"/>
    <xf numFmtId="4" fontId="0" fillId="4" borderId="0" xfId="0" applyNumberFormat="1" applyFont="1" applyFill="1"/>
    <xf numFmtId="0" fontId="4" fillId="0" borderId="0" xfId="0" applyFont="1"/>
    <xf numFmtId="0" fontId="0" fillId="6" borderId="0" xfId="0" applyFont="1" applyFill="1"/>
    <xf numFmtId="4" fontId="3" fillId="6" borderId="0" xfId="0" applyNumberFormat="1" applyFont="1" applyFill="1"/>
    <xf numFmtId="0" fontId="0" fillId="6" borderId="0" xfId="0" applyFill="1"/>
    <xf numFmtId="4" fontId="0" fillId="6" borderId="0" xfId="0" applyNumberFormat="1" applyFill="1"/>
    <xf numFmtId="9" fontId="0" fillId="6" borderId="0" xfId="1" applyFont="1" applyFill="1"/>
    <xf numFmtId="9" fontId="0" fillId="2" borderId="0" xfId="1" applyFont="1" applyFill="1"/>
    <xf numFmtId="0" fontId="6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193A-C807-BD45-A995-351F0C2801CB}">
  <dimension ref="A1:L48"/>
  <sheetViews>
    <sheetView workbookViewId="0">
      <selection activeCell="E25" sqref="E25"/>
    </sheetView>
  </sheetViews>
  <sheetFormatPr baseColWidth="10" defaultRowHeight="16" x14ac:dyDescent="0.2"/>
  <cols>
    <col min="6" max="7" width="15.1640625" customWidth="1"/>
    <col min="8" max="8" width="14.33203125" customWidth="1"/>
    <col min="9" max="9" width="10.83203125" customWidth="1"/>
  </cols>
  <sheetData>
    <row r="1" spans="1:9" x14ac:dyDescent="0.2">
      <c r="B1" s="1"/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32</v>
      </c>
      <c r="I1" s="1" t="s">
        <v>33</v>
      </c>
    </row>
    <row r="2" spans="1:9" x14ac:dyDescent="0.2">
      <c r="A2" t="s">
        <v>23</v>
      </c>
      <c r="B2" s="2" t="s">
        <v>0</v>
      </c>
      <c r="C2" s="3">
        <v>15.95</v>
      </c>
      <c r="D2" s="2"/>
      <c r="E2" s="2"/>
      <c r="G2">
        <v>0</v>
      </c>
    </row>
    <row r="3" spans="1:9" x14ac:dyDescent="0.2">
      <c r="B3" s="2" t="s">
        <v>1</v>
      </c>
      <c r="C3" s="2"/>
      <c r="D3" s="2"/>
      <c r="E3" s="2"/>
      <c r="G3">
        <v>0</v>
      </c>
    </row>
    <row r="4" spans="1:9" x14ac:dyDescent="0.2">
      <c r="B4" s="2" t="s">
        <v>2</v>
      </c>
      <c r="C4" s="2"/>
      <c r="D4" s="2"/>
      <c r="E4" s="2"/>
      <c r="G4">
        <v>0</v>
      </c>
    </row>
    <row r="5" spans="1:9" x14ac:dyDescent="0.2">
      <c r="B5" s="2" t="s">
        <v>3</v>
      </c>
      <c r="C5" s="2"/>
      <c r="D5" s="2"/>
      <c r="E5" s="2"/>
      <c r="G5">
        <v>0</v>
      </c>
    </row>
    <row r="6" spans="1:9" x14ac:dyDescent="0.2">
      <c r="B6" s="2" t="s">
        <v>4</v>
      </c>
      <c r="C6" s="4">
        <v>1387.66</v>
      </c>
      <c r="D6" s="2"/>
      <c r="E6" s="2"/>
      <c r="G6">
        <v>0</v>
      </c>
    </row>
    <row r="7" spans="1:9" x14ac:dyDescent="0.2">
      <c r="B7" s="2" t="s">
        <v>5</v>
      </c>
      <c r="C7" s="4">
        <v>1280.02</v>
      </c>
      <c r="D7" s="2"/>
      <c r="E7" s="2"/>
      <c r="G7">
        <v>0</v>
      </c>
    </row>
    <row r="8" spans="1:9" x14ac:dyDescent="0.2">
      <c r="A8" t="s">
        <v>24</v>
      </c>
      <c r="B8" s="5" t="s">
        <v>6</v>
      </c>
      <c r="C8" s="6">
        <v>493.51</v>
      </c>
      <c r="D8" s="6">
        <v>466.49</v>
      </c>
      <c r="E8" s="6">
        <v>145.69</v>
      </c>
      <c r="F8">
        <f>E8+D8</f>
        <v>612.18000000000006</v>
      </c>
      <c r="G8">
        <f t="shared" ref="G8:G19" si="0">F8/C8</f>
        <v>1.2404611861968351</v>
      </c>
      <c r="H8">
        <f t="shared" ref="H8:H19" si="1">D8/C8</f>
        <v>0.94524933638629416</v>
      </c>
      <c r="I8">
        <f t="shared" ref="I8:I19" si="2">E8/C8</f>
        <v>0.29521184981054083</v>
      </c>
    </row>
    <row r="9" spans="1:9" x14ac:dyDescent="0.2">
      <c r="A9" t="s">
        <v>25</v>
      </c>
      <c r="B9" s="5" t="s">
        <v>7</v>
      </c>
      <c r="C9" s="6">
        <v>627.32000000000005</v>
      </c>
      <c r="D9" s="6">
        <v>453.17</v>
      </c>
      <c r="E9" s="6">
        <v>96.99</v>
      </c>
      <c r="F9">
        <f t="shared" ref="F9:F19" si="3">E9+D9</f>
        <v>550.16</v>
      </c>
      <c r="G9">
        <f t="shared" si="0"/>
        <v>0.87700057386979524</v>
      </c>
      <c r="H9">
        <f t="shared" si="1"/>
        <v>0.72239048651405979</v>
      </c>
      <c r="I9">
        <f t="shared" si="2"/>
        <v>0.15461008735573548</v>
      </c>
    </row>
    <row r="10" spans="1:9" x14ac:dyDescent="0.2">
      <c r="A10" t="s">
        <v>28</v>
      </c>
      <c r="B10" s="5" t="s">
        <v>8</v>
      </c>
      <c r="C10" s="6">
        <v>441.79</v>
      </c>
      <c r="D10" s="6">
        <v>490.7</v>
      </c>
      <c r="E10" s="6">
        <v>48.08</v>
      </c>
      <c r="F10">
        <f t="shared" si="3"/>
        <v>538.78</v>
      </c>
      <c r="G10">
        <f t="shared" si="0"/>
        <v>1.2195386948550215</v>
      </c>
      <c r="H10">
        <f t="shared" si="1"/>
        <v>1.110708707757079</v>
      </c>
      <c r="I10">
        <f t="shared" si="2"/>
        <v>0.10882998709794245</v>
      </c>
    </row>
    <row r="11" spans="1:9" x14ac:dyDescent="0.2">
      <c r="B11" s="5" t="s">
        <v>9</v>
      </c>
      <c r="C11" s="6">
        <v>636.88</v>
      </c>
      <c r="D11" s="6">
        <v>365.2</v>
      </c>
      <c r="E11" s="6">
        <v>155.68</v>
      </c>
      <c r="F11">
        <f t="shared" si="3"/>
        <v>520.88</v>
      </c>
      <c r="G11">
        <f t="shared" si="0"/>
        <v>0.81786207762843866</v>
      </c>
      <c r="H11">
        <f t="shared" si="1"/>
        <v>0.5734204245697776</v>
      </c>
      <c r="I11">
        <f t="shared" si="2"/>
        <v>0.24444165305866097</v>
      </c>
    </row>
    <row r="12" spans="1:9" x14ac:dyDescent="0.2">
      <c r="B12" s="5" t="s">
        <v>10</v>
      </c>
      <c r="C12" s="6">
        <v>499.24</v>
      </c>
      <c r="D12" s="6">
        <v>515.1</v>
      </c>
      <c r="E12" s="6">
        <v>161.76</v>
      </c>
      <c r="F12">
        <f t="shared" si="3"/>
        <v>676.86</v>
      </c>
      <c r="G12">
        <f t="shared" si="0"/>
        <v>1.3557807867959297</v>
      </c>
      <c r="H12">
        <f t="shared" si="1"/>
        <v>1.0317682877974521</v>
      </c>
      <c r="I12">
        <f t="shared" si="2"/>
        <v>0.32401249899847767</v>
      </c>
    </row>
    <row r="13" spans="1:9" x14ac:dyDescent="0.2">
      <c r="B13" s="5" t="s">
        <v>11</v>
      </c>
      <c r="C13" s="6">
        <v>612.63</v>
      </c>
      <c r="D13" s="6">
        <v>395.13</v>
      </c>
      <c r="E13" s="6">
        <v>75.709999999999994</v>
      </c>
      <c r="F13">
        <f t="shared" si="3"/>
        <v>470.84</v>
      </c>
      <c r="G13">
        <f t="shared" si="0"/>
        <v>0.76855524541729914</v>
      </c>
      <c r="H13">
        <f t="shared" si="1"/>
        <v>0.64497331178688599</v>
      </c>
      <c r="I13">
        <f t="shared" si="2"/>
        <v>0.12358193363041313</v>
      </c>
    </row>
    <row r="14" spans="1:9" x14ac:dyDescent="0.2">
      <c r="A14" t="s">
        <v>26</v>
      </c>
      <c r="B14" s="7" t="s">
        <v>12</v>
      </c>
      <c r="C14" s="8">
        <v>611.41999999999996</v>
      </c>
      <c r="D14" s="8">
        <v>347.58</v>
      </c>
      <c r="E14" s="8">
        <v>119.99</v>
      </c>
      <c r="F14">
        <f t="shared" si="3"/>
        <v>467.57</v>
      </c>
      <c r="G14">
        <f t="shared" si="0"/>
        <v>0.76472801020575054</v>
      </c>
      <c r="H14">
        <f t="shared" si="1"/>
        <v>0.56847993196166302</v>
      </c>
      <c r="I14">
        <f t="shared" si="2"/>
        <v>0.19624807824408755</v>
      </c>
    </row>
    <row r="15" spans="1:9" x14ac:dyDescent="0.2">
      <c r="A15" t="s">
        <v>27</v>
      </c>
      <c r="B15" s="7" t="s">
        <v>13</v>
      </c>
      <c r="C15" s="8">
        <v>520.61</v>
      </c>
      <c r="D15" s="8">
        <v>227.58</v>
      </c>
      <c r="E15" s="8">
        <v>39.83</v>
      </c>
      <c r="F15">
        <f t="shared" si="3"/>
        <v>267.41000000000003</v>
      </c>
      <c r="G15">
        <f t="shared" si="0"/>
        <v>0.51364745202742934</v>
      </c>
      <c r="H15">
        <f t="shared" si="1"/>
        <v>0.43714104608055937</v>
      </c>
      <c r="I15">
        <f t="shared" si="2"/>
        <v>7.6506405946870013E-2</v>
      </c>
    </row>
    <row r="16" spans="1:9" x14ac:dyDescent="0.2">
      <c r="A16" t="s">
        <v>29</v>
      </c>
      <c r="B16" s="7" t="s">
        <v>14</v>
      </c>
      <c r="C16" s="8">
        <v>655.4</v>
      </c>
      <c r="D16" s="8">
        <v>285.52</v>
      </c>
      <c r="E16" s="8">
        <v>112.86</v>
      </c>
      <c r="F16">
        <f t="shared" si="3"/>
        <v>398.38</v>
      </c>
      <c r="G16">
        <f t="shared" si="0"/>
        <v>0.60784253890753737</v>
      </c>
      <c r="H16">
        <f t="shared" si="1"/>
        <v>0.43564235581324379</v>
      </c>
      <c r="I16">
        <f t="shared" si="2"/>
        <v>0.17220018309429358</v>
      </c>
    </row>
    <row r="17" spans="1:12" x14ac:dyDescent="0.2">
      <c r="B17" s="7" t="s">
        <v>15</v>
      </c>
      <c r="C17" s="8">
        <v>692.48</v>
      </c>
      <c r="D17" s="8">
        <v>431.13</v>
      </c>
      <c r="E17" s="8">
        <v>23.99</v>
      </c>
      <c r="F17">
        <f t="shared" si="3"/>
        <v>455.12</v>
      </c>
      <c r="G17">
        <f t="shared" si="0"/>
        <v>0.65723197781885401</v>
      </c>
      <c r="H17">
        <f t="shared" si="1"/>
        <v>0.62258837800369682</v>
      </c>
      <c r="I17">
        <f t="shared" si="2"/>
        <v>3.4643599815157113E-2</v>
      </c>
    </row>
    <row r="18" spans="1:12" x14ac:dyDescent="0.2">
      <c r="B18" s="7" t="s">
        <v>16</v>
      </c>
      <c r="C18" s="8">
        <v>625.53</v>
      </c>
      <c r="D18" s="8">
        <v>342.3</v>
      </c>
      <c r="E18" s="8">
        <v>46.43</v>
      </c>
      <c r="F18">
        <f t="shared" si="3"/>
        <v>388.73</v>
      </c>
      <c r="G18">
        <f t="shared" si="0"/>
        <v>0.62144101801672191</v>
      </c>
      <c r="H18">
        <f t="shared" si="1"/>
        <v>0.54721596086518631</v>
      </c>
      <c r="I18">
        <f t="shared" si="2"/>
        <v>7.4225057151535503E-2</v>
      </c>
    </row>
    <row r="19" spans="1:12" x14ac:dyDescent="0.2">
      <c r="B19" s="7" t="s">
        <v>17</v>
      </c>
      <c r="C19" s="8">
        <v>638.05999999999995</v>
      </c>
      <c r="D19" s="8">
        <v>379.57</v>
      </c>
      <c r="E19" s="8">
        <v>52.82</v>
      </c>
      <c r="F19">
        <f t="shared" si="3"/>
        <v>432.39</v>
      </c>
      <c r="G19">
        <f t="shared" si="0"/>
        <v>0.67766354261354733</v>
      </c>
      <c r="H19">
        <f t="shared" si="1"/>
        <v>0.59488135911983198</v>
      </c>
      <c r="I19">
        <f t="shared" si="2"/>
        <v>8.2782183493715328E-2</v>
      </c>
    </row>
    <row r="29" spans="1:12" x14ac:dyDescent="0.2">
      <c r="A29" s="12" t="s">
        <v>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">
      <c r="C30" s="23" t="s">
        <v>18</v>
      </c>
      <c r="D30" s="23" t="s">
        <v>19</v>
      </c>
      <c r="E30" s="23" t="s">
        <v>20</v>
      </c>
      <c r="F30" s="23" t="s">
        <v>39</v>
      </c>
      <c r="G30" s="23" t="s">
        <v>43</v>
      </c>
      <c r="H30" s="23" t="s">
        <v>41</v>
      </c>
      <c r="I30" s="23" t="s">
        <v>42</v>
      </c>
      <c r="J30" s="23" t="s">
        <v>40</v>
      </c>
      <c r="L30" s="1"/>
    </row>
    <row r="31" spans="1:12" x14ac:dyDescent="0.2">
      <c r="B31" s="2" t="s">
        <v>0</v>
      </c>
      <c r="C31" s="3">
        <v>15.95</v>
      </c>
      <c r="D31" s="2">
        <v>0</v>
      </c>
      <c r="E31" s="2">
        <v>0</v>
      </c>
      <c r="F31" s="19">
        <f>SUM(C31:E31)</f>
        <v>15.95</v>
      </c>
      <c r="G31" s="19">
        <f>SUM(D31:E31)</f>
        <v>0</v>
      </c>
      <c r="H31" s="19">
        <f>(D31/F31)*100</f>
        <v>0</v>
      </c>
      <c r="I31" s="19">
        <f>(E31/F31)*100</f>
        <v>0</v>
      </c>
      <c r="J31" s="19">
        <f>(G31/F31)*100</f>
        <v>0</v>
      </c>
    </row>
    <row r="32" spans="1:12" x14ac:dyDescent="0.2">
      <c r="B32" s="2" t="s">
        <v>1</v>
      </c>
      <c r="C32" s="2"/>
      <c r="D32" s="2"/>
      <c r="E32" s="2"/>
      <c r="F32" s="19">
        <f t="shared" ref="F32:F48" si="4">SUM(C32:E32)</f>
        <v>0</v>
      </c>
      <c r="G32" s="19">
        <f t="shared" ref="G32:G48" si="5">SUM(D32:E32)</f>
        <v>0</v>
      </c>
      <c r="H32" s="19" t="e">
        <f t="shared" ref="H32:H48" si="6">(D32/F32)*100</f>
        <v>#DIV/0!</v>
      </c>
      <c r="I32" s="19" t="e">
        <f t="shared" ref="I32:I48" si="7">(E32/F32)*100</f>
        <v>#DIV/0!</v>
      </c>
      <c r="J32" s="19" t="e">
        <f t="shared" ref="J32:J48" si="8">(G32/F32)*100</f>
        <v>#DIV/0!</v>
      </c>
    </row>
    <row r="33" spans="2:10" x14ac:dyDescent="0.2">
      <c r="B33" s="2" t="s">
        <v>2</v>
      </c>
      <c r="C33" s="2"/>
      <c r="D33" s="2"/>
      <c r="E33" s="2"/>
      <c r="F33" s="19">
        <f t="shared" si="4"/>
        <v>0</v>
      </c>
      <c r="G33" s="19">
        <f t="shared" si="5"/>
        <v>0</v>
      </c>
      <c r="H33" s="19" t="e">
        <f t="shared" si="6"/>
        <v>#DIV/0!</v>
      </c>
      <c r="I33" s="19" t="e">
        <f t="shared" si="7"/>
        <v>#DIV/0!</v>
      </c>
      <c r="J33" s="19" t="e">
        <f t="shared" si="8"/>
        <v>#DIV/0!</v>
      </c>
    </row>
    <row r="34" spans="2:10" x14ac:dyDescent="0.2">
      <c r="B34" s="2" t="s">
        <v>3</v>
      </c>
      <c r="C34" s="2"/>
      <c r="D34" s="2"/>
      <c r="E34" s="2"/>
      <c r="F34" s="19">
        <f t="shared" si="4"/>
        <v>0</v>
      </c>
      <c r="G34" s="19">
        <f t="shared" si="5"/>
        <v>0</v>
      </c>
      <c r="H34" s="19" t="e">
        <f t="shared" si="6"/>
        <v>#DIV/0!</v>
      </c>
      <c r="I34" s="19" t="e">
        <f t="shared" si="7"/>
        <v>#DIV/0!</v>
      </c>
      <c r="J34" s="19" t="e">
        <f t="shared" si="8"/>
        <v>#DIV/0!</v>
      </c>
    </row>
    <row r="35" spans="2:10" x14ac:dyDescent="0.2">
      <c r="B35" s="2" t="s">
        <v>4</v>
      </c>
      <c r="C35" s="4">
        <v>1387.66</v>
      </c>
      <c r="D35" s="2">
        <v>0</v>
      </c>
      <c r="E35" s="2">
        <v>0</v>
      </c>
      <c r="F35" s="19">
        <f t="shared" si="4"/>
        <v>1387.66</v>
      </c>
      <c r="G35" s="19">
        <f t="shared" si="5"/>
        <v>0</v>
      </c>
      <c r="H35" s="19">
        <f t="shared" si="6"/>
        <v>0</v>
      </c>
      <c r="I35" s="19">
        <f t="shared" si="7"/>
        <v>0</v>
      </c>
      <c r="J35" s="19">
        <f t="shared" si="8"/>
        <v>0</v>
      </c>
    </row>
    <row r="36" spans="2:10" x14ac:dyDescent="0.2">
      <c r="B36" s="2" t="s">
        <v>5</v>
      </c>
      <c r="C36" s="4">
        <v>1280.02</v>
      </c>
      <c r="D36" s="2">
        <v>0</v>
      </c>
      <c r="E36" s="2">
        <v>0</v>
      </c>
      <c r="F36" s="19">
        <f t="shared" si="4"/>
        <v>1280.02</v>
      </c>
      <c r="G36" s="19">
        <f t="shared" si="5"/>
        <v>0</v>
      </c>
      <c r="H36" s="19">
        <f t="shared" si="6"/>
        <v>0</v>
      </c>
      <c r="I36" s="19">
        <f t="shared" si="7"/>
        <v>0</v>
      </c>
      <c r="J36" s="19">
        <f t="shared" si="8"/>
        <v>0</v>
      </c>
    </row>
    <row r="37" spans="2:10" x14ac:dyDescent="0.2">
      <c r="B37" s="5" t="s">
        <v>6</v>
      </c>
      <c r="C37" s="6">
        <v>493.51</v>
      </c>
      <c r="D37" s="6">
        <v>466.49</v>
      </c>
      <c r="E37" s="6">
        <v>145.69</v>
      </c>
      <c r="F37" s="18">
        <f t="shared" si="4"/>
        <v>1105.69</v>
      </c>
      <c r="G37" s="18">
        <f t="shared" si="5"/>
        <v>612.18000000000006</v>
      </c>
      <c r="H37" s="18">
        <f t="shared" si="6"/>
        <v>42.189944740388356</v>
      </c>
      <c r="I37" s="18">
        <f t="shared" si="7"/>
        <v>13.176387595076378</v>
      </c>
      <c r="J37" s="18">
        <f t="shared" si="8"/>
        <v>55.36633233546474</v>
      </c>
    </row>
    <row r="38" spans="2:10" x14ac:dyDescent="0.2">
      <c r="B38" s="5" t="s">
        <v>7</v>
      </c>
      <c r="C38" s="6">
        <v>627.32000000000005</v>
      </c>
      <c r="D38" s="6">
        <v>453.17</v>
      </c>
      <c r="E38" s="6">
        <v>96.99</v>
      </c>
      <c r="F38" s="18">
        <f t="shared" si="4"/>
        <v>1177.48</v>
      </c>
      <c r="G38" s="18">
        <f t="shared" si="5"/>
        <v>550.16</v>
      </c>
      <c r="H38" s="18">
        <f t="shared" si="6"/>
        <v>38.48642864422326</v>
      </c>
      <c r="I38" s="18">
        <f t="shared" si="7"/>
        <v>8.2370825831436623</v>
      </c>
      <c r="J38" s="18">
        <f t="shared" si="8"/>
        <v>46.723511227366913</v>
      </c>
    </row>
    <row r="39" spans="2:10" x14ac:dyDescent="0.2">
      <c r="B39" s="5" t="s">
        <v>8</v>
      </c>
      <c r="C39" s="6">
        <v>441.79</v>
      </c>
      <c r="D39" s="6">
        <v>490.7</v>
      </c>
      <c r="E39" s="6">
        <v>48.08</v>
      </c>
      <c r="F39" s="18">
        <f t="shared" si="4"/>
        <v>980.57</v>
      </c>
      <c r="G39" s="18">
        <f t="shared" si="5"/>
        <v>538.78</v>
      </c>
      <c r="H39" s="18">
        <f t="shared" si="6"/>
        <v>50.042322322730648</v>
      </c>
      <c r="I39" s="18">
        <f t="shared" si="7"/>
        <v>4.9032705467228235</v>
      </c>
      <c r="J39" s="18">
        <f t="shared" si="8"/>
        <v>54.945592869453478</v>
      </c>
    </row>
    <row r="40" spans="2:10" x14ac:dyDescent="0.2">
      <c r="B40" s="5" t="s">
        <v>9</v>
      </c>
      <c r="C40" s="6">
        <v>636.88</v>
      </c>
      <c r="D40" s="6">
        <v>365.2</v>
      </c>
      <c r="E40" s="6">
        <v>155.68</v>
      </c>
      <c r="F40" s="18">
        <f t="shared" si="4"/>
        <v>1157.76</v>
      </c>
      <c r="G40" s="18">
        <f t="shared" si="5"/>
        <v>520.88</v>
      </c>
      <c r="H40" s="18">
        <f t="shared" si="6"/>
        <v>31.543670536207845</v>
      </c>
      <c r="I40" s="18">
        <f t="shared" si="7"/>
        <v>13.446655610834716</v>
      </c>
      <c r="J40" s="18">
        <f t="shared" si="8"/>
        <v>44.990326147042566</v>
      </c>
    </row>
    <row r="41" spans="2:10" x14ac:dyDescent="0.2">
      <c r="B41" s="5" t="s">
        <v>10</v>
      </c>
      <c r="C41" s="6">
        <v>499.24</v>
      </c>
      <c r="D41" s="6">
        <v>515.1</v>
      </c>
      <c r="E41" s="6">
        <v>161.76</v>
      </c>
      <c r="F41" s="18">
        <f t="shared" si="4"/>
        <v>1176.0999999999999</v>
      </c>
      <c r="G41" s="18">
        <f t="shared" si="5"/>
        <v>676.86</v>
      </c>
      <c r="H41" s="18">
        <f t="shared" si="6"/>
        <v>43.797296148286712</v>
      </c>
      <c r="I41" s="18">
        <f t="shared" si="7"/>
        <v>13.753932488733952</v>
      </c>
      <c r="J41" s="18">
        <f t="shared" si="8"/>
        <v>57.551228637020671</v>
      </c>
    </row>
    <row r="42" spans="2:10" x14ac:dyDescent="0.2">
      <c r="B42" s="5" t="s">
        <v>11</v>
      </c>
      <c r="C42" s="6">
        <v>612.63</v>
      </c>
      <c r="D42" s="6">
        <v>395.13</v>
      </c>
      <c r="E42" s="6">
        <v>75.709999999999994</v>
      </c>
      <c r="F42" s="18">
        <f t="shared" si="4"/>
        <v>1083.47</v>
      </c>
      <c r="G42" s="18">
        <f t="shared" si="5"/>
        <v>470.84</v>
      </c>
      <c r="H42" s="18">
        <f t="shared" si="6"/>
        <v>36.468937764774289</v>
      </c>
      <c r="I42" s="18">
        <f t="shared" si="7"/>
        <v>6.9877338551136621</v>
      </c>
      <c r="J42" s="18">
        <f t="shared" si="8"/>
        <v>43.456671619887949</v>
      </c>
    </row>
    <row r="43" spans="2:10" x14ac:dyDescent="0.2">
      <c r="B43" s="7" t="s">
        <v>12</v>
      </c>
      <c r="C43" s="8">
        <v>611.41999999999996</v>
      </c>
      <c r="D43" s="8">
        <v>347.58</v>
      </c>
      <c r="E43" s="8">
        <v>119.99</v>
      </c>
      <c r="F43" s="15">
        <f t="shared" si="4"/>
        <v>1078.99</v>
      </c>
      <c r="G43" s="15">
        <f t="shared" si="5"/>
        <v>467.57</v>
      </c>
      <c r="H43" s="15">
        <f t="shared" si="6"/>
        <v>32.213458882844137</v>
      </c>
      <c r="I43" s="15">
        <f t="shared" si="7"/>
        <v>11.120584991519847</v>
      </c>
      <c r="J43" s="15">
        <f t="shared" si="8"/>
        <v>43.334043874363985</v>
      </c>
    </row>
    <row r="44" spans="2:10" x14ac:dyDescent="0.2">
      <c r="B44" s="7" t="s">
        <v>13</v>
      </c>
      <c r="C44" s="8">
        <v>520.61</v>
      </c>
      <c r="D44" s="8">
        <v>227.58</v>
      </c>
      <c r="E44" s="8">
        <v>39.83</v>
      </c>
      <c r="F44" s="15">
        <f t="shared" si="4"/>
        <v>788.0200000000001</v>
      </c>
      <c r="G44" s="15">
        <f t="shared" si="5"/>
        <v>267.41000000000003</v>
      </c>
      <c r="H44" s="15">
        <f t="shared" si="6"/>
        <v>28.879977665541485</v>
      </c>
      <c r="I44" s="15">
        <f t="shared" si="7"/>
        <v>5.0544402426334356</v>
      </c>
      <c r="J44" s="15">
        <f t="shared" si="8"/>
        <v>33.934417908174922</v>
      </c>
    </row>
    <row r="45" spans="2:10" x14ac:dyDescent="0.2">
      <c r="B45" s="7" t="s">
        <v>14</v>
      </c>
      <c r="C45" s="8">
        <v>655.4</v>
      </c>
      <c r="D45" s="8">
        <v>285.52</v>
      </c>
      <c r="E45" s="8">
        <v>112.86</v>
      </c>
      <c r="F45" s="15">
        <f t="shared" si="4"/>
        <v>1053.78</v>
      </c>
      <c r="G45" s="15">
        <f t="shared" si="5"/>
        <v>398.38</v>
      </c>
      <c r="H45" s="15">
        <f t="shared" si="6"/>
        <v>27.09483953007269</v>
      </c>
      <c r="I45" s="15">
        <f t="shared" si="7"/>
        <v>10.710015373227808</v>
      </c>
      <c r="J45" s="15">
        <f t="shared" si="8"/>
        <v>37.804854903300502</v>
      </c>
    </row>
    <row r="46" spans="2:10" x14ac:dyDescent="0.2">
      <c r="B46" s="7" t="s">
        <v>15</v>
      </c>
      <c r="C46" s="8">
        <v>692.48</v>
      </c>
      <c r="D46" s="8">
        <v>431.13</v>
      </c>
      <c r="E46" s="8">
        <v>23.99</v>
      </c>
      <c r="F46" s="15">
        <f t="shared" si="4"/>
        <v>1147.6000000000001</v>
      </c>
      <c r="G46" s="15">
        <f t="shared" si="5"/>
        <v>455.12</v>
      </c>
      <c r="H46" s="15">
        <f t="shared" si="6"/>
        <v>37.567967933077725</v>
      </c>
      <c r="I46" s="15">
        <f t="shared" si="7"/>
        <v>2.0904496340188214</v>
      </c>
      <c r="J46" s="15">
        <f t="shared" si="8"/>
        <v>39.658417567096542</v>
      </c>
    </row>
    <row r="47" spans="2:10" x14ac:dyDescent="0.2">
      <c r="B47" s="7" t="s">
        <v>16</v>
      </c>
      <c r="C47" s="8">
        <v>625.53</v>
      </c>
      <c r="D47" s="8">
        <v>342.3</v>
      </c>
      <c r="E47" s="8">
        <v>46.43</v>
      </c>
      <c r="F47" s="15">
        <f t="shared" si="4"/>
        <v>1014.2599999999999</v>
      </c>
      <c r="G47" s="15">
        <f t="shared" si="5"/>
        <v>388.73</v>
      </c>
      <c r="H47" s="15">
        <f t="shared" si="6"/>
        <v>33.748742925877004</v>
      </c>
      <c r="I47" s="15">
        <f t="shared" si="7"/>
        <v>4.577721688718869</v>
      </c>
      <c r="J47" s="15">
        <f t="shared" si="8"/>
        <v>38.326464614595871</v>
      </c>
    </row>
    <row r="48" spans="2:10" x14ac:dyDescent="0.2">
      <c r="B48" s="7" t="s">
        <v>17</v>
      </c>
      <c r="C48" s="8">
        <v>638.05999999999995</v>
      </c>
      <c r="D48" s="8">
        <v>379.57</v>
      </c>
      <c r="E48" s="8">
        <v>52.82</v>
      </c>
      <c r="F48" s="15">
        <f t="shared" si="4"/>
        <v>1070.4499999999998</v>
      </c>
      <c r="G48" s="15">
        <f t="shared" si="5"/>
        <v>432.39</v>
      </c>
      <c r="H48" s="15">
        <f t="shared" si="6"/>
        <v>35.458919146153498</v>
      </c>
      <c r="I48" s="15">
        <f t="shared" si="7"/>
        <v>4.9343733943668564</v>
      </c>
      <c r="J48" s="15">
        <f t="shared" si="8"/>
        <v>40.393292540520349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1BE5-E068-D54E-8816-E8C1109F6D2A}">
  <dimension ref="A2:M31"/>
  <sheetViews>
    <sheetView workbookViewId="0"/>
  </sheetViews>
  <sheetFormatPr baseColWidth="10" defaultRowHeight="16" x14ac:dyDescent="0.2"/>
  <cols>
    <col min="6" max="6" width="15.6640625" customWidth="1"/>
    <col min="7" max="7" width="20.5" customWidth="1"/>
    <col min="8" max="8" width="25.33203125" customWidth="1"/>
    <col min="9" max="9" width="26.6640625" customWidth="1"/>
    <col min="10" max="10" width="15.83203125" customWidth="1"/>
  </cols>
  <sheetData>
    <row r="2" spans="1:13" x14ac:dyDescent="0.2"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32</v>
      </c>
      <c r="I2" s="1" t="s">
        <v>33</v>
      </c>
      <c r="K2" t="s">
        <v>35</v>
      </c>
    </row>
    <row r="3" spans="1:13" x14ac:dyDescent="0.2">
      <c r="A3" t="s">
        <v>23</v>
      </c>
      <c r="B3" s="2" t="s">
        <v>0</v>
      </c>
      <c r="C3" s="11">
        <v>1124.5999999999999</v>
      </c>
      <c r="K3" t="s">
        <v>23</v>
      </c>
      <c r="L3" t="s">
        <v>30</v>
      </c>
      <c r="M3" t="s">
        <v>31</v>
      </c>
    </row>
    <row r="4" spans="1:13" x14ac:dyDescent="0.2">
      <c r="B4" s="2" t="s">
        <v>1</v>
      </c>
      <c r="C4" s="11">
        <v>1062</v>
      </c>
      <c r="K4">
        <v>0</v>
      </c>
      <c r="L4">
        <v>5.3045425463851563</v>
      </c>
      <c r="M4">
        <v>1.1253188775510203</v>
      </c>
    </row>
    <row r="5" spans="1:13" x14ac:dyDescent="0.2">
      <c r="B5" s="2" t="s">
        <v>2</v>
      </c>
      <c r="C5" s="11">
        <v>1106.7</v>
      </c>
      <c r="K5">
        <v>0</v>
      </c>
      <c r="L5">
        <v>2.929662379421222</v>
      </c>
      <c r="M5">
        <v>1.2383922383922383</v>
      </c>
    </row>
    <row r="6" spans="1:13" x14ac:dyDescent="0.2">
      <c r="B6" s="2" t="s">
        <v>3</v>
      </c>
      <c r="C6" s="11">
        <v>1143.5</v>
      </c>
      <c r="K6">
        <v>0</v>
      </c>
      <c r="L6">
        <v>2.9875271149674618</v>
      </c>
      <c r="M6">
        <v>1.0115240564678767</v>
      </c>
    </row>
    <row r="7" spans="1:13" x14ac:dyDescent="0.2">
      <c r="B7" s="2" t="s">
        <v>4</v>
      </c>
      <c r="C7" s="11">
        <v>1183.3</v>
      </c>
      <c r="K7">
        <v>0</v>
      </c>
      <c r="L7">
        <v>3.9533333333333331</v>
      </c>
      <c r="M7">
        <v>0.79442417926003117</v>
      </c>
    </row>
    <row r="8" spans="1:13" x14ac:dyDescent="0.2">
      <c r="B8" s="2" t="s">
        <v>5</v>
      </c>
      <c r="C8" s="11">
        <v>1095.3</v>
      </c>
      <c r="K8">
        <v>0</v>
      </c>
      <c r="L8">
        <v>3.4894561598224194</v>
      </c>
    </row>
    <row r="9" spans="1:13" x14ac:dyDescent="0.2">
      <c r="A9" t="s">
        <v>24</v>
      </c>
      <c r="B9" s="5" t="s">
        <v>6</v>
      </c>
      <c r="C9">
        <v>156.30000000000001</v>
      </c>
      <c r="D9">
        <v>663.6</v>
      </c>
      <c r="E9">
        <v>165.5</v>
      </c>
      <c r="F9">
        <f>D9+E9</f>
        <v>829.1</v>
      </c>
      <c r="G9">
        <f>F9/C9</f>
        <v>5.3045425463851563</v>
      </c>
      <c r="H9">
        <f>D9/C9</f>
        <v>4.2456813819577732</v>
      </c>
      <c r="I9">
        <f>E9/C9</f>
        <v>1.0588611644273831</v>
      </c>
      <c r="K9">
        <v>0</v>
      </c>
      <c r="L9">
        <v>4.485966319165998</v>
      </c>
      <c r="M9">
        <v>1.058259587020649</v>
      </c>
    </row>
    <row r="10" spans="1:13" x14ac:dyDescent="0.2">
      <c r="A10" t="s">
        <v>25</v>
      </c>
      <c r="B10" s="5" t="s">
        <v>7</v>
      </c>
      <c r="C10">
        <v>248.8</v>
      </c>
      <c r="D10">
        <v>597.20000000000005</v>
      </c>
      <c r="E10">
        <v>131.69999999999999</v>
      </c>
      <c r="F10">
        <f t="shared" ref="F10:F20" si="0">D10+E10</f>
        <v>728.90000000000009</v>
      </c>
      <c r="G10">
        <f t="shared" ref="G10:G20" si="1">F10/C10</f>
        <v>2.929662379421222</v>
      </c>
      <c r="H10">
        <f t="shared" ref="H10:H20" si="2">D10/C10</f>
        <v>2.40032154340836</v>
      </c>
      <c r="I10">
        <f t="shared" ref="I10:I18" si="3">E10/C10</f>
        <v>0.52934083601286164</v>
      </c>
    </row>
    <row r="11" spans="1:13" x14ac:dyDescent="0.2">
      <c r="A11" t="s">
        <v>28</v>
      </c>
      <c r="B11" s="5" t="s">
        <v>8</v>
      </c>
      <c r="C11">
        <v>184.4</v>
      </c>
      <c r="D11">
        <v>446.1</v>
      </c>
      <c r="E11">
        <v>104.8</v>
      </c>
      <c r="F11">
        <f t="shared" si="0"/>
        <v>550.9</v>
      </c>
      <c r="G11">
        <f t="shared" si="1"/>
        <v>2.9875271149674618</v>
      </c>
      <c r="H11">
        <f t="shared" si="2"/>
        <v>2.4191973969631237</v>
      </c>
      <c r="I11">
        <f t="shared" si="3"/>
        <v>0.5683297180043384</v>
      </c>
    </row>
    <row r="12" spans="1:13" x14ac:dyDescent="0.2">
      <c r="B12" s="5" t="s">
        <v>9</v>
      </c>
      <c r="C12">
        <v>195</v>
      </c>
      <c r="D12">
        <v>615.4</v>
      </c>
      <c r="E12">
        <v>155.5</v>
      </c>
      <c r="F12">
        <f t="shared" si="0"/>
        <v>770.9</v>
      </c>
      <c r="G12">
        <f t="shared" si="1"/>
        <v>3.9533333333333331</v>
      </c>
      <c r="H12">
        <f t="shared" si="2"/>
        <v>3.1558974358974359</v>
      </c>
      <c r="I12">
        <f t="shared" si="3"/>
        <v>0.79743589743589749</v>
      </c>
      <c r="K12" t="s">
        <v>36</v>
      </c>
    </row>
    <row r="13" spans="1:13" x14ac:dyDescent="0.2">
      <c r="B13" s="5" t="s">
        <v>10</v>
      </c>
      <c r="C13">
        <v>180.2</v>
      </c>
      <c r="D13">
        <v>514</v>
      </c>
      <c r="E13">
        <v>114.8</v>
      </c>
      <c r="F13">
        <f t="shared" si="0"/>
        <v>628.79999999999995</v>
      </c>
      <c r="G13">
        <f t="shared" si="1"/>
        <v>3.4894561598224194</v>
      </c>
      <c r="H13">
        <f t="shared" si="2"/>
        <v>2.8523862375138735</v>
      </c>
      <c r="I13">
        <f t="shared" si="3"/>
        <v>0.63706992230854609</v>
      </c>
      <c r="K13" t="s">
        <v>23</v>
      </c>
      <c r="L13" t="s">
        <v>30</v>
      </c>
      <c r="M13" t="s">
        <v>31</v>
      </c>
    </row>
    <row r="14" spans="1:13" x14ac:dyDescent="0.2">
      <c r="B14" s="5" t="s">
        <v>11</v>
      </c>
      <c r="C14">
        <v>124.7</v>
      </c>
      <c r="D14">
        <v>471</v>
      </c>
      <c r="E14">
        <v>88.4</v>
      </c>
      <c r="F14">
        <f t="shared" si="0"/>
        <v>559.4</v>
      </c>
      <c r="G14">
        <f t="shared" si="1"/>
        <v>4.485966319165998</v>
      </c>
      <c r="H14">
        <f t="shared" si="2"/>
        <v>3.7770649558941458</v>
      </c>
      <c r="I14">
        <f t="shared" si="3"/>
        <v>0.70890136327185249</v>
      </c>
      <c r="K14">
        <v>0</v>
      </c>
      <c r="L14">
        <v>4.2456813819577732</v>
      </c>
      <c r="M14">
        <v>0.92315051020408156</v>
      </c>
    </row>
    <row r="15" spans="1:13" x14ac:dyDescent="0.2">
      <c r="A15" t="s">
        <v>26</v>
      </c>
      <c r="B15" s="7" t="s">
        <v>12</v>
      </c>
      <c r="C15">
        <v>313.60000000000002</v>
      </c>
      <c r="D15">
        <v>289.5</v>
      </c>
      <c r="E15">
        <v>63.4</v>
      </c>
      <c r="F15">
        <f t="shared" si="0"/>
        <v>352.9</v>
      </c>
      <c r="G15">
        <f t="shared" si="1"/>
        <v>1.1253188775510203</v>
      </c>
      <c r="H15">
        <f t="shared" si="2"/>
        <v>0.92315051020408156</v>
      </c>
      <c r="I15">
        <f t="shared" si="3"/>
        <v>0.20216836734693874</v>
      </c>
      <c r="K15">
        <v>0</v>
      </c>
      <c r="L15">
        <v>2.40032154340836</v>
      </c>
      <c r="M15">
        <v>1.0363825363825363</v>
      </c>
    </row>
    <row r="16" spans="1:13" x14ac:dyDescent="0.2">
      <c r="A16" t="s">
        <v>27</v>
      </c>
      <c r="B16" s="7" t="s">
        <v>13</v>
      </c>
      <c r="C16">
        <v>288.60000000000002</v>
      </c>
      <c r="D16">
        <v>299.10000000000002</v>
      </c>
      <c r="E16">
        <v>58.3</v>
      </c>
      <c r="F16">
        <f t="shared" si="0"/>
        <v>357.40000000000003</v>
      </c>
      <c r="G16">
        <f t="shared" si="1"/>
        <v>1.2383922383922383</v>
      </c>
      <c r="H16">
        <f t="shared" si="2"/>
        <v>1.0363825363825363</v>
      </c>
      <c r="I16">
        <f t="shared" si="3"/>
        <v>0.20200970200970197</v>
      </c>
      <c r="K16">
        <v>0</v>
      </c>
      <c r="L16">
        <v>2.4191973969631237</v>
      </c>
      <c r="M16">
        <v>0.72774416594641311</v>
      </c>
    </row>
    <row r="17" spans="1:13" x14ac:dyDescent="0.2">
      <c r="A17" t="s">
        <v>29</v>
      </c>
      <c r="B17" s="7" t="s">
        <v>14</v>
      </c>
      <c r="C17">
        <v>347.1</v>
      </c>
      <c r="D17">
        <v>252.6</v>
      </c>
      <c r="E17">
        <v>98.5</v>
      </c>
      <c r="F17">
        <f t="shared" si="0"/>
        <v>351.1</v>
      </c>
      <c r="G17">
        <f t="shared" si="1"/>
        <v>1.0115240564678767</v>
      </c>
      <c r="H17">
        <f t="shared" si="2"/>
        <v>0.72774416594641311</v>
      </c>
      <c r="I17">
        <f t="shared" si="3"/>
        <v>0.28377989052146352</v>
      </c>
      <c r="K17">
        <v>0</v>
      </c>
      <c r="L17">
        <v>3.1558974358974359</v>
      </c>
      <c r="M17">
        <v>0.6732673267326732</v>
      </c>
    </row>
    <row r="18" spans="1:13" x14ac:dyDescent="0.2">
      <c r="B18" s="7" t="s">
        <v>15</v>
      </c>
      <c r="C18">
        <v>383.8</v>
      </c>
      <c r="D18">
        <v>258.39999999999998</v>
      </c>
      <c r="E18">
        <v>46.5</v>
      </c>
      <c r="F18">
        <f t="shared" si="0"/>
        <v>304.89999999999998</v>
      </c>
      <c r="G18">
        <f t="shared" si="1"/>
        <v>0.79442417926003117</v>
      </c>
      <c r="H18">
        <f t="shared" si="2"/>
        <v>0.6732673267326732</v>
      </c>
      <c r="I18">
        <f t="shared" si="3"/>
        <v>0.121156852527358</v>
      </c>
      <c r="K18">
        <v>0</v>
      </c>
      <c r="L18">
        <v>2.8523862375138735</v>
      </c>
    </row>
    <row r="19" spans="1:13" x14ac:dyDescent="0.2">
      <c r="B19" s="7" t="s">
        <v>16</v>
      </c>
      <c r="C19" t="s">
        <v>34</v>
      </c>
      <c r="K19">
        <v>0</v>
      </c>
      <c r="L19">
        <v>3.7770649558941458</v>
      </c>
      <c r="M19">
        <v>0.85803834808259583</v>
      </c>
    </row>
    <row r="20" spans="1:13" x14ac:dyDescent="0.2">
      <c r="B20" s="7" t="s">
        <v>17</v>
      </c>
      <c r="C20">
        <v>271.2</v>
      </c>
      <c r="D20">
        <v>232.7</v>
      </c>
      <c r="E20">
        <v>54.3</v>
      </c>
      <c r="F20">
        <f t="shared" si="0"/>
        <v>287</v>
      </c>
      <c r="G20">
        <f t="shared" si="1"/>
        <v>1.058259587020649</v>
      </c>
      <c r="H20">
        <f t="shared" si="2"/>
        <v>0.85803834808259583</v>
      </c>
      <c r="I20">
        <f>E20/C20</f>
        <v>0.2002212389380531</v>
      </c>
    </row>
    <row r="24" spans="1:13" x14ac:dyDescent="0.2">
      <c r="K24" t="s">
        <v>37</v>
      </c>
    </row>
    <row r="25" spans="1:13" x14ac:dyDescent="0.2">
      <c r="K25" t="s">
        <v>23</v>
      </c>
      <c r="L25" t="s">
        <v>30</v>
      </c>
      <c r="M25" t="s">
        <v>31</v>
      </c>
    </row>
    <row r="26" spans="1:13" x14ac:dyDescent="0.2">
      <c r="K26">
        <v>0</v>
      </c>
      <c r="L26">
        <v>1.0588611644273831</v>
      </c>
      <c r="M26">
        <v>0.20216836734693874</v>
      </c>
    </row>
    <row r="27" spans="1:13" x14ac:dyDescent="0.2">
      <c r="K27">
        <v>0</v>
      </c>
      <c r="L27">
        <v>0.52934083601286164</v>
      </c>
      <c r="M27">
        <v>0.20200970200970197</v>
      </c>
    </row>
    <row r="28" spans="1:13" x14ac:dyDescent="0.2">
      <c r="K28">
        <v>0</v>
      </c>
      <c r="L28">
        <v>0.5683297180043384</v>
      </c>
      <c r="M28">
        <v>0.28377989052146352</v>
      </c>
    </row>
    <row r="29" spans="1:13" x14ac:dyDescent="0.2">
      <c r="K29">
        <v>0</v>
      </c>
      <c r="L29">
        <v>0.79743589743589749</v>
      </c>
      <c r="M29">
        <v>0.121156852527358</v>
      </c>
    </row>
    <row r="30" spans="1:13" x14ac:dyDescent="0.2">
      <c r="K30">
        <v>0</v>
      </c>
      <c r="L30">
        <v>0.63706992230854609</v>
      </c>
    </row>
    <row r="31" spans="1:13" x14ac:dyDescent="0.2">
      <c r="K31">
        <v>0</v>
      </c>
      <c r="L31">
        <v>0.70890136327185249</v>
      </c>
      <c r="M31">
        <v>0.2002212389380531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ED54-A7A4-F842-B6FD-A8E07725C2AC}">
  <dimension ref="A1:L42"/>
  <sheetViews>
    <sheetView topLeftCell="A12" zoomScale="90" workbookViewId="0">
      <selection activeCell="G26" sqref="G26:I42"/>
    </sheetView>
  </sheetViews>
  <sheetFormatPr baseColWidth="10" defaultRowHeight="16" x14ac:dyDescent="0.2"/>
  <cols>
    <col min="7" max="7" width="13.5" customWidth="1"/>
    <col min="8" max="8" width="14" customWidth="1"/>
    <col min="10" max="10" width="15" customWidth="1"/>
  </cols>
  <sheetData>
    <row r="1" spans="1:9" x14ac:dyDescent="0.2">
      <c r="A1">
        <v>20210726</v>
      </c>
      <c r="B1" t="s">
        <v>44</v>
      </c>
      <c r="C1" t="s">
        <v>45</v>
      </c>
    </row>
    <row r="3" spans="1:9" x14ac:dyDescent="0.2">
      <c r="B3" s="1"/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32</v>
      </c>
      <c r="I3" s="1" t="s">
        <v>33</v>
      </c>
    </row>
    <row r="4" spans="1:9" x14ac:dyDescent="0.2">
      <c r="A4" t="s">
        <v>23</v>
      </c>
      <c r="B4" s="2" t="s">
        <v>0</v>
      </c>
      <c r="C4" s="9">
        <v>1475.18</v>
      </c>
      <c r="D4" s="2"/>
      <c r="E4" s="2"/>
      <c r="G4">
        <v>0</v>
      </c>
    </row>
    <row r="5" spans="1:9" x14ac:dyDescent="0.2">
      <c r="B5" s="2" t="s">
        <v>1</v>
      </c>
      <c r="C5" s="9">
        <v>1210.29</v>
      </c>
      <c r="D5" s="2"/>
      <c r="E5" s="2"/>
      <c r="G5">
        <v>0</v>
      </c>
    </row>
    <row r="6" spans="1:9" x14ac:dyDescent="0.2">
      <c r="B6" s="2" t="s">
        <v>2</v>
      </c>
      <c r="C6" s="9">
        <v>1447.65</v>
      </c>
      <c r="D6" s="2"/>
      <c r="E6" s="2"/>
      <c r="G6">
        <v>0</v>
      </c>
    </row>
    <row r="7" spans="1:9" x14ac:dyDescent="0.2">
      <c r="B7" s="2" t="s">
        <v>3</v>
      </c>
      <c r="C7" s="9">
        <v>1158.8399999999999</v>
      </c>
      <c r="D7" s="2"/>
      <c r="E7" s="2"/>
      <c r="G7">
        <v>0</v>
      </c>
    </row>
    <row r="8" spans="1:9" x14ac:dyDescent="0.2">
      <c r="B8" s="2" t="s">
        <v>4</v>
      </c>
      <c r="C8" s="9">
        <v>1314.6</v>
      </c>
      <c r="D8" s="2"/>
      <c r="E8" s="2"/>
      <c r="G8">
        <v>0</v>
      </c>
    </row>
    <row r="9" spans="1:9" x14ac:dyDescent="0.2">
      <c r="B9" s="2" t="s">
        <v>5</v>
      </c>
      <c r="C9" s="9">
        <v>1267.07</v>
      </c>
      <c r="D9" s="2"/>
      <c r="E9" s="2"/>
      <c r="G9">
        <v>0</v>
      </c>
    </row>
    <row r="10" spans="1:9" x14ac:dyDescent="0.2">
      <c r="A10" t="s">
        <v>24</v>
      </c>
      <c r="B10" s="5" t="s">
        <v>6</v>
      </c>
      <c r="C10" s="10">
        <v>200.65</v>
      </c>
      <c r="D10" s="10">
        <v>755.81</v>
      </c>
      <c r="E10" s="10">
        <v>164.64</v>
      </c>
      <c r="F10">
        <f>E10+D10</f>
        <v>920.44999999999993</v>
      </c>
      <c r="G10">
        <f>F10/C10</f>
        <v>4.5873411412908043</v>
      </c>
      <c r="H10">
        <f>D10/C10</f>
        <v>3.766807874408173</v>
      </c>
      <c r="I10">
        <f>E10/C10</f>
        <v>0.8205332668826314</v>
      </c>
    </row>
    <row r="11" spans="1:9" x14ac:dyDescent="0.2">
      <c r="A11" t="s">
        <v>25</v>
      </c>
      <c r="B11" s="5" t="s">
        <v>7</v>
      </c>
      <c r="C11" s="10">
        <v>300.58999999999997</v>
      </c>
      <c r="D11" s="10">
        <v>645.48</v>
      </c>
      <c r="E11" s="10">
        <v>123.87</v>
      </c>
      <c r="F11">
        <f>E11+D11</f>
        <v>769.35</v>
      </c>
      <c r="G11">
        <f t="shared" ref="G11:G21" si="0">F11/C11</f>
        <v>2.5594663827805317</v>
      </c>
      <c r="H11">
        <f t="shared" ref="H11:H21" si="1">D11/C11</f>
        <v>2.1473768255763668</v>
      </c>
      <c r="I11">
        <f t="shared" ref="I11:I21" si="2">E11/C11</f>
        <v>0.41208955720416518</v>
      </c>
    </row>
    <row r="12" spans="1:9" x14ac:dyDescent="0.2">
      <c r="A12" t="s">
        <v>28</v>
      </c>
      <c r="B12" s="5" t="s">
        <v>8</v>
      </c>
      <c r="C12" s="10">
        <v>285.94</v>
      </c>
      <c r="D12" s="10">
        <v>599.23</v>
      </c>
      <c r="E12" s="10">
        <v>125.66</v>
      </c>
      <c r="F12">
        <f t="shared" ref="F12:F21" si="3">E12+D12</f>
        <v>724.89</v>
      </c>
      <c r="G12">
        <f t="shared" si="0"/>
        <v>2.5351122613135622</v>
      </c>
      <c r="H12">
        <f t="shared" si="1"/>
        <v>2.0956494369448135</v>
      </c>
      <c r="I12">
        <f t="shared" si="2"/>
        <v>0.43946282436874867</v>
      </c>
    </row>
    <row r="13" spans="1:9" x14ac:dyDescent="0.2">
      <c r="B13" s="5" t="s">
        <v>9</v>
      </c>
      <c r="C13" s="10">
        <v>295.13</v>
      </c>
      <c r="D13" s="10">
        <v>815.09</v>
      </c>
      <c r="E13" s="10">
        <v>192.08</v>
      </c>
      <c r="F13">
        <f t="shared" si="3"/>
        <v>1007.1700000000001</v>
      </c>
      <c r="G13">
        <f t="shared" si="0"/>
        <v>3.4126317216142041</v>
      </c>
      <c r="H13">
        <f t="shared" si="1"/>
        <v>2.7617998847965306</v>
      </c>
      <c r="I13">
        <f t="shared" si="2"/>
        <v>0.65083183681767365</v>
      </c>
    </row>
    <row r="14" spans="1:9" x14ac:dyDescent="0.2">
      <c r="B14" s="5" t="s">
        <v>10</v>
      </c>
      <c r="C14" s="10">
        <v>300.55</v>
      </c>
      <c r="D14" s="10">
        <v>753.93</v>
      </c>
      <c r="E14" s="10">
        <v>155.75</v>
      </c>
      <c r="F14">
        <f t="shared" si="3"/>
        <v>909.68</v>
      </c>
      <c r="G14">
        <f t="shared" si="0"/>
        <v>3.0267176842455497</v>
      </c>
      <c r="H14">
        <f t="shared" si="1"/>
        <v>2.5085010813508566</v>
      </c>
      <c r="I14">
        <f t="shared" si="2"/>
        <v>0.51821660289469307</v>
      </c>
    </row>
    <row r="15" spans="1:9" x14ac:dyDescent="0.2">
      <c r="B15" s="5" t="s">
        <v>11</v>
      </c>
      <c r="C15" s="10">
        <v>269.26</v>
      </c>
      <c r="D15" s="10">
        <v>903.88</v>
      </c>
      <c r="E15" s="10">
        <v>154.13999999999999</v>
      </c>
      <c r="F15">
        <f t="shared" si="3"/>
        <v>1058.02</v>
      </c>
      <c r="G15">
        <f t="shared" si="0"/>
        <v>3.9293619549877441</v>
      </c>
      <c r="H15">
        <f t="shared" si="1"/>
        <v>3.3569041075540369</v>
      </c>
      <c r="I15">
        <f t="shared" si="2"/>
        <v>0.5724578474337072</v>
      </c>
    </row>
    <row r="16" spans="1:9" x14ac:dyDescent="0.2">
      <c r="A16" t="s">
        <v>26</v>
      </c>
      <c r="B16" s="7" t="s">
        <v>12</v>
      </c>
      <c r="C16" s="10">
        <v>674.84</v>
      </c>
      <c r="D16" s="10">
        <v>530.99</v>
      </c>
      <c r="E16" s="10">
        <v>103.24</v>
      </c>
      <c r="F16">
        <f t="shared" si="3"/>
        <v>634.23</v>
      </c>
      <c r="G16">
        <f t="shared" si="0"/>
        <v>0.93982277280540572</v>
      </c>
      <c r="H16">
        <f t="shared" si="1"/>
        <v>0.78683836168573285</v>
      </c>
      <c r="I16">
        <f t="shared" si="2"/>
        <v>0.15298441111967279</v>
      </c>
    </row>
    <row r="17" spans="1:12" x14ac:dyDescent="0.2">
      <c r="A17" t="s">
        <v>27</v>
      </c>
      <c r="B17" s="7" t="s">
        <v>13</v>
      </c>
      <c r="C17" s="10">
        <v>607.80999999999995</v>
      </c>
      <c r="D17" s="10">
        <v>548.66999999999996</v>
      </c>
      <c r="E17" s="10">
        <v>93.59</v>
      </c>
      <c r="F17">
        <f t="shared" si="3"/>
        <v>642.26</v>
      </c>
      <c r="G17">
        <f t="shared" si="0"/>
        <v>1.0566788963656406</v>
      </c>
      <c r="H17">
        <f t="shared" si="1"/>
        <v>0.90269985686316445</v>
      </c>
      <c r="I17">
        <f t="shared" si="2"/>
        <v>0.15397903950247613</v>
      </c>
    </row>
    <row r="18" spans="1:12" x14ac:dyDescent="0.2">
      <c r="A18" t="s">
        <v>29</v>
      </c>
      <c r="B18" s="7" t="s">
        <v>14</v>
      </c>
      <c r="C18" s="10">
        <v>798.78</v>
      </c>
      <c r="D18" s="10">
        <v>508.28</v>
      </c>
      <c r="E18" s="10">
        <v>179.93</v>
      </c>
      <c r="F18">
        <f t="shared" si="3"/>
        <v>688.21</v>
      </c>
      <c r="G18">
        <f t="shared" si="0"/>
        <v>0.86157640401612468</v>
      </c>
      <c r="H18">
        <f t="shared" si="1"/>
        <v>0.63632038859260376</v>
      </c>
      <c r="I18">
        <f t="shared" si="2"/>
        <v>0.22525601542352089</v>
      </c>
    </row>
    <row r="19" spans="1:12" x14ac:dyDescent="0.2">
      <c r="B19" s="7" t="s">
        <v>15</v>
      </c>
      <c r="C19" s="10">
        <v>793.82</v>
      </c>
      <c r="D19" s="10">
        <v>469.15</v>
      </c>
      <c r="E19" s="10">
        <v>74.540000000000006</v>
      </c>
      <c r="F19">
        <f t="shared" si="3"/>
        <v>543.68999999999994</v>
      </c>
      <c r="G19">
        <f t="shared" si="0"/>
        <v>0.68490337859968242</v>
      </c>
      <c r="H19">
        <f t="shared" si="1"/>
        <v>0.59100299816079205</v>
      </c>
      <c r="I19">
        <f t="shared" si="2"/>
        <v>9.390038043889043E-2</v>
      </c>
    </row>
    <row r="20" spans="1:12" x14ac:dyDescent="0.2">
      <c r="B20" s="7" t="s">
        <v>16</v>
      </c>
      <c r="C20" s="8"/>
      <c r="D20" s="8"/>
      <c r="E20" s="8"/>
      <c r="F20">
        <f t="shared" si="3"/>
        <v>0</v>
      </c>
      <c r="G20" t="e">
        <f t="shared" si="0"/>
        <v>#DIV/0!</v>
      </c>
      <c r="H20" t="e">
        <f t="shared" si="1"/>
        <v>#DIV/0!</v>
      </c>
      <c r="I20" t="e">
        <f t="shared" si="2"/>
        <v>#DIV/0!</v>
      </c>
    </row>
    <row r="21" spans="1:12" x14ac:dyDescent="0.2">
      <c r="B21" s="7" t="s">
        <v>17</v>
      </c>
      <c r="C21" s="10">
        <v>636.86</v>
      </c>
      <c r="D21" s="10">
        <v>479.2</v>
      </c>
      <c r="E21" s="10">
        <v>100.11</v>
      </c>
      <c r="F21">
        <f t="shared" si="3"/>
        <v>579.30999999999995</v>
      </c>
      <c r="G21">
        <f t="shared" si="0"/>
        <v>0.90963477059322284</v>
      </c>
      <c r="H21">
        <f t="shared" si="1"/>
        <v>0.75244166692836723</v>
      </c>
      <c r="I21">
        <f t="shared" si="2"/>
        <v>0.1571931036648557</v>
      </c>
    </row>
    <row r="24" spans="1:12" x14ac:dyDescent="0.2">
      <c r="A24" s="12" t="s">
        <v>38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2" x14ac:dyDescent="0.2">
      <c r="C25" s="23" t="s">
        <v>18</v>
      </c>
      <c r="D25" s="23" t="s">
        <v>19</v>
      </c>
      <c r="E25" s="23" t="s">
        <v>20</v>
      </c>
      <c r="F25" s="23" t="s">
        <v>39</v>
      </c>
      <c r="G25" s="23" t="s">
        <v>48</v>
      </c>
      <c r="H25" s="23" t="s">
        <v>41</v>
      </c>
      <c r="I25" s="23" t="s">
        <v>42</v>
      </c>
      <c r="J25" s="23"/>
      <c r="K25" s="23" t="s">
        <v>40</v>
      </c>
      <c r="L25" s="1"/>
    </row>
    <row r="26" spans="1:12" x14ac:dyDescent="0.2">
      <c r="B26" s="2" t="s">
        <v>0</v>
      </c>
      <c r="C26" s="20">
        <v>1475.18</v>
      </c>
      <c r="D26" s="2">
        <v>0</v>
      </c>
      <c r="E26" s="2">
        <v>0</v>
      </c>
      <c r="F26" s="20">
        <f>C26+D26+E26</f>
        <v>1475.18</v>
      </c>
      <c r="G26" s="29">
        <f>C26/F26</f>
        <v>1</v>
      </c>
      <c r="H26" s="29">
        <f>(D26/F26)</f>
        <v>0</v>
      </c>
      <c r="I26" s="29">
        <f>(E26/F26)</f>
        <v>0</v>
      </c>
      <c r="J26" s="2">
        <f t="shared" ref="J26:J42" si="4">(D26+E26)/F26</f>
        <v>0</v>
      </c>
      <c r="K26" s="2">
        <f>J26*100</f>
        <v>0</v>
      </c>
    </row>
    <row r="27" spans="1:12" x14ac:dyDescent="0.2">
      <c r="B27" s="2" t="s">
        <v>1</v>
      </c>
      <c r="C27" s="20">
        <v>1210.29</v>
      </c>
      <c r="D27" s="2">
        <v>0</v>
      </c>
      <c r="E27" s="2">
        <v>0</v>
      </c>
      <c r="F27" s="20">
        <f t="shared" ref="F27:F42" si="5">C27+D27+E27</f>
        <v>1210.29</v>
      </c>
      <c r="G27" s="29">
        <f t="shared" ref="G27:G42" si="6">C27/F27</f>
        <v>1</v>
      </c>
      <c r="H27" s="29">
        <f t="shared" ref="H27:H42" si="7">(D27/F27)</f>
        <v>0</v>
      </c>
      <c r="I27" s="29">
        <f t="shared" ref="I27:I41" si="8">(E27/F27)</f>
        <v>0</v>
      </c>
      <c r="J27" s="2">
        <f t="shared" si="4"/>
        <v>0</v>
      </c>
      <c r="K27" s="2">
        <f t="shared" ref="K27:K42" si="9">J27*100</f>
        <v>0</v>
      </c>
    </row>
    <row r="28" spans="1:12" x14ac:dyDescent="0.2">
      <c r="B28" s="2" t="s">
        <v>2</v>
      </c>
      <c r="C28" s="20">
        <v>1447.65</v>
      </c>
      <c r="D28" s="2">
        <v>0</v>
      </c>
      <c r="E28" s="2">
        <v>0</v>
      </c>
      <c r="F28" s="20">
        <f t="shared" si="5"/>
        <v>1447.65</v>
      </c>
      <c r="G28" s="29">
        <f t="shared" si="6"/>
        <v>1</v>
      </c>
      <c r="H28" s="29">
        <f t="shared" si="7"/>
        <v>0</v>
      </c>
      <c r="I28" s="29">
        <f t="shared" si="8"/>
        <v>0</v>
      </c>
      <c r="J28" s="2">
        <f t="shared" si="4"/>
        <v>0</v>
      </c>
      <c r="K28" s="2">
        <f t="shared" si="9"/>
        <v>0</v>
      </c>
    </row>
    <row r="29" spans="1:12" x14ac:dyDescent="0.2">
      <c r="B29" s="2" t="s">
        <v>3</v>
      </c>
      <c r="C29" s="20">
        <v>1158.8399999999999</v>
      </c>
      <c r="D29" s="2">
        <v>0</v>
      </c>
      <c r="E29" s="2">
        <v>0</v>
      </c>
      <c r="F29" s="20">
        <f t="shared" si="5"/>
        <v>1158.8399999999999</v>
      </c>
      <c r="G29" s="29">
        <f t="shared" si="6"/>
        <v>1</v>
      </c>
      <c r="H29" s="29">
        <f t="shared" si="7"/>
        <v>0</v>
      </c>
      <c r="I29" s="29">
        <f t="shared" si="8"/>
        <v>0</v>
      </c>
      <c r="J29" s="2">
        <f t="shared" si="4"/>
        <v>0</v>
      </c>
      <c r="K29" s="2">
        <f t="shared" si="9"/>
        <v>0</v>
      </c>
    </row>
    <row r="30" spans="1:12" x14ac:dyDescent="0.2">
      <c r="B30" s="2" t="s">
        <v>4</v>
      </c>
      <c r="C30" s="20">
        <v>1314.6</v>
      </c>
      <c r="D30" s="2">
        <v>0</v>
      </c>
      <c r="E30" s="2">
        <v>0</v>
      </c>
      <c r="F30" s="20">
        <f t="shared" si="5"/>
        <v>1314.6</v>
      </c>
      <c r="G30" s="29">
        <f t="shared" si="6"/>
        <v>1</v>
      </c>
      <c r="H30" s="29">
        <f t="shared" si="7"/>
        <v>0</v>
      </c>
      <c r="I30" s="29">
        <f t="shared" si="8"/>
        <v>0</v>
      </c>
      <c r="J30" s="2">
        <f t="shared" si="4"/>
        <v>0</v>
      </c>
      <c r="K30" s="2">
        <f t="shared" si="9"/>
        <v>0</v>
      </c>
    </row>
    <row r="31" spans="1:12" x14ac:dyDescent="0.2">
      <c r="B31" s="2" t="s">
        <v>5</v>
      </c>
      <c r="C31" s="20">
        <v>1267.07</v>
      </c>
      <c r="D31" s="2">
        <v>0</v>
      </c>
      <c r="E31" s="2">
        <v>0</v>
      </c>
      <c r="F31" s="20">
        <f t="shared" si="5"/>
        <v>1267.07</v>
      </c>
      <c r="G31" s="29">
        <f t="shared" si="6"/>
        <v>1</v>
      </c>
      <c r="H31" s="29">
        <f t="shared" si="7"/>
        <v>0</v>
      </c>
      <c r="I31" s="29">
        <f t="shared" si="8"/>
        <v>0</v>
      </c>
      <c r="J31" s="2">
        <f t="shared" si="4"/>
        <v>0</v>
      </c>
      <c r="K31" s="2">
        <f t="shared" si="9"/>
        <v>0</v>
      </c>
    </row>
    <row r="32" spans="1:12" x14ac:dyDescent="0.2">
      <c r="B32" s="5" t="s">
        <v>6</v>
      </c>
      <c r="C32" s="5">
        <v>200.65</v>
      </c>
      <c r="D32" s="5">
        <v>755.81</v>
      </c>
      <c r="E32" s="5">
        <v>164.64</v>
      </c>
      <c r="F32" s="21">
        <f t="shared" si="5"/>
        <v>1121.0999999999999</v>
      </c>
      <c r="G32" s="29">
        <f t="shared" si="6"/>
        <v>0.178976005708679</v>
      </c>
      <c r="H32" s="29">
        <f t="shared" si="7"/>
        <v>0.6741682276335742</v>
      </c>
      <c r="I32" s="29">
        <f t="shared" si="8"/>
        <v>0.14685576665774686</v>
      </c>
      <c r="J32" s="5">
        <f t="shared" si="4"/>
        <v>0.821023994291321</v>
      </c>
      <c r="K32" s="5">
        <f t="shared" si="9"/>
        <v>82.102399429132106</v>
      </c>
    </row>
    <row r="33" spans="2:11" x14ac:dyDescent="0.2">
      <c r="B33" s="5" t="s">
        <v>7</v>
      </c>
      <c r="C33" s="5">
        <v>300.58999999999997</v>
      </c>
      <c r="D33" s="5">
        <v>645.48</v>
      </c>
      <c r="E33" s="5">
        <v>123.87</v>
      </c>
      <c r="F33" s="21">
        <f t="shared" si="5"/>
        <v>1069.94</v>
      </c>
      <c r="G33" s="29">
        <f t="shared" si="6"/>
        <v>0.28094098734508471</v>
      </c>
      <c r="H33" s="29">
        <f t="shared" si="7"/>
        <v>0.60328616557937831</v>
      </c>
      <c r="I33" s="29">
        <f t="shared" si="8"/>
        <v>0.11577284707553695</v>
      </c>
      <c r="J33" s="5">
        <f t="shared" si="4"/>
        <v>0.71905901265491523</v>
      </c>
      <c r="K33" s="5">
        <f t="shared" si="9"/>
        <v>71.905901265491522</v>
      </c>
    </row>
    <row r="34" spans="2:11" x14ac:dyDescent="0.2">
      <c r="B34" s="5" t="s">
        <v>8</v>
      </c>
      <c r="C34" s="5">
        <v>285.94</v>
      </c>
      <c r="D34" s="5">
        <v>599.23</v>
      </c>
      <c r="E34" s="5">
        <v>125.66</v>
      </c>
      <c r="F34" s="21">
        <f t="shared" si="5"/>
        <v>1010.83</v>
      </c>
      <c r="G34" s="29">
        <f t="shared" si="6"/>
        <v>0.28287644806742973</v>
      </c>
      <c r="H34" s="29">
        <f t="shared" si="7"/>
        <v>0.59280986911745792</v>
      </c>
      <c r="I34" s="29">
        <f t="shared" si="8"/>
        <v>0.12431368281511232</v>
      </c>
      <c r="J34" s="5">
        <f t="shared" si="4"/>
        <v>0.71712355193257027</v>
      </c>
      <c r="K34" s="5">
        <f t="shared" si="9"/>
        <v>71.712355193257025</v>
      </c>
    </row>
    <row r="35" spans="2:11" x14ac:dyDescent="0.2">
      <c r="B35" s="5" t="s">
        <v>9</v>
      </c>
      <c r="C35" s="5">
        <v>295.13</v>
      </c>
      <c r="D35" s="5">
        <v>815.09</v>
      </c>
      <c r="E35" s="5">
        <v>192.08</v>
      </c>
      <c r="F35" s="21">
        <f t="shared" si="5"/>
        <v>1302.3</v>
      </c>
      <c r="G35" s="29">
        <f t="shared" si="6"/>
        <v>0.22662213007755511</v>
      </c>
      <c r="H35" s="29">
        <f t="shared" si="7"/>
        <v>0.62588497274053601</v>
      </c>
      <c r="I35" s="29">
        <f t="shared" si="8"/>
        <v>0.14749289718190894</v>
      </c>
      <c r="J35" s="5">
        <f t="shared" si="4"/>
        <v>0.77337786992244495</v>
      </c>
      <c r="K35" s="5">
        <f t="shared" si="9"/>
        <v>77.337786992244489</v>
      </c>
    </row>
    <row r="36" spans="2:11" x14ac:dyDescent="0.2">
      <c r="B36" s="5" t="s">
        <v>10</v>
      </c>
      <c r="C36" s="5">
        <v>300.55</v>
      </c>
      <c r="D36" s="5">
        <v>753.93</v>
      </c>
      <c r="E36" s="5">
        <v>155.75</v>
      </c>
      <c r="F36" s="21">
        <f t="shared" si="5"/>
        <v>1210.23</v>
      </c>
      <c r="G36" s="29">
        <f t="shared" si="6"/>
        <v>0.24834122439536288</v>
      </c>
      <c r="H36" s="29">
        <f t="shared" si="7"/>
        <v>0.62296422993976341</v>
      </c>
      <c r="I36" s="29">
        <f t="shared" si="8"/>
        <v>0.12869454566487362</v>
      </c>
      <c r="J36" s="5">
        <f t="shared" si="4"/>
        <v>0.75165877560463712</v>
      </c>
      <c r="K36" s="5">
        <f t="shared" si="9"/>
        <v>75.165877560463713</v>
      </c>
    </row>
    <row r="37" spans="2:11" x14ac:dyDescent="0.2">
      <c r="B37" s="5" t="s">
        <v>11</v>
      </c>
      <c r="C37" s="5">
        <v>269.26</v>
      </c>
      <c r="D37" s="5">
        <v>903.88</v>
      </c>
      <c r="E37" s="5">
        <v>154.13999999999999</v>
      </c>
      <c r="F37" s="21">
        <f t="shared" si="5"/>
        <v>1327.2799999999997</v>
      </c>
      <c r="G37" s="29">
        <f t="shared" si="6"/>
        <v>0.20286601169308666</v>
      </c>
      <c r="H37" s="29">
        <f t="shared" si="7"/>
        <v>0.68100174793562784</v>
      </c>
      <c r="I37" s="29">
        <f t="shared" si="8"/>
        <v>0.11613224037128565</v>
      </c>
      <c r="J37" s="5">
        <f t="shared" si="4"/>
        <v>0.79713398830691351</v>
      </c>
      <c r="K37" s="5">
        <f t="shared" si="9"/>
        <v>79.713398830691347</v>
      </c>
    </row>
    <row r="38" spans="2:11" x14ac:dyDescent="0.2">
      <c r="B38" s="7" t="s">
        <v>12</v>
      </c>
      <c r="C38" s="7">
        <v>674.84</v>
      </c>
      <c r="D38" s="7">
        <v>530.99</v>
      </c>
      <c r="E38" s="7">
        <v>103.24</v>
      </c>
      <c r="F38" s="22">
        <f t="shared" si="5"/>
        <v>1309.07</v>
      </c>
      <c r="G38" s="29">
        <f t="shared" si="6"/>
        <v>0.51551101163421365</v>
      </c>
      <c r="H38" s="29">
        <f t="shared" si="7"/>
        <v>0.40562383982521943</v>
      </c>
      <c r="I38" s="29">
        <f t="shared" si="8"/>
        <v>7.8865148540566962E-2</v>
      </c>
      <c r="J38" s="7">
        <f t="shared" si="4"/>
        <v>0.48448898836578641</v>
      </c>
      <c r="K38" s="7">
        <f t="shared" si="9"/>
        <v>48.448898836578643</v>
      </c>
    </row>
    <row r="39" spans="2:11" x14ac:dyDescent="0.2">
      <c r="B39" s="7" t="s">
        <v>13</v>
      </c>
      <c r="C39" s="7">
        <v>607.80999999999995</v>
      </c>
      <c r="D39" s="7">
        <v>548.66999999999996</v>
      </c>
      <c r="E39" s="7">
        <v>93.59</v>
      </c>
      <c r="F39" s="22">
        <f t="shared" si="5"/>
        <v>1250.07</v>
      </c>
      <c r="G39" s="29">
        <f t="shared" si="6"/>
        <v>0.48622077163678834</v>
      </c>
      <c r="H39" s="29">
        <f t="shared" si="7"/>
        <v>0.43891142096042618</v>
      </c>
      <c r="I39" s="29">
        <f t="shared" si="8"/>
        <v>7.4867807402785452E-2</v>
      </c>
      <c r="J39" s="7">
        <f t="shared" si="4"/>
        <v>0.51377922836321166</v>
      </c>
      <c r="K39" s="7">
        <f t="shared" si="9"/>
        <v>51.377922836321169</v>
      </c>
    </row>
    <row r="40" spans="2:11" x14ac:dyDescent="0.2">
      <c r="B40" s="7" t="s">
        <v>14</v>
      </c>
      <c r="C40" s="7">
        <v>798.78</v>
      </c>
      <c r="D40" s="7">
        <v>508.28</v>
      </c>
      <c r="E40" s="7">
        <v>179.93</v>
      </c>
      <c r="F40" s="22">
        <f t="shared" si="5"/>
        <v>1486.99</v>
      </c>
      <c r="G40" s="29">
        <f t="shared" si="6"/>
        <v>0.53717913368617132</v>
      </c>
      <c r="H40" s="29">
        <f t="shared" si="7"/>
        <v>0.34181803509102276</v>
      </c>
      <c r="I40" s="29">
        <f t="shared" si="8"/>
        <v>0.12100283122280581</v>
      </c>
      <c r="J40" s="7">
        <f t="shared" si="4"/>
        <v>0.46282086631382863</v>
      </c>
      <c r="K40" s="7">
        <f t="shared" si="9"/>
        <v>46.28208663138286</v>
      </c>
    </row>
    <row r="41" spans="2:11" x14ac:dyDescent="0.2">
      <c r="B41" s="7" t="s">
        <v>15</v>
      </c>
      <c r="C41" s="7">
        <v>793.82</v>
      </c>
      <c r="D41" s="7">
        <v>469.15</v>
      </c>
      <c r="E41" s="7">
        <v>74.540000000000006</v>
      </c>
      <c r="F41" s="22">
        <f t="shared" si="5"/>
        <v>1337.51</v>
      </c>
      <c r="G41" s="29">
        <f t="shared" si="6"/>
        <v>0.59350584294696862</v>
      </c>
      <c r="H41" s="29">
        <f t="shared" si="7"/>
        <v>0.35076373260760668</v>
      </c>
      <c r="I41" s="29">
        <f t="shared" si="8"/>
        <v>5.5730424445424712E-2</v>
      </c>
      <c r="J41" s="7">
        <f t="shared" si="4"/>
        <v>0.40649415705303132</v>
      </c>
      <c r="K41" s="7">
        <f t="shared" si="9"/>
        <v>40.649415705303134</v>
      </c>
    </row>
    <row r="42" spans="2:11" x14ac:dyDescent="0.2">
      <c r="B42" s="7" t="s">
        <v>17</v>
      </c>
      <c r="C42" s="7">
        <v>636.86</v>
      </c>
      <c r="D42" s="7">
        <v>479.2</v>
      </c>
      <c r="E42" s="7">
        <v>100.11</v>
      </c>
      <c r="F42" s="22">
        <f t="shared" si="5"/>
        <v>1216.1699999999998</v>
      </c>
      <c r="G42" s="29">
        <f t="shared" si="6"/>
        <v>0.52366034353749891</v>
      </c>
      <c r="H42" s="29">
        <f t="shared" si="7"/>
        <v>0.39402386179563714</v>
      </c>
      <c r="I42" s="29">
        <f>(E42/F42)</f>
        <v>8.231579466686402E-2</v>
      </c>
      <c r="J42" s="7">
        <f t="shared" si="4"/>
        <v>0.47633965646250115</v>
      </c>
      <c r="K42" s="7">
        <f t="shared" si="9"/>
        <v>47.633965646250118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3581-AA63-5347-AB6B-1B5702EC6875}">
  <dimension ref="A1:F36"/>
  <sheetViews>
    <sheetView tabSelected="1" workbookViewId="0">
      <selection activeCell="A2" sqref="A2"/>
    </sheetView>
  </sheetViews>
  <sheetFormatPr baseColWidth="10" defaultRowHeight="16" x14ac:dyDescent="0.2"/>
  <sheetData>
    <row r="1" spans="1:6" x14ac:dyDescent="0.2">
      <c r="A1" t="s">
        <v>55</v>
      </c>
      <c r="B1" t="s">
        <v>56</v>
      </c>
      <c r="C1" s="23" t="s">
        <v>48</v>
      </c>
      <c r="D1" s="23" t="s">
        <v>41</v>
      </c>
      <c r="E1" s="23" t="s">
        <v>42</v>
      </c>
      <c r="F1" s="23" t="s">
        <v>49</v>
      </c>
    </row>
    <row r="2" spans="1:6" ht="20" x14ac:dyDescent="0.25">
      <c r="A2" t="s">
        <v>51</v>
      </c>
      <c r="B2" s="2" t="s">
        <v>0</v>
      </c>
      <c r="C2" s="29">
        <v>1</v>
      </c>
      <c r="D2" s="29">
        <v>0</v>
      </c>
      <c r="E2" s="29">
        <v>0</v>
      </c>
      <c r="F2" s="30" t="s">
        <v>50</v>
      </c>
    </row>
    <row r="3" spans="1:6" ht="20" x14ac:dyDescent="0.25">
      <c r="A3" t="s">
        <v>51</v>
      </c>
      <c r="B3" s="2" t="s">
        <v>1</v>
      </c>
      <c r="C3" s="29">
        <v>1</v>
      </c>
      <c r="D3" s="29">
        <v>0</v>
      </c>
      <c r="E3" s="29">
        <v>0</v>
      </c>
      <c r="F3" s="30" t="s">
        <v>50</v>
      </c>
    </row>
    <row r="4" spans="1:6" ht="20" x14ac:dyDescent="0.25">
      <c r="A4" t="s">
        <v>51</v>
      </c>
      <c r="B4" s="2" t="s">
        <v>2</v>
      </c>
      <c r="C4" s="29">
        <v>1</v>
      </c>
      <c r="D4" s="29">
        <v>0</v>
      </c>
      <c r="E4" s="29">
        <v>0</v>
      </c>
      <c r="F4" s="30" t="s">
        <v>50</v>
      </c>
    </row>
    <row r="5" spans="1:6" ht="20" x14ac:dyDescent="0.25">
      <c r="A5" t="s">
        <v>51</v>
      </c>
      <c r="B5" s="2" t="s">
        <v>3</v>
      </c>
      <c r="C5" s="29">
        <v>1</v>
      </c>
      <c r="D5" s="29">
        <v>0</v>
      </c>
      <c r="E5" s="29">
        <v>0</v>
      </c>
      <c r="F5" s="30" t="s">
        <v>50</v>
      </c>
    </row>
    <row r="6" spans="1:6" ht="20" x14ac:dyDescent="0.25">
      <c r="A6" t="s">
        <v>51</v>
      </c>
      <c r="B6" s="2" t="s">
        <v>4</v>
      </c>
      <c r="C6" s="29">
        <v>1</v>
      </c>
      <c r="D6" s="29">
        <v>0</v>
      </c>
      <c r="E6" s="29">
        <v>0</v>
      </c>
      <c r="F6" s="30" t="s">
        <v>50</v>
      </c>
    </row>
    <row r="7" spans="1:6" ht="20" x14ac:dyDescent="0.25">
      <c r="A7" t="s">
        <v>51</v>
      </c>
      <c r="B7" s="2" t="s">
        <v>5</v>
      </c>
      <c r="C7" s="29">
        <v>1</v>
      </c>
      <c r="D7" s="29">
        <v>0</v>
      </c>
      <c r="E7" s="29">
        <v>0</v>
      </c>
      <c r="F7" s="30" t="s">
        <v>50</v>
      </c>
    </row>
    <row r="8" spans="1:6" ht="20" x14ac:dyDescent="0.25">
      <c r="A8" t="s">
        <v>52</v>
      </c>
      <c r="B8" s="5" t="s">
        <v>6</v>
      </c>
      <c r="C8" s="29">
        <v>0.178976005708679</v>
      </c>
      <c r="D8" s="29">
        <v>0.6741682276335742</v>
      </c>
      <c r="E8" s="29">
        <v>0.14685576665774686</v>
      </c>
      <c r="F8" s="30" t="s">
        <v>50</v>
      </c>
    </row>
    <row r="9" spans="1:6" ht="20" x14ac:dyDescent="0.25">
      <c r="A9" t="s">
        <v>52</v>
      </c>
      <c r="B9" s="5" t="s">
        <v>7</v>
      </c>
      <c r="C9" s="29">
        <v>0.28094098734508471</v>
      </c>
      <c r="D9" s="29">
        <v>0.60328616557937831</v>
      </c>
      <c r="E9" s="29">
        <v>0.11577284707553695</v>
      </c>
      <c r="F9" s="30" t="s">
        <v>50</v>
      </c>
    </row>
    <row r="10" spans="1:6" ht="20" x14ac:dyDescent="0.25">
      <c r="A10" t="s">
        <v>52</v>
      </c>
      <c r="B10" s="5" t="s">
        <v>8</v>
      </c>
      <c r="C10" s="29">
        <v>0.28287644806742973</v>
      </c>
      <c r="D10" s="29">
        <v>0.59280986911745792</v>
      </c>
      <c r="E10" s="29">
        <v>0.12431368281511232</v>
      </c>
      <c r="F10" s="30" t="s">
        <v>50</v>
      </c>
    </row>
    <row r="11" spans="1:6" ht="20" x14ac:dyDescent="0.25">
      <c r="A11" t="s">
        <v>52</v>
      </c>
      <c r="B11" s="5" t="s">
        <v>9</v>
      </c>
      <c r="C11" s="29">
        <v>0.22662213007755511</v>
      </c>
      <c r="D11" s="29">
        <v>0.62588497274053601</v>
      </c>
      <c r="E11" s="29">
        <v>0.14749289718190894</v>
      </c>
      <c r="F11" s="30" t="s">
        <v>50</v>
      </c>
    </row>
    <row r="12" spans="1:6" ht="20" x14ac:dyDescent="0.25">
      <c r="A12" t="s">
        <v>52</v>
      </c>
      <c r="B12" s="5" t="s">
        <v>10</v>
      </c>
      <c r="C12" s="29">
        <v>0.24834122439536288</v>
      </c>
      <c r="D12" s="29">
        <v>0.62296422993976341</v>
      </c>
      <c r="E12" s="29">
        <v>0.12869454566487362</v>
      </c>
      <c r="F12" s="30" t="s">
        <v>50</v>
      </c>
    </row>
    <row r="13" spans="1:6" ht="20" x14ac:dyDescent="0.25">
      <c r="A13" t="s">
        <v>52</v>
      </c>
      <c r="B13" s="5" t="s">
        <v>11</v>
      </c>
      <c r="C13" s="29">
        <v>0.20286601169308666</v>
      </c>
      <c r="D13" s="29">
        <v>0.68100174793562784</v>
      </c>
      <c r="E13" s="29">
        <v>0.11613224037128565</v>
      </c>
      <c r="F13" s="30" t="s">
        <v>50</v>
      </c>
    </row>
    <row r="14" spans="1:6" ht="20" x14ac:dyDescent="0.25">
      <c r="A14" t="s">
        <v>53</v>
      </c>
      <c r="B14" s="7" t="s">
        <v>12</v>
      </c>
      <c r="C14" s="29">
        <v>0.51551101163421365</v>
      </c>
      <c r="D14" s="29">
        <v>0.40562383982521943</v>
      </c>
      <c r="E14" s="29">
        <v>7.8865148540566962E-2</v>
      </c>
      <c r="F14" s="30" t="s">
        <v>50</v>
      </c>
    </row>
    <row r="15" spans="1:6" ht="20" x14ac:dyDescent="0.25">
      <c r="A15" t="s">
        <v>53</v>
      </c>
      <c r="B15" s="7" t="s">
        <v>13</v>
      </c>
      <c r="C15" s="29">
        <v>0.48622077163678834</v>
      </c>
      <c r="D15" s="29">
        <v>0.43891142096042618</v>
      </c>
      <c r="E15" s="29">
        <v>7.4867807402785452E-2</v>
      </c>
      <c r="F15" s="30" t="s">
        <v>50</v>
      </c>
    </row>
    <row r="16" spans="1:6" ht="20" x14ac:dyDescent="0.25">
      <c r="A16" t="s">
        <v>53</v>
      </c>
      <c r="B16" s="7" t="s">
        <v>14</v>
      </c>
      <c r="C16" s="29">
        <v>0.53717913368617132</v>
      </c>
      <c r="D16" s="29">
        <v>0.34181803509102276</v>
      </c>
      <c r="E16" s="29">
        <v>0.12100283122280581</v>
      </c>
      <c r="F16" s="30" t="s">
        <v>50</v>
      </c>
    </row>
    <row r="17" spans="1:6" ht="20" x14ac:dyDescent="0.25">
      <c r="A17" t="s">
        <v>53</v>
      </c>
      <c r="B17" s="7" t="s">
        <v>15</v>
      </c>
      <c r="C17" s="29">
        <v>0.59350584294696862</v>
      </c>
      <c r="D17" s="29">
        <v>0.35076373260760668</v>
      </c>
      <c r="E17" s="29">
        <v>5.5730424445424712E-2</v>
      </c>
      <c r="F17" s="30" t="s">
        <v>50</v>
      </c>
    </row>
    <row r="18" spans="1:6" ht="20" x14ac:dyDescent="0.25">
      <c r="A18" t="s">
        <v>53</v>
      </c>
      <c r="B18" s="7" t="s">
        <v>17</v>
      </c>
      <c r="C18" s="29">
        <v>0.52366034353749891</v>
      </c>
      <c r="D18" s="29">
        <v>0.39402386179563714</v>
      </c>
      <c r="E18" s="29">
        <v>8.231579466686402E-2</v>
      </c>
      <c r="F18" s="30" t="s">
        <v>50</v>
      </c>
    </row>
    <row r="19" spans="1:6" ht="20" x14ac:dyDescent="0.25">
      <c r="A19" t="s">
        <v>51</v>
      </c>
      <c r="B19" s="24" t="s">
        <v>0</v>
      </c>
      <c r="C19">
        <v>1</v>
      </c>
      <c r="D19">
        <v>0</v>
      </c>
      <c r="E19">
        <v>0</v>
      </c>
      <c r="F19" s="30" t="s">
        <v>54</v>
      </c>
    </row>
    <row r="20" spans="1:6" ht="20" x14ac:dyDescent="0.25">
      <c r="A20" t="s">
        <v>51</v>
      </c>
      <c r="B20" s="24" t="s">
        <v>1</v>
      </c>
      <c r="C20">
        <v>1</v>
      </c>
      <c r="D20">
        <v>0</v>
      </c>
      <c r="E20">
        <v>0</v>
      </c>
      <c r="F20" s="30" t="s">
        <v>54</v>
      </c>
    </row>
    <row r="21" spans="1:6" ht="20" x14ac:dyDescent="0.25">
      <c r="A21" t="s">
        <v>51</v>
      </c>
      <c r="B21" s="24" t="s">
        <v>2</v>
      </c>
      <c r="C21">
        <v>1</v>
      </c>
      <c r="D21">
        <v>0</v>
      </c>
      <c r="E21">
        <v>0</v>
      </c>
      <c r="F21" s="30" t="s">
        <v>54</v>
      </c>
    </row>
    <row r="22" spans="1:6" ht="20" x14ac:dyDescent="0.25">
      <c r="A22" t="s">
        <v>51</v>
      </c>
      <c r="B22" s="24" t="s">
        <v>3</v>
      </c>
      <c r="C22">
        <v>1</v>
      </c>
      <c r="D22">
        <v>0</v>
      </c>
      <c r="E22">
        <v>0</v>
      </c>
      <c r="F22" s="30" t="s">
        <v>54</v>
      </c>
    </row>
    <row r="23" spans="1:6" ht="20" x14ac:dyDescent="0.25">
      <c r="A23" t="s">
        <v>51</v>
      </c>
      <c r="B23" s="24" t="s">
        <v>4</v>
      </c>
      <c r="C23">
        <v>1</v>
      </c>
      <c r="D23">
        <v>0</v>
      </c>
      <c r="E23">
        <v>0</v>
      </c>
      <c r="F23" s="30" t="s">
        <v>54</v>
      </c>
    </row>
    <row r="24" spans="1:6" ht="20" x14ac:dyDescent="0.25">
      <c r="A24" t="s">
        <v>51</v>
      </c>
      <c r="B24" s="24" t="s">
        <v>5</v>
      </c>
      <c r="C24">
        <v>1</v>
      </c>
      <c r="D24">
        <v>0</v>
      </c>
      <c r="E24">
        <v>0</v>
      </c>
      <c r="F24" s="30" t="s">
        <v>54</v>
      </c>
    </row>
    <row r="25" spans="1:6" ht="20" x14ac:dyDescent="0.25">
      <c r="A25" t="s">
        <v>52</v>
      </c>
      <c r="B25" s="5" t="s">
        <v>6</v>
      </c>
      <c r="C25">
        <v>0.43372869021259464</v>
      </c>
      <c r="D25">
        <v>0.51529814347428893</v>
      </c>
      <c r="E25">
        <v>5.0973166313116457E-2</v>
      </c>
      <c r="F25" s="30" t="s">
        <v>54</v>
      </c>
    </row>
    <row r="26" spans="1:6" ht="20" x14ac:dyDescent="0.25">
      <c r="A26" t="s">
        <v>52</v>
      </c>
      <c r="B26" s="5" t="s">
        <v>7</v>
      </c>
      <c r="C26">
        <v>0.49796805036279546</v>
      </c>
      <c r="D26">
        <v>0.4390045663450029</v>
      </c>
      <c r="E26">
        <v>6.3027383292201755E-2</v>
      </c>
      <c r="F26" s="30" t="s">
        <v>54</v>
      </c>
    </row>
    <row r="27" spans="1:6" ht="20" x14ac:dyDescent="0.25">
      <c r="A27" t="s">
        <v>52</v>
      </c>
      <c r="B27" s="5" t="s">
        <v>8</v>
      </c>
      <c r="C27">
        <v>0.46344390951658648</v>
      </c>
      <c r="D27">
        <v>0.454547253182088</v>
      </c>
      <c r="E27">
        <v>8.2008837301325591E-2</v>
      </c>
      <c r="F27" s="30" t="s">
        <v>54</v>
      </c>
    </row>
    <row r="28" spans="1:6" ht="20" x14ac:dyDescent="0.25">
      <c r="A28" t="s">
        <v>52</v>
      </c>
      <c r="B28" s="5" t="s">
        <v>9</v>
      </c>
      <c r="C28">
        <v>0.43352013794802313</v>
      </c>
      <c r="D28">
        <v>0.49038520753787412</v>
      </c>
      <c r="E28">
        <v>7.6094654514102716E-2</v>
      </c>
      <c r="F28" s="30" t="s">
        <v>54</v>
      </c>
    </row>
    <row r="29" spans="1:6" ht="20" x14ac:dyDescent="0.25">
      <c r="A29" t="s">
        <v>52</v>
      </c>
      <c r="B29" s="5" t="s">
        <v>10</v>
      </c>
      <c r="C29">
        <v>0.43658634901570431</v>
      </c>
      <c r="D29">
        <v>0.4569879646920425</v>
      </c>
      <c r="E29">
        <v>0.10642568629225313</v>
      </c>
      <c r="F29" s="30" t="s">
        <v>54</v>
      </c>
    </row>
    <row r="30" spans="1:6" ht="20" x14ac:dyDescent="0.25">
      <c r="A30" t="s">
        <v>52</v>
      </c>
      <c r="B30" s="5" t="s">
        <v>11</v>
      </c>
      <c r="C30">
        <v>0.44403503034267228</v>
      </c>
      <c r="D30">
        <v>0.44576474435844321</v>
      </c>
      <c r="E30">
        <v>0.11020022529888439</v>
      </c>
      <c r="F30" s="30" t="s">
        <v>54</v>
      </c>
    </row>
    <row r="31" spans="1:6" ht="20" x14ac:dyDescent="0.25">
      <c r="A31" t="s">
        <v>53</v>
      </c>
      <c r="B31" s="7" t="s">
        <v>12</v>
      </c>
      <c r="C31">
        <v>0.4831922647172664</v>
      </c>
      <c r="D31">
        <v>0.41269690574084761</v>
      </c>
      <c r="E31">
        <v>0.10411082954188607</v>
      </c>
      <c r="F31" s="30" t="s">
        <v>54</v>
      </c>
    </row>
    <row r="32" spans="1:6" ht="20" x14ac:dyDescent="0.25">
      <c r="A32" t="s">
        <v>53</v>
      </c>
      <c r="B32" s="7" t="s">
        <v>13</v>
      </c>
      <c r="C32">
        <v>0.56524111103204533</v>
      </c>
      <c r="D32">
        <v>0.37519865271946679</v>
      </c>
      <c r="E32">
        <v>5.9560236248487865E-2</v>
      </c>
      <c r="F32" s="30" t="s">
        <v>54</v>
      </c>
    </row>
    <row r="33" spans="1:6" ht="20" x14ac:dyDescent="0.25">
      <c r="A33" t="s">
        <v>53</v>
      </c>
      <c r="B33" s="7" t="s">
        <v>14</v>
      </c>
      <c r="C33">
        <v>0.53940071623929053</v>
      </c>
      <c r="D33">
        <v>0.40660934737605581</v>
      </c>
      <c r="E33">
        <v>5.3989936384653742E-2</v>
      </c>
      <c r="F33" s="30" t="s">
        <v>54</v>
      </c>
    </row>
    <row r="34" spans="1:6" ht="20" x14ac:dyDescent="0.25">
      <c r="A34" t="s">
        <v>53</v>
      </c>
      <c r="B34" s="7" t="s">
        <v>15</v>
      </c>
      <c r="C34">
        <v>0.58725556015826985</v>
      </c>
      <c r="D34">
        <v>0.33406659334066591</v>
      </c>
      <c r="E34">
        <v>7.8677846501064172E-2</v>
      </c>
      <c r="F34" s="30" t="s">
        <v>54</v>
      </c>
    </row>
    <row r="35" spans="1:6" ht="20" x14ac:dyDescent="0.25">
      <c r="A35" t="s">
        <v>53</v>
      </c>
      <c r="B35" s="7" t="s">
        <v>16</v>
      </c>
      <c r="C35">
        <v>0.51297568520250347</v>
      </c>
      <c r="D35">
        <v>0.40296561398460545</v>
      </c>
      <c r="E35">
        <v>8.4058700812891171E-2</v>
      </c>
      <c r="F35" s="30" t="s">
        <v>54</v>
      </c>
    </row>
    <row r="36" spans="1:6" ht="20" x14ac:dyDescent="0.25">
      <c r="A36" t="s">
        <v>53</v>
      </c>
      <c r="B36" s="7" t="s">
        <v>17</v>
      </c>
      <c r="C36">
        <v>0.56061357918288102</v>
      </c>
      <c r="D36">
        <v>0.3585538057057292</v>
      </c>
      <c r="E36">
        <v>8.0832615111389686E-2</v>
      </c>
      <c r="F36" s="30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DB4D-B36F-6640-A720-78DC99A47280}">
  <dimension ref="A1:L22"/>
  <sheetViews>
    <sheetView workbookViewId="0">
      <selection activeCell="B5" sqref="B5:J22"/>
    </sheetView>
  </sheetViews>
  <sheetFormatPr baseColWidth="10" defaultRowHeight="16" x14ac:dyDescent="0.2"/>
  <cols>
    <col min="1" max="1" width="14.83203125" customWidth="1"/>
    <col min="7" max="8" width="15.1640625" customWidth="1"/>
    <col min="9" max="9" width="15.83203125" customWidth="1"/>
    <col min="10" max="10" width="14.1640625" customWidth="1"/>
    <col min="11" max="11" width="17.1640625" customWidth="1"/>
  </cols>
  <sheetData>
    <row r="1" spans="1:12" x14ac:dyDescent="0.2">
      <c r="A1">
        <v>20210730</v>
      </c>
      <c r="B1" t="s">
        <v>46</v>
      </c>
      <c r="C1" t="s">
        <v>45</v>
      </c>
    </row>
    <row r="3" spans="1:12" x14ac:dyDescent="0.2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">
      <c r="C4" s="23" t="s">
        <v>18</v>
      </c>
      <c r="D4" s="23" t="s">
        <v>19</v>
      </c>
      <c r="E4" s="23" t="s">
        <v>20</v>
      </c>
      <c r="F4" s="23" t="s">
        <v>39</v>
      </c>
      <c r="G4" s="23" t="s">
        <v>43</v>
      </c>
      <c r="H4" s="23" t="s">
        <v>47</v>
      </c>
      <c r="I4" s="23" t="s">
        <v>41</v>
      </c>
      <c r="J4" s="23" t="s">
        <v>42</v>
      </c>
      <c r="K4" s="23" t="s">
        <v>40</v>
      </c>
    </row>
    <row r="5" spans="1:12" x14ac:dyDescent="0.2">
      <c r="B5" s="24" t="s">
        <v>0</v>
      </c>
      <c r="C5" s="25">
        <v>1442.65</v>
      </c>
      <c r="D5" s="26">
        <v>0</v>
      </c>
      <c r="E5" s="26">
        <v>0</v>
      </c>
      <c r="F5" s="27">
        <f>SUM(C5:E5)</f>
        <v>1442.65</v>
      </c>
      <c r="G5" s="26">
        <f>SUM(D5:E5)</f>
        <v>0</v>
      </c>
      <c r="H5" s="28">
        <f>C5/F5</f>
        <v>1</v>
      </c>
      <c r="I5" s="28">
        <f>(D5/F5)</f>
        <v>0</v>
      </c>
      <c r="J5" s="28">
        <f>(E5/F5)</f>
        <v>0</v>
      </c>
      <c r="K5" s="26">
        <f>(G5/F5)*100</f>
        <v>0</v>
      </c>
    </row>
    <row r="6" spans="1:12" x14ac:dyDescent="0.2">
      <c r="B6" s="24" t="s">
        <v>1</v>
      </c>
      <c r="C6" s="25">
        <v>1179.76</v>
      </c>
      <c r="D6" s="26">
        <v>0</v>
      </c>
      <c r="E6" s="26">
        <v>0</v>
      </c>
      <c r="F6" s="27">
        <f t="shared" ref="F6:F22" si="0">SUM(C6:E6)</f>
        <v>1179.76</v>
      </c>
      <c r="G6" s="26">
        <f t="shared" ref="G6:G22" si="1">SUM(D6:E6)</f>
        <v>0</v>
      </c>
      <c r="H6" s="28">
        <f t="shared" ref="H6:H22" si="2">C6/F6</f>
        <v>1</v>
      </c>
      <c r="I6" s="28">
        <f t="shared" ref="I6:I22" si="3">(D6/F6)</f>
        <v>0</v>
      </c>
      <c r="J6" s="28">
        <f t="shared" ref="J6:J22" si="4">(E6/F6)</f>
        <v>0</v>
      </c>
      <c r="K6" s="26">
        <f t="shared" ref="K6:K22" si="5">(G6/F6)*100</f>
        <v>0</v>
      </c>
    </row>
    <row r="7" spans="1:12" x14ac:dyDescent="0.2">
      <c r="B7" s="24" t="s">
        <v>2</v>
      </c>
      <c r="C7" s="25">
        <v>1311.18</v>
      </c>
      <c r="D7" s="26">
        <v>0</v>
      </c>
      <c r="E7" s="26">
        <v>0</v>
      </c>
      <c r="F7" s="27">
        <f t="shared" si="0"/>
        <v>1311.18</v>
      </c>
      <c r="G7" s="26">
        <f t="shared" si="1"/>
        <v>0</v>
      </c>
      <c r="H7" s="28">
        <f t="shared" si="2"/>
        <v>1</v>
      </c>
      <c r="I7" s="28">
        <f t="shared" si="3"/>
        <v>0</v>
      </c>
      <c r="J7" s="28">
        <f t="shared" si="4"/>
        <v>0</v>
      </c>
      <c r="K7" s="26">
        <f t="shared" si="5"/>
        <v>0</v>
      </c>
    </row>
    <row r="8" spans="1:12" x14ac:dyDescent="0.2">
      <c r="B8" s="24" t="s">
        <v>3</v>
      </c>
      <c r="C8" s="25">
        <v>1445.23</v>
      </c>
      <c r="D8" s="26">
        <v>0</v>
      </c>
      <c r="E8" s="26">
        <v>0</v>
      </c>
      <c r="F8" s="27">
        <f t="shared" si="0"/>
        <v>1445.23</v>
      </c>
      <c r="G8" s="26">
        <f t="shared" si="1"/>
        <v>0</v>
      </c>
      <c r="H8" s="28">
        <f t="shared" si="2"/>
        <v>1</v>
      </c>
      <c r="I8" s="28">
        <f t="shared" si="3"/>
        <v>0</v>
      </c>
      <c r="J8" s="28">
        <f t="shared" si="4"/>
        <v>0</v>
      </c>
      <c r="K8" s="26">
        <f t="shared" si="5"/>
        <v>0</v>
      </c>
    </row>
    <row r="9" spans="1:12" x14ac:dyDescent="0.2">
      <c r="B9" s="24" t="s">
        <v>4</v>
      </c>
      <c r="C9" s="25">
        <v>1060.8599999999999</v>
      </c>
      <c r="D9" s="26">
        <v>0</v>
      </c>
      <c r="E9" s="26">
        <v>0</v>
      </c>
      <c r="F9" s="27">
        <f t="shared" si="0"/>
        <v>1060.8599999999999</v>
      </c>
      <c r="G9" s="26">
        <f t="shared" si="1"/>
        <v>0</v>
      </c>
      <c r="H9" s="28">
        <f t="shared" si="2"/>
        <v>1</v>
      </c>
      <c r="I9" s="28">
        <f t="shared" si="3"/>
        <v>0</v>
      </c>
      <c r="J9" s="28">
        <f t="shared" si="4"/>
        <v>0</v>
      </c>
      <c r="K9" s="26">
        <f t="shared" si="5"/>
        <v>0</v>
      </c>
    </row>
    <row r="10" spans="1:12" x14ac:dyDescent="0.2">
      <c r="B10" s="24" t="s">
        <v>5</v>
      </c>
      <c r="C10" s="25">
        <v>1416.65</v>
      </c>
      <c r="D10" s="26">
        <v>0</v>
      </c>
      <c r="E10" s="26">
        <v>0</v>
      </c>
      <c r="F10" s="27">
        <f t="shared" si="0"/>
        <v>1416.65</v>
      </c>
      <c r="G10" s="26">
        <f t="shared" si="1"/>
        <v>0</v>
      </c>
      <c r="H10" s="28">
        <f t="shared" si="2"/>
        <v>1</v>
      </c>
      <c r="I10" s="28">
        <f t="shared" si="3"/>
        <v>0</v>
      </c>
      <c r="J10" s="28">
        <f t="shared" si="4"/>
        <v>0</v>
      </c>
      <c r="K10" s="26">
        <f t="shared" si="5"/>
        <v>0</v>
      </c>
    </row>
    <row r="11" spans="1:12" x14ac:dyDescent="0.2">
      <c r="B11" s="5" t="s">
        <v>6</v>
      </c>
      <c r="C11" s="16">
        <v>560.23</v>
      </c>
      <c r="D11" s="16">
        <v>665.59</v>
      </c>
      <c r="E11" s="16">
        <v>65.84</v>
      </c>
      <c r="F11" s="17">
        <f t="shared" si="0"/>
        <v>1291.6600000000001</v>
      </c>
      <c r="G11" s="18">
        <f t="shared" si="1"/>
        <v>731.43000000000006</v>
      </c>
      <c r="H11" s="28">
        <f t="shared" si="2"/>
        <v>0.43372869021259464</v>
      </c>
      <c r="I11" s="28">
        <f t="shared" si="3"/>
        <v>0.51529814347428893</v>
      </c>
      <c r="J11" s="28">
        <f t="shared" si="4"/>
        <v>5.0973166313116457E-2</v>
      </c>
      <c r="K11" s="18">
        <f t="shared" si="5"/>
        <v>56.627130978740539</v>
      </c>
    </row>
    <row r="12" spans="1:12" x14ac:dyDescent="0.2">
      <c r="B12" s="5" t="s">
        <v>7</v>
      </c>
      <c r="C12" s="16">
        <v>673.94</v>
      </c>
      <c r="D12" s="16">
        <v>594.14</v>
      </c>
      <c r="E12" s="16">
        <v>85.3</v>
      </c>
      <c r="F12" s="17">
        <f t="shared" si="0"/>
        <v>1353.3799999999999</v>
      </c>
      <c r="G12" s="18">
        <f t="shared" si="1"/>
        <v>679.43999999999994</v>
      </c>
      <c r="H12" s="28">
        <f t="shared" si="2"/>
        <v>0.49796805036279546</v>
      </c>
      <c r="I12" s="28">
        <f t="shared" si="3"/>
        <v>0.4390045663450029</v>
      </c>
      <c r="J12" s="28">
        <f t="shared" si="4"/>
        <v>6.3027383292201755E-2</v>
      </c>
      <c r="K12" s="18">
        <f t="shared" si="5"/>
        <v>50.203194963720463</v>
      </c>
    </row>
    <row r="13" spans="1:12" x14ac:dyDescent="0.2">
      <c r="B13" s="5" t="s">
        <v>8</v>
      </c>
      <c r="C13" s="16">
        <v>702.72</v>
      </c>
      <c r="D13" s="16">
        <v>689.23</v>
      </c>
      <c r="E13" s="16">
        <v>124.35</v>
      </c>
      <c r="F13" s="17">
        <f t="shared" si="0"/>
        <v>1516.3</v>
      </c>
      <c r="G13" s="18">
        <f t="shared" si="1"/>
        <v>813.58</v>
      </c>
      <c r="H13" s="28">
        <f t="shared" si="2"/>
        <v>0.46344390951658648</v>
      </c>
      <c r="I13" s="28">
        <f t="shared" si="3"/>
        <v>0.454547253182088</v>
      </c>
      <c r="J13" s="28">
        <f t="shared" si="4"/>
        <v>8.2008837301325591E-2</v>
      </c>
      <c r="K13" s="18">
        <f t="shared" si="5"/>
        <v>53.655609048341354</v>
      </c>
    </row>
    <row r="14" spans="1:12" x14ac:dyDescent="0.2">
      <c r="B14" s="5" t="s">
        <v>9</v>
      </c>
      <c r="C14" s="16">
        <v>563.16</v>
      </c>
      <c r="D14" s="16">
        <v>637.03</v>
      </c>
      <c r="E14" s="16">
        <v>98.85</v>
      </c>
      <c r="F14" s="17">
        <f t="shared" si="0"/>
        <v>1299.04</v>
      </c>
      <c r="G14" s="18">
        <f t="shared" si="1"/>
        <v>735.88</v>
      </c>
      <c r="H14" s="28">
        <f t="shared" si="2"/>
        <v>0.43352013794802313</v>
      </c>
      <c r="I14" s="28">
        <f t="shared" si="3"/>
        <v>0.49038520753787412</v>
      </c>
      <c r="J14" s="28">
        <f t="shared" si="4"/>
        <v>7.6094654514102716E-2</v>
      </c>
      <c r="K14" s="18">
        <f t="shared" si="5"/>
        <v>56.647986205197689</v>
      </c>
    </row>
    <row r="15" spans="1:12" x14ac:dyDescent="0.2">
      <c r="B15" s="5" t="s">
        <v>10</v>
      </c>
      <c r="C15" s="16">
        <v>530.71</v>
      </c>
      <c r="D15" s="16">
        <v>555.51</v>
      </c>
      <c r="E15" s="16">
        <v>129.37</v>
      </c>
      <c r="F15" s="17">
        <f t="shared" si="0"/>
        <v>1215.5900000000001</v>
      </c>
      <c r="G15" s="18">
        <f t="shared" si="1"/>
        <v>684.88</v>
      </c>
      <c r="H15" s="28">
        <f t="shared" si="2"/>
        <v>0.43658634901570431</v>
      </c>
      <c r="I15" s="28">
        <f t="shared" si="3"/>
        <v>0.4569879646920425</v>
      </c>
      <c r="J15" s="28">
        <f t="shared" si="4"/>
        <v>0.10642568629225313</v>
      </c>
      <c r="K15" s="18">
        <f t="shared" si="5"/>
        <v>56.341365098429563</v>
      </c>
    </row>
    <row r="16" spans="1:12" x14ac:dyDescent="0.2">
      <c r="B16" s="5" t="s">
        <v>11</v>
      </c>
      <c r="C16" s="16">
        <v>610.97</v>
      </c>
      <c r="D16" s="16">
        <v>613.35</v>
      </c>
      <c r="E16" s="16">
        <v>151.63</v>
      </c>
      <c r="F16" s="17">
        <f t="shared" si="0"/>
        <v>1375.9500000000003</v>
      </c>
      <c r="G16" s="18">
        <f t="shared" si="1"/>
        <v>764.98</v>
      </c>
      <c r="H16" s="28">
        <f t="shared" si="2"/>
        <v>0.44403503034267228</v>
      </c>
      <c r="I16" s="28">
        <f t="shared" si="3"/>
        <v>0.44576474435844321</v>
      </c>
      <c r="J16" s="28">
        <f t="shared" si="4"/>
        <v>0.11020022529888439</v>
      </c>
      <c r="K16" s="18">
        <f t="shared" si="5"/>
        <v>55.596496965732754</v>
      </c>
    </row>
    <row r="17" spans="2:11" x14ac:dyDescent="0.2">
      <c r="B17" s="7" t="s">
        <v>12</v>
      </c>
      <c r="C17" s="13">
        <v>661.64</v>
      </c>
      <c r="D17" s="13">
        <v>565.11</v>
      </c>
      <c r="E17" s="13">
        <v>142.56</v>
      </c>
      <c r="F17" s="14">
        <f t="shared" si="0"/>
        <v>1369.31</v>
      </c>
      <c r="G17" s="15">
        <f t="shared" si="1"/>
        <v>707.67000000000007</v>
      </c>
      <c r="H17" s="28">
        <f t="shared" si="2"/>
        <v>0.4831922647172664</v>
      </c>
      <c r="I17" s="28">
        <f t="shared" si="3"/>
        <v>0.41269690574084761</v>
      </c>
      <c r="J17" s="28">
        <f t="shared" si="4"/>
        <v>0.10411082954188607</v>
      </c>
      <c r="K17" s="15">
        <f t="shared" si="5"/>
        <v>51.68077352827337</v>
      </c>
    </row>
    <row r="18" spans="2:11" x14ac:dyDescent="0.2">
      <c r="B18" s="7" t="s">
        <v>13</v>
      </c>
      <c r="C18" s="13">
        <v>714.9</v>
      </c>
      <c r="D18" s="13">
        <v>474.54</v>
      </c>
      <c r="E18" s="13">
        <v>75.33</v>
      </c>
      <c r="F18" s="14">
        <f t="shared" si="0"/>
        <v>1264.77</v>
      </c>
      <c r="G18" s="15">
        <f t="shared" si="1"/>
        <v>549.87</v>
      </c>
      <c r="H18" s="28">
        <f t="shared" si="2"/>
        <v>0.56524111103204533</v>
      </c>
      <c r="I18" s="28">
        <f t="shared" si="3"/>
        <v>0.37519865271946679</v>
      </c>
      <c r="J18" s="28">
        <f t="shared" si="4"/>
        <v>5.9560236248487865E-2</v>
      </c>
      <c r="K18" s="15">
        <f t="shared" si="5"/>
        <v>43.475888896795468</v>
      </c>
    </row>
    <row r="19" spans="2:11" x14ac:dyDescent="0.2">
      <c r="B19" s="7" t="s">
        <v>14</v>
      </c>
      <c r="C19" s="13">
        <v>713.94</v>
      </c>
      <c r="D19" s="13">
        <v>538.17999999999995</v>
      </c>
      <c r="E19" s="13">
        <v>71.459999999999994</v>
      </c>
      <c r="F19" s="14">
        <f t="shared" si="0"/>
        <v>1323.58</v>
      </c>
      <c r="G19" s="15">
        <f t="shared" si="1"/>
        <v>609.64</v>
      </c>
      <c r="H19" s="28">
        <f t="shared" si="2"/>
        <v>0.53940071623929053</v>
      </c>
      <c r="I19" s="28">
        <f t="shared" si="3"/>
        <v>0.40660934737605581</v>
      </c>
      <c r="J19" s="28">
        <f t="shared" si="4"/>
        <v>5.3989936384653742E-2</v>
      </c>
      <c r="K19" s="15">
        <f t="shared" si="5"/>
        <v>46.059928376070964</v>
      </c>
    </row>
    <row r="20" spans="2:11" x14ac:dyDescent="0.2">
      <c r="B20" s="7" t="s">
        <v>15</v>
      </c>
      <c r="C20" s="13">
        <v>822.24</v>
      </c>
      <c r="D20" s="13">
        <v>467.74</v>
      </c>
      <c r="E20" s="13">
        <v>110.16</v>
      </c>
      <c r="F20" s="14">
        <f t="shared" si="0"/>
        <v>1400.14</v>
      </c>
      <c r="G20" s="15">
        <f t="shared" si="1"/>
        <v>577.9</v>
      </c>
      <c r="H20" s="28">
        <f t="shared" si="2"/>
        <v>0.58725556015826985</v>
      </c>
      <c r="I20" s="28">
        <f t="shared" si="3"/>
        <v>0.33406659334066591</v>
      </c>
      <c r="J20" s="28">
        <f t="shared" si="4"/>
        <v>7.8677846501064172E-2</v>
      </c>
      <c r="K20" s="15">
        <f t="shared" si="5"/>
        <v>41.274443984173011</v>
      </c>
    </row>
    <row r="21" spans="2:11" x14ac:dyDescent="0.2">
      <c r="B21" s="7" t="s">
        <v>16</v>
      </c>
      <c r="C21" s="13">
        <v>570.47</v>
      </c>
      <c r="D21" s="13">
        <v>448.13</v>
      </c>
      <c r="E21" s="13">
        <v>93.48</v>
      </c>
      <c r="F21" s="14">
        <f t="shared" si="0"/>
        <v>1112.08</v>
      </c>
      <c r="G21" s="15">
        <f t="shared" si="1"/>
        <v>541.61</v>
      </c>
      <c r="H21" s="28">
        <f t="shared" si="2"/>
        <v>0.51297568520250347</v>
      </c>
      <c r="I21" s="28">
        <f t="shared" si="3"/>
        <v>0.40296561398460545</v>
      </c>
      <c r="J21" s="28">
        <f t="shared" si="4"/>
        <v>8.4058700812891171E-2</v>
      </c>
      <c r="K21" s="15">
        <f t="shared" si="5"/>
        <v>48.702431479749663</v>
      </c>
    </row>
    <row r="22" spans="2:11" x14ac:dyDescent="0.2">
      <c r="B22" s="7" t="s">
        <v>17</v>
      </c>
      <c r="C22" s="13">
        <v>643.96</v>
      </c>
      <c r="D22" s="13">
        <v>411.86</v>
      </c>
      <c r="E22" s="13">
        <v>92.85</v>
      </c>
      <c r="F22" s="14">
        <f t="shared" si="0"/>
        <v>1148.67</v>
      </c>
      <c r="G22" s="15">
        <f t="shared" si="1"/>
        <v>504.71000000000004</v>
      </c>
      <c r="H22" s="28">
        <f t="shared" si="2"/>
        <v>0.56061357918288102</v>
      </c>
      <c r="I22" s="28">
        <f t="shared" si="3"/>
        <v>0.3585538057057292</v>
      </c>
      <c r="J22" s="28">
        <f t="shared" si="4"/>
        <v>8.0832615111389686E-2</v>
      </c>
      <c r="K22" s="15">
        <f t="shared" si="5"/>
        <v>43.93864208171189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3542-E5C1-CF4B-8A0F-02716B4A1F9E}">
  <dimension ref="A1:J18"/>
  <sheetViews>
    <sheetView workbookViewId="0">
      <selection sqref="A1:J18"/>
    </sheetView>
  </sheetViews>
  <sheetFormatPr baseColWidth="10" defaultRowHeight="16" x14ac:dyDescent="0.2"/>
  <sheetData>
    <row r="1" spans="1:10" x14ac:dyDescent="0.2">
      <c r="A1" s="24" t="s">
        <v>0</v>
      </c>
      <c r="B1" s="25">
        <v>1442.65</v>
      </c>
      <c r="C1" s="26">
        <v>0</v>
      </c>
      <c r="D1" s="26">
        <v>0</v>
      </c>
      <c r="E1" s="27">
        <f>SUM(B1:D1)</f>
        <v>1442.65</v>
      </c>
      <c r="F1" s="26">
        <f>SUM(C1:D1)</f>
        <v>0</v>
      </c>
      <c r="G1" s="28">
        <f>B1/E1</f>
        <v>1</v>
      </c>
      <c r="H1" s="28">
        <f>(C1/E1)</f>
        <v>0</v>
      </c>
      <c r="I1" s="28">
        <f>(D1/E1)</f>
        <v>0</v>
      </c>
      <c r="J1" s="26">
        <f>(F1/E1)*100</f>
        <v>0</v>
      </c>
    </row>
    <row r="2" spans="1:10" x14ac:dyDescent="0.2">
      <c r="A2" s="24" t="s">
        <v>1</v>
      </c>
      <c r="B2" s="25">
        <v>1179.76</v>
      </c>
      <c r="C2" s="26">
        <v>0</v>
      </c>
      <c r="D2" s="26">
        <v>0</v>
      </c>
      <c r="E2" s="27">
        <f t="shared" ref="E2:E18" si="0">SUM(B2:D2)</f>
        <v>1179.76</v>
      </c>
      <c r="F2" s="26">
        <f t="shared" ref="F2:F18" si="1">SUM(C2:D2)</f>
        <v>0</v>
      </c>
      <c r="G2" s="28">
        <f t="shared" ref="G2:G18" si="2">B2/E2</f>
        <v>1</v>
      </c>
      <c r="H2" s="28">
        <f t="shared" ref="H2:H18" si="3">(C2/E2)</f>
        <v>0</v>
      </c>
      <c r="I2" s="28">
        <f t="shared" ref="I2:I18" si="4">(D2/E2)</f>
        <v>0</v>
      </c>
      <c r="J2" s="26">
        <f t="shared" ref="J2:J18" si="5">(F2/E2)*100</f>
        <v>0</v>
      </c>
    </row>
    <row r="3" spans="1:10" x14ac:dyDescent="0.2">
      <c r="A3" s="24" t="s">
        <v>2</v>
      </c>
      <c r="B3" s="25">
        <v>1311.18</v>
      </c>
      <c r="C3" s="26">
        <v>0</v>
      </c>
      <c r="D3" s="26">
        <v>0</v>
      </c>
      <c r="E3" s="27">
        <f t="shared" si="0"/>
        <v>1311.18</v>
      </c>
      <c r="F3" s="26">
        <f t="shared" si="1"/>
        <v>0</v>
      </c>
      <c r="G3" s="28">
        <f t="shared" si="2"/>
        <v>1</v>
      </c>
      <c r="H3" s="28">
        <f t="shared" si="3"/>
        <v>0</v>
      </c>
      <c r="I3" s="28">
        <f t="shared" si="4"/>
        <v>0</v>
      </c>
      <c r="J3" s="26">
        <f t="shared" si="5"/>
        <v>0</v>
      </c>
    </row>
    <row r="4" spans="1:10" x14ac:dyDescent="0.2">
      <c r="A4" s="24" t="s">
        <v>3</v>
      </c>
      <c r="B4" s="25">
        <v>1445.23</v>
      </c>
      <c r="C4" s="26">
        <v>0</v>
      </c>
      <c r="D4" s="26">
        <v>0</v>
      </c>
      <c r="E4" s="27">
        <f t="shared" si="0"/>
        <v>1445.23</v>
      </c>
      <c r="F4" s="26">
        <f t="shared" si="1"/>
        <v>0</v>
      </c>
      <c r="G4" s="28">
        <f t="shared" si="2"/>
        <v>1</v>
      </c>
      <c r="H4" s="28">
        <f t="shared" si="3"/>
        <v>0</v>
      </c>
      <c r="I4" s="28">
        <f t="shared" si="4"/>
        <v>0</v>
      </c>
      <c r="J4" s="26">
        <f t="shared" si="5"/>
        <v>0</v>
      </c>
    </row>
    <row r="5" spans="1:10" x14ac:dyDescent="0.2">
      <c r="A5" s="24" t="s">
        <v>4</v>
      </c>
      <c r="B5" s="25">
        <v>1060.8599999999999</v>
      </c>
      <c r="C5" s="26">
        <v>0</v>
      </c>
      <c r="D5" s="26">
        <v>0</v>
      </c>
      <c r="E5" s="27">
        <f t="shared" si="0"/>
        <v>1060.8599999999999</v>
      </c>
      <c r="F5" s="26">
        <f t="shared" si="1"/>
        <v>0</v>
      </c>
      <c r="G5" s="28">
        <f t="shared" si="2"/>
        <v>1</v>
      </c>
      <c r="H5" s="28">
        <f t="shared" si="3"/>
        <v>0</v>
      </c>
      <c r="I5" s="28">
        <f t="shared" si="4"/>
        <v>0</v>
      </c>
      <c r="J5" s="26">
        <f t="shared" si="5"/>
        <v>0</v>
      </c>
    </row>
    <row r="6" spans="1:10" x14ac:dyDescent="0.2">
      <c r="A6" s="24" t="s">
        <v>5</v>
      </c>
      <c r="B6" s="25">
        <v>1416.65</v>
      </c>
      <c r="C6" s="26">
        <v>0</v>
      </c>
      <c r="D6" s="26">
        <v>0</v>
      </c>
      <c r="E6" s="27">
        <f t="shared" si="0"/>
        <v>1416.65</v>
      </c>
      <c r="F6" s="26">
        <f t="shared" si="1"/>
        <v>0</v>
      </c>
      <c r="G6" s="28">
        <f t="shared" si="2"/>
        <v>1</v>
      </c>
      <c r="H6" s="28">
        <f t="shared" si="3"/>
        <v>0</v>
      </c>
      <c r="I6" s="28">
        <f t="shared" si="4"/>
        <v>0</v>
      </c>
      <c r="J6" s="26">
        <f t="shared" si="5"/>
        <v>0</v>
      </c>
    </row>
    <row r="7" spans="1:10" x14ac:dyDescent="0.2">
      <c r="A7" s="5" t="s">
        <v>6</v>
      </c>
      <c r="B7" s="16">
        <v>560.23</v>
      </c>
      <c r="C7" s="16">
        <v>665.59</v>
      </c>
      <c r="D7" s="16">
        <v>65.84</v>
      </c>
      <c r="E7" s="17">
        <f t="shared" si="0"/>
        <v>1291.6600000000001</v>
      </c>
      <c r="F7" s="18">
        <f t="shared" si="1"/>
        <v>731.43000000000006</v>
      </c>
      <c r="G7" s="28">
        <f t="shared" si="2"/>
        <v>0.43372869021259464</v>
      </c>
      <c r="H7" s="28">
        <f t="shared" si="3"/>
        <v>0.51529814347428893</v>
      </c>
      <c r="I7" s="28">
        <f t="shared" si="4"/>
        <v>5.0973166313116457E-2</v>
      </c>
      <c r="J7" s="18">
        <f t="shared" si="5"/>
        <v>56.627130978740539</v>
      </c>
    </row>
    <row r="8" spans="1:10" x14ac:dyDescent="0.2">
      <c r="A8" s="5" t="s">
        <v>7</v>
      </c>
      <c r="B8" s="16">
        <v>673.94</v>
      </c>
      <c r="C8" s="16">
        <v>594.14</v>
      </c>
      <c r="D8" s="16">
        <v>85.3</v>
      </c>
      <c r="E8" s="17">
        <f t="shared" si="0"/>
        <v>1353.3799999999999</v>
      </c>
      <c r="F8" s="18">
        <f t="shared" si="1"/>
        <v>679.43999999999994</v>
      </c>
      <c r="G8" s="28">
        <f t="shared" si="2"/>
        <v>0.49796805036279546</v>
      </c>
      <c r="H8" s="28">
        <f t="shared" si="3"/>
        <v>0.4390045663450029</v>
      </c>
      <c r="I8" s="28">
        <f t="shared" si="4"/>
        <v>6.3027383292201755E-2</v>
      </c>
      <c r="J8" s="18">
        <f t="shared" si="5"/>
        <v>50.203194963720463</v>
      </c>
    </row>
    <row r="9" spans="1:10" x14ac:dyDescent="0.2">
      <c r="A9" s="5" t="s">
        <v>8</v>
      </c>
      <c r="B9" s="16">
        <v>702.72</v>
      </c>
      <c r="C9" s="16">
        <v>689.23</v>
      </c>
      <c r="D9" s="16">
        <v>124.35</v>
      </c>
      <c r="E9" s="17">
        <f t="shared" si="0"/>
        <v>1516.3</v>
      </c>
      <c r="F9" s="18">
        <f t="shared" si="1"/>
        <v>813.58</v>
      </c>
      <c r="G9" s="28">
        <f t="shared" si="2"/>
        <v>0.46344390951658648</v>
      </c>
      <c r="H9" s="28">
        <f t="shared" si="3"/>
        <v>0.454547253182088</v>
      </c>
      <c r="I9" s="28">
        <f t="shared" si="4"/>
        <v>8.2008837301325591E-2</v>
      </c>
      <c r="J9" s="18">
        <f t="shared" si="5"/>
        <v>53.655609048341354</v>
      </c>
    </row>
    <row r="10" spans="1:10" x14ac:dyDescent="0.2">
      <c r="A10" s="5" t="s">
        <v>9</v>
      </c>
      <c r="B10" s="16">
        <v>563.16</v>
      </c>
      <c r="C10" s="16">
        <v>637.03</v>
      </c>
      <c r="D10" s="16">
        <v>98.85</v>
      </c>
      <c r="E10" s="17">
        <f t="shared" si="0"/>
        <v>1299.04</v>
      </c>
      <c r="F10" s="18">
        <f t="shared" si="1"/>
        <v>735.88</v>
      </c>
      <c r="G10" s="28">
        <f t="shared" si="2"/>
        <v>0.43352013794802313</v>
      </c>
      <c r="H10" s="28">
        <f t="shared" si="3"/>
        <v>0.49038520753787412</v>
      </c>
      <c r="I10" s="28">
        <f t="shared" si="4"/>
        <v>7.6094654514102716E-2</v>
      </c>
      <c r="J10" s="18">
        <f t="shared" si="5"/>
        <v>56.647986205197689</v>
      </c>
    </row>
    <row r="11" spans="1:10" x14ac:dyDescent="0.2">
      <c r="A11" s="5" t="s">
        <v>10</v>
      </c>
      <c r="B11" s="16">
        <v>530.71</v>
      </c>
      <c r="C11" s="16">
        <v>555.51</v>
      </c>
      <c r="D11" s="16">
        <v>129.37</v>
      </c>
      <c r="E11" s="17">
        <f t="shared" si="0"/>
        <v>1215.5900000000001</v>
      </c>
      <c r="F11" s="18">
        <f t="shared" si="1"/>
        <v>684.88</v>
      </c>
      <c r="G11" s="28">
        <f t="shared" si="2"/>
        <v>0.43658634901570431</v>
      </c>
      <c r="H11" s="28">
        <f t="shared" si="3"/>
        <v>0.4569879646920425</v>
      </c>
      <c r="I11" s="28">
        <f t="shared" si="4"/>
        <v>0.10642568629225313</v>
      </c>
      <c r="J11" s="18">
        <f t="shared" si="5"/>
        <v>56.341365098429563</v>
      </c>
    </row>
    <row r="12" spans="1:10" x14ac:dyDescent="0.2">
      <c r="A12" s="5" t="s">
        <v>11</v>
      </c>
      <c r="B12" s="16">
        <v>610.97</v>
      </c>
      <c r="C12" s="16">
        <v>613.35</v>
      </c>
      <c r="D12" s="16">
        <v>151.63</v>
      </c>
      <c r="E12" s="17">
        <f t="shared" si="0"/>
        <v>1375.9500000000003</v>
      </c>
      <c r="F12" s="18">
        <f t="shared" si="1"/>
        <v>764.98</v>
      </c>
      <c r="G12" s="28">
        <f t="shared" si="2"/>
        <v>0.44403503034267228</v>
      </c>
      <c r="H12" s="28">
        <f t="shared" si="3"/>
        <v>0.44576474435844321</v>
      </c>
      <c r="I12" s="28">
        <f t="shared" si="4"/>
        <v>0.11020022529888439</v>
      </c>
      <c r="J12" s="18">
        <f t="shared" si="5"/>
        <v>55.596496965732754</v>
      </c>
    </row>
    <row r="13" spans="1:10" x14ac:dyDescent="0.2">
      <c r="A13" s="7" t="s">
        <v>12</v>
      </c>
      <c r="B13" s="13">
        <v>661.64</v>
      </c>
      <c r="C13" s="13">
        <v>565.11</v>
      </c>
      <c r="D13" s="13">
        <v>142.56</v>
      </c>
      <c r="E13" s="14">
        <f t="shared" si="0"/>
        <v>1369.31</v>
      </c>
      <c r="F13" s="15">
        <f t="shared" si="1"/>
        <v>707.67000000000007</v>
      </c>
      <c r="G13" s="28">
        <f t="shared" si="2"/>
        <v>0.4831922647172664</v>
      </c>
      <c r="H13" s="28">
        <f t="shared" si="3"/>
        <v>0.41269690574084761</v>
      </c>
      <c r="I13" s="28">
        <f t="shared" si="4"/>
        <v>0.10411082954188607</v>
      </c>
      <c r="J13" s="15">
        <f t="shared" si="5"/>
        <v>51.68077352827337</v>
      </c>
    </row>
    <row r="14" spans="1:10" x14ac:dyDescent="0.2">
      <c r="A14" s="7" t="s">
        <v>13</v>
      </c>
      <c r="B14" s="13">
        <v>714.9</v>
      </c>
      <c r="C14" s="13">
        <v>474.54</v>
      </c>
      <c r="D14" s="13">
        <v>75.33</v>
      </c>
      <c r="E14" s="14">
        <f t="shared" si="0"/>
        <v>1264.77</v>
      </c>
      <c r="F14" s="15">
        <f t="shared" si="1"/>
        <v>549.87</v>
      </c>
      <c r="G14" s="28">
        <f t="shared" si="2"/>
        <v>0.56524111103204533</v>
      </c>
      <c r="H14" s="28">
        <f t="shared" si="3"/>
        <v>0.37519865271946679</v>
      </c>
      <c r="I14" s="28">
        <f t="shared" si="4"/>
        <v>5.9560236248487865E-2</v>
      </c>
      <c r="J14" s="15">
        <f t="shared" si="5"/>
        <v>43.475888896795468</v>
      </c>
    </row>
    <row r="15" spans="1:10" x14ac:dyDescent="0.2">
      <c r="A15" s="7" t="s">
        <v>14</v>
      </c>
      <c r="B15" s="13">
        <v>713.94</v>
      </c>
      <c r="C15" s="13">
        <v>538.17999999999995</v>
      </c>
      <c r="D15" s="13">
        <v>71.459999999999994</v>
      </c>
      <c r="E15" s="14">
        <f t="shared" si="0"/>
        <v>1323.58</v>
      </c>
      <c r="F15" s="15">
        <f t="shared" si="1"/>
        <v>609.64</v>
      </c>
      <c r="G15" s="28">
        <f t="shared" si="2"/>
        <v>0.53940071623929053</v>
      </c>
      <c r="H15" s="28">
        <f t="shared" si="3"/>
        <v>0.40660934737605581</v>
      </c>
      <c r="I15" s="28">
        <f t="shared" si="4"/>
        <v>5.3989936384653742E-2</v>
      </c>
      <c r="J15" s="15">
        <f t="shared" si="5"/>
        <v>46.059928376070964</v>
      </c>
    </row>
    <row r="16" spans="1:10" x14ac:dyDescent="0.2">
      <c r="A16" s="7" t="s">
        <v>15</v>
      </c>
      <c r="B16" s="13">
        <v>822.24</v>
      </c>
      <c r="C16" s="13">
        <v>467.74</v>
      </c>
      <c r="D16" s="13">
        <v>110.16</v>
      </c>
      <c r="E16" s="14">
        <f t="shared" si="0"/>
        <v>1400.14</v>
      </c>
      <c r="F16" s="15">
        <f t="shared" si="1"/>
        <v>577.9</v>
      </c>
      <c r="G16" s="28">
        <f t="shared" si="2"/>
        <v>0.58725556015826985</v>
      </c>
      <c r="H16" s="28">
        <f t="shared" si="3"/>
        <v>0.33406659334066591</v>
      </c>
      <c r="I16" s="28">
        <f t="shared" si="4"/>
        <v>7.8677846501064172E-2</v>
      </c>
      <c r="J16" s="15">
        <f t="shared" si="5"/>
        <v>41.274443984173011</v>
      </c>
    </row>
    <row r="17" spans="1:10" x14ac:dyDescent="0.2">
      <c r="A17" s="7" t="s">
        <v>16</v>
      </c>
      <c r="B17" s="13">
        <v>570.47</v>
      </c>
      <c r="C17" s="13">
        <v>448.13</v>
      </c>
      <c r="D17" s="13">
        <v>93.48</v>
      </c>
      <c r="E17" s="14">
        <f t="shared" si="0"/>
        <v>1112.08</v>
      </c>
      <c r="F17" s="15">
        <f t="shared" si="1"/>
        <v>541.61</v>
      </c>
      <c r="G17" s="28">
        <f t="shared" si="2"/>
        <v>0.51297568520250347</v>
      </c>
      <c r="H17" s="28">
        <f t="shared" si="3"/>
        <v>0.40296561398460545</v>
      </c>
      <c r="I17" s="28">
        <f t="shared" si="4"/>
        <v>8.4058700812891171E-2</v>
      </c>
      <c r="J17" s="15">
        <f t="shared" si="5"/>
        <v>48.702431479749663</v>
      </c>
    </row>
    <row r="18" spans="1:10" x14ac:dyDescent="0.2">
      <c r="A18" s="7" t="s">
        <v>17</v>
      </c>
      <c r="B18" s="13">
        <v>643.96</v>
      </c>
      <c r="C18" s="13">
        <v>411.86</v>
      </c>
      <c r="D18" s="13">
        <v>92.85</v>
      </c>
      <c r="E18" s="14">
        <f t="shared" si="0"/>
        <v>1148.67</v>
      </c>
      <c r="F18" s="15">
        <f t="shared" si="1"/>
        <v>504.71000000000004</v>
      </c>
      <c r="G18" s="28">
        <f t="shared" si="2"/>
        <v>0.56061357918288102</v>
      </c>
      <c r="H18" s="28">
        <f t="shared" si="3"/>
        <v>0.3585538057057292</v>
      </c>
      <c r="I18" s="28">
        <f t="shared" si="4"/>
        <v>8.0832615111389686E-2</v>
      </c>
      <c r="J18" s="15">
        <f t="shared" si="5"/>
        <v>43.93864208171189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i11W</vt:lpstr>
      <vt:lpstr>i5W-AUC</vt:lpstr>
      <vt:lpstr>i5W</vt:lpstr>
      <vt:lpstr>Sheet2</vt:lpstr>
      <vt:lpstr>i11w_repeat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2021-07-16T14:22:46Z</dcterms:created>
  <dcterms:modified xsi:type="dcterms:W3CDTF">2021-09-01T09:48:45Z</dcterms:modified>
</cp:coreProperties>
</file>