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1600" windowHeight="9132"/>
  </bookViews>
  <sheets>
    <sheet name="Sheet1 (2)" sheetId="2" r:id="rId1"/>
    <sheet name="Sheet1" sheetId="1" r:id="rId2"/>
  </sheets>
  <calcPr calcId="125725" concurrentCalc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"/>
  <c r="B11"/>
  <c r="B12"/>
  <c r="F3"/>
  <c r="B13"/>
  <c r="F2"/>
  <c r="B9"/>
  <c r="F4"/>
  <c r="D17" i="1"/>
  <c r="B12"/>
  <c r="C6"/>
  <c r="C7"/>
  <c r="C8"/>
  <c r="C9"/>
  <c r="C10"/>
  <c r="C11"/>
  <c r="C12"/>
  <c r="C5"/>
  <c r="B11"/>
</calcChain>
</file>

<file path=xl/sharedStrings.xml><?xml version="1.0" encoding="utf-8"?>
<sst xmlns="http://schemas.openxmlformats.org/spreadsheetml/2006/main" count="27" uniqueCount="20">
  <si>
    <t>42T to 42T pulley</t>
  </si>
  <si>
    <t>#of teath</t>
  </si>
  <si>
    <t>center dist</t>
  </si>
  <si>
    <t>number of teeth</t>
  </si>
  <si>
    <t>Driven Pully - # of teeth</t>
  </si>
  <si>
    <t>Drive Pully - # of teeth</t>
  </si>
  <si>
    <t>Desired Center distance</t>
  </si>
  <si>
    <t>Lenth</t>
  </si>
  <si>
    <t>drive PD</t>
  </si>
  <si>
    <t>driven PD</t>
  </si>
  <si>
    <t>teeth</t>
  </si>
  <si>
    <t>in</t>
  </si>
  <si>
    <t>Adjusted length</t>
  </si>
  <si>
    <t>Input</t>
  </si>
  <si>
    <t>Output</t>
  </si>
  <si>
    <t>Center Distance</t>
  </si>
  <si>
    <t>Belt name</t>
  </si>
  <si>
    <t>mm</t>
  </si>
  <si>
    <t>Belt Width</t>
  </si>
  <si>
    <t># of teeth</t>
  </si>
</sst>
</file>

<file path=xl/styles.xml><?xml version="1.0" encoding="utf-8"?>
<styleSheet xmlns="http://schemas.openxmlformats.org/spreadsheetml/2006/main">
  <numFmts count="1">
    <numFmt numFmtId="173" formatCode="0.000"/>
  </numFmts>
  <fonts count="3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1" xfId="0" applyFill="1" applyBorder="1"/>
    <xf numFmtId="0" fontId="1" fillId="2" borderId="1" xfId="0" applyFont="1" applyFill="1" applyBorder="1"/>
    <xf numFmtId="0" fontId="2" fillId="0" borderId="0" xfId="0" applyFont="1"/>
    <xf numFmtId="0" fontId="1" fillId="0" borderId="0" xfId="0" applyFont="1"/>
    <xf numFmtId="0" fontId="1" fillId="4" borderId="1" xfId="0" applyFont="1" applyFill="1" applyBorder="1"/>
    <xf numFmtId="173" fontId="1" fillId="4" borderId="1" xfId="0" applyNumberFormat="1" applyFont="1" applyFill="1" applyBorder="1"/>
    <xf numFmtId="0" fontId="0" fillId="5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Sheet1!$B$4</c:f>
              <c:strCache>
                <c:ptCount val="1"/>
                <c:pt idx="0">
                  <c:v>center dist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Sheet1!$A$5:$A$10</c:f>
              <c:numCache>
                <c:formatCode>General</c:formatCode>
                <c:ptCount val="6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</c:numCache>
            </c:numRef>
          </c:xVal>
          <c:yVal>
            <c:numRef>
              <c:f>Sheet1!$B$5:$B$10</c:f>
              <c:numCache>
                <c:formatCode>General</c:formatCode>
                <c:ptCount val="6"/>
                <c:pt idx="0">
                  <c:v>5.7096</c:v>
                </c:pt>
                <c:pt idx="1">
                  <c:v>7.6780999999999997</c:v>
                </c:pt>
                <c:pt idx="2">
                  <c:v>9.6465999999999994</c:v>
                </c:pt>
                <c:pt idx="3">
                  <c:v>11.6151</c:v>
                </c:pt>
                <c:pt idx="4">
                  <c:v>13.583600000000001</c:v>
                </c:pt>
                <c:pt idx="5">
                  <c:v>15.552099999999999</c:v>
                </c:pt>
              </c:numCache>
            </c:numRef>
          </c:yVal>
        </c:ser>
        <c:dLbls/>
        <c:axId val="84537728"/>
        <c:axId val="84539264"/>
      </c:scatterChart>
      <c:valAx>
        <c:axId val="8453772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39264"/>
        <c:crosses val="autoZero"/>
        <c:crossBetween val="midCat"/>
      </c:valAx>
      <c:valAx>
        <c:axId val="845392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3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0</xdr:row>
      <xdr:rowOff>128587</xdr:rowOff>
    </xdr:from>
    <xdr:to>
      <xdr:col>12</xdr:col>
      <xdr:colOff>57150</xdr:colOff>
      <xdr:row>15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"/>
  <sheetViews>
    <sheetView tabSelected="1" workbookViewId="0">
      <selection sqref="A1:H16"/>
    </sheetView>
  </sheetViews>
  <sheetFormatPr defaultRowHeight="14.4"/>
  <cols>
    <col min="1" max="1" width="25.109375" customWidth="1"/>
    <col min="4" max="4" width="6.33203125" customWidth="1"/>
    <col min="5" max="5" width="18.5546875" customWidth="1"/>
    <col min="6" max="7" width="12.88671875" customWidth="1"/>
  </cols>
  <sheetData>
    <row r="1" spans="1:7" ht="18">
      <c r="A1" s="3" t="s">
        <v>13</v>
      </c>
      <c r="E1" s="3" t="s">
        <v>14</v>
      </c>
      <c r="F1" s="4"/>
      <c r="G1" s="4"/>
    </row>
    <row r="2" spans="1:7" ht="18">
      <c r="A2" s="2" t="s">
        <v>6</v>
      </c>
      <c r="B2" s="2">
        <v>7</v>
      </c>
      <c r="C2" s="2" t="s">
        <v>11</v>
      </c>
      <c r="E2" s="5" t="s">
        <v>15</v>
      </c>
      <c r="F2" s="6">
        <f>((4649*B8^2+89298*B8*B9-31400*B8*B13+4649*B9^2-31400*B9*B13+10000*B13^2)^0.5-157*B8-157*B9+100*B13)/400</f>
        <v>6.9798399312817265</v>
      </c>
      <c r="G2" s="5" t="s">
        <v>11</v>
      </c>
    </row>
    <row r="3" spans="1:7" ht="18">
      <c r="A3" s="2" t="s">
        <v>5</v>
      </c>
      <c r="B3" s="2">
        <v>30</v>
      </c>
      <c r="C3" s="2" t="s">
        <v>10</v>
      </c>
      <c r="E3" s="5" t="s">
        <v>16</v>
      </c>
      <c r="F3" s="5" t="str">
        <f>TEXT(B10,B12)&amp;"-5m-"&amp;TEXT(B5,B5)</f>
        <v>535-5m-15</v>
      </c>
      <c r="G3" s="5"/>
    </row>
    <row r="4" spans="1:7" ht="18">
      <c r="A4" s="2" t="s">
        <v>4</v>
      </c>
      <c r="B4" s="2">
        <v>42</v>
      </c>
      <c r="C4" s="2" t="s">
        <v>10</v>
      </c>
      <c r="E4" s="5" t="s">
        <v>19</v>
      </c>
      <c r="F4" s="5">
        <f>B12/5</f>
        <v>107</v>
      </c>
    </row>
    <row r="5" spans="1:7" ht="18">
      <c r="A5" s="2" t="s">
        <v>18</v>
      </c>
      <c r="B5" s="2">
        <v>15</v>
      </c>
      <c r="C5" s="2" t="s">
        <v>17</v>
      </c>
    </row>
    <row r="8" spans="1:7">
      <c r="A8" s="1" t="s">
        <v>8</v>
      </c>
      <c r="B8" s="1">
        <f>B3/15.9592</f>
        <v>1.8797934733570607</v>
      </c>
      <c r="C8" s="7" t="s">
        <v>11</v>
      </c>
    </row>
    <row r="9" spans="1:7">
      <c r="A9" s="1" t="s">
        <v>9</v>
      </c>
      <c r="B9" s="1">
        <f>B4/15.9592</f>
        <v>2.6317108626998849</v>
      </c>
      <c r="C9" s="7" t="s">
        <v>11</v>
      </c>
    </row>
    <row r="11" spans="1:7">
      <c r="A11" s="1" t="s">
        <v>7</v>
      </c>
      <c r="B11" s="1">
        <f>(2*B2+1.57*(B8+B9)+(B8-B9)^2/(4*B2))*25.4</f>
        <v>536.02265012449527</v>
      </c>
      <c r="C11" t="s">
        <v>17</v>
      </c>
    </row>
    <row r="12" spans="1:7">
      <c r="A12" s="1" t="s">
        <v>12</v>
      </c>
      <c r="B12" s="1">
        <f>ROUND(B11/5,0)*5</f>
        <v>535</v>
      </c>
      <c r="C12" t="s">
        <v>17</v>
      </c>
    </row>
    <row r="13" spans="1:7">
      <c r="B13" s="1">
        <f>B12/25.4</f>
        <v>21.062992125984252</v>
      </c>
      <c r="C13" t="s">
        <v>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E17"/>
  <sheetViews>
    <sheetView workbookViewId="0">
      <selection activeCell="B20" sqref="B20"/>
    </sheetView>
  </sheetViews>
  <sheetFormatPr defaultRowHeight="14.4"/>
  <sheetData>
    <row r="3" spans="1:3">
      <c r="A3" t="s">
        <v>0</v>
      </c>
    </row>
    <row r="4" spans="1:3">
      <c r="A4" t="s">
        <v>1</v>
      </c>
      <c r="B4" t="s">
        <v>2</v>
      </c>
      <c r="C4" t="s">
        <v>3</v>
      </c>
    </row>
    <row r="5" spans="1:3">
      <c r="A5">
        <v>100</v>
      </c>
      <c r="B5">
        <v>5.7096</v>
      </c>
      <c r="C5">
        <f>A5*5</f>
        <v>500</v>
      </c>
    </row>
    <row r="6" spans="1:3">
      <c r="A6">
        <v>120</v>
      </c>
      <c r="B6">
        <v>7.6780999999999997</v>
      </c>
      <c r="C6">
        <f t="shared" ref="C6:C12" si="0">A6*5</f>
        <v>600</v>
      </c>
    </row>
    <row r="7" spans="1:3">
      <c r="A7">
        <v>140</v>
      </c>
      <c r="B7">
        <v>9.6465999999999994</v>
      </c>
      <c r="C7">
        <f t="shared" si="0"/>
        <v>700</v>
      </c>
    </row>
    <row r="8" spans="1:3">
      <c r="A8">
        <v>160</v>
      </c>
      <c r="B8">
        <v>11.6151</v>
      </c>
      <c r="C8">
        <f t="shared" si="0"/>
        <v>800</v>
      </c>
    </row>
    <row r="9" spans="1:3">
      <c r="A9">
        <v>180</v>
      </c>
      <c r="B9">
        <v>13.583600000000001</v>
      </c>
      <c r="C9">
        <f t="shared" si="0"/>
        <v>900</v>
      </c>
    </row>
    <row r="10" spans="1:3">
      <c r="A10">
        <v>200</v>
      </c>
      <c r="B10">
        <v>15.552099999999999</v>
      </c>
      <c r="C10">
        <f t="shared" si="0"/>
        <v>1000</v>
      </c>
    </row>
    <row r="11" spans="1:3">
      <c r="A11">
        <v>190</v>
      </c>
      <c r="B11">
        <f>0.0984*A11-4.1329</f>
        <v>14.563100000000002</v>
      </c>
      <c r="C11">
        <f t="shared" si="0"/>
        <v>950</v>
      </c>
    </row>
    <row r="12" spans="1:3">
      <c r="A12">
        <v>115</v>
      </c>
      <c r="B12">
        <f>0.0984*A12-4.1329</f>
        <v>7.1831000000000005</v>
      </c>
      <c r="C12">
        <f t="shared" si="0"/>
        <v>575</v>
      </c>
    </row>
    <row r="17" spans="4:5">
      <c r="D17">
        <f>B12*2</f>
        <v>14.366200000000001</v>
      </c>
      <c r="E17">
        <v>14.366199999999999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Amory</dc:creator>
  <cp:lastModifiedBy>Jon</cp:lastModifiedBy>
  <dcterms:created xsi:type="dcterms:W3CDTF">2016-11-08T14:01:11Z</dcterms:created>
  <dcterms:modified xsi:type="dcterms:W3CDTF">2016-11-27T21:27:07Z</dcterms:modified>
</cp:coreProperties>
</file>