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u\git\Robot-2024\"/>
    </mc:Choice>
  </mc:AlternateContent>
  <xr:revisionPtr revIDLastSave="0" documentId="13_ncr:1_{8DB0EF80-93E4-4C6D-9B80-683563E14BD5}" xr6:coauthVersionLast="47" xr6:coauthVersionMax="47" xr10:uidLastSave="{00000000-0000-0000-0000-000000000000}"/>
  <bookViews>
    <workbookView xWindow="-108" yWindow="-108" windowWidth="23256" windowHeight="12456" xr2:uid="{6D772F65-E5FA-4A66-91B6-94615B712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B24" i="1"/>
  <c r="B23" i="1"/>
  <c r="B22" i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J11" i="1"/>
  <c r="J10" i="1"/>
  <c r="J9" i="1"/>
  <c r="J8" i="1"/>
  <c r="J7" i="1"/>
  <c r="J6" i="1"/>
  <c r="J5" i="1"/>
  <c r="J4" i="1"/>
  <c r="J3" i="1"/>
  <c r="B10" i="1"/>
  <c r="B5" i="1"/>
  <c r="D5" i="1" s="1"/>
  <c r="B11" i="1"/>
  <c r="B9" i="1"/>
  <c r="D9" i="1" s="1"/>
  <c r="B8" i="1"/>
  <c r="D8" i="1" s="1"/>
  <c r="B7" i="1"/>
  <c r="B6" i="1"/>
  <c r="B4" i="1"/>
  <c r="B3" i="1"/>
  <c r="L24" i="1"/>
  <c r="L23" i="1"/>
  <c r="L22" i="1"/>
  <c r="L21" i="1"/>
  <c r="L20" i="1"/>
  <c r="L19" i="1"/>
  <c r="L18" i="1"/>
  <c r="L17" i="1"/>
  <c r="L16" i="1"/>
  <c r="M25" i="1" s="1"/>
  <c r="M26" i="1" s="1"/>
  <c r="L11" i="1"/>
  <c r="L10" i="1"/>
  <c r="L9" i="1"/>
  <c r="L8" i="1"/>
  <c r="L7" i="1"/>
  <c r="L6" i="1"/>
  <c r="L5" i="1"/>
  <c r="L4" i="1"/>
  <c r="L3" i="1"/>
  <c r="D24" i="1"/>
  <c r="D23" i="1"/>
  <c r="D22" i="1"/>
  <c r="D11" i="1"/>
  <c r="D4" i="1"/>
  <c r="D6" i="1"/>
  <c r="D7" i="1"/>
  <c r="D10" i="1"/>
  <c r="D3" i="1"/>
  <c r="L12" i="1" l="1"/>
  <c r="L13" i="1" s="1"/>
  <c r="E12" i="1"/>
  <c r="E13" i="1" s="1"/>
  <c r="M12" i="1"/>
  <c r="M13" i="1" s="1"/>
  <c r="E25" i="1"/>
  <c r="E26" i="1" s="1"/>
  <c r="D12" i="1"/>
  <c r="D13" i="1" s="1"/>
</calcChain>
</file>

<file path=xl/sharedStrings.xml><?xml version="1.0" encoding="utf-8"?>
<sst xmlns="http://schemas.openxmlformats.org/spreadsheetml/2006/main" count="50" uniqueCount="22">
  <si>
    <t>frame</t>
  </si>
  <si>
    <t>freq</t>
  </si>
  <si>
    <t>size (bits)</t>
  </si>
  <si>
    <t>total bits/s</t>
  </si>
  <si>
    <t>% util of 1 million bits/s</t>
  </si>
  <si>
    <t>all but 2 (followers)</t>
  </si>
  <si>
    <t>all swerve + intake pivot</t>
  </si>
  <si>
    <t>swerve steer</t>
  </si>
  <si>
    <t>per spark</t>
  </si>
  <si>
    <t># sparks</t>
  </si>
  <si>
    <t>control</t>
  </si>
  <si>
    <t>PRESENT (No frame turnoff)</t>
  </si>
  <si>
    <t>PRESENT (With frame turnoff)</t>
  </si>
  <si>
    <t>COMPLETE (No frame turnoff)</t>
  </si>
  <si>
    <t>COMPLETE (With frame turnoff)</t>
  </si>
  <si>
    <t>all swerve + intake pivot + climbers + shooter</t>
  </si>
  <si>
    <t>swerve steer doesn't need steer velocity</t>
  </si>
  <si>
    <t>swerve steer, using abs encoder for zeroing only (slow signal)</t>
  </si>
  <si>
    <t>shooter pivot</t>
  </si>
  <si>
    <t>64-byte frame</t>
  </si>
  <si>
    <t>32-byte frame</t>
  </si>
  <si>
    <t>nothing uses analog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</si>
</sst>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2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6630-B42A-4B98-B291-7DA0F4A958DD}">
  <dimension ref="A1:P26"/>
  <sheetViews>
    <sheetView tabSelected="1" workbookViewId="0">
      <selection activeCell="N20" sqref="N20"/>
    </sheetView>
  </sheetViews>
  <sheetFormatPr defaultRowHeight="14.4" x14ac:dyDescent="0.3"/>
  <sheetData>
    <row r="1" spans="1:16" x14ac:dyDescent="0.3">
      <c r="A1" s="2" t="s">
        <v>11</v>
      </c>
      <c r="I1" s="2" t="s">
        <v>13</v>
      </c>
      <c r="O1" t="s">
        <v>19</v>
      </c>
      <c r="P1">
        <v>130</v>
      </c>
    </row>
    <row r="2" spans="1:16" x14ac:dyDescent="0.3">
      <c r="A2" t="s">
        <v>0</v>
      </c>
      <c r="B2" t="s">
        <v>2</v>
      </c>
      <c r="C2" t="s">
        <v>1</v>
      </c>
      <c r="D2" t="s">
        <v>8</v>
      </c>
      <c r="E2" t="s">
        <v>9</v>
      </c>
      <c r="I2" t="s">
        <v>0</v>
      </c>
      <c r="J2" t="s">
        <v>2</v>
      </c>
      <c r="K2" t="s">
        <v>1</v>
      </c>
      <c r="L2" t="s">
        <v>8</v>
      </c>
      <c r="M2" t="s">
        <v>9</v>
      </c>
      <c r="O2" t="s">
        <v>20</v>
      </c>
      <c r="P2">
        <v>98</v>
      </c>
    </row>
    <row r="3" spans="1:16" x14ac:dyDescent="0.3">
      <c r="A3">
        <v>0</v>
      </c>
      <c r="B3">
        <f>$P$1</f>
        <v>130</v>
      </c>
      <c r="C3">
        <v>100</v>
      </c>
      <c r="D3">
        <f>B3*C3</f>
        <v>13000</v>
      </c>
      <c r="E3">
        <v>14</v>
      </c>
      <c r="I3">
        <v>0</v>
      </c>
      <c r="J3">
        <f>$P$1</f>
        <v>130</v>
      </c>
      <c r="K3">
        <v>100</v>
      </c>
      <c r="L3">
        <f>J3*K3</f>
        <v>13000</v>
      </c>
      <c r="M3">
        <v>19</v>
      </c>
    </row>
    <row r="4" spans="1:16" x14ac:dyDescent="0.3">
      <c r="A4">
        <v>1</v>
      </c>
      <c r="B4">
        <f>$P$1</f>
        <v>130</v>
      </c>
      <c r="C4">
        <v>50</v>
      </c>
      <c r="D4">
        <f t="shared" ref="D4:D11" si="0">B4*C4</f>
        <v>6500</v>
      </c>
      <c r="E4">
        <v>14</v>
      </c>
      <c r="G4" s="2"/>
      <c r="I4">
        <v>1</v>
      </c>
      <c r="J4">
        <f>$P$1</f>
        <v>130</v>
      </c>
      <c r="K4">
        <v>50</v>
      </c>
      <c r="L4">
        <f t="shared" ref="L4:L11" si="1">J4*K4</f>
        <v>6500</v>
      </c>
      <c r="M4">
        <v>19</v>
      </c>
    </row>
    <row r="5" spans="1:16" x14ac:dyDescent="0.3">
      <c r="A5">
        <v>2</v>
      </c>
      <c r="B5">
        <f>$P$2</f>
        <v>98</v>
      </c>
      <c r="C5">
        <v>50</v>
      </c>
      <c r="D5">
        <f t="shared" si="0"/>
        <v>4900</v>
      </c>
      <c r="E5">
        <v>14</v>
      </c>
      <c r="I5">
        <v>2</v>
      </c>
      <c r="J5">
        <f>$P$2</f>
        <v>98</v>
      </c>
      <c r="K5">
        <v>50</v>
      </c>
      <c r="L5">
        <f t="shared" si="1"/>
        <v>4900</v>
      </c>
      <c r="M5">
        <v>19</v>
      </c>
    </row>
    <row r="6" spans="1:16" x14ac:dyDescent="0.3">
      <c r="A6">
        <v>3</v>
      </c>
      <c r="B6">
        <f>$P$1</f>
        <v>130</v>
      </c>
      <c r="C6">
        <v>20</v>
      </c>
      <c r="D6">
        <f t="shared" si="0"/>
        <v>2600</v>
      </c>
      <c r="E6">
        <v>14</v>
      </c>
      <c r="I6">
        <v>3</v>
      </c>
      <c r="J6">
        <f>$P$1</f>
        <v>130</v>
      </c>
      <c r="K6">
        <v>20</v>
      </c>
      <c r="L6">
        <f t="shared" si="1"/>
        <v>2600</v>
      </c>
      <c r="M6">
        <v>19</v>
      </c>
    </row>
    <row r="7" spans="1:16" x14ac:dyDescent="0.3">
      <c r="A7">
        <v>4</v>
      </c>
      <c r="B7">
        <f>$P$1</f>
        <v>130</v>
      </c>
      <c r="C7">
        <v>50</v>
      </c>
      <c r="D7">
        <f t="shared" si="0"/>
        <v>6500</v>
      </c>
      <c r="E7">
        <v>14</v>
      </c>
      <c r="I7">
        <v>4</v>
      </c>
      <c r="J7">
        <f>$P$1</f>
        <v>130</v>
      </c>
      <c r="K7">
        <v>50</v>
      </c>
      <c r="L7">
        <f t="shared" si="1"/>
        <v>6500</v>
      </c>
      <c r="M7">
        <v>19</v>
      </c>
    </row>
    <row r="8" spans="1:16" x14ac:dyDescent="0.3">
      <c r="A8">
        <v>5</v>
      </c>
      <c r="B8">
        <f>$P$1</f>
        <v>130</v>
      </c>
      <c r="C8">
        <v>5</v>
      </c>
      <c r="D8">
        <f t="shared" si="0"/>
        <v>650</v>
      </c>
      <c r="E8">
        <v>14</v>
      </c>
      <c r="I8">
        <v>5</v>
      </c>
      <c r="J8">
        <f>$P$1</f>
        <v>130</v>
      </c>
      <c r="K8">
        <v>5</v>
      </c>
      <c r="L8">
        <f t="shared" si="1"/>
        <v>650</v>
      </c>
      <c r="M8">
        <v>19</v>
      </c>
    </row>
    <row r="9" spans="1:16" x14ac:dyDescent="0.3">
      <c r="A9">
        <v>6</v>
      </c>
      <c r="B9">
        <f>$P$1</f>
        <v>130</v>
      </c>
      <c r="C9">
        <v>5</v>
      </c>
      <c r="D9">
        <f t="shared" si="0"/>
        <v>650</v>
      </c>
      <c r="E9">
        <v>14</v>
      </c>
      <c r="I9">
        <v>6</v>
      </c>
      <c r="J9">
        <f>$P$1</f>
        <v>130</v>
      </c>
      <c r="K9">
        <v>5</v>
      </c>
      <c r="L9">
        <f t="shared" si="1"/>
        <v>650</v>
      </c>
      <c r="M9">
        <v>19</v>
      </c>
    </row>
    <row r="10" spans="1:16" x14ac:dyDescent="0.3">
      <c r="A10">
        <v>7</v>
      </c>
      <c r="B10">
        <f>$P$2</f>
        <v>98</v>
      </c>
      <c r="C10">
        <v>4</v>
      </c>
      <c r="D10">
        <f t="shared" si="0"/>
        <v>392</v>
      </c>
      <c r="E10">
        <v>14</v>
      </c>
      <c r="I10">
        <v>7</v>
      </c>
      <c r="J10">
        <f>$P$2</f>
        <v>98</v>
      </c>
      <c r="K10">
        <v>4</v>
      </c>
      <c r="L10">
        <f t="shared" si="1"/>
        <v>392</v>
      </c>
      <c r="M10">
        <v>19</v>
      </c>
    </row>
    <row r="11" spans="1:16" x14ac:dyDescent="0.3">
      <c r="A11" t="s">
        <v>10</v>
      </c>
      <c r="B11">
        <f>$P$1</f>
        <v>130</v>
      </c>
      <c r="C11">
        <v>100</v>
      </c>
      <c r="D11">
        <f t="shared" si="0"/>
        <v>13000</v>
      </c>
      <c r="E11">
        <v>13</v>
      </c>
      <c r="I11" t="s">
        <v>10</v>
      </c>
      <c r="J11">
        <f>$P$1</f>
        <v>130</v>
      </c>
      <c r="K11">
        <v>100</v>
      </c>
      <c r="L11">
        <f t="shared" si="1"/>
        <v>13000</v>
      </c>
      <c r="M11">
        <v>19</v>
      </c>
    </row>
    <row r="12" spans="1:16" x14ac:dyDescent="0.3">
      <c r="A12" t="s">
        <v>3</v>
      </c>
      <c r="D12">
        <f>SUM(D3:D11)</f>
        <v>48192</v>
      </c>
      <c r="E12">
        <f>SUMPRODUCT(D3:D11,E3:E11)</f>
        <v>661688</v>
      </c>
      <c r="I12" t="s">
        <v>3</v>
      </c>
      <c r="L12">
        <f>SUM(L3:L11)</f>
        <v>48192</v>
      </c>
      <c r="M12">
        <f>SUMPRODUCT(L3:L11,M3:M11)</f>
        <v>915648</v>
      </c>
    </row>
    <row r="13" spans="1:16" x14ac:dyDescent="0.3">
      <c r="A13" t="s">
        <v>4</v>
      </c>
      <c r="D13" s="1">
        <f>D12/1000000</f>
        <v>4.8191999999999999E-2</v>
      </c>
      <c r="E13" s="3">
        <f>E12/1000000</f>
        <v>0.66168800000000005</v>
      </c>
      <c r="F13" s="1"/>
      <c r="I13" t="s">
        <v>4</v>
      </c>
      <c r="L13" s="1">
        <f>L12/1000000</f>
        <v>4.8191999999999999E-2</v>
      </c>
      <c r="M13" s="4">
        <f>M12/1000000</f>
        <v>0.91564800000000002</v>
      </c>
      <c r="N13" s="1"/>
    </row>
    <row r="14" spans="1:16" x14ac:dyDescent="0.3">
      <c r="A14" s="2" t="s">
        <v>12</v>
      </c>
      <c r="I14" s="2" t="s">
        <v>14</v>
      </c>
    </row>
    <row r="15" spans="1:16" x14ac:dyDescent="0.3">
      <c r="A15" t="s">
        <v>0</v>
      </c>
      <c r="B15" t="s">
        <v>2</v>
      </c>
      <c r="C15" t="s">
        <v>1</v>
      </c>
      <c r="D15" t="s">
        <v>8</v>
      </c>
      <c r="E15" t="s">
        <v>9</v>
      </c>
      <c r="I15" t="s">
        <v>0</v>
      </c>
      <c r="J15" t="s">
        <v>2</v>
      </c>
      <c r="K15" t="s">
        <v>1</v>
      </c>
      <c r="L15" t="s">
        <v>8</v>
      </c>
      <c r="M15" t="s">
        <v>9</v>
      </c>
    </row>
    <row r="16" spans="1:16" x14ac:dyDescent="0.3">
      <c r="A16">
        <v>0</v>
      </c>
      <c r="B16">
        <f>$P$1</f>
        <v>130</v>
      </c>
      <c r="C16">
        <v>100</v>
      </c>
      <c r="D16">
        <f>B16*C16</f>
        <v>13000</v>
      </c>
      <c r="E16">
        <v>12</v>
      </c>
      <c r="F16" t="s">
        <v>5</v>
      </c>
      <c r="I16">
        <v>0</v>
      </c>
      <c r="J16">
        <f>$P$1</f>
        <v>130</v>
      </c>
      <c r="K16">
        <v>100</v>
      </c>
      <c r="L16">
        <f>J16*K16</f>
        <v>13000</v>
      </c>
      <c r="M16">
        <v>17</v>
      </c>
      <c r="N16" t="s">
        <v>5</v>
      </c>
    </row>
    <row r="17" spans="1:14" x14ac:dyDescent="0.3">
      <c r="A17">
        <v>1</v>
      </c>
      <c r="B17">
        <f>$P$1</f>
        <v>130</v>
      </c>
      <c r="C17">
        <v>50</v>
      </c>
      <c r="D17">
        <f t="shared" ref="D17:D24" si="2">B17*C17</f>
        <v>6500</v>
      </c>
      <c r="E17">
        <v>12</v>
      </c>
      <c r="F17" t="s">
        <v>5</v>
      </c>
      <c r="I17">
        <v>1</v>
      </c>
      <c r="J17">
        <f>$P$1</f>
        <v>130</v>
      </c>
      <c r="K17">
        <v>50</v>
      </c>
      <c r="L17">
        <f t="shared" ref="L17:L24" si="3">J17*K17</f>
        <v>6500</v>
      </c>
      <c r="M17">
        <v>17</v>
      </c>
      <c r="N17" t="s">
        <v>5</v>
      </c>
    </row>
    <row r="18" spans="1:14" x14ac:dyDescent="0.3">
      <c r="A18">
        <v>2</v>
      </c>
      <c r="B18">
        <f>$P$2</f>
        <v>98</v>
      </c>
      <c r="C18">
        <v>50</v>
      </c>
      <c r="D18">
        <f t="shared" si="2"/>
        <v>4900</v>
      </c>
      <c r="E18">
        <v>9</v>
      </c>
      <c r="F18" t="s">
        <v>6</v>
      </c>
      <c r="I18">
        <v>2</v>
      </c>
      <c r="J18">
        <f>$P$2</f>
        <v>98</v>
      </c>
      <c r="K18">
        <v>50</v>
      </c>
      <c r="L18">
        <f t="shared" si="3"/>
        <v>4900</v>
      </c>
      <c r="M18">
        <v>13</v>
      </c>
      <c r="N18" t="s">
        <v>15</v>
      </c>
    </row>
    <row r="19" spans="1:14" x14ac:dyDescent="0.3">
      <c r="A19">
        <v>3</v>
      </c>
      <c r="B19">
        <f>$P$1</f>
        <v>130</v>
      </c>
      <c r="C19">
        <v>20</v>
      </c>
      <c r="D19">
        <f t="shared" si="2"/>
        <v>2600</v>
      </c>
      <c r="E19">
        <v>0</v>
      </c>
      <c r="I19">
        <v>3</v>
      </c>
      <c r="J19">
        <f>$P$1</f>
        <v>130</v>
      </c>
      <c r="K19">
        <v>20</v>
      </c>
      <c r="L19">
        <f t="shared" si="3"/>
        <v>2600</v>
      </c>
      <c r="M19">
        <v>0</v>
      </c>
      <c r="N19" t="s">
        <v>21</v>
      </c>
    </row>
    <row r="20" spans="1:14" x14ac:dyDescent="0.3">
      <c r="A20">
        <v>4</v>
      </c>
      <c r="B20">
        <f>$P$1</f>
        <v>130</v>
      </c>
      <c r="C20">
        <v>50</v>
      </c>
      <c r="D20">
        <f t="shared" si="2"/>
        <v>6500</v>
      </c>
      <c r="E20">
        <v>0</v>
      </c>
      <c r="I20">
        <v>4</v>
      </c>
      <c r="J20">
        <f>$P$1</f>
        <v>130</v>
      </c>
      <c r="K20">
        <v>50</v>
      </c>
      <c r="L20">
        <f t="shared" si="3"/>
        <v>6500</v>
      </c>
      <c r="M20">
        <v>1</v>
      </c>
      <c r="N20" t="s">
        <v>18</v>
      </c>
    </row>
    <row r="21" spans="1:14" x14ac:dyDescent="0.3">
      <c r="A21">
        <v>5</v>
      </c>
      <c r="B21">
        <f>$P$1</f>
        <v>130</v>
      </c>
      <c r="C21" s="2">
        <v>50</v>
      </c>
      <c r="D21">
        <f t="shared" si="2"/>
        <v>6500</v>
      </c>
      <c r="E21">
        <v>4</v>
      </c>
      <c r="F21" t="s">
        <v>7</v>
      </c>
      <c r="I21">
        <v>5</v>
      </c>
      <c r="J21">
        <f>$P$1</f>
        <v>130</v>
      </c>
      <c r="K21" s="2">
        <v>5</v>
      </c>
      <c r="L21">
        <f t="shared" si="3"/>
        <v>650</v>
      </c>
      <c r="M21">
        <v>4</v>
      </c>
      <c r="N21" t="s">
        <v>17</v>
      </c>
    </row>
    <row r="22" spans="1:14" x14ac:dyDescent="0.3">
      <c r="A22">
        <v>6</v>
      </c>
      <c r="B22">
        <f>$P$1</f>
        <v>130</v>
      </c>
      <c r="C22" s="2">
        <v>50</v>
      </c>
      <c r="D22">
        <f t="shared" si="2"/>
        <v>6500</v>
      </c>
      <c r="E22">
        <v>4</v>
      </c>
      <c r="F22" t="s">
        <v>7</v>
      </c>
      <c r="I22">
        <v>6</v>
      </c>
      <c r="J22">
        <f>$P$1</f>
        <v>130</v>
      </c>
      <c r="K22" s="2">
        <v>5</v>
      </c>
      <c r="L22">
        <f t="shared" si="3"/>
        <v>650</v>
      </c>
      <c r="M22">
        <v>0</v>
      </c>
      <c r="N22" t="s">
        <v>16</v>
      </c>
    </row>
    <row r="23" spans="1:14" x14ac:dyDescent="0.3">
      <c r="A23">
        <v>7</v>
      </c>
      <c r="B23">
        <f>$P$2</f>
        <v>98</v>
      </c>
      <c r="C23">
        <v>4</v>
      </c>
      <c r="D23">
        <f t="shared" si="2"/>
        <v>392</v>
      </c>
      <c r="E23">
        <v>0</v>
      </c>
      <c r="I23">
        <v>7</v>
      </c>
      <c r="J23">
        <f>$P$2</f>
        <v>98</v>
      </c>
      <c r="K23">
        <v>4</v>
      </c>
      <c r="L23">
        <f t="shared" si="3"/>
        <v>392</v>
      </c>
      <c r="M23">
        <v>0</v>
      </c>
    </row>
    <row r="24" spans="1:14" x14ac:dyDescent="0.3">
      <c r="A24" t="s">
        <v>10</v>
      </c>
      <c r="B24">
        <f>$P$1</f>
        <v>130</v>
      </c>
      <c r="C24">
        <v>100</v>
      </c>
      <c r="D24">
        <f t="shared" si="2"/>
        <v>13000</v>
      </c>
      <c r="E24">
        <v>13</v>
      </c>
      <c r="I24" t="s">
        <v>10</v>
      </c>
      <c r="J24">
        <f>$P$1</f>
        <v>130</v>
      </c>
      <c r="K24">
        <v>100</v>
      </c>
      <c r="L24">
        <f t="shared" si="3"/>
        <v>13000</v>
      </c>
      <c r="M24">
        <v>19</v>
      </c>
    </row>
    <row r="25" spans="1:14" x14ac:dyDescent="0.3">
      <c r="A25" t="s">
        <v>3</v>
      </c>
      <c r="E25">
        <f>SUMPRODUCT(D16:D24,E16:E24)</f>
        <v>499100</v>
      </c>
      <c r="I25" t="s">
        <v>3</v>
      </c>
      <c r="M25">
        <f>SUMPRODUCT(L16:L24,M16:M24)</f>
        <v>651300</v>
      </c>
    </row>
    <row r="26" spans="1:14" x14ac:dyDescent="0.3">
      <c r="A26" t="s">
        <v>4</v>
      </c>
      <c r="D26" s="1"/>
      <c r="E26" s="3">
        <f>E25/1000000</f>
        <v>0.49909999999999999</v>
      </c>
      <c r="I26" t="s">
        <v>4</v>
      </c>
      <c r="L26" s="1"/>
      <c r="M26" s="3">
        <f>M25/1000000</f>
        <v>0.65129999999999999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Shue</dc:creator>
  <cp:lastModifiedBy>Jeremiah Shue</cp:lastModifiedBy>
  <dcterms:created xsi:type="dcterms:W3CDTF">2024-02-12T20:12:17Z</dcterms:created>
  <dcterms:modified xsi:type="dcterms:W3CDTF">2024-02-13T19:19:09Z</dcterms:modified>
</cp:coreProperties>
</file>