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84c629875d92fa/Documents/Damian Main/Working Folders/WAVN/WAVNBigSim/"/>
    </mc:Choice>
  </mc:AlternateContent>
  <xr:revisionPtr revIDLastSave="73" documentId="8_{1DEC4819-0990-4AE1-AF75-4C654199F950}" xr6:coauthVersionLast="47" xr6:coauthVersionMax="47" xr10:uidLastSave="{17B3EE83-B078-4CE4-8D5D-504D892B8501}"/>
  <bookViews>
    <workbookView xWindow="-110" yWindow="-110" windowWidth="19420" windowHeight="10420" xr2:uid="{92D0AAC1-0CA8-47F3-943D-C8593DD8EEEE}"/>
  </bookViews>
  <sheets>
    <sheet name="logfileRSC-BFS-Comparisons-12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E12" i="1"/>
  <c r="F12" i="1"/>
  <c r="G12" i="1"/>
  <c r="H12" i="1"/>
  <c r="M4" i="1"/>
  <c r="O4" i="1" s="1"/>
  <c r="N4" i="1"/>
  <c r="M5" i="1"/>
  <c r="O5" i="1" s="1"/>
  <c r="N5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N3" i="1"/>
  <c r="M3" i="1"/>
  <c r="O3" i="1" s="1"/>
  <c r="O13" i="1" s="1"/>
  <c r="I14" i="1"/>
  <c r="J4" i="1"/>
  <c r="J5" i="1"/>
  <c r="J6" i="1"/>
  <c r="J8" i="1"/>
  <c r="J9" i="1"/>
  <c r="J10" i="1"/>
  <c r="K4" i="1"/>
  <c r="K5" i="1"/>
  <c r="K6" i="1"/>
  <c r="K8" i="1"/>
  <c r="K9" i="1"/>
  <c r="K10" i="1"/>
  <c r="K3" i="1"/>
  <c r="J11" i="1" l="1"/>
  <c r="J7" i="1"/>
  <c r="J3" i="1"/>
  <c r="K7" i="1"/>
  <c r="K13" i="1" s="1"/>
  <c r="H14" i="1"/>
  <c r="J14" i="1" s="1"/>
  <c r="K11" i="1"/>
  <c r="J13" i="1"/>
</calcChain>
</file>

<file path=xl/sharedStrings.xml><?xml version="1.0" encoding="utf-8"?>
<sst xmlns="http://schemas.openxmlformats.org/spreadsheetml/2006/main" count="14" uniqueCount="14">
  <si>
    <t>rlrange=50</t>
  </si>
  <si>
    <t>sigma2=10</t>
  </si>
  <si>
    <t>Scale</t>
  </si>
  <si>
    <t>nR</t>
  </si>
  <si>
    <t>nL</t>
  </si>
  <si>
    <t>RCST1</t>
  </si>
  <si>
    <t>RCST2</t>
  </si>
  <si>
    <t>BFST1</t>
  </si>
  <si>
    <t>RCSL1</t>
  </si>
  <si>
    <t>RSPL2</t>
  </si>
  <si>
    <t>BFSL</t>
  </si>
  <si>
    <t>Ratio</t>
  </si>
  <si>
    <t>Extra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</si>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</sst>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9492563429571"/>
          <c:y val="5.5481857478521336E-2"/>
          <c:w val="0.83140507436570432"/>
          <c:h val="0.74908136482939636"/>
        </c:manualLayout>
      </c:layout>
      <c:scatterChart>
        <c:scatterStyle val="lineMarker"/>
        <c:varyColors val="0"/>
        <c:ser>
          <c:idx val="1"/>
          <c:order val="0"/>
          <c:tx>
            <c:v>RSC Phase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'logfileRSC-BFS-Comparisons-12-1'!$A$3:$A$11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'logfileRSC-BFS-Comparisons-12-1'!$H$3:$H$11</c:f>
              <c:numCache>
                <c:formatCode>General</c:formatCode>
                <c:ptCount val="9"/>
                <c:pt idx="0">
                  <c:v>3.4660000000000002</c:v>
                </c:pt>
                <c:pt idx="1">
                  <c:v>4.2759999999999998</c:v>
                </c:pt>
                <c:pt idx="2">
                  <c:v>4.226</c:v>
                </c:pt>
                <c:pt idx="3">
                  <c:v>4.2960000000000003</c:v>
                </c:pt>
                <c:pt idx="4">
                  <c:v>4.3760000000000003</c:v>
                </c:pt>
                <c:pt idx="5">
                  <c:v>4.6420000000000003</c:v>
                </c:pt>
                <c:pt idx="6">
                  <c:v>4.57</c:v>
                </c:pt>
                <c:pt idx="7">
                  <c:v>4.5919999999999996</c:v>
                </c:pt>
                <c:pt idx="8">
                  <c:v>4.7640000000000002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0-4E12-B074-A7C84A0F9DC9}"/>
            </c:ext>
          </c:extLst>
        </c:ser>
        <c:ser>
          <c:idx val="0"/>
          <c:order val="1"/>
          <c:tx>
            <c:v>RSC Phase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'logfileRSC-BFS-Comparisons-12-1'!$A$3:$A$11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'logfileRSC-BFS-Comparisons-12-1'!$G$3:$G$11</c:f>
              <c:numCache>
                <c:formatCode>General</c:formatCode>
                <c:ptCount val="9"/>
                <c:pt idx="0">
                  <c:v>4.4039999999999999</c:v>
                </c:pt>
                <c:pt idx="1">
                  <c:v>7.7939999999999996</c:v>
                </c:pt>
                <c:pt idx="2">
                  <c:v>10.138</c:v>
                </c:pt>
                <c:pt idx="3">
                  <c:v>13.138</c:v>
                </c:pt>
                <c:pt idx="4">
                  <c:v>15.834</c:v>
                </c:pt>
                <c:pt idx="5">
                  <c:v>21.71</c:v>
                </c:pt>
                <c:pt idx="6">
                  <c:v>24.074000000000002</c:v>
                </c:pt>
                <c:pt idx="7">
                  <c:v>28.042000000000002</c:v>
                </c:pt>
                <c:pt idx="8">
                  <c:v>30.681999999999999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3-487A-B73F-EA942263929E}"/>
            </c:ext>
          </c:extLst>
        </c:ser>
        <c:ser>
          <c:idx val="2"/>
          <c:order val="2"/>
          <c:tx>
            <c:v>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'logfileRSC-BFS-Comparisons-12-1'!$A$3:$A$11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'logfileRSC-BFS-Comparisons-12-1'!$I$3:$I$11</c:f>
              <c:numCache>
                <c:formatCode>General</c:formatCode>
                <c:ptCount val="9"/>
                <c:pt idx="0">
                  <c:v>3.65</c:v>
                </c:pt>
                <c:pt idx="1">
                  <c:v>3.472</c:v>
                </c:pt>
                <c:pt idx="2">
                  <c:v>3.36</c:v>
                </c:pt>
                <c:pt idx="3">
                  <c:v>3.3319999999999999</c:v>
                </c:pt>
                <c:pt idx="4">
                  <c:v>3.306</c:v>
                </c:pt>
                <c:pt idx="5">
                  <c:v>3.3079999999999998</c:v>
                </c:pt>
                <c:pt idx="6">
                  <c:v>3.2759999999999998</c:v>
                </c:pt>
                <c:pt idx="7">
                  <c:v>3.242</c:v>
                </c:pt>
                <c:pt idx="8">
                  <c:v>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4-4DD3-8C6C-9C5B69DD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9103"/>
        <c:axId val="75383823"/>
      </c:scatterChart>
      <c:valAx>
        <c:axId val="753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</a:t>
                </a:r>
                <a:r>
                  <a:rPr lang="en-US">
                    <a:sym typeface="Symbol" panose="05050102010706020507" pitchFamily="18" charset="2"/>
                  </a:rPr>
                  <a:t>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3823"/>
        <c:crosses val="autoZero"/>
        <c:crossBetween val="midCat"/>
      </c:valAx>
      <c:valAx>
        <c:axId val="753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Total Pathlength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33530183727035"/>
          <c:y val="0.17650408282298044"/>
          <c:w val="0.27872397200349958"/>
          <c:h val="0.17710759959105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0552562508633"/>
          <c:y val="5.5555555555555552E-2"/>
          <c:w val="0.83315004374453194"/>
          <c:h val="0.73614173228346458"/>
        </c:manualLayout>
      </c:layout>
      <c:scatterChart>
        <c:scatterStyle val="lineMarker"/>
        <c:varyColors val="0"/>
        <c:ser>
          <c:idx val="0"/>
          <c:order val="0"/>
          <c:tx>
            <c:v>RSC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'logfileRSC-BFS-Comparisons-12-1'!$A$3:$A$11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'logfileRSC-BFS-Comparisons-12-1'!$E$3:$E$11</c:f>
              <c:numCache>
                <c:formatCode>General</c:formatCode>
                <c:ptCount val="9"/>
                <c:pt idx="0">
                  <c:v>1.01105599999984E-4</c:v>
                </c:pt>
                <c:pt idx="1">
                  <c:v>1.21079599999992E-4</c:v>
                </c:pt>
                <c:pt idx="2">
                  <c:v>1.3767779999999101E-4</c:v>
                </c:pt>
                <c:pt idx="3">
                  <c:v>1.65352000000034E-4</c:v>
                </c:pt>
                <c:pt idx="4">
                  <c:v>2.1144719999994499E-4</c:v>
                </c:pt>
                <c:pt idx="5">
                  <c:v>2.45146199999858E-4</c:v>
                </c:pt>
                <c:pt idx="6">
                  <c:v>2.7056420000006598E-4</c:v>
                </c:pt>
                <c:pt idx="7">
                  <c:v>3.8823180000036901E-4</c:v>
                </c:pt>
                <c:pt idx="8">
                  <c:v>4.9695320000142803E-4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4-4728-8812-8CE163E8A148}"/>
            </c:ext>
          </c:extLst>
        </c:ser>
        <c:ser>
          <c:idx val="1"/>
          <c:order val="1"/>
          <c:tx>
            <c:v>BFS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'logfileRSC-BFS-Comparisons-12-1'!$A$3:$A$11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'logfileRSC-BFS-Comparisons-12-1'!$F$3:$F$11</c:f>
              <c:numCache>
                <c:formatCode>General</c:formatCode>
                <c:ptCount val="9"/>
                <c:pt idx="0">
                  <c:v>1.19208000000014E-4</c:v>
                </c:pt>
                <c:pt idx="1">
                  <c:v>7.7604280000000202E-4</c:v>
                </c:pt>
                <c:pt idx="2">
                  <c:v>2.2670238000000102E-3</c:v>
                </c:pt>
                <c:pt idx="3">
                  <c:v>4.7165955999999799E-3</c:v>
                </c:pt>
                <c:pt idx="4">
                  <c:v>7.8221540000000395E-3</c:v>
                </c:pt>
                <c:pt idx="5">
                  <c:v>1.50157528000002E-2</c:v>
                </c:pt>
                <c:pt idx="6">
                  <c:v>2.3142443600000302E-2</c:v>
                </c:pt>
                <c:pt idx="7">
                  <c:v>4.3631217999999701E-2</c:v>
                </c:pt>
                <c:pt idx="8">
                  <c:v>7.0317251199999806E-2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4-4728-8812-8CE163E8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510207"/>
        <c:axId val="1411501087"/>
      </c:scatterChart>
      <c:valAx>
        <c:axId val="141151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</a:t>
                </a:r>
                <a:r>
                  <a:rPr lang="en-US">
                    <a:sym typeface="Symbol" panose="05050102010706020507" pitchFamily="18" charset="2"/>
                  </a:rPr>
                  <a:t>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01087"/>
        <c:crossesAt val="1.0000000000000004E-5"/>
        <c:crossBetween val="midCat"/>
      </c:valAx>
      <c:valAx>
        <c:axId val="1411501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Total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48661052785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10207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12489063867024"/>
          <c:y val="0.20891149023038788"/>
          <c:w val="0.12719466316710415"/>
          <c:h val="0.272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73025</xdr:colOff>
      <xdr:row>0</xdr:row>
      <xdr:rowOff>85725</xdr:rowOff>
    </xdr:from>
    <xdr:to>
      <xdr:col>22</xdr:col>
      <xdr:colOff>377825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FEBED-72EB-4BF7-86B0-7B8AFDC18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15</xdr:row>
      <xdr:rowOff>149225</xdr:rowOff>
    </xdr:from>
    <xdr:to>
      <xdr:col>20</xdr:col>
      <xdr:colOff>492125</xdr:colOff>
      <xdr:row>30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4B90B-EA45-48AA-9F8D-7EAC1E1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06B3-283D-4EDF-A7E2-4ACC71F3C3A6}">
  <dimension ref="A1:O16"/>
  <sheetViews>
    <sheetView tabSelected="1" topLeftCell="F1" workbookViewId="0">
      <selection activeCell="I17" sqref="I17"/>
    </sheetView>
  </sheetViews>
  <sheetFormatPr defaultRowHeight="14.5" x14ac:dyDescent="0.35"/>
  <sheetData>
    <row r="1" spans="1:15" x14ac:dyDescent="0.35">
      <c r="A1" t="s">
        <v>0</v>
      </c>
      <c r="B1" t="s">
        <v>1</v>
      </c>
    </row>
    <row r="2" spans="1:15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5" x14ac:dyDescent="0.35">
      <c r="A3">
        <v>1</v>
      </c>
      <c r="B3">
        <v>10</v>
      </c>
      <c r="C3">
        <v>100</v>
      </c>
      <c r="D3" s="1">
        <v>8.9707999999752892E-6</v>
      </c>
      <c r="E3">
        <v>1.01105599999984E-4</v>
      </c>
      <c r="F3">
        <v>1.19208000000014E-4</v>
      </c>
      <c r="G3">
        <v>4.4039999999999999</v>
      </c>
      <c r="H3">
        <v>3.4660000000000002</v>
      </c>
      <c r="I3">
        <v>3.65</v>
      </c>
      <c r="J3">
        <f>CEILING(H3/I3,1)</f>
        <v>1</v>
      </c>
      <c r="K3">
        <f>CEILING(H3,1)-CEILING(I3,1)</f>
        <v>0</v>
      </c>
      <c r="M3">
        <f>CEILING(H3,1)</f>
        <v>4</v>
      </c>
      <c r="N3">
        <f>CEILING(I3,1)</f>
        <v>4</v>
      </c>
      <c r="O3">
        <f>M3/N3</f>
        <v>1</v>
      </c>
    </row>
    <row r="4" spans="1:15" x14ac:dyDescent="0.35">
      <c r="A4">
        <v>2</v>
      </c>
      <c r="B4">
        <v>20</v>
      </c>
      <c r="C4">
        <v>200</v>
      </c>
      <c r="D4" s="1">
        <v>1.25159999999944E-5</v>
      </c>
      <c r="E4">
        <v>1.21079599999992E-4</v>
      </c>
      <c r="F4">
        <v>7.7604280000000202E-4</v>
      </c>
      <c r="G4">
        <v>7.7939999999999996</v>
      </c>
      <c r="H4">
        <v>4.2759999999999998</v>
      </c>
      <c r="I4">
        <v>3.472</v>
      </c>
      <c r="J4">
        <f t="shared" ref="J4:J11" si="0">H4/I4</f>
        <v>1.2315668202764976</v>
      </c>
      <c r="K4">
        <f t="shared" ref="K4:K11" si="1">CEILING(H4,1)-CEILING(I4,1)</f>
        <v>1</v>
      </c>
      <c r="M4">
        <f t="shared" ref="M4:M11" si="2">CEILING(H4,1)</f>
        <v>5</v>
      </c>
      <c r="N4">
        <f t="shared" ref="N4:N11" si="3">CEILING(I4,1)</f>
        <v>4</v>
      </c>
      <c r="O4">
        <f t="shared" ref="O4:O11" si="4">M4/N4</f>
        <v>1.25</v>
      </c>
    </row>
    <row r="5" spans="1:15" x14ac:dyDescent="0.35">
      <c r="A5">
        <v>3</v>
      </c>
      <c r="B5">
        <v>30</v>
      </c>
      <c r="C5">
        <v>300</v>
      </c>
      <c r="D5" s="1">
        <v>1.5388200000003801E-5</v>
      </c>
      <c r="E5">
        <v>1.3767779999999101E-4</v>
      </c>
      <c r="F5">
        <v>2.2670238000000102E-3</v>
      </c>
      <c r="G5">
        <v>10.138</v>
      </c>
      <c r="H5">
        <v>4.226</v>
      </c>
      <c r="I5">
        <v>3.36</v>
      </c>
      <c r="J5">
        <f t="shared" si="0"/>
        <v>1.2577380952380952</v>
      </c>
      <c r="K5">
        <f t="shared" si="1"/>
        <v>1</v>
      </c>
      <c r="M5">
        <f t="shared" si="2"/>
        <v>5</v>
      </c>
      <c r="N5">
        <f t="shared" si="3"/>
        <v>4</v>
      </c>
      <c r="O5">
        <f t="shared" si="4"/>
        <v>1.25</v>
      </c>
    </row>
    <row r="6" spans="1:15" x14ac:dyDescent="0.35">
      <c r="A6">
        <v>4</v>
      </c>
      <c r="B6">
        <v>40</v>
      </c>
      <c r="C6">
        <v>400</v>
      </c>
      <c r="D6" s="1">
        <v>1.9433000000017098E-5</v>
      </c>
      <c r="E6">
        <v>1.65352000000034E-4</v>
      </c>
      <c r="F6">
        <v>4.7165955999999799E-3</v>
      </c>
      <c r="G6">
        <v>13.138</v>
      </c>
      <c r="H6">
        <v>4.2960000000000003</v>
      </c>
      <c r="I6">
        <v>3.3319999999999999</v>
      </c>
      <c r="J6">
        <f t="shared" si="0"/>
        <v>1.2893157262905164</v>
      </c>
      <c r="K6">
        <f t="shared" si="1"/>
        <v>1</v>
      </c>
      <c r="M6">
        <f t="shared" si="2"/>
        <v>5</v>
      </c>
      <c r="N6">
        <f t="shared" si="3"/>
        <v>4</v>
      </c>
      <c r="O6">
        <f t="shared" si="4"/>
        <v>1.25</v>
      </c>
    </row>
    <row r="7" spans="1:15" x14ac:dyDescent="0.35">
      <c r="A7">
        <v>5</v>
      </c>
      <c r="B7">
        <v>50</v>
      </c>
      <c r="C7">
        <v>500</v>
      </c>
      <c r="D7" s="1">
        <v>2.3320799999922299E-5</v>
      </c>
      <c r="E7">
        <v>2.1144719999994499E-4</v>
      </c>
      <c r="F7">
        <v>7.8221540000000395E-3</v>
      </c>
      <c r="G7">
        <v>15.834</v>
      </c>
      <c r="H7">
        <v>4.3760000000000003</v>
      </c>
      <c r="I7">
        <v>3.306</v>
      </c>
      <c r="J7">
        <f t="shared" si="0"/>
        <v>1.3236539624924382</v>
      </c>
      <c r="K7">
        <f t="shared" si="1"/>
        <v>1</v>
      </c>
      <c r="M7">
        <f t="shared" si="2"/>
        <v>5</v>
      </c>
      <c r="N7">
        <f t="shared" si="3"/>
        <v>4</v>
      </c>
      <c r="O7">
        <f t="shared" si="4"/>
        <v>1.25</v>
      </c>
    </row>
    <row r="8" spans="1:15" x14ac:dyDescent="0.35">
      <c r="A8">
        <v>6</v>
      </c>
      <c r="B8">
        <v>60</v>
      </c>
      <c r="C8">
        <v>600</v>
      </c>
      <c r="D8" s="1">
        <v>2.9478199999893201E-5</v>
      </c>
      <c r="E8">
        <v>2.45146199999858E-4</v>
      </c>
      <c r="F8">
        <v>1.50157528000002E-2</v>
      </c>
      <c r="G8">
        <v>21.71</v>
      </c>
      <c r="H8">
        <v>4.6420000000000003</v>
      </c>
      <c r="I8">
        <v>3.3079999999999998</v>
      </c>
      <c r="J8">
        <f t="shared" si="0"/>
        <v>1.4032648125755744</v>
      </c>
      <c r="K8">
        <f t="shared" si="1"/>
        <v>1</v>
      </c>
      <c r="M8">
        <f t="shared" si="2"/>
        <v>5</v>
      </c>
      <c r="N8">
        <f t="shared" si="3"/>
        <v>4</v>
      </c>
      <c r="O8">
        <f t="shared" si="4"/>
        <v>1.25</v>
      </c>
    </row>
    <row r="9" spans="1:15" x14ac:dyDescent="0.35">
      <c r="A9">
        <v>7</v>
      </c>
      <c r="B9">
        <v>70</v>
      </c>
      <c r="C9">
        <v>700</v>
      </c>
      <c r="D9" s="1">
        <v>3.2928799999879703E-5</v>
      </c>
      <c r="E9">
        <v>2.7056420000006598E-4</v>
      </c>
      <c r="F9">
        <v>2.3142443600000302E-2</v>
      </c>
      <c r="G9">
        <v>24.074000000000002</v>
      </c>
      <c r="H9">
        <v>4.57</v>
      </c>
      <c r="I9">
        <v>3.2759999999999998</v>
      </c>
      <c r="J9">
        <f t="shared" si="0"/>
        <v>1.3949938949938951</v>
      </c>
      <c r="K9">
        <f t="shared" si="1"/>
        <v>1</v>
      </c>
      <c r="M9">
        <f t="shared" si="2"/>
        <v>5</v>
      </c>
      <c r="N9">
        <f t="shared" si="3"/>
        <v>4</v>
      </c>
      <c r="O9">
        <f t="shared" si="4"/>
        <v>1.25</v>
      </c>
    </row>
    <row r="10" spans="1:15" x14ac:dyDescent="0.35">
      <c r="A10">
        <v>8</v>
      </c>
      <c r="B10">
        <v>80</v>
      </c>
      <c r="C10">
        <v>800</v>
      </c>
      <c r="D10" s="1">
        <v>4.9531600000591397E-5</v>
      </c>
      <c r="E10">
        <v>3.8823180000036901E-4</v>
      </c>
      <c r="F10">
        <v>4.3631217999999701E-2</v>
      </c>
      <c r="G10">
        <v>28.042000000000002</v>
      </c>
      <c r="H10">
        <v>4.5919999999999996</v>
      </c>
      <c r="I10">
        <v>3.242</v>
      </c>
      <c r="J10">
        <f t="shared" si="0"/>
        <v>1.4164096236890806</v>
      </c>
      <c r="K10">
        <f t="shared" si="1"/>
        <v>1</v>
      </c>
      <c r="M10">
        <f t="shared" si="2"/>
        <v>5</v>
      </c>
      <c r="N10">
        <f t="shared" si="3"/>
        <v>4</v>
      </c>
      <c r="O10">
        <f t="shared" si="4"/>
        <v>1.25</v>
      </c>
    </row>
    <row r="11" spans="1:15" x14ac:dyDescent="0.35">
      <c r="A11">
        <v>9</v>
      </c>
      <c r="B11">
        <v>90</v>
      </c>
      <c r="C11">
        <v>900</v>
      </c>
      <c r="D11" s="1">
        <v>5.8912800000598503E-5</v>
      </c>
      <c r="E11">
        <v>4.9695320000142803E-4</v>
      </c>
      <c r="F11">
        <v>7.0317251199999806E-2</v>
      </c>
      <c r="G11">
        <v>30.681999999999999</v>
      </c>
      <c r="H11">
        <v>4.7640000000000002</v>
      </c>
      <c r="I11">
        <v>3.27</v>
      </c>
      <c r="J11">
        <f t="shared" si="0"/>
        <v>1.4568807339449541</v>
      </c>
      <c r="K11">
        <f t="shared" si="1"/>
        <v>1</v>
      </c>
      <c r="M11">
        <f t="shared" si="2"/>
        <v>5</v>
      </c>
      <c r="N11">
        <f t="shared" si="3"/>
        <v>4</v>
      </c>
      <c r="O11">
        <f t="shared" si="4"/>
        <v>1.25</v>
      </c>
    </row>
    <row r="12" spans="1:15" x14ac:dyDescent="0.35">
      <c r="E12">
        <f t="shared" ref="E12:G12" si="5">AVERAGE(E3:E11)</f>
        <v>2.3750640000018525E-4</v>
      </c>
      <c r="F12">
        <f t="shared" si="5"/>
        <v>1.8645298866666674E-2</v>
      </c>
      <c r="G12">
        <f t="shared" si="5"/>
        <v>17.312888888888889</v>
      </c>
      <c r="H12">
        <f>AVERAGE(H3:H11)</f>
        <v>4.3564444444444455</v>
      </c>
    </row>
    <row r="13" spans="1:15" x14ac:dyDescent="0.35">
      <c r="J13">
        <f>AVERAGE(J3:J11)</f>
        <v>1.3082026299445613</v>
      </c>
      <c r="K13">
        <f>CEILING(AVERAGE(K3:K11),1)</f>
        <v>1</v>
      </c>
      <c r="O13">
        <f>AVERAGE(O3:O11)</f>
        <v>1.2222222222222223</v>
      </c>
    </row>
    <row r="14" spans="1:15" x14ac:dyDescent="0.35">
      <c r="H14">
        <f>SUM(H3:H11)</f>
        <v>39.208000000000006</v>
      </c>
      <c r="I14">
        <f>SUM(I3:I11)</f>
        <v>30.216000000000001</v>
      </c>
      <c r="J14">
        <f>H14/I14</f>
        <v>1.2975906804342072</v>
      </c>
    </row>
    <row r="16" spans="1:15" x14ac:dyDescent="0.35">
      <c r="H16" t="s">
        <v>13</v>
      </c>
      <c r="I16">
        <f>H11/I11</f>
        <v>1.4568807339449541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logfileRSC-BFS-Comparisons-12-1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Lyons</cp:lastModifiedBy>
  <dcterms:created xsi:type="dcterms:W3CDTF">2024-12-18T18:43:54Z</dcterms:created>
  <dcterms:modified xsi:type="dcterms:W3CDTF">2024-12-24T23:09:05Z</dcterms:modified>
</cp:coreProperties>
</file>