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eambainbridge-my.sharepoint.com/personal/fred_teambainbridge_com/Documents/Documents/Voyagers/"/>
    </mc:Choice>
  </mc:AlternateContent>
  <xr:revisionPtr revIDLastSave="0" documentId="8_{0847308D-3186-4A8F-B8FC-78724DCC45BB}" xr6:coauthVersionLast="47" xr6:coauthVersionMax="47" xr10:uidLastSave="{00000000-0000-0000-0000-000000000000}"/>
  <bookViews>
    <workbookView xWindow="-120" yWindow="-120" windowWidth="29040" windowHeight="15840" tabRatio="885" activeTab="1" xr2:uid="{00000000-000D-0000-FFFF-FFFF00000000}"/>
  </bookViews>
  <sheets>
    <sheet name="2023 Details" sheetId="57" r:id="rId1"/>
    <sheet name="2023 Summary" sheetId="58" r:id="rId2"/>
    <sheet name="2023 Budget" sheetId="59" r:id="rId3"/>
    <sheet name="Bank Balance" sheetId="60" r:id="rId4"/>
  </sheets>
  <definedNames>
    <definedName name="_2022categories">'2023 Summary'!$A$2:$A$25</definedName>
    <definedName name="categories" localSheetId="1">'2023 Summary'!$A$2:$A$25</definedName>
    <definedName name="categori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59" l="1"/>
  <c r="D8" i="59"/>
  <c r="D13" i="59"/>
  <c r="D5" i="59"/>
  <c r="D4" i="59"/>
  <c r="D3" i="59"/>
  <c r="D2" i="59"/>
  <c r="N3" i="58"/>
  <c r="N4" i="58"/>
  <c r="N5" i="58"/>
  <c r="N6" i="58"/>
  <c r="N7" i="58"/>
  <c r="N8" i="58"/>
  <c r="N9" i="58"/>
  <c r="N10" i="58"/>
  <c r="N11" i="58"/>
  <c r="N12" i="58"/>
  <c r="N13" i="58"/>
  <c r="N14" i="58"/>
  <c r="N15" i="58"/>
  <c r="N16" i="58"/>
  <c r="N17" i="58"/>
  <c r="N18" i="58"/>
  <c r="N19" i="58"/>
  <c r="N20" i="58"/>
  <c r="N21" i="58"/>
  <c r="N22" i="58"/>
  <c r="N23" i="58"/>
  <c r="N24" i="58"/>
  <c r="N25" i="58"/>
  <c r="N2" i="58"/>
  <c r="M3" i="58"/>
  <c r="M4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" i="58"/>
  <c r="L3" i="58"/>
  <c r="L4" i="58"/>
  <c r="L5" i="58"/>
  <c r="L6" i="58"/>
  <c r="L7" i="58"/>
  <c r="L8" i="58"/>
  <c r="L9" i="58"/>
  <c r="L10" i="58"/>
  <c r="L11" i="58"/>
  <c r="L12" i="58"/>
  <c r="L13" i="58"/>
  <c r="L14" i="58"/>
  <c r="L15" i="58"/>
  <c r="L16" i="58"/>
  <c r="L17" i="58"/>
  <c r="L18" i="58"/>
  <c r="L19" i="58"/>
  <c r="L20" i="58"/>
  <c r="L21" i="58"/>
  <c r="L22" i="58"/>
  <c r="L23" i="58"/>
  <c r="L24" i="58"/>
  <c r="L25" i="58"/>
  <c r="L2" i="58"/>
  <c r="K3" i="58"/>
  <c r="K4" i="58"/>
  <c r="K5" i="58"/>
  <c r="K6" i="58"/>
  <c r="K7" i="58"/>
  <c r="K8" i="58"/>
  <c r="K9" i="58"/>
  <c r="K10" i="58"/>
  <c r="K11" i="58"/>
  <c r="K12" i="58"/>
  <c r="K13" i="58"/>
  <c r="K14" i="58"/>
  <c r="K15" i="58"/>
  <c r="K16" i="58"/>
  <c r="K17" i="58"/>
  <c r="K18" i="58"/>
  <c r="K19" i="58"/>
  <c r="K20" i="58"/>
  <c r="K21" i="58"/>
  <c r="K22" i="58"/>
  <c r="K23" i="58"/>
  <c r="K24" i="58"/>
  <c r="K25" i="58"/>
  <c r="K2" i="58"/>
  <c r="J3" i="58"/>
  <c r="J4" i="58"/>
  <c r="J5" i="58"/>
  <c r="J6" i="58"/>
  <c r="J7" i="58"/>
  <c r="J8" i="58"/>
  <c r="J9" i="58"/>
  <c r="J10" i="58"/>
  <c r="J11" i="58"/>
  <c r="J12" i="58"/>
  <c r="J13" i="58"/>
  <c r="J14" i="58"/>
  <c r="J15" i="58"/>
  <c r="J16" i="58"/>
  <c r="J17" i="58"/>
  <c r="J18" i="58"/>
  <c r="J19" i="58"/>
  <c r="J20" i="58"/>
  <c r="J21" i="58"/>
  <c r="J22" i="58"/>
  <c r="J23" i="58"/>
  <c r="J24" i="58"/>
  <c r="J25" i="58"/>
  <c r="J2" i="58"/>
  <c r="I3" i="58"/>
  <c r="I4" i="58"/>
  <c r="I5" i="58"/>
  <c r="I6" i="58"/>
  <c r="I7" i="58"/>
  <c r="I8" i="58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" i="58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" i="58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" i="58"/>
  <c r="D34" i="59" l="1"/>
  <c r="C34" i="59" l="1"/>
  <c r="C32" i="59"/>
  <c r="C8" i="59"/>
  <c r="B8" i="58" l="1"/>
  <c r="B12" i="58"/>
  <c r="B4" i="58"/>
  <c r="B3" i="58"/>
  <c r="B11" i="58"/>
  <c r="B7" i="58"/>
  <c r="B16" i="58"/>
  <c r="B24" i="58"/>
  <c r="B15" i="58"/>
  <c r="B9" i="58"/>
  <c r="B5" i="58"/>
  <c r="B20" i="58"/>
  <c r="B19" i="58"/>
  <c r="B23" i="58"/>
  <c r="B22" i="58"/>
  <c r="B18" i="58"/>
  <c r="B14" i="58"/>
  <c r="B10" i="58"/>
  <c r="B6" i="58"/>
  <c r="B25" i="58"/>
  <c r="B21" i="58"/>
  <c r="B17" i="58"/>
  <c r="B13" i="58"/>
  <c r="M27" i="58"/>
  <c r="I27" i="58"/>
  <c r="E27" i="58"/>
  <c r="C27" i="58"/>
  <c r="G27" i="58"/>
  <c r="K27" i="58"/>
  <c r="N27" i="58"/>
  <c r="L27" i="58"/>
  <c r="H27" i="58"/>
  <c r="D27" i="58"/>
  <c r="J27" i="58"/>
  <c r="F27" i="58"/>
  <c r="B2" i="58"/>
  <c r="B27" i="58" l="1"/>
</calcChain>
</file>

<file path=xl/sharedStrings.xml><?xml version="1.0" encoding="utf-8"?>
<sst xmlns="http://schemas.openxmlformats.org/spreadsheetml/2006/main" count="155" uniqueCount="66">
  <si>
    <t>Id</t>
  </si>
  <si>
    <t>Date</t>
  </si>
  <si>
    <t>Detail</t>
  </si>
  <si>
    <t>Description</t>
  </si>
  <si>
    <t>Amount</t>
  </si>
  <si>
    <t>Bank</t>
  </si>
  <si>
    <t>Category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</si>
  <si>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</si>
  <si>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</si>
  <si>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</si>
  <si>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</si>
  <si>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</si>
  <si>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</si>
  <si>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</si>
  <si>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</si>
  <si>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</si>
  <si>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</si>
  <si>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</si>
  <si>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</si>
  <si>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</si>
  <si>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Actual</t>
  </si>
  <si>
    <t>Registration Fees</t>
  </si>
  <si>
    <t>Spirit Wear</t>
  </si>
  <si>
    <t>Income</t>
  </si>
  <si>
    <t>Fundraising</t>
  </si>
  <si>
    <t>HDC Reimbursement</t>
  </si>
  <si>
    <t>Expense</t>
  </si>
  <si>
    <t>Uniforms</t>
  </si>
  <si>
    <t>League Fees</t>
  </si>
  <si>
    <t>State Tournament Fees</t>
  </si>
  <si>
    <t>Season Tournament Fees</t>
  </si>
  <si>
    <t>National Tournament Fees</t>
  </si>
  <si>
    <t>Umpire Fastpitch</t>
  </si>
  <si>
    <t>Umpire 8u</t>
  </si>
  <si>
    <t>Field Charges</t>
  </si>
  <si>
    <t>Building Monitor</t>
  </si>
  <si>
    <t>Pictures</t>
  </si>
  <si>
    <t>Coach Shirts</t>
  </si>
  <si>
    <t>Coach Travel</t>
  </si>
  <si>
    <t>Equipment</t>
  </si>
  <si>
    <t>Evaluator Expenses - Internal</t>
  </si>
  <si>
    <t>Evaluator Expenses - External</t>
  </si>
  <si>
    <t>Clinics</t>
  </si>
  <si>
    <t>Coaching Clinic</t>
  </si>
  <si>
    <t>Coaching Cert</t>
  </si>
  <si>
    <t>Insurance</t>
  </si>
  <si>
    <t>Biffy</t>
  </si>
  <si>
    <t>Budget</t>
  </si>
  <si>
    <t>Includes, scholarship donations, registrations, and pants purchased</t>
  </si>
  <si>
    <t>Total Income</t>
  </si>
  <si>
    <t>includes extra pants</t>
  </si>
  <si>
    <t>$600 / team</t>
  </si>
  <si>
    <t>$800 for 14U, $1,200 for 10U/12U</t>
  </si>
  <si>
    <t>$13 per player</t>
  </si>
  <si>
    <t>Total Expense</t>
  </si>
  <si>
    <t>Net Profit / Loss</t>
  </si>
  <si>
    <t>Deposit</t>
  </si>
  <si>
    <t>NGIN</t>
  </si>
  <si>
    <t>2023 Summer Softball Registration</t>
  </si>
  <si>
    <t>Check</t>
  </si>
  <si>
    <t>Scott Campbell</t>
  </si>
  <si>
    <t>LCRA</t>
  </si>
  <si>
    <t>Little Canada Fastpitch Classic - 14U</t>
  </si>
  <si>
    <t>WAA Softball</t>
  </si>
  <si>
    <t>Woodbury Wild Pitch  2 -10U and 1 - 12U</t>
  </si>
  <si>
    <t>White Bear Lake - 2 10U and 1 12u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</si>
</sst>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14" fontId="0" fillId="0" borderId="0" xfId="0" applyNumberFormat="1"/>
    <xf numFmtId="44" fontId="2" fillId="0" borderId="0" xfId="1" applyFont="1"/>
    <xf numFmtId="44" fontId="18" fillId="0" borderId="0" xfId="0" applyNumberFormat="1" applyFont="1"/>
    <xf numFmtId="44" fontId="18" fillId="0" borderId="0" xfId="1" applyFont="1"/>
    <xf numFmtId="164" fontId="19" fillId="0" borderId="0" xfId="0" applyNumberFormat="1" applyFont="1"/>
    <xf numFmtId="49" fontId="19" fillId="0" borderId="0" xfId="0" applyNumberFormat="1" applyFont="1"/>
    <xf numFmtId="165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8E2C6-8052-4EE1-86E2-BC1C074ACAA4}" name="Table134" displayName="Table134" ref="A1:G1351" totalsRowShown="0">
  <autoFilter ref="A1:G1351" xr:uid="{155EABA4-9BBA-4DEB-89C0-C74C2302E901}"/>
  <sortState xmlns:xlrd2="http://schemas.microsoft.com/office/spreadsheetml/2017/richdata2" ref="A2:G1317">
    <sortCondition ref="B1:B1351"/>
  </sortState>
  <tableColumns count="7">
    <tableColumn id="1" xr3:uid="{F886A863-D4D3-4203-9514-EB6CA36DD8C8}" name="Id"/>
    <tableColumn id="2" xr3:uid="{2D0923CE-52CE-4CD2-B75F-116DB74C193E}" name="Date" dataDxfId="0"/>
    <tableColumn id="3" xr3:uid="{B7C68645-4098-4BC2-B4D8-82E49C92878E}" name="Detail"/>
    <tableColumn id="4" xr3:uid="{67D77095-F89F-4F17-9EE3-B486AEE49867}" name="Description"/>
    <tableColumn id="5" xr3:uid="{2275D52D-7A01-4FA4-B194-6E055AF549A7}" name="Amount" dataCellStyle="Currency"/>
    <tableColumn id="6" xr3:uid="{F78D8B4F-EE96-422D-AB77-C1659C894FBD}" name="Bank"/>
    <tableColumn id="7" xr3:uid="{844B6393-DF2D-4DA1-95E9-CA8FF34CACBE}" name="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56A4-ECA4-4BB5-ABEF-ED646EF8BFAA}">
  <dimension ref="A1:G20"/>
  <sheetViews>
    <sheetView zoomScale="115" zoomScaleNormal="115" workbookViewId="0">
      <selection activeCell="K17" sqref="K17"/>
    </sheetView>
  </sheetViews>
  <sheetFormatPr defaultColWidth="9" defaultRowHeight="15" x14ac:dyDescent="0.25"/>
  <cols>
    <col min="1" max="1" width="5.5703125" bestFit="1" customWidth="1"/>
    <col min="2" max="2" width="11.85546875" style="5" bestFit="1" customWidth="1"/>
    <col min="3" max="3" width="18.140625" customWidth="1"/>
    <col min="4" max="4" width="66.5703125" customWidth="1"/>
    <col min="5" max="5" width="13" style="2" bestFit="1" customWidth="1"/>
    <col min="6" max="6" width="10.85546875" bestFit="1" customWidth="1"/>
    <col min="7" max="7" width="18.85546875" customWidth="1"/>
  </cols>
  <sheetData>
    <row r="1" spans="1:7" x14ac:dyDescent="0.25">
      <c r="A1" t="s">
        <v>0</v>
      </c>
      <c r="B1" s="5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25">
      <c r="A2" s="10" t="s">
        <v>56</v>
      </c>
      <c r="B2" s="9">
        <v>44930</v>
      </c>
      <c r="C2" s="10"/>
      <c r="D2" s="10" t="s">
        <v>56</v>
      </c>
      <c r="E2" s="11">
        <v>3000</v>
      </c>
      <c r="G2" t="s">
        <v>24</v>
      </c>
    </row>
    <row r="3" spans="1:7" x14ac:dyDescent="0.25">
      <c r="A3" s="10" t="s">
        <v>56</v>
      </c>
      <c r="B3" s="9">
        <v>44932</v>
      </c>
      <c r="C3" s="10" t="s">
        <v>57</v>
      </c>
      <c r="D3" s="10" t="s">
        <v>58</v>
      </c>
      <c r="E3" s="11">
        <v>505</v>
      </c>
      <c r="G3" t="s">
        <v>21</v>
      </c>
    </row>
    <row r="4" spans="1:7" x14ac:dyDescent="0.25">
      <c r="A4" s="10" t="s">
        <v>56</v>
      </c>
      <c r="B4" s="9">
        <v>44935</v>
      </c>
      <c r="C4" s="10" t="s">
        <v>57</v>
      </c>
      <c r="D4" s="10" t="s">
        <v>58</v>
      </c>
      <c r="E4" s="11">
        <v>750</v>
      </c>
      <c r="G4" t="s">
        <v>21</v>
      </c>
    </row>
    <row r="5" spans="1:7" x14ac:dyDescent="0.25">
      <c r="A5" s="10" t="s">
        <v>56</v>
      </c>
      <c r="B5" s="9">
        <v>44936</v>
      </c>
      <c r="C5" s="10" t="s">
        <v>57</v>
      </c>
      <c r="D5" s="10" t="s">
        <v>58</v>
      </c>
      <c r="E5" s="11">
        <v>350</v>
      </c>
      <c r="G5" t="s">
        <v>21</v>
      </c>
    </row>
    <row r="6" spans="1:7" x14ac:dyDescent="0.25">
      <c r="A6" s="10" t="s">
        <v>56</v>
      </c>
      <c r="B6" s="9">
        <v>44937</v>
      </c>
      <c r="C6" s="10" t="s">
        <v>57</v>
      </c>
      <c r="D6" s="10" t="s">
        <v>58</v>
      </c>
      <c r="E6" s="11">
        <v>855</v>
      </c>
      <c r="G6" t="s">
        <v>21</v>
      </c>
    </row>
    <row r="7" spans="1:7" x14ac:dyDescent="0.25">
      <c r="A7" s="10" t="s">
        <v>56</v>
      </c>
      <c r="B7" s="9">
        <v>44938</v>
      </c>
      <c r="C7" s="10" t="s">
        <v>57</v>
      </c>
      <c r="D7" s="10" t="s">
        <v>58</v>
      </c>
      <c r="E7" s="11">
        <v>865</v>
      </c>
      <c r="G7" t="s">
        <v>21</v>
      </c>
    </row>
    <row r="8" spans="1:7" x14ac:dyDescent="0.25">
      <c r="A8" s="10" t="s">
        <v>56</v>
      </c>
      <c r="B8" s="9">
        <v>44939</v>
      </c>
      <c r="C8" s="10" t="s">
        <v>57</v>
      </c>
      <c r="D8" s="10" t="s">
        <v>58</v>
      </c>
      <c r="E8" s="11">
        <v>130</v>
      </c>
      <c r="G8" t="s">
        <v>21</v>
      </c>
    </row>
    <row r="9" spans="1:7" x14ac:dyDescent="0.25">
      <c r="A9" s="10" t="s">
        <v>56</v>
      </c>
      <c r="B9" s="9">
        <v>44944</v>
      </c>
      <c r="C9" s="10" t="s">
        <v>57</v>
      </c>
      <c r="D9" s="10" t="s">
        <v>58</v>
      </c>
      <c r="E9" s="11">
        <v>180</v>
      </c>
      <c r="G9" t="s">
        <v>21</v>
      </c>
    </row>
    <row r="10" spans="1:7" x14ac:dyDescent="0.25">
      <c r="A10" s="10" t="s">
        <v>56</v>
      </c>
      <c r="B10" s="9">
        <v>44945</v>
      </c>
      <c r="C10" s="10" t="s">
        <v>57</v>
      </c>
      <c r="D10" s="10" t="s">
        <v>58</v>
      </c>
      <c r="E10" s="11">
        <v>420</v>
      </c>
      <c r="G10" t="s">
        <v>21</v>
      </c>
    </row>
    <row r="11" spans="1:7" x14ac:dyDescent="0.25">
      <c r="A11" s="10" t="s">
        <v>56</v>
      </c>
      <c r="B11" s="9">
        <v>44946</v>
      </c>
      <c r="C11" s="10" t="s">
        <v>57</v>
      </c>
      <c r="D11" s="10" t="s">
        <v>58</v>
      </c>
      <c r="E11" s="11">
        <v>1475</v>
      </c>
      <c r="G11" t="s">
        <v>21</v>
      </c>
    </row>
    <row r="12" spans="1:7" x14ac:dyDescent="0.25">
      <c r="A12" s="10" t="s">
        <v>56</v>
      </c>
      <c r="B12" s="9">
        <v>44949</v>
      </c>
      <c r="C12" s="10" t="s">
        <v>57</v>
      </c>
      <c r="D12" s="10" t="s">
        <v>58</v>
      </c>
      <c r="E12" s="11">
        <v>325</v>
      </c>
      <c r="G12" t="s">
        <v>21</v>
      </c>
    </row>
    <row r="13" spans="1:7" x14ac:dyDescent="0.25">
      <c r="A13" s="10" t="s">
        <v>56</v>
      </c>
      <c r="B13" s="9">
        <v>44951</v>
      </c>
      <c r="C13" s="10" t="s">
        <v>57</v>
      </c>
      <c r="D13" s="10" t="s">
        <v>58</v>
      </c>
      <c r="E13" s="11">
        <v>125</v>
      </c>
      <c r="G13" t="s">
        <v>21</v>
      </c>
    </row>
    <row r="14" spans="1:7" x14ac:dyDescent="0.25">
      <c r="A14" s="10" t="s">
        <v>56</v>
      </c>
      <c r="B14" s="9">
        <v>44951</v>
      </c>
      <c r="C14" s="10" t="s">
        <v>57</v>
      </c>
      <c r="D14" s="10" t="s">
        <v>58</v>
      </c>
      <c r="E14" s="11">
        <v>825</v>
      </c>
      <c r="G14" t="s">
        <v>21</v>
      </c>
    </row>
    <row r="15" spans="1:7" x14ac:dyDescent="0.25">
      <c r="A15" s="10" t="s">
        <v>56</v>
      </c>
      <c r="B15" s="9">
        <v>44952</v>
      </c>
      <c r="C15" s="10" t="s">
        <v>57</v>
      </c>
      <c r="D15" s="10" t="s">
        <v>58</v>
      </c>
      <c r="E15" s="11">
        <v>740</v>
      </c>
      <c r="G15" t="s">
        <v>21</v>
      </c>
    </row>
    <row r="16" spans="1:7" x14ac:dyDescent="0.25">
      <c r="A16" s="10" t="s">
        <v>56</v>
      </c>
      <c r="B16" s="9">
        <v>44953</v>
      </c>
      <c r="C16" s="10" t="s">
        <v>57</v>
      </c>
      <c r="D16" s="10" t="s">
        <v>58</v>
      </c>
      <c r="E16" s="11">
        <v>360</v>
      </c>
      <c r="G16" t="s">
        <v>21</v>
      </c>
    </row>
    <row r="17" spans="1:7" x14ac:dyDescent="0.25">
      <c r="A17" s="10" t="s">
        <v>56</v>
      </c>
      <c r="B17" s="9">
        <v>44956</v>
      </c>
      <c r="C17" s="10" t="s">
        <v>57</v>
      </c>
      <c r="D17" s="10" t="s">
        <v>58</v>
      </c>
      <c r="E17" s="11">
        <v>425</v>
      </c>
      <c r="G17" t="s">
        <v>21</v>
      </c>
    </row>
    <row r="18" spans="1:7" x14ac:dyDescent="0.25">
      <c r="A18" s="10" t="s">
        <v>59</v>
      </c>
      <c r="B18" s="9">
        <v>44969</v>
      </c>
      <c r="C18" s="10" t="s">
        <v>60</v>
      </c>
      <c r="D18" s="10" t="s">
        <v>65</v>
      </c>
      <c r="E18" s="11">
        <v>-1240.5</v>
      </c>
      <c r="G18" t="s">
        <v>30</v>
      </c>
    </row>
    <row r="19" spans="1:7" x14ac:dyDescent="0.25">
      <c r="A19" s="10" t="s">
        <v>59</v>
      </c>
      <c r="B19" s="9">
        <v>44969</v>
      </c>
      <c r="C19" s="10" t="s">
        <v>61</v>
      </c>
      <c r="D19" s="10" t="s">
        <v>62</v>
      </c>
      <c r="E19" s="11">
        <v>-350</v>
      </c>
      <c r="G19" t="s">
        <v>30</v>
      </c>
    </row>
    <row r="20" spans="1:7" x14ac:dyDescent="0.25">
      <c r="A20" s="10" t="s">
        <v>59</v>
      </c>
      <c r="B20" s="9">
        <v>44969</v>
      </c>
      <c r="C20" s="10" t="s">
        <v>63</v>
      </c>
      <c r="D20" s="10" t="s">
        <v>64</v>
      </c>
      <c r="E20" s="11">
        <v>-1125</v>
      </c>
      <c r="G20" t="s">
        <v>30</v>
      </c>
    </row>
  </sheetData>
  <dataValidations count="2">
    <dataValidation type="list" allowBlank="1" showInputMessage="1" showErrorMessage="1" sqref="G1 G1352:G1048576" xr:uid="{6EFC9633-36C4-4EEB-8E2E-E3EF56E41E2D}">
      <formula1>categories</formula1>
    </dataValidation>
    <dataValidation type="list" allowBlank="1" showInputMessage="1" showErrorMessage="1" sqref="G2:G1351" xr:uid="{7F085F1D-67AC-4D75-BF9B-5441859CCDCE}">
      <formula1>_2022categories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25A-80EE-4AA2-8910-3AF2EB2291DE}">
  <dimension ref="A1:N30"/>
  <sheetViews>
    <sheetView tabSelected="1" workbookViewId="0">
      <selection activeCell="E29" sqref="E29"/>
    </sheetView>
  </sheetViews>
  <sheetFormatPr defaultColWidth="9.140625" defaultRowHeight="15" x14ac:dyDescent="0.25"/>
  <cols>
    <col min="1" max="1" width="27.42578125" bestFit="1" customWidth="1"/>
    <col min="2" max="2" width="12.28515625" bestFit="1" customWidth="1"/>
    <col min="3" max="3" width="11.28515625" customWidth="1"/>
    <col min="4" max="4" width="11.28515625" bestFit="1" customWidth="1"/>
    <col min="5" max="6" width="12.28515625" bestFit="1" customWidth="1"/>
    <col min="7" max="9" width="11.28515625" bestFit="1" customWidth="1"/>
    <col min="10" max="10" width="12.42578125" customWidth="1"/>
    <col min="11" max="11" width="14.7109375" customWidth="1"/>
    <col min="12" max="13" width="11.28515625" bestFit="1" customWidth="1"/>
    <col min="14" max="14" width="12.28515625" bestFit="1" customWidth="1"/>
  </cols>
  <sheetData>
    <row r="1" spans="1:14" x14ac:dyDescent="0.25">
      <c r="C1" s="1" t="s">
        <v>7</v>
      </c>
      <c r="D1" s="1" t="s">
        <v>8</v>
      </c>
      <c r="E1" s="6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25">
      <c r="A2" t="s">
        <v>21</v>
      </c>
      <c r="B2" s="4">
        <f t="shared" ref="B2:B25" si="0">SUM(C2:N2)</f>
        <v>8330</v>
      </c>
      <c r="C2" s="2">
        <f>SUMIFS('2023 Details'!E:E,'2023 Details'!B:B,"&gt;=01/01/2023",'2023 Details'!B:B,"&lt;02/01/2023",'2023 Details'!G:G,A2)</f>
        <v>8330</v>
      </c>
      <c r="D2" s="2">
        <f>SUMIFS('2023 Details'!E:E,'2023 Details'!B:B,"&gt;=02/01/2023",'2023 Details'!B:B,"&lt;03/01/2023",'2023 Details'!G:G,A2)</f>
        <v>0</v>
      </c>
      <c r="E2" s="2">
        <f>SUMIFS('2023 Details'!E:E,'2023 Details'!B:B,"&gt;=03/01/2023",'2023 Details'!B:B,"&lt;04/01/2023",'2023 Details'!G:G,A2)</f>
        <v>0</v>
      </c>
      <c r="F2" s="2">
        <f>SUMIFS('2023 Details'!E:E,'2023 Details'!B:B,"&gt;=04/01/2023",'2023 Details'!B:B,"&lt;05/01/2023",'2023 Details'!G:G,A2)</f>
        <v>0</v>
      </c>
      <c r="G2" s="2">
        <f>SUMIFS('2023 Details'!E:E,'2023 Details'!B:B,"&gt;=05/01/2023",'2023 Details'!B:B,"&lt;06/01/2023",'2023 Details'!G:G,A2)</f>
        <v>0</v>
      </c>
      <c r="H2" s="2">
        <f>SUMIFS('2023 Details'!E:E,'2023 Details'!B:B,"&gt;=06/01/2023",'2023 Details'!B:B,"&lt;07/01/2023",'2023 Details'!G:G,A2)</f>
        <v>0</v>
      </c>
      <c r="I2" s="2">
        <f>SUMIFS('2023 Details'!E:E,'2023 Details'!B:B,"&gt;=07/01/2023",'2023 Details'!B:B,"&lt;08/01/2023",'2023 Details'!G:G,A2)</f>
        <v>0</v>
      </c>
      <c r="J2" s="2">
        <f>SUMIFS('2023 Details'!E:E,'2023 Details'!B:B,"&gt;=08/01/2023",'2023 Details'!B:B,"&lt;09/01/2023",'2023 Details'!G:G,A2)</f>
        <v>0</v>
      </c>
      <c r="K2" s="2">
        <f>SUMIFS('2023 Details'!E:E,'2023 Details'!B:B,"&gt;=09/01/2023",'2023 Details'!B:B,"&lt;10/01/2023",'2023 Details'!G:G,A2)</f>
        <v>0</v>
      </c>
      <c r="L2" s="2">
        <f>SUMIFS('2023 Details'!E:E,'2023 Details'!B:B,"&gt;=10/01/2023",'2023 Details'!B:B,"&lt;11/01/2023",'2023 Details'!G:G,A2)</f>
        <v>0</v>
      </c>
      <c r="M2" s="2">
        <f>SUMIFS('2023 Details'!E:E,'2023 Details'!B:B,"&gt;=11/01/2023",'2023 Details'!B:B,"&lt;12/01/2023",'2023 Details'!G:G,A2)</f>
        <v>0</v>
      </c>
      <c r="N2" s="2">
        <f>SUMIFS('2023 Details'!E:E,'2023 Details'!B:B,"&gt;=12/01/2023",'2023 Details'!B:B,"&lt;01/01/2024",'2023 Details'!G:G,A2)</f>
        <v>0</v>
      </c>
    </row>
    <row r="3" spans="1:14" x14ac:dyDescent="0.25">
      <c r="A3" t="s">
        <v>22</v>
      </c>
      <c r="B3" s="4">
        <f t="shared" si="0"/>
        <v>0</v>
      </c>
      <c r="C3" s="2">
        <f>SUMIFS('2023 Details'!E:E,'2023 Details'!B:B,"&gt;=01/01/2023",'2023 Details'!B:B,"&lt;02/01/2023",'2023 Details'!G:G,A3)</f>
        <v>0</v>
      </c>
      <c r="D3" s="2">
        <f>SUMIFS('2023 Details'!E:E,'2023 Details'!B:B,"&gt;=02/01/2023",'2023 Details'!B:B,"&lt;03/01/2023",'2023 Details'!G:G,A3)</f>
        <v>0</v>
      </c>
      <c r="E3" s="2">
        <f>SUMIFS('2023 Details'!E:E,'2023 Details'!B:B,"&gt;=03/01/2023",'2023 Details'!B:B,"&lt;04/01/2023",'2023 Details'!G:G,A3)</f>
        <v>0</v>
      </c>
      <c r="F3" s="2">
        <f>SUMIFS('2023 Details'!E:E,'2023 Details'!B:B,"&gt;=04/01/2023",'2023 Details'!B:B,"&lt;05/01/2023",'2023 Details'!G:G,A3)</f>
        <v>0</v>
      </c>
      <c r="G3" s="2">
        <f>SUMIFS('2023 Details'!E:E,'2023 Details'!B:B,"&gt;=05/01/2023",'2023 Details'!B:B,"&lt;06/01/2023",'2023 Details'!G:G,A3)</f>
        <v>0</v>
      </c>
      <c r="H3" s="2">
        <f>SUMIFS('2023 Details'!E:E,'2023 Details'!B:B,"&gt;=06/01/2023",'2023 Details'!B:B,"&lt;07/01/2023",'2023 Details'!G:G,A3)</f>
        <v>0</v>
      </c>
      <c r="I3" s="2">
        <f>SUMIFS('2023 Details'!E:E,'2023 Details'!B:B,"&gt;=07/01/2023",'2023 Details'!B:B,"&lt;08/01/2023",'2023 Details'!G:G,A3)</f>
        <v>0</v>
      </c>
      <c r="J3" s="2">
        <f>SUMIFS('2023 Details'!E:E,'2023 Details'!B:B,"&gt;=08/01/2023",'2023 Details'!B:B,"&lt;09/01/2023",'2023 Details'!G:G,A3)</f>
        <v>0</v>
      </c>
      <c r="K3" s="2">
        <f>SUMIFS('2023 Details'!E:E,'2023 Details'!B:B,"&gt;=09/01/2023",'2023 Details'!B:B,"&lt;10/01/2023",'2023 Details'!G:G,A3)</f>
        <v>0</v>
      </c>
      <c r="L3" s="2">
        <f>SUMIFS('2023 Details'!E:E,'2023 Details'!B:B,"&gt;=10/01/2023",'2023 Details'!B:B,"&lt;11/01/2023",'2023 Details'!G:G,A3)</f>
        <v>0</v>
      </c>
      <c r="M3" s="2">
        <f>SUMIFS('2023 Details'!E:E,'2023 Details'!B:B,"&gt;=11/01/2023",'2023 Details'!B:B,"&lt;12/01/2023",'2023 Details'!G:G,A3)</f>
        <v>0</v>
      </c>
      <c r="N3" s="2">
        <f>SUMIFS('2023 Details'!E:E,'2023 Details'!B:B,"&gt;=12/01/2023",'2023 Details'!B:B,"&lt;01/01/2024",'2023 Details'!G:G,A3)</f>
        <v>0</v>
      </c>
    </row>
    <row r="4" spans="1:14" x14ac:dyDescent="0.25">
      <c r="A4" t="s">
        <v>24</v>
      </c>
      <c r="B4" s="4">
        <f t="shared" si="0"/>
        <v>3000</v>
      </c>
      <c r="C4" s="2">
        <f>SUMIFS('2023 Details'!E:E,'2023 Details'!B:B,"&gt;=01/01/2023",'2023 Details'!B:B,"&lt;02/01/2023",'2023 Details'!G:G,A4)</f>
        <v>3000</v>
      </c>
      <c r="D4" s="2">
        <f>SUMIFS('2023 Details'!E:E,'2023 Details'!B:B,"&gt;=02/01/2023",'2023 Details'!B:B,"&lt;03/01/2023",'2023 Details'!G:G,A4)</f>
        <v>0</v>
      </c>
      <c r="E4" s="2">
        <f>SUMIFS('2023 Details'!E:E,'2023 Details'!B:B,"&gt;=03/01/2023",'2023 Details'!B:B,"&lt;04/01/2023",'2023 Details'!G:G,A4)</f>
        <v>0</v>
      </c>
      <c r="F4" s="2">
        <f>SUMIFS('2023 Details'!E:E,'2023 Details'!B:B,"&gt;=04/01/2023",'2023 Details'!B:B,"&lt;05/01/2023",'2023 Details'!G:G,A4)</f>
        <v>0</v>
      </c>
      <c r="G4" s="2">
        <f>SUMIFS('2023 Details'!E:E,'2023 Details'!B:B,"&gt;=05/01/2023",'2023 Details'!B:B,"&lt;06/01/2023",'2023 Details'!G:G,A4)</f>
        <v>0</v>
      </c>
      <c r="H4" s="2">
        <f>SUMIFS('2023 Details'!E:E,'2023 Details'!B:B,"&gt;=06/01/2023",'2023 Details'!B:B,"&lt;07/01/2023",'2023 Details'!G:G,A4)</f>
        <v>0</v>
      </c>
      <c r="I4" s="2">
        <f>SUMIFS('2023 Details'!E:E,'2023 Details'!B:B,"&gt;=07/01/2023",'2023 Details'!B:B,"&lt;08/01/2023",'2023 Details'!G:G,A4)</f>
        <v>0</v>
      </c>
      <c r="J4" s="2">
        <f>SUMIFS('2023 Details'!E:E,'2023 Details'!B:B,"&gt;=08/01/2023",'2023 Details'!B:B,"&lt;09/01/2023",'2023 Details'!G:G,A4)</f>
        <v>0</v>
      </c>
      <c r="K4" s="2">
        <f>SUMIFS('2023 Details'!E:E,'2023 Details'!B:B,"&gt;=09/01/2023",'2023 Details'!B:B,"&lt;10/01/2023",'2023 Details'!G:G,A4)</f>
        <v>0</v>
      </c>
      <c r="L4" s="2">
        <f>SUMIFS('2023 Details'!E:E,'2023 Details'!B:B,"&gt;=10/01/2023",'2023 Details'!B:B,"&lt;11/01/2023",'2023 Details'!G:G,A4)</f>
        <v>0</v>
      </c>
      <c r="M4" s="2">
        <f>SUMIFS('2023 Details'!E:E,'2023 Details'!B:B,"&gt;=11/01/2023",'2023 Details'!B:B,"&lt;12/01/2023",'2023 Details'!G:G,A4)</f>
        <v>0</v>
      </c>
      <c r="N4" s="2">
        <f>SUMIFS('2023 Details'!E:E,'2023 Details'!B:B,"&gt;=12/01/2023",'2023 Details'!B:B,"&lt;01/01/2024",'2023 Details'!G:G,A4)</f>
        <v>0</v>
      </c>
    </row>
    <row r="5" spans="1:14" x14ac:dyDescent="0.25">
      <c r="A5" t="s">
        <v>25</v>
      </c>
      <c r="B5" s="4">
        <f t="shared" si="0"/>
        <v>0</v>
      </c>
      <c r="C5" s="2">
        <f>SUMIFS('2023 Details'!E:E,'2023 Details'!B:B,"&gt;=01/01/2023",'2023 Details'!B:B,"&lt;02/01/2023",'2023 Details'!G:G,A5)</f>
        <v>0</v>
      </c>
      <c r="D5" s="2">
        <f>SUMIFS('2023 Details'!E:E,'2023 Details'!B:B,"&gt;=02/01/2023",'2023 Details'!B:B,"&lt;03/01/2023",'2023 Details'!G:G,A5)</f>
        <v>0</v>
      </c>
      <c r="E5" s="2">
        <f>SUMIFS('2023 Details'!E:E,'2023 Details'!B:B,"&gt;=03/01/2023",'2023 Details'!B:B,"&lt;04/01/2023",'2023 Details'!G:G,A5)</f>
        <v>0</v>
      </c>
      <c r="F5" s="2">
        <f>SUMIFS('2023 Details'!E:E,'2023 Details'!B:B,"&gt;=04/01/2023",'2023 Details'!B:B,"&lt;05/01/2023",'2023 Details'!G:G,A5)</f>
        <v>0</v>
      </c>
      <c r="G5" s="2">
        <f>SUMIFS('2023 Details'!E:E,'2023 Details'!B:B,"&gt;=05/01/2023",'2023 Details'!B:B,"&lt;06/01/2023",'2023 Details'!G:G,A5)</f>
        <v>0</v>
      </c>
      <c r="H5" s="2">
        <f>SUMIFS('2023 Details'!E:E,'2023 Details'!B:B,"&gt;=06/01/2023",'2023 Details'!B:B,"&lt;07/01/2023",'2023 Details'!G:G,A5)</f>
        <v>0</v>
      </c>
      <c r="I5" s="2">
        <f>SUMIFS('2023 Details'!E:E,'2023 Details'!B:B,"&gt;=07/01/2023",'2023 Details'!B:B,"&lt;08/01/2023",'2023 Details'!G:G,A5)</f>
        <v>0</v>
      </c>
      <c r="J5" s="2">
        <f>SUMIFS('2023 Details'!E:E,'2023 Details'!B:B,"&gt;=08/01/2023",'2023 Details'!B:B,"&lt;09/01/2023",'2023 Details'!G:G,A5)</f>
        <v>0</v>
      </c>
      <c r="K5" s="2">
        <f>SUMIFS('2023 Details'!E:E,'2023 Details'!B:B,"&gt;=09/01/2023",'2023 Details'!B:B,"&lt;10/01/2023",'2023 Details'!G:G,A5)</f>
        <v>0</v>
      </c>
      <c r="L5" s="2">
        <f>SUMIFS('2023 Details'!E:E,'2023 Details'!B:B,"&gt;=10/01/2023",'2023 Details'!B:B,"&lt;11/01/2023",'2023 Details'!G:G,A5)</f>
        <v>0</v>
      </c>
      <c r="M5" s="2">
        <f>SUMIFS('2023 Details'!E:E,'2023 Details'!B:B,"&gt;=11/01/2023",'2023 Details'!B:B,"&lt;12/01/2023",'2023 Details'!G:G,A5)</f>
        <v>0</v>
      </c>
      <c r="N5" s="2">
        <f>SUMIFS('2023 Details'!E:E,'2023 Details'!B:B,"&gt;=12/01/2023",'2023 Details'!B:B,"&lt;01/01/2024",'2023 Details'!G:G,A5)</f>
        <v>0</v>
      </c>
    </row>
    <row r="6" spans="1:14" x14ac:dyDescent="0.25">
      <c r="A6" t="s">
        <v>27</v>
      </c>
      <c r="B6" s="4">
        <f t="shared" si="0"/>
        <v>0</v>
      </c>
      <c r="C6" s="2">
        <f>SUMIFS('2023 Details'!E:E,'2023 Details'!B:B,"&gt;=01/01/2023",'2023 Details'!B:B,"&lt;02/01/2023",'2023 Details'!G:G,A6)</f>
        <v>0</v>
      </c>
      <c r="D6" s="2">
        <f>SUMIFS('2023 Details'!E:E,'2023 Details'!B:B,"&gt;=02/01/2023",'2023 Details'!B:B,"&lt;03/01/2023",'2023 Details'!G:G,A6)</f>
        <v>0</v>
      </c>
      <c r="E6" s="2">
        <f>SUMIFS('2023 Details'!E:E,'2023 Details'!B:B,"&gt;=03/01/2023",'2023 Details'!B:B,"&lt;04/01/2023",'2023 Details'!G:G,A6)</f>
        <v>0</v>
      </c>
      <c r="F6" s="2">
        <f>SUMIFS('2023 Details'!E:E,'2023 Details'!B:B,"&gt;=04/01/2023",'2023 Details'!B:B,"&lt;05/01/2023",'2023 Details'!G:G,A6)</f>
        <v>0</v>
      </c>
      <c r="G6" s="2">
        <f>SUMIFS('2023 Details'!E:E,'2023 Details'!B:B,"&gt;=05/01/2023",'2023 Details'!B:B,"&lt;06/01/2023",'2023 Details'!G:G,A6)</f>
        <v>0</v>
      </c>
      <c r="H6" s="2">
        <f>SUMIFS('2023 Details'!E:E,'2023 Details'!B:B,"&gt;=06/01/2023",'2023 Details'!B:B,"&lt;07/01/2023",'2023 Details'!G:G,A6)</f>
        <v>0</v>
      </c>
      <c r="I6" s="2">
        <f>SUMIFS('2023 Details'!E:E,'2023 Details'!B:B,"&gt;=07/01/2023",'2023 Details'!B:B,"&lt;08/01/2023",'2023 Details'!G:G,A6)</f>
        <v>0</v>
      </c>
      <c r="J6" s="2">
        <f>SUMIFS('2023 Details'!E:E,'2023 Details'!B:B,"&gt;=08/01/2023",'2023 Details'!B:B,"&lt;09/01/2023",'2023 Details'!G:G,A6)</f>
        <v>0</v>
      </c>
      <c r="K6" s="2">
        <f>SUMIFS('2023 Details'!E:E,'2023 Details'!B:B,"&gt;=09/01/2023",'2023 Details'!B:B,"&lt;10/01/2023",'2023 Details'!G:G,A6)</f>
        <v>0</v>
      </c>
      <c r="L6" s="2">
        <f>SUMIFS('2023 Details'!E:E,'2023 Details'!B:B,"&gt;=10/01/2023",'2023 Details'!B:B,"&lt;11/01/2023",'2023 Details'!G:G,A6)</f>
        <v>0</v>
      </c>
      <c r="M6" s="2">
        <f>SUMIFS('2023 Details'!E:E,'2023 Details'!B:B,"&gt;=11/01/2023",'2023 Details'!B:B,"&lt;12/01/2023",'2023 Details'!G:G,A6)</f>
        <v>0</v>
      </c>
      <c r="N6" s="2">
        <f>SUMIFS('2023 Details'!E:E,'2023 Details'!B:B,"&gt;=12/01/2023",'2023 Details'!B:B,"&lt;01/01/2024",'2023 Details'!G:G,A6)</f>
        <v>0</v>
      </c>
    </row>
    <row r="7" spans="1:14" x14ac:dyDescent="0.25">
      <c r="A7" t="s">
        <v>28</v>
      </c>
      <c r="B7" s="4">
        <f t="shared" si="0"/>
        <v>0</v>
      </c>
      <c r="C7" s="2">
        <f>SUMIFS('2023 Details'!E:E,'2023 Details'!B:B,"&gt;=01/01/2023",'2023 Details'!B:B,"&lt;02/01/2023",'2023 Details'!G:G,A7)</f>
        <v>0</v>
      </c>
      <c r="D7" s="2">
        <f>SUMIFS('2023 Details'!E:E,'2023 Details'!B:B,"&gt;=02/01/2023",'2023 Details'!B:B,"&lt;03/01/2023",'2023 Details'!G:G,A7)</f>
        <v>0</v>
      </c>
      <c r="E7" s="2">
        <f>SUMIFS('2023 Details'!E:E,'2023 Details'!B:B,"&gt;=03/01/2023",'2023 Details'!B:B,"&lt;04/01/2023",'2023 Details'!G:G,A7)</f>
        <v>0</v>
      </c>
      <c r="F7" s="2">
        <f>SUMIFS('2023 Details'!E:E,'2023 Details'!B:B,"&gt;=04/01/2023",'2023 Details'!B:B,"&lt;05/01/2023",'2023 Details'!G:G,A7)</f>
        <v>0</v>
      </c>
      <c r="G7" s="2">
        <f>SUMIFS('2023 Details'!E:E,'2023 Details'!B:B,"&gt;=05/01/2023",'2023 Details'!B:B,"&lt;06/01/2023",'2023 Details'!G:G,A7)</f>
        <v>0</v>
      </c>
      <c r="H7" s="2">
        <f>SUMIFS('2023 Details'!E:E,'2023 Details'!B:B,"&gt;=06/01/2023",'2023 Details'!B:B,"&lt;07/01/2023",'2023 Details'!G:G,A7)</f>
        <v>0</v>
      </c>
      <c r="I7" s="2">
        <f>SUMIFS('2023 Details'!E:E,'2023 Details'!B:B,"&gt;=07/01/2023",'2023 Details'!B:B,"&lt;08/01/2023",'2023 Details'!G:G,A7)</f>
        <v>0</v>
      </c>
      <c r="J7" s="2">
        <f>SUMIFS('2023 Details'!E:E,'2023 Details'!B:B,"&gt;=08/01/2023",'2023 Details'!B:B,"&lt;09/01/2023",'2023 Details'!G:G,A7)</f>
        <v>0</v>
      </c>
      <c r="K7" s="2">
        <f>SUMIFS('2023 Details'!E:E,'2023 Details'!B:B,"&gt;=09/01/2023",'2023 Details'!B:B,"&lt;10/01/2023",'2023 Details'!G:G,A7)</f>
        <v>0</v>
      </c>
      <c r="L7" s="2">
        <f>SUMIFS('2023 Details'!E:E,'2023 Details'!B:B,"&gt;=10/01/2023",'2023 Details'!B:B,"&lt;11/01/2023",'2023 Details'!G:G,A7)</f>
        <v>0</v>
      </c>
      <c r="M7" s="2">
        <f>SUMIFS('2023 Details'!E:E,'2023 Details'!B:B,"&gt;=11/01/2023",'2023 Details'!B:B,"&lt;12/01/2023",'2023 Details'!G:G,A7)</f>
        <v>0</v>
      </c>
      <c r="N7" s="2">
        <f>SUMIFS('2023 Details'!E:E,'2023 Details'!B:B,"&gt;=12/01/2023",'2023 Details'!B:B,"&lt;01/01/2024",'2023 Details'!G:G,A7)</f>
        <v>0</v>
      </c>
    </row>
    <row r="8" spans="1:14" x14ac:dyDescent="0.25">
      <c r="A8" t="s">
        <v>30</v>
      </c>
      <c r="B8" s="4">
        <f t="shared" si="0"/>
        <v>-2715.5</v>
      </c>
      <c r="C8" s="2">
        <f>SUMIFS('2023 Details'!E:E,'2023 Details'!B:B,"&gt;=01/01/2023",'2023 Details'!B:B,"&lt;02/01/2023",'2023 Details'!G:G,A8)</f>
        <v>0</v>
      </c>
      <c r="D8" s="2">
        <f>SUMIFS('2023 Details'!E:E,'2023 Details'!B:B,"&gt;=02/01/2023",'2023 Details'!B:B,"&lt;03/01/2023",'2023 Details'!G:G,A8)</f>
        <v>-2715.5</v>
      </c>
      <c r="E8" s="2">
        <f>SUMIFS('2023 Details'!E:E,'2023 Details'!B:B,"&gt;=03/01/2023",'2023 Details'!B:B,"&lt;04/01/2023",'2023 Details'!G:G,A8)</f>
        <v>0</v>
      </c>
      <c r="F8" s="2">
        <f>SUMIFS('2023 Details'!E:E,'2023 Details'!B:B,"&gt;=04/01/2023",'2023 Details'!B:B,"&lt;05/01/2023",'2023 Details'!G:G,A8)</f>
        <v>0</v>
      </c>
      <c r="G8" s="2">
        <f>SUMIFS('2023 Details'!E:E,'2023 Details'!B:B,"&gt;=05/01/2023",'2023 Details'!B:B,"&lt;06/01/2023",'2023 Details'!G:G,A8)</f>
        <v>0</v>
      </c>
      <c r="H8" s="2">
        <f>SUMIFS('2023 Details'!E:E,'2023 Details'!B:B,"&gt;=06/01/2023",'2023 Details'!B:B,"&lt;07/01/2023",'2023 Details'!G:G,A8)</f>
        <v>0</v>
      </c>
      <c r="I8" s="2">
        <f>SUMIFS('2023 Details'!E:E,'2023 Details'!B:B,"&gt;=07/01/2023",'2023 Details'!B:B,"&lt;08/01/2023",'2023 Details'!G:G,A8)</f>
        <v>0</v>
      </c>
      <c r="J8" s="2">
        <f>SUMIFS('2023 Details'!E:E,'2023 Details'!B:B,"&gt;=08/01/2023",'2023 Details'!B:B,"&lt;09/01/2023",'2023 Details'!G:G,A8)</f>
        <v>0</v>
      </c>
      <c r="K8" s="2">
        <f>SUMIFS('2023 Details'!E:E,'2023 Details'!B:B,"&gt;=09/01/2023",'2023 Details'!B:B,"&lt;10/01/2023",'2023 Details'!G:G,A8)</f>
        <v>0</v>
      </c>
      <c r="L8" s="2">
        <f>SUMIFS('2023 Details'!E:E,'2023 Details'!B:B,"&gt;=10/01/2023",'2023 Details'!B:B,"&lt;11/01/2023",'2023 Details'!G:G,A8)</f>
        <v>0</v>
      </c>
      <c r="M8" s="2">
        <f>SUMIFS('2023 Details'!E:E,'2023 Details'!B:B,"&gt;=11/01/2023",'2023 Details'!B:B,"&lt;12/01/2023",'2023 Details'!G:G,A8)</f>
        <v>0</v>
      </c>
      <c r="N8" s="2">
        <f>SUMIFS('2023 Details'!E:E,'2023 Details'!B:B,"&gt;=12/01/2023",'2023 Details'!B:B,"&lt;01/01/2024",'2023 Details'!G:G,A8)</f>
        <v>0</v>
      </c>
    </row>
    <row r="9" spans="1:14" x14ac:dyDescent="0.25">
      <c r="A9" t="s">
        <v>29</v>
      </c>
      <c r="B9" s="4">
        <f t="shared" si="0"/>
        <v>0</v>
      </c>
      <c r="C9" s="2">
        <f>SUMIFS('2023 Details'!E:E,'2023 Details'!B:B,"&gt;=01/01/2023",'2023 Details'!B:B,"&lt;02/01/2023",'2023 Details'!G:G,A9)</f>
        <v>0</v>
      </c>
      <c r="D9" s="2">
        <f>SUMIFS('2023 Details'!E:E,'2023 Details'!B:B,"&gt;=02/01/2023",'2023 Details'!B:B,"&lt;03/01/2023",'2023 Details'!G:G,A9)</f>
        <v>0</v>
      </c>
      <c r="E9" s="2">
        <f>SUMIFS('2023 Details'!E:E,'2023 Details'!B:B,"&gt;=03/01/2023",'2023 Details'!B:B,"&lt;04/01/2023",'2023 Details'!G:G,A9)</f>
        <v>0</v>
      </c>
      <c r="F9" s="2">
        <f>SUMIFS('2023 Details'!E:E,'2023 Details'!B:B,"&gt;=04/01/2023",'2023 Details'!B:B,"&lt;05/01/2023",'2023 Details'!G:G,A9)</f>
        <v>0</v>
      </c>
      <c r="G9" s="2">
        <f>SUMIFS('2023 Details'!E:E,'2023 Details'!B:B,"&gt;=05/01/2023",'2023 Details'!B:B,"&lt;06/01/2023",'2023 Details'!G:G,A9)</f>
        <v>0</v>
      </c>
      <c r="H9" s="2">
        <f>SUMIFS('2023 Details'!E:E,'2023 Details'!B:B,"&gt;=06/01/2023",'2023 Details'!B:B,"&lt;07/01/2023",'2023 Details'!G:G,A9)</f>
        <v>0</v>
      </c>
      <c r="I9" s="2">
        <f>SUMIFS('2023 Details'!E:E,'2023 Details'!B:B,"&gt;=07/01/2023",'2023 Details'!B:B,"&lt;08/01/2023",'2023 Details'!G:G,A9)</f>
        <v>0</v>
      </c>
      <c r="J9" s="2">
        <f>SUMIFS('2023 Details'!E:E,'2023 Details'!B:B,"&gt;=08/01/2023",'2023 Details'!B:B,"&lt;09/01/2023",'2023 Details'!G:G,A9)</f>
        <v>0</v>
      </c>
      <c r="K9" s="2">
        <f>SUMIFS('2023 Details'!E:E,'2023 Details'!B:B,"&gt;=09/01/2023",'2023 Details'!B:B,"&lt;10/01/2023",'2023 Details'!G:G,A9)</f>
        <v>0</v>
      </c>
      <c r="L9" s="2">
        <f>SUMIFS('2023 Details'!E:E,'2023 Details'!B:B,"&gt;=10/01/2023",'2023 Details'!B:B,"&lt;11/01/2023",'2023 Details'!G:G,A9)</f>
        <v>0</v>
      </c>
      <c r="M9" s="2">
        <f>SUMIFS('2023 Details'!E:E,'2023 Details'!B:B,"&gt;=11/01/2023",'2023 Details'!B:B,"&lt;12/01/2023",'2023 Details'!G:G,A9)</f>
        <v>0</v>
      </c>
      <c r="N9" s="2">
        <f>SUMIFS('2023 Details'!E:E,'2023 Details'!B:B,"&gt;=12/01/2023",'2023 Details'!B:B,"&lt;01/01/2024",'2023 Details'!G:G,A9)</f>
        <v>0</v>
      </c>
    </row>
    <row r="10" spans="1:14" x14ac:dyDescent="0.25">
      <c r="A10" t="s">
        <v>31</v>
      </c>
      <c r="B10" s="4">
        <f t="shared" si="0"/>
        <v>0</v>
      </c>
      <c r="C10" s="2">
        <f>SUMIFS('2023 Details'!E:E,'2023 Details'!B:B,"&gt;=01/01/2023",'2023 Details'!B:B,"&lt;02/01/2023",'2023 Details'!G:G,A10)</f>
        <v>0</v>
      </c>
      <c r="D10" s="2">
        <f>SUMIFS('2023 Details'!E:E,'2023 Details'!B:B,"&gt;=02/01/2023",'2023 Details'!B:B,"&lt;03/01/2023",'2023 Details'!G:G,A10)</f>
        <v>0</v>
      </c>
      <c r="E10" s="2">
        <f>SUMIFS('2023 Details'!E:E,'2023 Details'!B:B,"&gt;=03/01/2023",'2023 Details'!B:B,"&lt;04/01/2023",'2023 Details'!G:G,A10)</f>
        <v>0</v>
      </c>
      <c r="F10" s="2">
        <f>SUMIFS('2023 Details'!E:E,'2023 Details'!B:B,"&gt;=04/01/2023",'2023 Details'!B:B,"&lt;05/01/2023",'2023 Details'!G:G,A10)</f>
        <v>0</v>
      </c>
      <c r="G10" s="2">
        <f>SUMIFS('2023 Details'!E:E,'2023 Details'!B:B,"&gt;=05/01/2023",'2023 Details'!B:B,"&lt;06/01/2023",'2023 Details'!G:G,A10)</f>
        <v>0</v>
      </c>
      <c r="H10" s="2">
        <f>SUMIFS('2023 Details'!E:E,'2023 Details'!B:B,"&gt;=06/01/2023",'2023 Details'!B:B,"&lt;07/01/2023",'2023 Details'!G:G,A10)</f>
        <v>0</v>
      </c>
      <c r="I10" s="2">
        <f>SUMIFS('2023 Details'!E:E,'2023 Details'!B:B,"&gt;=07/01/2023",'2023 Details'!B:B,"&lt;08/01/2023",'2023 Details'!G:G,A10)</f>
        <v>0</v>
      </c>
      <c r="J10" s="2">
        <f>SUMIFS('2023 Details'!E:E,'2023 Details'!B:B,"&gt;=08/01/2023",'2023 Details'!B:B,"&lt;09/01/2023",'2023 Details'!G:G,A10)</f>
        <v>0</v>
      </c>
      <c r="K10" s="2">
        <f>SUMIFS('2023 Details'!E:E,'2023 Details'!B:B,"&gt;=09/01/2023",'2023 Details'!B:B,"&lt;10/01/2023",'2023 Details'!G:G,A10)</f>
        <v>0</v>
      </c>
      <c r="L10" s="2">
        <f>SUMIFS('2023 Details'!E:E,'2023 Details'!B:B,"&gt;=10/01/2023",'2023 Details'!B:B,"&lt;11/01/2023",'2023 Details'!G:G,A10)</f>
        <v>0</v>
      </c>
      <c r="M10" s="2">
        <f>SUMIFS('2023 Details'!E:E,'2023 Details'!B:B,"&gt;=11/01/2023",'2023 Details'!B:B,"&lt;12/01/2023",'2023 Details'!G:G,A10)</f>
        <v>0</v>
      </c>
      <c r="N10" s="2">
        <f>SUMIFS('2023 Details'!E:E,'2023 Details'!B:B,"&gt;=12/01/2023",'2023 Details'!B:B,"&lt;01/01/2024",'2023 Details'!G:G,A10)</f>
        <v>0</v>
      </c>
    </row>
    <row r="11" spans="1:14" x14ac:dyDescent="0.25">
      <c r="A11" t="s">
        <v>32</v>
      </c>
      <c r="B11" s="4">
        <f t="shared" si="0"/>
        <v>0</v>
      </c>
      <c r="C11" s="2">
        <f>SUMIFS('2023 Details'!E:E,'2023 Details'!B:B,"&gt;=01/01/2023",'2023 Details'!B:B,"&lt;02/01/2023",'2023 Details'!G:G,A11)</f>
        <v>0</v>
      </c>
      <c r="D11" s="2">
        <f>SUMIFS('2023 Details'!E:E,'2023 Details'!B:B,"&gt;=02/01/2023",'2023 Details'!B:B,"&lt;03/01/2023",'2023 Details'!G:G,A11)</f>
        <v>0</v>
      </c>
      <c r="E11" s="2">
        <f>SUMIFS('2023 Details'!E:E,'2023 Details'!B:B,"&gt;=03/01/2023",'2023 Details'!B:B,"&lt;04/01/2023",'2023 Details'!G:G,A11)</f>
        <v>0</v>
      </c>
      <c r="F11" s="2">
        <f>SUMIFS('2023 Details'!E:E,'2023 Details'!B:B,"&gt;=04/01/2023",'2023 Details'!B:B,"&lt;05/01/2023",'2023 Details'!G:G,A11)</f>
        <v>0</v>
      </c>
      <c r="G11" s="2">
        <f>SUMIFS('2023 Details'!E:E,'2023 Details'!B:B,"&gt;=05/01/2023",'2023 Details'!B:B,"&lt;06/01/2023",'2023 Details'!G:G,A11)</f>
        <v>0</v>
      </c>
      <c r="H11" s="2">
        <f>SUMIFS('2023 Details'!E:E,'2023 Details'!B:B,"&gt;=06/01/2023",'2023 Details'!B:B,"&lt;07/01/2023",'2023 Details'!G:G,A11)</f>
        <v>0</v>
      </c>
      <c r="I11" s="2">
        <f>SUMIFS('2023 Details'!E:E,'2023 Details'!B:B,"&gt;=07/01/2023",'2023 Details'!B:B,"&lt;08/01/2023",'2023 Details'!G:G,A11)</f>
        <v>0</v>
      </c>
      <c r="J11" s="2">
        <f>SUMIFS('2023 Details'!E:E,'2023 Details'!B:B,"&gt;=08/01/2023",'2023 Details'!B:B,"&lt;09/01/2023",'2023 Details'!G:G,A11)</f>
        <v>0</v>
      </c>
      <c r="K11" s="2">
        <f>SUMIFS('2023 Details'!E:E,'2023 Details'!B:B,"&gt;=09/01/2023",'2023 Details'!B:B,"&lt;10/01/2023",'2023 Details'!G:G,A11)</f>
        <v>0</v>
      </c>
      <c r="L11" s="2">
        <f>SUMIFS('2023 Details'!E:E,'2023 Details'!B:B,"&gt;=10/01/2023",'2023 Details'!B:B,"&lt;11/01/2023",'2023 Details'!G:G,A11)</f>
        <v>0</v>
      </c>
      <c r="M11" s="2">
        <f>SUMIFS('2023 Details'!E:E,'2023 Details'!B:B,"&gt;=11/01/2023",'2023 Details'!B:B,"&lt;12/01/2023",'2023 Details'!G:G,A11)</f>
        <v>0</v>
      </c>
      <c r="N11" s="2">
        <f>SUMIFS('2023 Details'!E:E,'2023 Details'!B:B,"&gt;=12/01/2023",'2023 Details'!B:B,"&lt;01/01/2024",'2023 Details'!G:G,A11)</f>
        <v>0</v>
      </c>
    </row>
    <row r="12" spans="1:14" x14ac:dyDescent="0.25">
      <c r="A12" t="s">
        <v>33</v>
      </c>
      <c r="B12" s="4">
        <f t="shared" si="0"/>
        <v>0</v>
      </c>
      <c r="C12" s="2">
        <f>SUMIFS('2023 Details'!E:E,'2023 Details'!B:B,"&gt;=01/01/2023",'2023 Details'!B:B,"&lt;02/01/2023",'2023 Details'!G:G,A12)</f>
        <v>0</v>
      </c>
      <c r="D12" s="2">
        <f>SUMIFS('2023 Details'!E:E,'2023 Details'!B:B,"&gt;=02/01/2023",'2023 Details'!B:B,"&lt;03/01/2023",'2023 Details'!G:G,A12)</f>
        <v>0</v>
      </c>
      <c r="E12" s="2">
        <f>SUMIFS('2023 Details'!E:E,'2023 Details'!B:B,"&gt;=03/01/2023",'2023 Details'!B:B,"&lt;04/01/2023",'2023 Details'!G:G,A12)</f>
        <v>0</v>
      </c>
      <c r="F12" s="2">
        <f>SUMIFS('2023 Details'!E:E,'2023 Details'!B:B,"&gt;=04/01/2023",'2023 Details'!B:B,"&lt;05/01/2023",'2023 Details'!G:G,A12)</f>
        <v>0</v>
      </c>
      <c r="G12" s="2">
        <f>SUMIFS('2023 Details'!E:E,'2023 Details'!B:B,"&gt;=05/01/2023",'2023 Details'!B:B,"&lt;06/01/2023",'2023 Details'!G:G,A12)</f>
        <v>0</v>
      </c>
      <c r="H12" s="2">
        <f>SUMIFS('2023 Details'!E:E,'2023 Details'!B:B,"&gt;=06/01/2023",'2023 Details'!B:B,"&lt;07/01/2023",'2023 Details'!G:G,A12)</f>
        <v>0</v>
      </c>
      <c r="I12" s="2">
        <f>SUMIFS('2023 Details'!E:E,'2023 Details'!B:B,"&gt;=07/01/2023",'2023 Details'!B:B,"&lt;08/01/2023",'2023 Details'!G:G,A12)</f>
        <v>0</v>
      </c>
      <c r="J12" s="2">
        <f>SUMIFS('2023 Details'!E:E,'2023 Details'!B:B,"&gt;=08/01/2023",'2023 Details'!B:B,"&lt;09/01/2023",'2023 Details'!G:G,A12)</f>
        <v>0</v>
      </c>
      <c r="K12" s="2">
        <f>SUMIFS('2023 Details'!E:E,'2023 Details'!B:B,"&gt;=09/01/2023",'2023 Details'!B:B,"&lt;10/01/2023",'2023 Details'!G:G,A12)</f>
        <v>0</v>
      </c>
      <c r="L12" s="2">
        <f>SUMIFS('2023 Details'!E:E,'2023 Details'!B:B,"&gt;=10/01/2023",'2023 Details'!B:B,"&lt;11/01/2023",'2023 Details'!G:G,A12)</f>
        <v>0</v>
      </c>
      <c r="M12" s="2">
        <f>SUMIFS('2023 Details'!E:E,'2023 Details'!B:B,"&gt;=11/01/2023",'2023 Details'!B:B,"&lt;12/01/2023",'2023 Details'!G:G,A12)</f>
        <v>0</v>
      </c>
      <c r="N12" s="2">
        <f>SUMIFS('2023 Details'!E:E,'2023 Details'!B:B,"&gt;=12/01/2023",'2023 Details'!B:B,"&lt;01/01/2024",'2023 Details'!G:G,A12)</f>
        <v>0</v>
      </c>
    </row>
    <row r="13" spans="1:14" x14ac:dyDescent="0.25">
      <c r="A13" t="s">
        <v>34</v>
      </c>
      <c r="B13" s="4">
        <f t="shared" si="0"/>
        <v>0</v>
      </c>
      <c r="C13" s="2">
        <f>SUMIFS('2023 Details'!E:E,'2023 Details'!B:B,"&gt;=01/01/2023",'2023 Details'!B:B,"&lt;02/01/2023",'2023 Details'!G:G,A13)</f>
        <v>0</v>
      </c>
      <c r="D13" s="2">
        <f>SUMIFS('2023 Details'!E:E,'2023 Details'!B:B,"&gt;=02/01/2023",'2023 Details'!B:B,"&lt;03/01/2023",'2023 Details'!G:G,A13)</f>
        <v>0</v>
      </c>
      <c r="E13" s="2">
        <f>SUMIFS('2023 Details'!E:E,'2023 Details'!B:B,"&gt;=03/01/2023",'2023 Details'!B:B,"&lt;04/01/2023",'2023 Details'!G:G,A13)</f>
        <v>0</v>
      </c>
      <c r="F13" s="2">
        <f>SUMIFS('2023 Details'!E:E,'2023 Details'!B:B,"&gt;=04/01/2023",'2023 Details'!B:B,"&lt;05/01/2023",'2023 Details'!G:G,A13)</f>
        <v>0</v>
      </c>
      <c r="G13" s="2">
        <f>SUMIFS('2023 Details'!E:E,'2023 Details'!B:B,"&gt;=05/01/2023",'2023 Details'!B:B,"&lt;06/01/2023",'2023 Details'!G:G,A13)</f>
        <v>0</v>
      </c>
      <c r="H13" s="2">
        <f>SUMIFS('2023 Details'!E:E,'2023 Details'!B:B,"&gt;=06/01/2023",'2023 Details'!B:B,"&lt;07/01/2023",'2023 Details'!G:G,A13)</f>
        <v>0</v>
      </c>
      <c r="I13" s="2">
        <f>SUMIFS('2023 Details'!E:E,'2023 Details'!B:B,"&gt;=07/01/2023",'2023 Details'!B:B,"&lt;08/01/2023",'2023 Details'!G:G,A13)</f>
        <v>0</v>
      </c>
      <c r="J13" s="2">
        <f>SUMIFS('2023 Details'!E:E,'2023 Details'!B:B,"&gt;=08/01/2023",'2023 Details'!B:B,"&lt;09/01/2023",'2023 Details'!G:G,A13)</f>
        <v>0</v>
      </c>
      <c r="K13" s="2">
        <f>SUMIFS('2023 Details'!E:E,'2023 Details'!B:B,"&gt;=09/01/2023",'2023 Details'!B:B,"&lt;10/01/2023",'2023 Details'!G:G,A13)</f>
        <v>0</v>
      </c>
      <c r="L13" s="2">
        <f>SUMIFS('2023 Details'!E:E,'2023 Details'!B:B,"&gt;=10/01/2023",'2023 Details'!B:B,"&lt;11/01/2023",'2023 Details'!G:G,A13)</f>
        <v>0</v>
      </c>
      <c r="M13" s="2">
        <f>SUMIFS('2023 Details'!E:E,'2023 Details'!B:B,"&gt;=11/01/2023",'2023 Details'!B:B,"&lt;12/01/2023",'2023 Details'!G:G,A13)</f>
        <v>0</v>
      </c>
      <c r="N13" s="2">
        <f>SUMIFS('2023 Details'!E:E,'2023 Details'!B:B,"&gt;=12/01/2023",'2023 Details'!B:B,"&lt;01/01/2024",'2023 Details'!G:G,A13)</f>
        <v>0</v>
      </c>
    </row>
    <row r="14" spans="1:14" x14ac:dyDescent="0.25">
      <c r="A14" t="s">
        <v>35</v>
      </c>
      <c r="B14" s="4">
        <f t="shared" si="0"/>
        <v>0</v>
      </c>
      <c r="C14" s="2">
        <f>SUMIFS('2023 Details'!E:E,'2023 Details'!B:B,"&gt;=01/01/2023",'2023 Details'!B:B,"&lt;02/01/2023",'2023 Details'!G:G,A14)</f>
        <v>0</v>
      </c>
      <c r="D14" s="2">
        <f>SUMIFS('2023 Details'!E:E,'2023 Details'!B:B,"&gt;=02/01/2023",'2023 Details'!B:B,"&lt;03/01/2023",'2023 Details'!G:G,A14)</f>
        <v>0</v>
      </c>
      <c r="E14" s="2">
        <f>SUMIFS('2023 Details'!E:E,'2023 Details'!B:B,"&gt;=03/01/2023",'2023 Details'!B:B,"&lt;04/01/2023",'2023 Details'!G:G,A14)</f>
        <v>0</v>
      </c>
      <c r="F14" s="2">
        <f>SUMIFS('2023 Details'!E:E,'2023 Details'!B:B,"&gt;=04/01/2023",'2023 Details'!B:B,"&lt;05/01/2023",'2023 Details'!G:G,A14)</f>
        <v>0</v>
      </c>
      <c r="G14" s="2">
        <f>SUMIFS('2023 Details'!E:E,'2023 Details'!B:B,"&gt;=05/01/2023",'2023 Details'!B:B,"&lt;06/01/2023",'2023 Details'!G:G,A14)</f>
        <v>0</v>
      </c>
      <c r="H14" s="2">
        <f>SUMIFS('2023 Details'!E:E,'2023 Details'!B:B,"&gt;=06/01/2023",'2023 Details'!B:B,"&lt;07/01/2023",'2023 Details'!G:G,A14)</f>
        <v>0</v>
      </c>
      <c r="I14" s="2">
        <f>SUMIFS('2023 Details'!E:E,'2023 Details'!B:B,"&gt;=07/01/2023",'2023 Details'!B:B,"&lt;08/01/2023",'2023 Details'!G:G,A14)</f>
        <v>0</v>
      </c>
      <c r="J14" s="2">
        <f>SUMIFS('2023 Details'!E:E,'2023 Details'!B:B,"&gt;=08/01/2023",'2023 Details'!B:B,"&lt;09/01/2023",'2023 Details'!G:G,A14)</f>
        <v>0</v>
      </c>
      <c r="K14" s="2">
        <f>SUMIFS('2023 Details'!E:E,'2023 Details'!B:B,"&gt;=09/01/2023",'2023 Details'!B:B,"&lt;10/01/2023",'2023 Details'!G:G,A14)</f>
        <v>0</v>
      </c>
      <c r="L14" s="2">
        <f>SUMIFS('2023 Details'!E:E,'2023 Details'!B:B,"&gt;=10/01/2023",'2023 Details'!B:B,"&lt;11/01/2023",'2023 Details'!G:G,A14)</f>
        <v>0</v>
      </c>
      <c r="M14" s="2">
        <f>SUMIFS('2023 Details'!E:E,'2023 Details'!B:B,"&gt;=11/01/2023",'2023 Details'!B:B,"&lt;12/01/2023",'2023 Details'!G:G,A14)</f>
        <v>0</v>
      </c>
      <c r="N14" s="2">
        <f>SUMIFS('2023 Details'!E:E,'2023 Details'!B:B,"&gt;=12/01/2023",'2023 Details'!B:B,"&lt;01/01/2024",'2023 Details'!G:G,A14)</f>
        <v>0</v>
      </c>
    </row>
    <row r="15" spans="1:14" x14ac:dyDescent="0.25">
      <c r="A15" t="s">
        <v>36</v>
      </c>
      <c r="B15" s="4">
        <f t="shared" si="0"/>
        <v>0</v>
      </c>
      <c r="C15" s="2">
        <f>SUMIFS('2023 Details'!E:E,'2023 Details'!B:B,"&gt;=01/01/2023",'2023 Details'!B:B,"&lt;02/01/2023",'2023 Details'!G:G,A15)</f>
        <v>0</v>
      </c>
      <c r="D15" s="2">
        <f>SUMIFS('2023 Details'!E:E,'2023 Details'!B:B,"&gt;=02/01/2023",'2023 Details'!B:B,"&lt;03/01/2023",'2023 Details'!G:G,A15)</f>
        <v>0</v>
      </c>
      <c r="E15" s="2">
        <f>SUMIFS('2023 Details'!E:E,'2023 Details'!B:B,"&gt;=03/01/2023",'2023 Details'!B:B,"&lt;04/01/2023",'2023 Details'!G:G,A15)</f>
        <v>0</v>
      </c>
      <c r="F15" s="2">
        <f>SUMIFS('2023 Details'!E:E,'2023 Details'!B:B,"&gt;=04/01/2023",'2023 Details'!B:B,"&lt;05/01/2023",'2023 Details'!G:G,A15)</f>
        <v>0</v>
      </c>
      <c r="G15" s="2">
        <f>SUMIFS('2023 Details'!E:E,'2023 Details'!B:B,"&gt;=05/01/2023",'2023 Details'!B:B,"&lt;06/01/2023",'2023 Details'!G:G,A15)</f>
        <v>0</v>
      </c>
      <c r="H15" s="2">
        <f>SUMIFS('2023 Details'!E:E,'2023 Details'!B:B,"&gt;=06/01/2023",'2023 Details'!B:B,"&lt;07/01/2023",'2023 Details'!G:G,A15)</f>
        <v>0</v>
      </c>
      <c r="I15" s="2">
        <f>SUMIFS('2023 Details'!E:E,'2023 Details'!B:B,"&gt;=07/01/2023",'2023 Details'!B:B,"&lt;08/01/2023",'2023 Details'!G:G,A15)</f>
        <v>0</v>
      </c>
      <c r="J15" s="2">
        <f>SUMIFS('2023 Details'!E:E,'2023 Details'!B:B,"&gt;=08/01/2023",'2023 Details'!B:B,"&lt;09/01/2023",'2023 Details'!G:G,A15)</f>
        <v>0</v>
      </c>
      <c r="K15" s="2">
        <f>SUMIFS('2023 Details'!E:E,'2023 Details'!B:B,"&gt;=09/01/2023",'2023 Details'!B:B,"&lt;10/01/2023",'2023 Details'!G:G,A15)</f>
        <v>0</v>
      </c>
      <c r="L15" s="2">
        <f>SUMIFS('2023 Details'!E:E,'2023 Details'!B:B,"&gt;=10/01/2023",'2023 Details'!B:B,"&lt;11/01/2023",'2023 Details'!G:G,A15)</f>
        <v>0</v>
      </c>
      <c r="M15" s="2">
        <f>SUMIFS('2023 Details'!E:E,'2023 Details'!B:B,"&gt;=11/01/2023",'2023 Details'!B:B,"&lt;12/01/2023",'2023 Details'!G:G,A15)</f>
        <v>0</v>
      </c>
      <c r="N15" s="2">
        <f>SUMIFS('2023 Details'!E:E,'2023 Details'!B:B,"&gt;=12/01/2023",'2023 Details'!B:B,"&lt;01/01/2024",'2023 Details'!G:G,A15)</f>
        <v>0</v>
      </c>
    </row>
    <row r="16" spans="1:14" x14ac:dyDescent="0.25">
      <c r="A16" t="s">
        <v>37</v>
      </c>
      <c r="B16" s="4">
        <f t="shared" si="0"/>
        <v>0</v>
      </c>
      <c r="C16" s="2">
        <f>SUMIFS('2023 Details'!E:E,'2023 Details'!B:B,"&gt;=01/01/2023",'2023 Details'!B:B,"&lt;02/01/2023",'2023 Details'!G:G,A16)</f>
        <v>0</v>
      </c>
      <c r="D16" s="2">
        <f>SUMIFS('2023 Details'!E:E,'2023 Details'!B:B,"&gt;=02/01/2023",'2023 Details'!B:B,"&lt;03/01/2023",'2023 Details'!G:G,A16)</f>
        <v>0</v>
      </c>
      <c r="E16" s="2">
        <f>SUMIFS('2023 Details'!E:E,'2023 Details'!B:B,"&gt;=03/01/2023",'2023 Details'!B:B,"&lt;04/01/2023",'2023 Details'!G:G,A16)</f>
        <v>0</v>
      </c>
      <c r="F16" s="2">
        <f>SUMIFS('2023 Details'!E:E,'2023 Details'!B:B,"&gt;=04/01/2023",'2023 Details'!B:B,"&lt;05/01/2023",'2023 Details'!G:G,A16)</f>
        <v>0</v>
      </c>
      <c r="G16" s="2">
        <f>SUMIFS('2023 Details'!E:E,'2023 Details'!B:B,"&gt;=05/01/2023",'2023 Details'!B:B,"&lt;06/01/2023",'2023 Details'!G:G,A16)</f>
        <v>0</v>
      </c>
      <c r="H16" s="2">
        <f>SUMIFS('2023 Details'!E:E,'2023 Details'!B:B,"&gt;=06/01/2023",'2023 Details'!B:B,"&lt;07/01/2023",'2023 Details'!G:G,A16)</f>
        <v>0</v>
      </c>
      <c r="I16" s="2">
        <f>SUMIFS('2023 Details'!E:E,'2023 Details'!B:B,"&gt;=07/01/2023",'2023 Details'!B:B,"&lt;08/01/2023",'2023 Details'!G:G,A16)</f>
        <v>0</v>
      </c>
      <c r="J16" s="2">
        <f>SUMIFS('2023 Details'!E:E,'2023 Details'!B:B,"&gt;=08/01/2023",'2023 Details'!B:B,"&lt;09/01/2023",'2023 Details'!G:G,A16)</f>
        <v>0</v>
      </c>
      <c r="K16" s="2">
        <f>SUMIFS('2023 Details'!E:E,'2023 Details'!B:B,"&gt;=09/01/2023",'2023 Details'!B:B,"&lt;10/01/2023",'2023 Details'!G:G,A16)</f>
        <v>0</v>
      </c>
      <c r="L16" s="2">
        <f>SUMIFS('2023 Details'!E:E,'2023 Details'!B:B,"&gt;=10/01/2023",'2023 Details'!B:B,"&lt;11/01/2023",'2023 Details'!G:G,A16)</f>
        <v>0</v>
      </c>
      <c r="M16" s="2">
        <f>SUMIFS('2023 Details'!E:E,'2023 Details'!B:B,"&gt;=11/01/2023",'2023 Details'!B:B,"&lt;12/01/2023",'2023 Details'!G:G,A16)</f>
        <v>0</v>
      </c>
      <c r="N16" s="2">
        <f>SUMIFS('2023 Details'!E:E,'2023 Details'!B:B,"&gt;=12/01/2023",'2023 Details'!B:B,"&lt;01/01/2024",'2023 Details'!G:G,A16)</f>
        <v>0</v>
      </c>
    </row>
    <row r="17" spans="1:14" x14ac:dyDescent="0.25">
      <c r="A17" t="s">
        <v>38</v>
      </c>
      <c r="B17" s="4">
        <f t="shared" si="0"/>
        <v>0</v>
      </c>
      <c r="C17" s="2">
        <f>SUMIFS('2023 Details'!E:E,'2023 Details'!B:B,"&gt;=01/01/2023",'2023 Details'!B:B,"&lt;02/01/2023",'2023 Details'!G:G,A17)</f>
        <v>0</v>
      </c>
      <c r="D17" s="2">
        <f>SUMIFS('2023 Details'!E:E,'2023 Details'!B:B,"&gt;=02/01/2023",'2023 Details'!B:B,"&lt;03/01/2023",'2023 Details'!G:G,A17)</f>
        <v>0</v>
      </c>
      <c r="E17" s="2">
        <f>SUMIFS('2023 Details'!E:E,'2023 Details'!B:B,"&gt;=03/01/2023",'2023 Details'!B:B,"&lt;04/01/2023",'2023 Details'!G:G,A17)</f>
        <v>0</v>
      </c>
      <c r="F17" s="2">
        <f>SUMIFS('2023 Details'!E:E,'2023 Details'!B:B,"&gt;=04/01/2023",'2023 Details'!B:B,"&lt;05/01/2023",'2023 Details'!G:G,A17)</f>
        <v>0</v>
      </c>
      <c r="G17" s="2">
        <f>SUMIFS('2023 Details'!E:E,'2023 Details'!B:B,"&gt;=05/01/2023",'2023 Details'!B:B,"&lt;06/01/2023",'2023 Details'!G:G,A17)</f>
        <v>0</v>
      </c>
      <c r="H17" s="2">
        <f>SUMIFS('2023 Details'!E:E,'2023 Details'!B:B,"&gt;=06/01/2023",'2023 Details'!B:B,"&lt;07/01/2023",'2023 Details'!G:G,A17)</f>
        <v>0</v>
      </c>
      <c r="I17" s="2">
        <f>SUMIFS('2023 Details'!E:E,'2023 Details'!B:B,"&gt;=07/01/2023",'2023 Details'!B:B,"&lt;08/01/2023",'2023 Details'!G:G,A17)</f>
        <v>0</v>
      </c>
      <c r="J17" s="2">
        <f>SUMIFS('2023 Details'!E:E,'2023 Details'!B:B,"&gt;=08/01/2023",'2023 Details'!B:B,"&lt;09/01/2023",'2023 Details'!G:G,A17)</f>
        <v>0</v>
      </c>
      <c r="K17" s="2">
        <f>SUMIFS('2023 Details'!E:E,'2023 Details'!B:B,"&gt;=09/01/2023",'2023 Details'!B:B,"&lt;10/01/2023",'2023 Details'!G:G,A17)</f>
        <v>0</v>
      </c>
      <c r="L17" s="2">
        <f>SUMIFS('2023 Details'!E:E,'2023 Details'!B:B,"&gt;=10/01/2023",'2023 Details'!B:B,"&lt;11/01/2023",'2023 Details'!G:G,A17)</f>
        <v>0</v>
      </c>
      <c r="M17" s="2">
        <f>SUMIFS('2023 Details'!E:E,'2023 Details'!B:B,"&gt;=11/01/2023",'2023 Details'!B:B,"&lt;12/01/2023",'2023 Details'!G:G,A17)</f>
        <v>0</v>
      </c>
      <c r="N17" s="2">
        <f>SUMIFS('2023 Details'!E:E,'2023 Details'!B:B,"&gt;=12/01/2023",'2023 Details'!B:B,"&lt;01/01/2024",'2023 Details'!G:G,A17)</f>
        <v>0</v>
      </c>
    </row>
    <row r="18" spans="1:14" x14ac:dyDescent="0.25">
      <c r="A18" t="s">
        <v>39</v>
      </c>
      <c r="B18" s="4">
        <f t="shared" si="0"/>
        <v>0</v>
      </c>
      <c r="C18" s="2">
        <f>SUMIFS('2023 Details'!E:E,'2023 Details'!B:B,"&gt;=01/01/2023",'2023 Details'!B:B,"&lt;02/01/2023",'2023 Details'!G:G,A18)</f>
        <v>0</v>
      </c>
      <c r="D18" s="2">
        <f>SUMIFS('2023 Details'!E:E,'2023 Details'!B:B,"&gt;=02/01/2023",'2023 Details'!B:B,"&lt;03/01/2023",'2023 Details'!G:G,A18)</f>
        <v>0</v>
      </c>
      <c r="E18" s="2">
        <f>SUMIFS('2023 Details'!E:E,'2023 Details'!B:B,"&gt;=03/01/2023",'2023 Details'!B:B,"&lt;04/01/2023",'2023 Details'!G:G,A18)</f>
        <v>0</v>
      </c>
      <c r="F18" s="2">
        <f>SUMIFS('2023 Details'!E:E,'2023 Details'!B:B,"&gt;=04/01/2023",'2023 Details'!B:B,"&lt;05/01/2023",'2023 Details'!G:G,A18)</f>
        <v>0</v>
      </c>
      <c r="G18" s="2">
        <f>SUMIFS('2023 Details'!E:E,'2023 Details'!B:B,"&gt;=05/01/2023",'2023 Details'!B:B,"&lt;06/01/2023",'2023 Details'!G:G,A18)</f>
        <v>0</v>
      </c>
      <c r="H18" s="2">
        <f>SUMIFS('2023 Details'!E:E,'2023 Details'!B:B,"&gt;=06/01/2023",'2023 Details'!B:B,"&lt;07/01/2023",'2023 Details'!G:G,A18)</f>
        <v>0</v>
      </c>
      <c r="I18" s="2">
        <f>SUMIFS('2023 Details'!E:E,'2023 Details'!B:B,"&gt;=07/01/2023",'2023 Details'!B:B,"&lt;08/01/2023",'2023 Details'!G:G,A18)</f>
        <v>0</v>
      </c>
      <c r="J18" s="2">
        <f>SUMIFS('2023 Details'!E:E,'2023 Details'!B:B,"&gt;=08/01/2023",'2023 Details'!B:B,"&lt;09/01/2023",'2023 Details'!G:G,A18)</f>
        <v>0</v>
      </c>
      <c r="K18" s="2">
        <f>SUMIFS('2023 Details'!E:E,'2023 Details'!B:B,"&gt;=09/01/2023",'2023 Details'!B:B,"&lt;10/01/2023",'2023 Details'!G:G,A18)</f>
        <v>0</v>
      </c>
      <c r="L18" s="2">
        <f>SUMIFS('2023 Details'!E:E,'2023 Details'!B:B,"&gt;=10/01/2023",'2023 Details'!B:B,"&lt;11/01/2023",'2023 Details'!G:G,A18)</f>
        <v>0</v>
      </c>
      <c r="M18" s="2">
        <f>SUMIFS('2023 Details'!E:E,'2023 Details'!B:B,"&gt;=11/01/2023",'2023 Details'!B:B,"&lt;12/01/2023",'2023 Details'!G:G,A18)</f>
        <v>0</v>
      </c>
      <c r="N18" s="2">
        <f>SUMIFS('2023 Details'!E:E,'2023 Details'!B:B,"&gt;=12/01/2023",'2023 Details'!B:B,"&lt;01/01/2024",'2023 Details'!G:G,A18)</f>
        <v>0</v>
      </c>
    </row>
    <row r="19" spans="1:14" x14ac:dyDescent="0.25">
      <c r="A19" t="s">
        <v>40</v>
      </c>
      <c r="B19" s="4">
        <f t="shared" si="0"/>
        <v>0</v>
      </c>
      <c r="C19" s="2">
        <f>SUMIFS('2023 Details'!E:E,'2023 Details'!B:B,"&gt;=01/01/2023",'2023 Details'!B:B,"&lt;02/01/2023",'2023 Details'!G:G,A19)</f>
        <v>0</v>
      </c>
      <c r="D19" s="2">
        <f>SUMIFS('2023 Details'!E:E,'2023 Details'!B:B,"&gt;=02/01/2023",'2023 Details'!B:B,"&lt;03/01/2023",'2023 Details'!G:G,A19)</f>
        <v>0</v>
      </c>
      <c r="E19" s="2">
        <f>SUMIFS('2023 Details'!E:E,'2023 Details'!B:B,"&gt;=03/01/2023",'2023 Details'!B:B,"&lt;04/01/2023",'2023 Details'!G:G,A19)</f>
        <v>0</v>
      </c>
      <c r="F19" s="2">
        <f>SUMIFS('2023 Details'!E:E,'2023 Details'!B:B,"&gt;=04/01/2023",'2023 Details'!B:B,"&lt;05/01/2023",'2023 Details'!G:G,A19)</f>
        <v>0</v>
      </c>
      <c r="G19" s="2">
        <f>SUMIFS('2023 Details'!E:E,'2023 Details'!B:B,"&gt;=05/01/2023",'2023 Details'!B:B,"&lt;06/01/2023",'2023 Details'!G:G,A19)</f>
        <v>0</v>
      </c>
      <c r="H19" s="2">
        <f>SUMIFS('2023 Details'!E:E,'2023 Details'!B:B,"&gt;=06/01/2023",'2023 Details'!B:B,"&lt;07/01/2023",'2023 Details'!G:G,A19)</f>
        <v>0</v>
      </c>
      <c r="I19" s="2">
        <f>SUMIFS('2023 Details'!E:E,'2023 Details'!B:B,"&gt;=07/01/2023",'2023 Details'!B:B,"&lt;08/01/2023",'2023 Details'!G:G,A19)</f>
        <v>0</v>
      </c>
      <c r="J19" s="2">
        <f>SUMIFS('2023 Details'!E:E,'2023 Details'!B:B,"&gt;=08/01/2023",'2023 Details'!B:B,"&lt;09/01/2023",'2023 Details'!G:G,A19)</f>
        <v>0</v>
      </c>
      <c r="K19" s="2">
        <f>SUMIFS('2023 Details'!E:E,'2023 Details'!B:B,"&gt;=09/01/2023",'2023 Details'!B:B,"&lt;10/01/2023",'2023 Details'!G:G,A19)</f>
        <v>0</v>
      </c>
      <c r="L19" s="2">
        <f>SUMIFS('2023 Details'!E:E,'2023 Details'!B:B,"&gt;=10/01/2023",'2023 Details'!B:B,"&lt;11/01/2023",'2023 Details'!G:G,A19)</f>
        <v>0</v>
      </c>
      <c r="M19" s="2">
        <f>SUMIFS('2023 Details'!E:E,'2023 Details'!B:B,"&gt;=11/01/2023",'2023 Details'!B:B,"&lt;12/01/2023",'2023 Details'!G:G,A19)</f>
        <v>0</v>
      </c>
      <c r="N19" s="2">
        <f>SUMIFS('2023 Details'!E:E,'2023 Details'!B:B,"&gt;=12/01/2023",'2023 Details'!B:B,"&lt;01/01/2024",'2023 Details'!G:G,A19)</f>
        <v>0</v>
      </c>
    </row>
    <row r="20" spans="1:14" x14ac:dyDescent="0.25">
      <c r="A20" t="s">
        <v>41</v>
      </c>
      <c r="B20" s="4">
        <f t="shared" si="0"/>
        <v>0</v>
      </c>
      <c r="C20" s="2">
        <f>SUMIFS('2023 Details'!E:E,'2023 Details'!B:B,"&gt;=01/01/2023",'2023 Details'!B:B,"&lt;02/01/2023",'2023 Details'!G:G,A20)</f>
        <v>0</v>
      </c>
      <c r="D20" s="2">
        <f>SUMIFS('2023 Details'!E:E,'2023 Details'!B:B,"&gt;=02/01/2023",'2023 Details'!B:B,"&lt;03/01/2023",'2023 Details'!G:G,A20)</f>
        <v>0</v>
      </c>
      <c r="E20" s="2">
        <f>SUMIFS('2023 Details'!E:E,'2023 Details'!B:B,"&gt;=03/01/2023",'2023 Details'!B:B,"&lt;04/01/2023",'2023 Details'!G:G,A20)</f>
        <v>0</v>
      </c>
      <c r="F20" s="2">
        <f>SUMIFS('2023 Details'!E:E,'2023 Details'!B:B,"&gt;=04/01/2023",'2023 Details'!B:B,"&lt;05/01/2023",'2023 Details'!G:G,A20)</f>
        <v>0</v>
      </c>
      <c r="G20" s="2">
        <f>SUMIFS('2023 Details'!E:E,'2023 Details'!B:B,"&gt;=05/01/2023",'2023 Details'!B:B,"&lt;06/01/2023",'2023 Details'!G:G,A20)</f>
        <v>0</v>
      </c>
      <c r="H20" s="2">
        <f>SUMIFS('2023 Details'!E:E,'2023 Details'!B:B,"&gt;=06/01/2023",'2023 Details'!B:B,"&lt;07/01/2023",'2023 Details'!G:G,A20)</f>
        <v>0</v>
      </c>
      <c r="I20" s="2">
        <f>SUMIFS('2023 Details'!E:E,'2023 Details'!B:B,"&gt;=07/01/2023",'2023 Details'!B:B,"&lt;08/01/2023",'2023 Details'!G:G,A20)</f>
        <v>0</v>
      </c>
      <c r="J20" s="2">
        <f>SUMIFS('2023 Details'!E:E,'2023 Details'!B:B,"&gt;=08/01/2023",'2023 Details'!B:B,"&lt;09/01/2023",'2023 Details'!G:G,A20)</f>
        <v>0</v>
      </c>
      <c r="K20" s="2">
        <f>SUMIFS('2023 Details'!E:E,'2023 Details'!B:B,"&gt;=09/01/2023",'2023 Details'!B:B,"&lt;10/01/2023",'2023 Details'!G:G,A20)</f>
        <v>0</v>
      </c>
      <c r="L20" s="2">
        <f>SUMIFS('2023 Details'!E:E,'2023 Details'!B:B,"&gt;=10/01/2023",'2023 Details'!B:B,"&lt;11/01/2023",'2023 Details'!G:G,A20)</f>
        <v>0</v>
      </c>
      <c r="M20" s="2">
        <f>SUMIFS('2023 Details'!E:E,'2023 Details'!B:B,"&gt;=11/01/2023",'2023 Details'!B:B,"&lt;12/01/2023",'2023 Details'!G:G,A20)</f>
        <v>0</v>
      </c>
      <c r="N20" s="2">
        <f>SUMIFS('2023 Details'!E:E,'2023 Details'!B:B,"&gt;=12/01/2023",'2023 Details'!B:B,"&lt;01/01/2024",'2023 Details'!G:G,A20)</f>
        <v>0</v>
      </c>
    </row>
    <row r="21" spans="1:14" x14ac:dyDescent="0.25">
      <c r="A21" t="s">
        <v>42</v>
      </c>
      <c r="B21" s="4">
        <f t="shared" si="0"/>
        <v>0</v>
      </c>
      <c r="C21" s="2">
        <f>SUMIFS('2023 Details'!E:E,'2023 Details'!B:B,"&gt;=01/01/2023",'2023 Details'!B:B,"&lt;02/01/2023",'2023 Details'!G:G,A21)</f>
        <v>0</v>
      </c>
      <c r="D21" s="2">
        <f>SUMIFS('2023 Details'!E:E,'2023 Details'!B:B,"&gt;=02/01/2023",'2023 Details'!B:B,"&lt;03/01/2023",'2023 Details'!G:G,A21)</f>
        <v>0</v>
      </c>
      <c r="E21" s="2">
        <f>SUMIFS('2023 Details'!E:E,'2023 Details'!B:B,"&gt;=03/01/2023",'2023 Details'!B:B,"&lt;04/01/2023",'2023 Details'!G:G,A21)</f>
        <v>0</v>
      </c>
      <c r="F21" s="2">
        <f>SUMIFS('2023 Details'!E:E,'2023 Details'!B:B,"&gt;=04/01/2023",'2023 Details'!B:B,"&lt;05/01/2023",'2023 Details'!G:G,A21)</f>
        <v>0</v>
      </c>
      <c r="G21" s="2">
        <f>SUMIFS('2023 Details'!E:E,'2023 Details'!B:B,"&gt;=05/01/2023",'2023 Details'!B:B,"&lt;06/01/2023",'2023 Details'!G:G,A21)</f>
        <v>0</v>
      </c>
      <c r="H21" s="2">
        <f>SUMIFS('2023 Details'!E:E,'2023 Details'!B:B,"&gt;=06/01/2023",'2023 Details'!B:B,"&lt;07/01/2023",'2023 Details'!G:G,A21)</f>
        <v>0</v>
      </c>
      <c r="I21" s="2">
        <f>SUMIFS('2023 Details'!E:E,'2023 Details'!B:B,"&gt;=07/01/2023",'2023 Details'!B:B,"&lt;08/01/2023",'2023 Details'!G:G,A21)</f>
        <v>0</v>
      </c>
      <c r="J21" s="2">
        <f>SUMIFS('2023 Details'!E:E,'2023 Details'!B:B,"&gt;=08/01/2023",'2023 Details'!B:B,"&lt;09/01/2023",'2023 Details'!G:G,A21)</f>
        <v>0</v>
      </c>
      <c r="K21" s="2">
        <f>SUMIFS('2023 Details'!E:E,'2023 Details'!B:B,"&gt;=09/01/2023",'2023 Details'!B:B,"&lt;10/01/2023",'2023 Details'!G:G,A21)</f>
        <v>0</v>
      </c>
      <c r="L21" s="2">
        <f>SUMIFS('2023 Details'!E:E,'2023 Details'!B:B,"&gt;=10/01/2023",'2023 Details'!B:B,"&lt;11/01/2023",'2023 Details'!G:G,A21)</f>
        <v>0</v>
      </c>
      <c r="M21" s="2">
        <f>SUMIFS('2023 Details'!E:E,'2023 Details'!B:B,"&gt;=11/01/2023",'2023 Details'!B:B,"&lt;12/01/2023",'2023 Details'!G:G,A21)</f>
        <v>0</v>
      </c>
      <c r="N21" s="2">
        <f>SUMIFS('2023 Details'!E:E,'2023 Details'!B:B,"&gt;=12/01/2023",'2023 Details'!B:B,"&lt;01/01/2024",'2023 Details'!G:G,A21)</f>
        <v>0</v>
      </c>
    </row>
    <row r="22" spans="1:14" x14ac:dyDescent="0.25">
      <c r="A22" t="s">
        <v>43</v>
      </c>
      <c r="B22" s="4">
        <f t="shared" si="0"/>
        <v>0</v>
      </c>
      <c r="C22" s="2">
        <f>SUMIFS('2023 Details'!E:E,'2023 Details'!B:B,"&gt;=01/01/2023",'2023 Details'!B:B,"&lt;02/01/2023",'2023 Details'!G:G,A22)</f>
        <v>0</v>
      </c>
      <c r="D22" s="2">
        <f>SUMIFS('2023 Details'!E:E,'2023 Details'!B:B,"&gt;=02/01/2023",'2023 Details'!B:B,"&lt;03/01/2023",'2023 Details'!G:G,A22)</f>
        <v>0</v>
      </c>
      <c r="E22" s="2">
        <f>SUMIFS('2023 Details'!E:E,'2023 Details'!B:B,"&gt;=03/01/2023",'2023 Details'!B:B,"&lt;04/01/2023",'2023 Details'!G:G,A22)</f>
        <v>0</v>
      </c>
      <c r="F22" s="2">
        <f>SUMIFS('2023 Details'!E:E,'2023 Details'!B:B,"&gt;=04/01/2023",'2023 Details'!B:B,"&lt;05/01/2023",'2023 Details'!G:G,A22)</f>
        <v>0</v>
      </c>
      <c r="G22" s="2">
        <f>SUMIFS('2023 Details'!E:E,'2023 Details'!B:B,"&gt;=05/01/2023",'2023 Details'!B:B,"&lt;06/01/2023",'2023 Details'!G:G,A22)</f>
        <v>0</v>
      </c>
      <c r="H22" s="2">
        <f>SUMIFS('2023 Details'!E:E,'2023 Details'!B:B,"&gt;=06/01/2023",'2023 Details'!B:B,"&lt;07/01/2023",'2023 Details'!G:G,A22)</f>
        <v>0</v>
      </c>
      <c r="I22" s="2">
        <f>SUMIFS('2023 Details'!E:E,'2023 Details'!B:B,"&gt;=07/01/2023",'2023 Details'!B:B,"&lt;08/01/2023",'2023 Details'!G:G,A22)</f>
        <v>0</v>
      </c>
      <c r="J22" s="2">
        <f>SUMIFS('2023 Details'!E:E,'2023 Details'!B:B,"&gt;=08/01/2023",'2023 Details'!B:B,"&lt;09/01/2023",'2023 Details'!G:G,A22)</f>
        <v>0</v>
      </c>
      <c r="K22" s="2">
        <f>SUMIFS('2023 Details'!E:E,'2023 Details'!B:B,"&gt;=09/01/2023",'2023 Details'!B:B,"&lt;10/01/2023",'2023 Details'!G:G,A22)</f>
        <v>0</v>
      </c>
      <c r="L22" s="2">
        <f>SUMIFS('2023 Details'!E:E,'2023 Details'!B:B,"&gt;=10/01/2023",'2023 Details'!B:B,"&lt;11/01/2023",'2023 Details'!G:G,A22)</f>
        <v>0</v>
      </c>
      <c r="M22" s="2">
        <f>SUMIFS('2023 Details'!E:E,'2023 Details'!B:B,"&gt;=11/01/2023",'2023 Details'!B:B,"&lt;12/01/2023",'2023 Details'!G:G,A22)</f>
        <v>0</v>
      </c>
      <c r="N22" s="2">
        <f>SUMIFS('2023 Details'!E:E,'2023 Details'!B:B,"&gt;=12/01/2023",'2023 Details'!B:B,"&lt;01/01/2024",'2023 Details'!G:G,A22)</f>
        <v>0</v>
      </c>
    </row>
    <row r="23" spans="1:14" x14ac:dyDescent="0.25">
      <c r="A23" t="s">
        <v>44</v>
      </c>
      <c r="B23" s="4">
        <f t="shared" si="0"/>
        <v>0</v>
      </c>
      <c r="C23" s="2">
        <f>SUMIFS('2023 Details'!E:E,'2023 Details'!B:B,"&gt;=01/01/2023",'2023 Details'!B:B,"&lt;02/01/2023",'2023 Details'!G:G,A23)</f>
        <v>0</v>
      </c>
      <c r="D23" s="2">
        <f>SUMIFS('2023 Details'!E:E,'2023 Details'!B:B,"&gt;=02/01/2023",'2023 Details'!B:B,"&lt;03/01/2023",'2023 Details'!G:G,A23)</f>
        <v>0</v>
      </c>
      <c r="E23" s="2">
        <f>SUMIFS('2023 Details'!E:E,'2023 Details'!B:B,"&gt;=03/01/2023",'2023 Details'!B:B,"&lt;04/01/2023",'2023 Details'!G:G,A23)</f>
        <v>0</v>
      </c>
      <c r="F23" s="2">
        <f>SUMIFS('2023 Details'!E:E,'2023 Details'!B:B,"&gt;=04/01/2023",'2023 Details'!B:B,"&lt;05/01/2023",'2023 Details'!G:G,A23)</f>
        <v>0</v>
      </c>
      <c r="G23" s="2">
        <f>SUMIFS('2023 Details'!E:E,'2023 Details'!B:B,"&gt;=05/01/2023",'2023 Details'!B:B,"&lt;06/01/2023",'2023 Details'!G:G,A23)</f>
        <v>0</v>
      </c>
      <c r="H23" s="2">
        <f>SUMIFS('2023 Details'!E:E,'2023 Details'!B:B,"&gt;=06/01/2023",'2023 Details'!B:B,"&lt;07/01/2023",'2023 Details'!G:G,A23)</f>
        <v>0</v>
      </c>
      <c r="I23" s="2">
        <f>SUMIFS('2023 Details'!E:E,'2023 Details'!B:B,"&gt;=07/01/2023",'2023 Details'!B:B,"&lt;08/01/2023",'2023 Details'!G:G,A23)</f>
        <v>0</v>
      </c>
      <c r="J23" s="2">
        <f>SUMIFS('2023 Details'!E:E,'2023 Details'!B:B,"&gt;=08/01/2023",'2023 Details'!B:B,"&lt;09/01/2023",'2023 Details'!G:G,A23)</f>
        <v>0</v>
      </c>
      <c r="K23" s="2">
        <f>SUMIFS('2023 Details'!E:E,'2023 Details'!B:B,"&gt;=09/01/2023",'2023 Details'!B:B,"&lt;10/01/2023",'2023 Details'!G:G,A23)</f>
        <v>0</v>
      </c>
      <c r="L23" s="2">
        <f>SUMIFS('2023 Details'!E:E,'2023 Details'!B:B,"&gt;=10/01/2023",'2023 Details'!B:B,"&lt;11/01/2023",'2023 Details'!G:G,A23)</f>
        <v>0</v>
      </c>
      <c r="M23" s="2">
        <f>SUMIFS('2023 Details'!E:E,'2023 Details'!B:B,"&gt;=11/01/2023",'2023 Details'!B:B,"&lt;12/01/2023",'2023 Details'!G:G,A23)</f>
        <v>0</v>
      </c>
      <c r="N23" s="2">
        <f>SUMIFS('2023 Details'!E:E,'2023 Details'!B:B,"&gt;=12/01/2023",'2023 Details'!B:B,"&lt;01/01/2024",'2023 Details'!G:G,A23)</f>
        <v>0</v>
      </c>
    </row>
    <row r="24" spans="1:14" x14ac:dyDescent="0.25">
      <c r="A24" t="s">
        <v>45</v>
      </c>
      <c r="B24" s="4">
        <f t="shared" si="0"/>
        <v>0</v>
      </c>
      <c r="C24" s="2">
        <f>SUMIFS('2023 Details'!E:E,'2023 Details'!B:B,"&gt;=01/01/2023",'2023 Details'!B:B,"&lt;02/01/2023",'2023 Details'!G:G,A24)</f>
        <v>0</v>
      </c>
      <c r="D24" s="2">
        <f>SUMIFS('2023 Details'!E:E,'2023 Details'!B:B,"&gt;=02/01/2023",'2023 Details'!B:B,"&lt;03/01/2023",'2023 Details'!G:G,A24)</f>
        <v>0</v>
      </c>
      <c r="E24" s="2">
        <f>SUMIFS('2023 Details'!E:E,'2023 Details'!B:B,"&gt;=03/01/2023",'2023 Details'!B:B,"&lt;04/01/2023",'2023 Details'!G:G,A24)</f>
        <v>0</v>
      </c>
      <c r="F24" s="2">
        <f>SUMIFS('2023 Details'!E:E,'2023 Details'!B:B,"&gt;=04/01/2023",'2023 Details'!B:B,"&lt;05/01/2023",'2023 Details'!G:G,A24)</f>
        <v>0</v>
      </c>
      <c r="G24" s="2">
        <f>SUMIFS('2023 Details'!E:E,'2023 Details'!B:B,"&gt;=05/01/2023",'2023 Details'!B:B,"&lt;06/01/2023",'2023 Details'!G:G,A24)</f>
        <v>0</v>
      </c>
      <c r="H24" s="2">
        <f>SUMIFS('2023 Details'!E:E,'2023 Details'!B:B,"&gt;=06/01/2023",'2023 Details'!B:B,"&lt;07/01/2023",'2023 Details'!G:G,A24)</f>
        <v>0</v>
      </c>
      <c r="I24" s="2">
        <f>SUMIFS('2023 Details'!E:E,'2023 Details'!B:B,"&gt;=07/01/2023",'2023 Details'!B:B,"&lt;08/01/2023",'2023 Details'!G:G,A24)</f>
        <v>0</v>
      </c>
      <c r="J24" s="2">
        <f>SUMIFS('2023 Details'!E:E,'2023 Details'!B:B,"&gt;=08/01/2023",'2023 Details'!B:B,"&lt;09/01/2023",'2023 Details'!G:G,A24)</f>
        <v>0</v>
      </c>
      <c r="K24" s="2">
        <f>SUMIFS('2023 Details'!E:E,'2023 Details'!B:B,"&gt;=09/01/2023",'2023 Details'!B:B,"&lt;10/01/2023",'2023 Details'!G:G,A24)</f>
        <v>0</v>
      </c>
      <c r="L24" s="2">
        <f>SUMIFS('2023 Details'!E:E,'2023 Details'!B:B,"&gt;=10/01/2023",'2023 Details'!B:B,"&lt;11/01/2023",'2023 Details'!G:G,A24)</f>
        <v>0</v>
      </c>
      <c r="M24" s="2">
        <f>SUMIFS('2023 Details'!E:E,'2023 Details'!B:B,"&gt;=11/01/2023",'2023 Details'!B:B,"&lt;12/01/2023",'2023 Details'!G:G,A24)</f>
        <v>0</v>
      </c>
      <c r="N24" s="2">
        <f>SUMIFS('2023 Details'!E:E,'2023 Details'!B:B,"&gt;=12/01/2023",'2023 Details'!B:B,"&lt;01/01/2024",'2023 Details'!G:G,A24)</f>
        <v>0</v>
      </c>
    </row>
    <row r="25" spans="1:14" x14ac:dyDescent="0.25">
      <c r="A25" t="s">
        <v>46</v>
      </c>
      <c r="B25" s="4">
        <f t="shared" si="0"/>
        <v>0</v>
      </c>
      <c r="C25" s="2">
        <f>SUMIFS('2023 Details'!E:E,'2023 Details'!B:B,"&gt;=01/01/2023",'2023 Details'!B:B,"&lt;02/01/2023",'2023 Details'!G:G,A25)</f>
        <v>0</v>
      </c>
      <c r="D25" s="2">
        <f>SUMIFS('2023 Details'!E:E,'2023 Details'!B:B,"&gt;=02/01/2023",'2023 Details'!B:B,"&lt;03/01/2023",'2023 Details'!G:G,A25)</f>
        <v>0</v>
      </c>
      <c r="E25" s="2">
        <f>SUMIFS('2023 Details'!E:E,'2023 Details'!B:B,"&gt;=03/01/2023",'2023 Details'!B:B,"&lt;04/01/2023",'2023 Details'!G:G,A25)</f>
        <v>0</v>
      </c>
      <c r="F25" s="2">
        <f>SUMIFS('2023 Details'!E:E,'2023 Details'!B:B,"&gt;=04/01/2023",'2023 Details'!B:B,"&lt;05/01/2023",'2023 Details'!G:G,A25)</f>
        <v>0</v>
      </c>
      <c r="G25" s="2">
        <f>SUMIFS('2023 Details'!E:E,'2023 Details'!B:B,"&gt;=05/01/2023",'2023 Details'!B:B,"&lt;06/01/2023",'2023 Details'!G:G,A25)</f>
        <v>0</v>
      </c>
      <c r="H25" s="2">
        <f>SUMIFS('2023 Details'!E:E,'2023 Details'!B:B,"&gt;=06/01/2023",'2023 Details'!B:B,"&lt;07/01/2023",'2023 Details'!G:G,A25)</f>
        <v>0</v>
      </c>
      <c r="I25" s="2">
        <f>SUMIFS('2023 Details'!E:E,'2023 Details'!B:B,"&gt;=07/01/2023",'2023 Details'!B:B,"&lt;08/01/2023",'2023 Details'!G:G,A25)</f>
        <v>0</v>
      </c>
      <c r="J25" s="2">
        <f>SUMIFS('2023 Details'!E:E,'2023 Details'!B:B,"&gt;=08/01/2023",'2023 Details'!B:B,"&lt;09/01/2023",'2023 Details'!G:G,A25)</f>
        <v>0</v>
      </c>
      <c r="K25" s="2">
        <f>SUMIFS('2023 Details'!E:E,'2023 Details'!B:B,"&gt;=09/01/2023",'2023 Details'!B:B,"&lt;10/01/2023",'2023 Details'!G:G,A25)</f>
        <v>0</v>
      </c>
      <c r="L25" s="2">
        <f>SUMIFS('2023 Details'!E:E,'2023 Details'!B:B,"&gt;=10/01/2023",'2023 Details'!B:B,"&lt;11/01/2023",'2023 Details'!G:G,A25)</f>
        <v>0</v>
      </c>
      <c r="M25" s="2">
        <f>SUMIFS('2023 Details'!E:E,'2023 Details'!B:B,"&gt;=11/01/2023",'2023 Details'!B:B,"&lt;12/01/2023",'2023 Details'!G:G,A25)</f>
        <v>0</v>
      </c>
      <c r="N25" s="2">
        <f>SUMIFS('2023 Details'!E:E,'2023 Details'!B:B,"&gt;=12/01/2023",'2023 Details'!B:B,"&lt;01/01/2024",'2023 Details'!G:G,A25)</f>
        <v>0</v>
      </c>
    </row>
    <row r="26" spans="1:1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t="s">
        <v>19</v>
      </c>
      <c r="B27" s="3">
        <f t="shared" ref="B27:N27" si="1">SUM(B2:B26)</f>
        <v>8614.5</v>
      </c>
      <c r="C27" s="3">
        <f t="shared" si="1"/>
        <v>11330</v>
      </c>
      <c r="D27" s="3">
        <f t="shared" si="1"/>
        <v>-2715.5</v>
      </c>
      <c r="E27" s="3">
        <f t="shared" si="1"/>
        <v>0</v>
      </c>
      <c r="F27" s="3">
        <f t="shared" si="1"/>
        <v>0</v>
      </c>
      <c r="G27" s="3">
        <f t="shared" si="1"/>
        <v>0</v>
      </c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  <c r="M27" s="3">
        <f t="shared" si="1"/>
        <v>0</v>
      </c>
      <c r="N27" s="3">
        <f t="shared" si="1"/>
        <v>0</v>
      </c>
    </row>
    <row r="30" spans="1:14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D42-265E-4890-B101-C41F10E1A06A}">
  <dimension ref="A1:E34"/>
  <sheetViews>
    <sheetView workbookViewId="0">
      <selection activeCell="D34" sqref="D34"/>
    </sheetView>
  </sheetViews>
  <sheetFormatPr defaultRowHeight="15" x14ac:dyDescent="0.25"/>
  <cols>
    <col min="2" max="2" width="27.42578125" bestFit="1" customWidth="1"/>
    <col min="3" max="3" width="12.28515625" bestFit="1" customWidth="1"/>
    <col min="4" max="4" width="11.5703125" bestFit="1" customWidth="1"/>
  </cols>
  <sheetData>
    <row r="1" spans="1:5" x14ac:dyDescent="0.25">
      <c r="A1" t="s">
        <v>23</v>
      </c>
      <c r="C1" t="s">
        <v>47</v>
      </c>
      <c r="D1" t="s">
        <v>20</v>
      </c>
    </row>
    <row r="2" spans="1:5" x14ac:dyDescent="0.25">
      <c r="B2" t="s">
        <v>21</v>
      </c>
      <c r="C2" s="2">
        <v>19000</v>
      </c>
      <c r="D2" s="3">
        <f>'2023 Summary'!B2</f>
        <v>8330</v>
      </c>
      <c r="E2" t="s">
        <v>48</v>
      </c>
    </row>
    <row r="3" spans="1:5" x14ac:dyDescent="0.25">
      <c r="B3" t="s">
        <v>22</v>
      </c>
      <c r="C3" s="2">
        <v>150</v>
      </c>
      <c r="D3" s="3">
        <f>'2023 Summary'!B3</f>
        <v>0</v>
      </c>
    </row>
    <row r="4" spans="1:5" x14ac:dyDescent="0.25">
      <c r="B4" t="s">
        <v>24</v>
      </c>
      <c r="C4" s="2">
        <v>0</v>
      </c>
      <c r="D4" s="3">
        <f>'2023 Summary'!B4</f>
        <v>3000</v>
      </c>
    </row>
    <row r="5" spans="1:5" x14ac:dyDescent="0.25">
      <c r="B5" t="s">
        <v>25</v>
      </c>
      <c r="C5" s="2">
        <v>0</v>
      </c>
      <c r="D5" s="3">
        <f>'2023 Summary'!B5</f>
        <v>0</v>
      </c>
    </row>
    <row r="6" spans="1:5" x14ac:dyDescent="0.25">
      <c r="C6" s="2"/>
      <c r="D6" s="3"/>
    </row>
    <row r="7" spans="1:5" x14ac:dyDescent="0.25">
      <c r="C7" s="2"/>
      <c r="D7" s="3"/>
    </row>
    <row r="8" spans="1:5" x14ac:dyDescent="0.25">
      <c r="B8" t="s">
        <v>49</v>
      </c>
      <c r="C8" s="8">
        <f>SUM(C2:C7)</f>
        <v>19150</v>
      </c>
      <c r="D8" s="3">
        <f>SUM(D2:D6)</f>
        <v>11330</v>
      </c>
    </row>
    <row r="9" spans="1:5" x14ac:dyDescent="0.25">
      <c r="D9" s="3"/>
    </row>
    <row r="10" spans="1:5" x14ac:dyDescent="0.25">
      <c r="A10" t="s">
        <v>26</v>
      </c>
      <c r="C10" s="2"/>
      <c r="D10" s="3"/>
    </row>
    <row r="11" spans="1:5" x14ac:dyDescent="0.25">
      <c r="B11" t="s">
        <v>27</v>
      </c>
      <c r="C11" s="2">
        <v>-5500</v>
      </c>
      <c r="D11" s="3"/>
      <c r="E11" t="s">
        <v>50</v>
      </c>
    </row>
    <row r="12" spans="1:5" x14ac:dyDescent="0.25">
      <c r="B12" t="s">
        <v>28</v>
      </c>
      <c r="C12" s="2">
        <v>-3000</v>
      </c>
      <c r="D12" s="3"/>
      <c r="E12" t="s">
        <v>51</v>
      </c>
    </row>
    <row r="13" spans="1:5" x14ac:dyDescent="0.25">
      <c r="B13" t="s">
        <v>30</v>
      </c>
      <c r="C13" s="2">
        <v>-4400</v>
      </c>
      <c r="D13" s="3">
        <f>'2023 Summary'!B8</f>
        <v>-2715.5</v>
      </c>
      <c r="E13" t="s">
        <v>52</v>
      </c>
    </row>
    <row r="14" spans="1:5" x14ac:dyDescent="0.25">
      <c r="B14" t="s">
        <v>29</v>
      </c>
      <c r="C14" s="2">
        <v>-500</v>
      </c>
      <c r="D14" s="3"/>
    </row>
    <row r="15" spans="1:5" x14ac:dyDescent="0.25">
      <c r="B15" t="s">
        <v>31</v>
      </c>
      <c r="C15" s="2">
        <v>-1000</v>
      </c>
      <c r="D15" s="3"/>
    </row>
    <row r="16" spans="1:5" x14ac:dyDescent="0.25">
      <c r="B16" t="s">
        <v>32</v>
      </c>
      <c r="C16" s="2">
        <v>-2250</v>
      </c>
      <c r="D16" s="3"/>
    </row>
    <row r="17" spans="2:5" x14ac:dyDescent="0.25">
      <c r="B17" t="s">
        <v>33</v>
      </c>
      <c r="C17" s="2">
        <v>-150</v>
      </c>
      <c r="D17" s="3"/>
    </row>
    <row r="18" spans="2:5" x14ac:dyDescent="0.25">
      <c r="B18" t="s">
        <v>34</v>
      </c>
      <c r="C18" s="2">
        <v>0</v>
      </c>
      <c r="D18" s="3"/>
    </row>
    <row r="19" spans="2:5" x14ac:dyDescent="0.25">
      <c r="B19" t="s">
        <v>35</v>
      </c>
      <c r="C19" s="2">
        <v>-400</v>
      </c>
      <c r="D19" s="3"/>
    </row>
    <row r="20" spans="2:5" x14ac:dyDescent="0.25">
      <c r="B20" t="s">
        <v>36</v>
      </c>
      <c r="C20" s="2">
        <v>-962</v>
      </c>
      <c r="D20" s="3"/>
      <c r="E20" t="s">
        <v>53</v>
      </c>
    </row>
    <row r="21" spans="2:5" x14ac:dyDescent="0.25">
      <c r="B21" t="s">
        <v>37</v>
      </c>
      <c r="C21" s="2">
        <v>-658</v>
      </c>
      <c r="D21" s="3"/>
    </row>
    <row r="22" spans="2:5" x14ac:dyDescent="0.25">
      <c r="B22" t="s">
        <v>38</v>
      </c>
      <c r="C22" s="2">
        <v>0</v>
      </c>
      <c r="D22" s="3"/>
    </row>
    <row r="23" spans="2:5" x14ac:dyDescent="0.25">
      <c r="B23" t="s">
        <v>39</v>
      </c>
      <c r="C23" s="2">
        <v>-1000</v>
      </c>
      <c r="D23" s="3"/>
    </row>
    <row r="24" spans="2:5" x14ac:dyDescent="0.25">
      <c r="B24" t="s">
        <v>40</v>
      </c>
      <c r="C24" s="2">
        <v>0</v>
      </c>
      <c r="D24" s="3"/>
    </row>
    <row r="25" spans="2:5" x14ac:dyDescent="0.25">
      <c r="B25" t="s">
        <v>41</v>
      </c>
      <c r="C25" s="2">
        <v>0</v>
      </c>
      <c r="D25" s="3"/>
    </row>
    <row r="26" spans="2:5" x14ac:dyDescent="0.25">
      <c r="B26" t="s">
        <v>42</v>
      </c>
      <c r="C26" s="2">
        <v>0</v>
      </c>
      <c r="D26" s="3"/>
    </row>
    <row r="27" spans="2:5" x14ac:dyDescent="0.25">
      <c r="B27" t="s">
        <v>43</v>
      </c>
      <c r="C27" s="2">
        <v>-500</v>
      </c>
      <c r="D27" s="3"/>
    </row>
    <row r="28" spans="2:5" x14ac:dyDescent="0.25">
      <c r="B28" t="s">
        <v>44</v>
      </c>
      <c r="C28" s="2">
        <v>-200</v>
      </c>
      <c r="D28" s="3"/>
    </row>
    <row r="29" spans="2:5" x14ac:dyDescent="0.25">
      <c r="B29" t="s">
        <v>45</v>
      </c>
      <c r="C29" s="2">
        <v>-500</v>
      </c>
      <c r="D29" s="3"/>
    </row>
    <row r="30" spans="2:5" x14ac:dyDescent="0.25">
      <c r="B30" t="s">
        <v>46</v>
      </c>
      <c r="C30" s="2">
        <v>-75</v>
      </c>
      <c r="D30" s="3"/>
    </row>
    <row r="32" spans="2:5" x14ac:dyDescent="0.25">
      <c r="B32" t="s">
        <v>54</v>
      </c>
      <c r="C32" s="7">
        <f>SUM(C11:C30)</f>
        <v>-21095</v>
      </c>
      <c r="D32" s="3">
        <f>SUM(D11:D30)</f>
        <v>-2715.5</v>
      </c>
    </row>
    <row r="34" spans="2:4" x14ac:dyDescent="0.25">
      <c r="B34" t="s">
        <v>55</v>
      </c>
      <c r="C34" s="7">
        <f>C8+C32</f>
        <v>-1945</v>
      </c>
      <c r="D34" s="7">
        <f>D8+D32</f>
        <v>8614.5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CB29-BB4E-4393-9BBE-F3D07C9FE6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6C0C7C44384D9A4E1C7010DD3944" ma:contentTypeVersion="4" ma:contentTypeDescription="Create a new document." ma:contentTypeScope="" ma:versionID="ea5b8fd0456b3ea8bc485be2cb21514c">
  <xsd:schema xmlns:xsd="http://www.w3.org/2001/XMLSchema" xmlns:xs="http://www.w3.org/2001/XMLSchema" xmlns:p="http://schemas.microsoft.com/office/2006/metadata/properties" xmlns:ns2="1b645b47-fde7-449d-9e28-bd1ce0191654" xmlns:ns3="40f83341-9c1f-492f-a288-46a0d7291639" targetNamespace="http://schemas.microsoft.com/office/2006/metadata/properties" ma:root="true" ma:fieldsID="a065be3241907c8f7a349dd8a69275c9" ns2:_="" ns3:_="">
    <xsd:import namespace="1b645b47-fde7-449d-9e28-bd1ce0191654"/>
    <xsd:import namespace="40f83341-9c1f-492f-a288-46a0d729163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45b47-fde7-449d-9e28-bd1ce01916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83341-9c1f-492f-a288-46a0d7291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5ED88-0A94-43C8-ACCF-00DA4F71D191}">
  <ds:schemaRefs>
    <ds:schemaRef ds:uri="http://www.w3.org/XML/1998/namespace"/>
    <ds:schemaRef ds:uri="http://purl.org/dc/dcmitype/"/>
    <ds:schemaRef ds:uri="http://purl.org/dc/terms/"/>
    <ds:schemaRef ds:uri="1b645b47-fde7-449d-9e28-bd1ce0191654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0f83341-9c1f-492f-a288-46a0d7291639"/>
  </ds:schemaRefs>
</ds:datastoreItem>
</file>

<file path=customXml/itemProps2.xml><?xml version="1.0" encoding="utf-8"?>
<ds:datastoreItem xmlns:ds="http://schemas.openxmlformats.org/officeDocument/2006/customXml" ds:itemID="{46C2F7EF-9D08-4D93-A428-168886BE96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6CC2B-4700-458D-8906-D8DF1B40DD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45b47-fde7-449d-9e28-bd1ce0191654"/>
    <ds:schemaRef ds:uri="40f83341-9c1f-492f-a288-46a0d72916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2023 Details</vt:lpstr>
      <vt:lpstr>2023 Summary</vt:lpstr>
      <vt:lpstr>2023 Budget</vt:lpstr>
      <vt:lpstr>Bank Balance</vt:lpstr>
      <vt:lpstr>_2022categories</vt:lpstr>
      <vt:lpstr>'2023 Summary'!categories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 Bainbridge</dc:creator>
  <cp:keywords/>
  <dc:description/>
  <cp:lastModifiedBy>Fred Bainbridge</cp:lastModifiedBy>
  <cp:revision/>
  <dcterms:created xsi:type="dcterms:W3CDTF">2015-06-19T14:39:29Z</dcterms:created>
  <dcterms:modified xsi:type="dcterms:W3CDTF">2023-02-16T22:32:13Z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0x01010035256C0C7C44384D9A4E1C7010DD3944</vt:lpwstr>
  </property>
  <property fmtid="{D5CDD505-2E9C-101B-9397-08002B2CF9AE}" pid="3" name="AuthorIds_UIVersion_41472">
    <vt:lpwstr>11</vt:lpwstr>
  </property>
</Properties>
</file>