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Desktop/horse_race_predictor/"/>
    </mc:Choice>
  </mc:AlternateContent>
  <xr:revisionPtr revIDLastSave="0" documentId="13_ncr:1_{BC5C7685-CC43-B146-BA1F-FED0024E8B2D}" xr6:coauthVersionLast="46" xr6:coauthVersionMax="46" xr10:uidLastSave="{00000000-0000-0000-0000-000000000000}"/>
  <bookViews>
    <workbookView xWindow="0" yWindow="0" windowWidth="28800" windowHeight="18000" xr2:uid="{413A8F49-1818-2247-93E6-602FB06B0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I13" i="1"/>
  <c r="I63" i="1"/>
  <c r="K54" i="1"/>
  <c r="K55" i="1"/>
  <c r="K56" i="1"/>
  <c r="K57" i="1"/>
  <c r="K58" i="1"/>
  <c r="K59" i="1"/>
  <c r="K60" i="1"/>
  <c r="I55" i="1"/>
  <c r="K46" i="1"/>
  <c r="K47" i="1"/>
  <c r="K48" i="1"/>
  <c r="K49" i="1"/>
  <c r="K50" i="1"/>
  <c r="K51" i="1"/>
  <c r="K52" i="1"/>
  <c r="K38" i="1"/>
  <c r="K39" i="1"/>
  <c r="K40" i="1"/>
  <c r="K41" i="1"/>
  <c r="K42" i="1"/>
  <c r="K43" i="1"/>
  <c r="K44" i="1"/>
  <c r="I41" i="1"/>
  <c r="I38" i="1"/>
  <c r="K30" i="1"/>
  <c r="K31" i="1"/>
  <c r="K32" i="1"/>
  <c r="K33" i="1"/>
  <c r="K34" i="1"/>
  <c r="K35" i="1"/>
  <c r="K36" i="1"/>
  <c r="K21" i="1"/>
  <c r="K22" i="1"/>
  <c r="K23" i="1"/>
  <c r="K24" i="1"/>
  <c r="K25" i="1"/>
  <c r="K26" i="1"/>
  <c r="K27" i="1"/>
  <c r="K28" i="1"/>
  <c r="I28" i="1"/>
  <c r="I25" i="1"/>
  <c r="I24" i="1"/>
  <c r="I17" i="1"/>
  <c r="K14" i="1"/>
  <c r="K15" i="1"/>
  <c r="K16" i="1"/>
  <c r="K17" i="1"/>
  <c r="K18" i="1"/>
  <c r="K19" i="1"/>
  <c r="K10" i="1"/>
  <c r="K9" i="1"/>
  <c r="K8" i="1"/>
  <c r="K5" i="1"/>
  <c r="K6" i="1"/>
  <c r="K7" i="1"/>
  <c r="K4" i="1"/>
  <c r="K3" i="1"/>
  <c r="B5" i="1" s="1"/>
  <c r="I3" i="1"/>
  <c r="B4" i="1" l="1"/>
</calcChain>
</file>

<file path=xl/sharedStrings.xml><?xml version="1.0" encoding="utf-8"?>
<sst xmlns="http://schemas.openxmlformats.org/spreadsheetml/2006/main" count="239" uniqueCount="190">
  <si>
    <t>Race</t>
  </si>
  <si>
    <t xml:space="preserve">Racecard </t>
  </si>
  <si>
    <t>Predicted winner</t>
  </si>
  <si>
    <t xml:space="preserve">SP </t>
  </si>
  <si>
    <t>Actual position</t>
  </si>
  <si>
    <t>1.10 Leopardstown</t>
  </si>
  <si>
    <t>https://www.irishracing.com/racecards/Sun-11th-May-2025/Leopardstown/1310</t>
  </si>
  <si>
    <t>Monkstown</t>
  </si>
  <si>
    <t>3rd</t>
  </si>
  <si>
    <t>1.45 Leopardstown</t>
  </si>
  <si>
    <t>https://www.irishracing.com/racecards/Sun-11th-May-2025/Leopardstown/1345</t>
  </si>
  <si>
    <t xml:space="preserve">Vorfreude </t>
  </si>
  <si>
    <t>2.20 Leopardstown</t>
  </si>
  <si>
    <t>https://www.irishracing.com/racecards/Sun-11th-May-2025/Leopardstown/1420</t>
  </si>
  <si>
    <t xml:space="preserve">Chantez </t>
  </si>
  <si>
    <t>6th</t>
  </si>
  <si>
    <t>2.55 Leopardstown</t>
  </si>
  <si>
    <t xml:space="preserve">Mutasarref </t>
  </si>
  <si>
    <t>https://www.irishracing.com/racecards/Sun-11th-May-2025/Leopardstown/1455</t>
  </si>
  <si>
    <t>3.30 Leopardstown</t>
  </si>
  <si>
    <t>https://www.irishracing.com/racecards/Sun-11th-May-2025/Leopardstown/1530</t>
  </si>
  <si>
    <t>Delacroix</t>
  </si>
  <si>
    <t>1st</t>
  </si>
  <si>
    <t>W/L</t>
  </si>
  <si>
    <t xml:space="preserve">4.05 Leopardstown </t>
  </si>
  <si>
    <t>https://www.irishracing.com/racecards/Sun-11th-May-2025/Leopardstown/1605</t>
  </si>
  <si>
    <t xml:space="preserve">Butterfly Wings </t>
  </si>
  <si>
    <t>4.40 Leopardstown</t>
  </si>
  <si>
    <t>https://www.irishracing.com/racecards/Sun-11th-May-2025/Leopardstown/1640</t>
  </si>
  <si>
    <t xml:space="preserve">Masoun </t>
  </si>
  <si>
    <t>4th</t>
  </si>
  <si>
    <t>5.15 leopardstown</t>
  </si>
  <si>
    <t>https://www.irishracing.com/racecards/Sun-11th-May-2025/Leopardstown/1715</t>
  </si>
  <si>
    <t xml:space="preserve">Heishybrid </t>
  </si>
  <si>
    <t>Results</t>
  </si>
  <si>
    <t>https://www.irishracing.com/racecards/Mon-12th-May-2025/Windsor/1700</t>
  </si>
  <si>
    <t>5.00 Windsor</t>
  </si>
  <si>
    <t xml:space="preserve">Honour Your Dreams </t>
  </si>
  <si>
    <t>5.33 Windsor</t>
  </si>
  <si>
    <t>https://www.irishracing.com/racecards/Mon-12th-May-2025/Windsor/1733</t>
  </si>
  <si>
    <t>Lazzar</t>
  </si>
  <si>
    <t>6.03 Windsor</t>
  </si>
  <si>
    <t xml:space="preserve">Quebella </t>
  </si>
  <si>
    <t>https://www.irishracing.com/racecards/Mon-12th-May-2025/Windsor/1803</t>
  </si>
  <si>
    <t>6.33 Windsor</t>
  </si>
  <si>
    <t>https://www.irishracing.com/racecards/Mon-12th-May-2025/Windsor/1833</t>
  </si>
  <si>
    <t xml:space="preserve">Regal Envoy </t>
  </si>
  <si>
    <t>7.03 Windsor</t>
  </si>
  <si>
    <t>https://www.irishracing.com/racecards/Mon-12th-May-2025/Windsor/1903</t>
  </si>
  <si>
    <t xml:space="preserve">Tralee Girl </t>
  </si>
  <si>
    <t>7.35 Windsor</t>
  </si>
  <si>
    <t>https://www.irishracing.com/racecards/Mon-12th-May-2025/Windsor/1935</t>
  </si>
  <si>
    <t>8.10 Windsor</t>
  </si>
  <si>
    <t>https://www.irishracing.com/racecards/Mon-12th-May-2025/Windsor/2010</t>
  </si>
  <si>
    <t>Golden Circet</t>
  </si>
  <si>
    <t>Manila Thriller</t>
  </si>
  <si>
    <t>2nd</t>
  </si>
  <si>
    <t>2.00 Worcester</t>
  </si>
  <si>
    <t>2.30 Worcester</t>
  </si>
  <si>
    <t>3.00 Worcester</t>
  </si>
  <si>
    <t>3.30 Worcester</t>
  </si>
  <si>
    <t xml:space="preserve">4.00 Worcester </t>
  </si>
  <si>
    <t xml:space="preserve">4.30 Worcester </t>
  </si>
  <si>
    <t>5.05 Worcester</t>
  </si>
  <si>
    <t>5.35 Worcester</t>
  </si>
  <si>
    <t>https://www.irishracing.com/racecards/Tue-13th-May-2025/Worcester/1400</t>
  </si>
  <si>
    <t>https://www.irishracing.com/racecards/Tue-13th-May-2025/Worcester/1430</t>
  </si>
  <si>
    <t>https://www.irishracing.com/racecards/Tue-13th-May-2025/Worcester/1500</t>
  </si>
  <si>
    <t>https://www.irishracing.com/racecards/Tue-13th-May-2025/Worcester/1530</t>
  </si>
  <si>
    <t>https://www.irishracing.com/racecards/Tue-13th-May-2025/Worcester/1600</t>
  </si>
  <si>
    <t>https://www.irishracing.com/racecards/Tue-13th-May-2025/Worcester/1630</t>
  </si>
  <si>
    <t>https://www.irishracing.com/racecards/Tue-13th-May-2025/Worcester/1705</t>
  </si>
  <si>
    <t>https://www.irishracing.com/racecards/Tue-13th-May-2025/Worcester/1735</t>
  </si>
  <si>
    <t>Abingworth</t>
  </si>
  <si>
    <t xml:space="preserve">Jet Of Dreams </t>
  </si>
  <si>
    <t>Captain Hugo</t>
  </si>
  <si>
    <t>Ice In The Veins</t>
  </si>
  <si>
    <t xml:space="preserve">Jena D'oudairies </t>
  </si>
  <si>
    <t xml:space="preserve">Alexandra Larose </t>
  </si>
  <si>
    <t>The Wire Flyer</t>
  </si>
  <si>
    <t>Ivane</t>
  </si>
  <si>
    <t>ur</t>
  </si>
  <si>
    <t>2.10 York</t>
  </si>
  <si>
    <t>2.42 York</t>
  </si>
  <si>
    <t>3.13 York</t>
  </si>
  <si>
    <t>3.45 York</t>
  </si>
  <si>
    <t>4.18 York</t>
  </si>
  <si>
    <t>4.55 York</t>
  </si>
  <si>
    <t>5.25 York</t>
  </si>
  <si>
    <t>https://www.irishracing.com/racecards/Wed-14th-May-2025/York/1410</t>
  </si>
  <si>
    <t>https://www.irishracing.com/racecards/Wed-14th-May-2025/York/1442</t>
  </si>
  <si>
    <t>https://www.irishracing.com/racecards/Wed-14th-May-2025/York/1513</t>
  </si>
  <si>
    <t>https://www.irishracing.com/racecards/Wed-14th-May-2025/York/1545</t>
  </si>
  <si>
    <t>https://www.irishracing.com/racecards/Wed-14th-May-2025/York/1618</t>
  </si>
  <si>
    <t>https://www.irishracing.com/racecards/Wed-14th-May-2025/York/1655</t>
  </si>
  <si>
    <t>https://www.irishracing.com/racecards/Wed-14th-May-2025/York/1725</t>
  </si>
  <si>
    <t>Almosh'her</t>
  </si>
  <si>
    <t xml:space="preserve">Mister Sox </t>
  </si>
  <si>
    <t xml:space="preserve">Royal Zabeel </t>
  </si>
  <si>
    <t xml:space="preserve">Go Go Boots </t>
  </si>
  <si>
    <t xml:space="preserve">Frankies Dream </t>
  </si>
  <si>
    <t xml:space="preserve">Under The Radar </t>
  </si>
  <si>
    <t>Molinari</t>
  </si>
  <si>
    <t>Win Rate</t>
  </si>
  <si>
    <t>Place Rate</t>
  </si>
  <si>
    <t>8th</t>
  </si>
  <si>
    <t>5th</t>
  </si>
  <si>
    <t>https://www.irishracing.com/racecards/Thu-15th-May-2025/York/1410</t>
  </si>
  <si>
    <t>American affair</t>
  </si>
  <si>
    <t>https://www.irishracing.com/racecards/Thu-15th-May-2025/York/1442</t>
  </si>
  <si>
    <t xml:space="preserve">Romieu </t>
  </si>
  <si>
    <t>https://www.irishracing.com/racecards/Thu-15th-May-2025/York/1513</t>
  </si>
  <si>
    <t>Doha</t>
  </si>
  <si>
    <t>https://www.irishracing.com/racecards/Thu-15th-May-2025/York/1545</t>
  </si>
  <si>
    <t xml:space="preserve">The Lion In Winter </t>
  </si>
  <si>
    <t>Star Of Mehmas</t>
  </si>
  <si>
    <t>https://www.irishracing.com/racecards/Thu-15th-May-2025/York/1618</t>
  </si>
  <si>
    <t>https://www.irishracing.com/racecards/Thu-15th-May-2025/York/1655</t>
  </si>
  <si>
    <t>Jan Steen</t>
  </si>
  <si>
    <t>https://www.irishracing.com/racecards/Thu-15th-May-2025/York/1725</t>
  </si>
  <si>
    <t xml:space="preserve">Anniversary </t>
  </si>
  <si>
    <t>2.22 Nottingham</t>
  </si>
  <si>
    <t>https://www.irishracing.com/racecards/Wed-4th-Jun-2025/Nottingham/1422</t>
  </si>
  <si>
    <t>High Approval</t>
  </si>
  <si>
    <t xml:space="preserve">Zelaina </t>
  </si>
  <si>
    <t>https://www.irishracing.com/racecards/Wed-4th-Jun-2025/Nottingham/1452</t>
  </si>
  <si>
    <t>2.52 Nottingham</t>
  </si>
  <si>
    <t>Thunderous Love</t>
  </si>
  <si>
    <t>https://www.irishracing.com/racecards/Wed-4th-Jun-2025/Nottingham/1522</t>
  </si>
  <si>
    <t>3.22 Nottingham</t>
  </si>
  <si>
    <t>Dream Illusio</t>
  </si>
  <si>
    <t>https://www.irishracing.com/racecards/Wed-4th-Jun-2025/Nottingham/1552</t>
  </si>
  <si>
    <t>3.52 Nottingham</t>
  </si>
  <si>
    <t>https://www.irishracing.com/racecards/Wed-4th-Jun-2025/Nottingham/1622</t>
  </si>
  <si>
    <t>4.22 Nottingham</t>
  </si>
  <si>
    <t>Quiet Resolve</t>
  </si>
  <si>
    <t>4.55 Nottingham</t>
  </si>
  <si>
    <t>https://www.irishracing.com/racecards/Wed-4th-Jun-2025/Nottingham/1655</t>
  </si>
  <si>
    <t>Ride The Thunder</t>
  </si>
  <si>
    <t>5.30 Nottingham</t>
  </si>
  <si>
    <t>https://www.irishracing.com/racecards/Wed-4th-Jun-2025/Nottingham/1730</t>
  </si>
  <si>
    <t xml:space="preserve">Beach Point </t>
  </si>
  <si>
    <t>1.30 Epsom</t>
  </si>
  <si>
    <t>https://www.irishracing.com/racecards/Fri-6th-Jun-2025/Epsom/1330</t>
  </si>
  <si>
    <t>2.05 Epsom</t>
  </si>
  <si>
    <t>https://www.irishracing.com/racecards/Fri-6th-Jun-2025/Epsom/1405</t>
  </si>
  <si>
    <t>2.40 Epsom</t>
  </si>
  <si>
    <t>https://www.irishracing.com/racecards/Fri-6th-Jun-2025/Epsom/1440</t>
  </si>
  <si>
    <t>3.15 Epsom</t>
  </si>
  <si>
    <t>https://www.irishracing.com/racecards/Fri-6th-Jun-2025/Epsom/1515</t>
  </si>
  <si>
    <t>4.00 Epsom</t>
  </si>
  <si>
    <t>https://www.irishracing.com/racecards/Fri-6th-Jun-2025/Epsom/1600</t>
  </si>
  <si>
    <t xml:space="preserve">4.35 Epsom </t>
  </si>
  <si>
    <t>https://www.irishracing.com/racecards/Fri-6th-Jun-2025/Epsom/1635</t>
  </si>
  <si>
    <t>5.10 Epsom</t>
  </si>
  <si>
    <t>https://www.irishracing.com/racecards/Fri-6th-Jun-2025/Epsom/1710</t>
  </si>
  <si>
    <t xml:space="preserve">Rebel's Gamble </t>
  </si>
  <si>
    <t xml:space="preserve">Maximised </t>
  </si>
  <si>
    <t>Jan Brueghel</t>
  </si>
  <si>
    <t>Ashariba</t>
  </si>
  <si>
    <t>Desert Flower</t>
  </si>
  <si>
    <t>Mr Baloo</t>
  </si>
  <si>
    <t xml:space="preserve">Miss information </t>
  </si>
  <si>
    <t>7th</t>
  </si>
  <si>
    <t>10th</t>
  </si>
  <si>
    <t>Royal Dress</t>
  </si>
  <si>
    <t>1.00 Epsom</t>
  </si>
  <si>
    <t>2.10 Epsom</t>
  </si>
  <si>
    <t>2.45 Epsom</t>
  </si>
  <si>
    <t xml:space="preserve">3.30 Epsom </t>
  </si>
  <si>
    <t>4.15 Epsom</t>
  </si>
  <si>
    <t>5.00 Epsom</t>
  </si>
  <si>
    <t>5.40 Epsom</t>
  </si>
  <si>
    <t>https://www.irishracing.com/racecards/Sat-7th-Jun-2025/Epsom/1300</t>
  </si>
  <si>
    <t>1.35 Epsom</t>
  </si>
  <si>
    <t>https://www.irishracing.com/racecards/Sat-7th-Jun-2025/Epsom/1335</t>
  </si>
  <si>
    <t>Persica</t>
  </si>
  <si>
    <t>Ruby's Profit</t>
  </si>
  <si>
    <t>https://www.irishracing.com/racecards/Sat-7th-Jun-2025/Epsom/1410</t>
  </si>
  <si>
    <t>Tyrrhenian Sea</t>
  </si>
  <si>
    <t>https://www.irishracing.com/racecards/Sat-7th-Jun-2025/Epsom/1445</t>
  </si>
  <si>
    <t>Desert Cop</t>
  </si>
  <si>
    <t>https://www.irishracing.com/racecards/Sat-7th-Jun-2025/Epsom/1530</t>
  </si>
  <si>
    <t>Ruling Court</t>
  </si>
  <si>
    <t>https://www.irishracing.com/racecards/Sat-7th-Jun-2025/Epsom/1615</t>
  </si>
  <si>
    <t>Beauld As Brass</t>
  </si>
  <si>
    <t>https://www.irishracing.com/racecards/Sat-7th-Jun-2025/Epsom/1700</t>
  </si>
  <si>
    <t xml:space="preserve">War Hawk </t>
  </si>
  <si>
    <t>https://www.irishracing.com/racecards/Sat-7th-Jun-2025/Epsom/1740</t>
  </si>
  <si>
    <t xml:space="preserve">Circe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</si>
</sst>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16" fontId="0" fillId="0" borderId="0" xfId="0" applyNumberFormat="1"/>
    <xf numFmtId="2" fontId="0" fillId="0" borderId="0" xfId="0" applyNumberFormat="1"/>
    <xf numFmtId="9" fontId="0" fillId="0" borderId="0" xfId="2" applyFont="1"/>
    <xf numFmtId="0" fontId="2" fillId="0" borderId="0" xfId="1" applyFont="1"/>
    <xf numFmtId="0" fontId="3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rishracing.com/racecards/Mon-12th-May-2025/Windsor/2010" TargetMode="External"/><Relationship Id="rId18" Type="http://schemas.openxmlformats.org/officeDocument/2006/relationships/hyperlink" Target="https://www.irishracing.com/racecards/Tue-13th-May-2025/Worcester/1600" TargetMode="External"/><Relationship Id="rId26" Type="http://schemas.openxmlformats.org/officeDocument/2006/relationships/hyperlink" Target="https://www.irishracing.com/racecards/Wed-14th-May-2025/York/1618" TargetMode="External"/><Relationship Id="rId39" Type="http://schemas.openxmlformats.org/officeDocument/2006/relationships/hyperlink" Target="https://www.irishracing.com/racecards/Fri-6th-Jun-2025/Epsom/1515" TargetMode="External"/><Relationship Id="rId21" Type="http://schemas.openxmlformats.org/officeDocument/2006/relationships/hyperlink" Target="https://www.irishracing.com/racecards/Tue-13th-May-2025/Worcester/1735" TargetMode="External"/><Relationship Id="rId34" Type="http://schemas.openxmlformats.org/officeDocument/2006/relationships/hyperlink" Target="https://www.irishracing.com/racecards/Thu-15th-May-2025/York/1655" TargetMode="External"/><Relationship Id="rId42" Type="http://schemas.openxmlformats.org/officeDocument/2006/relationships/hyperlink" Target="https://www.irishracing.com/racecards/Fri-6th-Jun-2025/Epsom/1710" TargetMode="External"/><Relationship Id="rId47" Type="http://schemas.openxmlformats.org/officeDocument/2006/relationships/hyperlink" Target="https://www.irishracing.com/racecards/Sat-7th-Jun-2025/Epsom/1530" TargetMode="External"/><Relationship Id="rId50" Type="http://schemas.openxmlformats.org/officeDocument/2006/relationships/hyperlink" Target="https://www.irishracing.com/racecards/Sat-7th-Jun-2025/Epsom/1740" TargetMode="External"/><Relationship Id="rId7" Type="http://schemas.openxmlformats.org/officeDocument/2006/relationships/hyperlink" Target="https://www.irishracing.com/racecards/Sun-11th-May-2025/Leopardstown/1640" TargetMode="External"/><Relationship Id="rId2" Type="http://schemas.openxmlformats.org/officeDocument/2006/relationships/hyperlink" Target="https://www.irishracing.com/racecards/Sun-11th-May-2025/Leopardstown/1345" TargetMode="External"/><Relationship Id="rId16" Type="http://schemas.openxmlformats.org/officeDocument/2006/relationships/hyperlink" Target="https://www.irishracing.com/racecards/Tue-13th-May-2025/Worcester/1500" TargetMode="External"/><Relationship Id="rId29" Type="http://schemas.openxmlformats.org/officeDocument/2006/relationships/hyperlink" Target="https://www.irishracing.com/racecards/Thu-15th-May-2025/York/1410" TargetMode="External"/><Relationship Id="rId11" Type="http://schemas.openxmlformats.org/officeDocument/2006/relationships/hyperlink" Target="https://www.irishracing.com/racecards/Mon-12th-May-2025/Windsor/1833" TargetMode="External"/><Relationship Id="rId24" Type="http://schemas.openxmlformats.org/officeDocument/2006/relationships/hyperlink" Target="https://www.irishracing.com/racecards/Wed-14th-May-2025/York/1513" TargetMode="External"/><Relationship Id="rId32" Type="http://schemas.openxmlformats.org/officeDocument/2006/relationships/hyperlink" Target="https://www.irishracing.com/racecards/Thu-15th-May-2025/York/1545" TargetMode="External"/><Relationship Id="rId37" Type="http://schemas.openxmlformats.org/officeDocument/2006/relationships/hyperlink" Target="https://www.irishracing.com/racecards/Fri-6th-Jun-2025/Epsom/1405" TargetMode="External"/><Relationship Id="rId40" Type="http://schemas.openxmlformats.org/officeDocument/2006/relationships/hyperlink" Target="https://www.irishracing.com/racecards/Fri-6th-Jun-2025/Epsom/1600" TargetMode="External"/><Relationship Id="rId45" Type="http://schemas.openxmlformats.org/officeDocument/2006/relationships/hyperlink" Target="https://www.irishracing.com/racecards/Sat-7th-Jun-2025/Epsom/1410" TargetMode="External"/><Relationship Id="rId5" Type="http://schemas.openxmlformats.org/officeDocument/2006/relationships/hyperlink" Target="https://www.irishracing.com/racecards/Sun-11th-May-2025/Leopardstown/1530" TargetMode="External"/><Relationship Id="rId15" Type="http://schemas.openxmlformats.org/officeDocument/2006/relationships/hyperlink" Target="https://www.irishracing.com/racecards/Tue-13th-May-2025/Worcester/1430" TargetMode="External"/><Relationship Id="rId23" Type="http://schemas.openxmlformats.org/officeDocument/2006/relationships/hyperlink" Target="https://www.irishracing.com/racecards/Wed-14th-May-2025/York/1442" TargetMode="External"/><Relationship Id="rId28" Type="http://schemas.openxmlformats.org/officeDocument/2006/relationships/hyperlink" Target="https://www.irishracing.com/racecards/Wed-14th-May-2025/York/1725" TargetMode="External"/><Relationship Id="rId36" Type="http://schemas.openxmlformats.org/officeDocument/2006/relationships/hyperlink" Target="https://www.irishracing.com/racecards/Fri-6th-Jun-2025/Epsom/1330" TargetMode="External"/><Relationship Id="rId49" Type="http://schemas.openxmlformats.org/officeDocument/2006/relationships/hyperlink" Target="https://www.irishracing.com/racecards/Sat-7th-Jun-2025/Epsom/1700" TargetMode="External"/><Relationship Id="rId10" Type="http://schemas.openxmlformats.org/officeDocument/2006/relationships/hyperlink" Target="https://www.irishracing.com/racecards/Mon-12th-May-2025/Windsor/1803" TargetMode="External"/><Relationship Id="rId19" Type="http://schemas.openxmlformats.org/officeDocument/2006/relationships/hyperlink" Target="https://www.irishracing.com/racecards/Tue-13th-May-2025/Worcester/1630" TargetMode="External"/><Relationship Id="rId31" Type="http://schemas.openxmlformats.org/officeDocument/2006/relationships/hyperlink" Target="https://www.irishracing.com/racecards/Thu-15th-May-2025/York/1513" TargetMode="External"/><Relationship Id="rId44" Type="http://schemas.openxmlformats.org/officeDocument/2006/relationships/hyperlink" Target="https://www.irishracing.com/racecards/Sat-7th-Jun-2025/Epsom/1335" TargetMode="External"/><Relationship Id="rId4" Type="http://schemas.openxmlformats.org/officeDocument/2006/relationships/hyperlink" Target="https://www.irishracing.com/racecards/Sun-11th-May-2025/Leopardstown/1455" TargetMode="External"/><Relationship Id="rId9" Type="http://schemas.openxmlformats.org/officeDocument/2006/relationships/hyperlink" Target="https://www.irishracing.com/racecards/Mon-12th-May-2025/Windsor/1733" TargetMode="External"/><Relationship Id="rId14" Type="http://schemas.openxmlformats.org/officeDocument/2006/relationships/hyperlink" Target="https://www.irishracing.com/racecards/Tue-13th-May-2025/Worcester/1400" TargetMode="External"/><Relationship Id="rId22" Type="http://schemas.openxmlformats.org/officeDocument/2006/relationships/hyperlink" Target="https://www.irishracing.com/racecards/Wed-14th-May-2025/York/1410" TargetMode="External"/><Relationship Id="rId27" Type="http://schemas.openxmlformats.org/officeDocument/2006/relationships/hyperlink" Target="https://www.irishracing.com/racecards/Wed-14th-May-2025/York/1655" TargetMode="External"/><Relationship Id="rId30" Type="http://schemas.openxmlformats.org/officeDocument/2006/relationships/hyperlink" Target="https://www.irishracing.com/racecards/Thu-15th-May-2025/York/1442" TargetMode="External"/><Relationship Id="rId35" Type="http://schemas.openxmlformats.org/officeDocument/2006/relationships/hyperlink" Target="https://www.irishracing.com/racecards/Thu-15th-May-2025/York/1725" TargetMode="External"/><Relationship Id="rId43" Type="http://schemas.openxmlformats.org/officeDocument/2006/relationships/hyperlink" Target="https://www.irishracing.com/racecards/Sat-7th-Jun-2025/Epsom/1300" TargetMode="External"/><Relationship Id="rId48" Type="http://schemas.openxmlformats.org/officeDocument/2006/relationships/hyperlink" Target="https://www.irishracing.com/racecards/Sat-7th-Jun-2025/Epsom/1615" TargetMode="External"/><Relationship Id="rId8" Type="http://schemas.openxmlformats.org/officeDocument/2006/relationships/hyperlink" Target="https://www.irishracing.com/racecards/Sun-11th-May-2025/Leopardstown/1715" TargetMode="External"/><Relationship Id="rId51" Type="http://schemas.openxmlformats.org/officeDocument/2006/relationships/hyperlink" Target="https://www.irishracing.com/racecards/Mon-12th-May-2025/Windsor/1700" TargetMode="External"/><Relationship Id="rId3" Type="http://schemas.openxmlformats.org/officeDocument/2006/relationships/hyperlink" Target="https://www.irishracing.com/racecards/Sun-11th-May-2025/Leopardstown/1420" TargetMode="External"/><Relationship Id="rId12" Type="http://schemas.openxmlformats.org/officeDocument/2006/relationships/hyperlink" Target="https://www.irishracing.com/racecards/Mon-12th-May-2025/Windsor/1903" TargetMode="External"/><Relationship Id="rId17" Type="http://schemas.openxmlformats.org/officeDocument/2006/relationships/hyperlink" Target="https://www.irishracing.com/racecards/Tue-13th-May-2025/Worcester/1530" TargetMode="External"/><Relationship Id="rId25" Type="http://schemas.openxmlformats.org/officeDocument/2006/relationships/hyperlink" Target="https://www.irishracing.com/racecards/Wed-14th-May-2025/York/1545" TargetMode="External"/><Relationship Id="rId33" Type="http://schemas.openxmlformats.org/officeDocument/2006/relationships/hyperlink" Target="https://www.irishracing.com/racecards/Thu-15th-May-2025/York/1618" TargetMode="External"/><Relationship Id="rId38" Type="http://schemas.openxmlformats.org/officeDocument/2006/relationships/hyperlink" Target="https://www.irishracing.com/racecards/Fri-6th-Jun-2025/Epsom/1440" TargetMode="External"/><Relationship Id="rId46" Type="http://schemas.openxmlformats.org/officeDocument/2006/relationships/hyperlink" Target="https://www.irishracing.com/racecards/Sat-7th-Jun-2025/Epsom/1445" TargetMode="External"/><Relationship Id="rId20" Type="http://schemas.openxmlformats.org/officeDocument/2006/relationships/hyperlink" Target="https://www.irishracing.com/racecards/Tue-13th-May-2025/Worcester/1705" TargetMode="External"/><Relationship Id="rId41" Type="http://schemas.openxmlformats.org/officeDocument/2006/relationships/hyperlink" Target="https://www.irishracing.com/racecards/Fri-6th-Jun-2025/Epsom/1635" TargetMode="External"/><Relationship Id="rId1" Type="http://schemas.openxmlformats.org/officeDocument/2006/relationships/hyperlink" Target="https://www.irishracing.com/racecards/Sun-11th-May-2025/Leopardstown/1310" TargetMode="External"/><Relationship Id="rId6" Type="http://schemas.openxmlformats.org/officeDocument/2006/relationships/hyperlink" Target="https://www.irishracing.com/racecards/Sun-11th-May-2025/Leopardstown/16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BB75-DFE5-D549-98A5-A9C17DF4CEB1}">
  <dimension ref="A1:K70"/>
  <sheetViews>
    <sheetView tabSelected="1" workbookViewId="0">
      <selection activeCell="D12" sqref="D12"/>
    </sheetView>
  </sheetViews>
  <sheetFormatPr baseColWidth="10" defaultRowHeight="16" x14ac:dyDescent="0.2"/>
  <cols>
    <col min="1" max="1" width="13.33203125" bestFit="1" customWidth="1"/>
    <col min="6" max="6" width="15" bestFit="1" customWidth="1"/>
    <col min="8" max="8" width="18.6640625" bestFit="1" customWidth="1"/>
    <col min="9" max="9" width="12.6640625" bestFit="1" customWidth="1"/>
    <col min="10" max="10" width="13.33203125" bestFit="1" customWidth="1"/>
  </cols>
  <sheetData>
    <row r="1" spans="1:11" x14ac:dyDescent="0.2">
      <c r="E1" t="s">
        <v>34</v>
      </c>
    </row>
    <row r="2" spans="1:11" x14ac:dyDescent="0.2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23</v>
      </c>
    </row>
    <row r="3" spans="1:11" x14ac:dyDescent="0.2">
      <c r="F3" t="s">
        <v>5</v>
      </c>
      <c r="G3" s="1" t="s">
        <v>6</v>
      </c>
      <c r="H3" t="s">
        <v>7</v>
      </c>
      <c r="I3">
        <f>(9/4)+1</f>
        <v>3.25</v>
      </c>
      <c r="J3" t="s">
        <v>8</v>
      </c>
      <c r="K3" t="str">
        <f>IF(ISNUMBER(SEARCH("1st", J3)), "W", IF(OR(ISNUMBER(SEARCH("2nd", J3)), ISNUMBER(SEARCH("3rd", J3))), "P", "L"))</f>
        <v>P</v>
      </c>
    </row>
    <row r="4" spans="1:11" x14ac:dyDescent="0.2">
      <c r="A4" t="s">
        <v>103</v>
      </c>
      <c r="B4" s="4">
        <f>COUNTIF(K3:K102, "W") / COUNTA(K3:K102)</f>
        <v>0.23529411764705882</v>
      </c>
      <c r="F4" t="s">
        <v>9</v>
      </c>
      <c r="G4" s="1" t="s">
        <v>10</v>
      </c>
      <c r="H4" t="s">
        <v>11</v>
      </c>
      <c r="I4">
        <v>4.33</v>
      </c>
      <c r="J4" t="s">
        <v>8</v>
      </c>
      <c r="K4" t="str">
        <f>IF(ISNUMBER(SEARCH("1st", J4)), "W", IF(OR(ISNUMBER(SEARCH("2nd", J4)), ISNUMBER(SEARCH("3rd", J4))), "P", "L"))</f>
        <v>P</v>
      </c>
    </row>
    <row r="5" spans="1:11" x14ac:dyDescent="0.2">
      <c r="A5" t="s">
        <v>104</v>
      </c>
      <c r="B5" s="4">
        <f>COUNTIF(K3:K102, "P") / COUNTA(K3:K102)</f>
        <v>0.35294117647058826</v>
      </c>
      <c r="F5" t="s">
        <v>12</v>
      </c>
      <c r="G5" s="1" t="s">
        <v>13</v>
      </c>
      <c r="H5" t="s">
        <v>14</v>
      </c>
      <c r="I5">
        <v>6.5</v>
      </c>
      <c r="J5" t="s">
        <v>15</v>
      </c>
      <c r="K5" t="str">
        <f t="shared" ref="K5:K10" si="0">IF(ISNUMBER(SEARCH("1st", J5)), "W", IF(OR(ISNUMBER(SEARCH("2nd", J5)), ISNUMBER(SEARCH("3rd", J5))), "P", "L"))</f>
        <v>L</v>
      </c>
    </row>
    <row r="6" spans="1:11" x14ac:dyDescent="0.2">
      <c r="F6" t="s">
        <v>16</v>
      </c>
      <c r="G6" s="1" t="s">
        <v>18</v>
      </c>
      <c r="H6" t="s">
        <v>17</v>
      </c>
      <c r="I6">
        <v>4.33</v>
      </c>
      <c r="J6" t="s">
        <v>8</v>
      </c>
      <c r="K6" t="str">
        <f t="shared" si="0"/>
        <v>P</v>
      </c>
    </row>
    <row r="7" spans="1:11" x14ac:dyDescent="0.2">
      <c r="F7" t="s">
        <v>19</v>
      </c>
      <c r="G7" s="1" t="s">
        <v>20</v>
      </c>
      <c r="H7" t="s">
        <v>21</v>
      </c>
      <c r="I7">
        <v>1.33</v>
      </c>
      <c r="J7" t="s">
        <v>22</v>
      </c>
      <c r="K7" t="str">
        <f t="shared" si="0"/>
        <v>W</v>
      </c>
    </row>
    <row r="8" spans="1:11" x14ac:dyDescent="0.2">
      <c r="F8" t="s">
        <v>24</v>
      </c>
      <c r="G8" s="1" t="s">
        <v>25</v>
      </c>
      <c r="H8" t="s">
        <v>26</v>
      </c>
      <c r="I8">
        <v>3</v>
      </c>
      <c r="J8" t="s">
        <v>22</v>
      </c>
      <c r="K8" t="str">
        <f t="shared" si="0"/>
        <v>W</v>
      </c>
    </row>
    <row r="9" spans="1:11" x14ac:dyDescent="0.2">
      <c r="F9" t="s">
        <v>27</v>
      </c>
      <c r="G9" s="1" t="s">
        <v>28</v>
      </c>
      <c r="H9" t="s">
        <v>29</v>
      </c>
      <c r="I9">
        <v>4.5</v>
      </c>
      <c r="J9" t="s">
        <v>30</v>
      </c>
      <c r="K9" t="str">
        <f t="shared" si="0"/>
        <v>L</v>
      </c>
    </row>
    <row r="10" spans="1:11" x14ac:dyDescent="0.2">
      <c r="F10" t="s">
        <v>31</v>
      </c>
      <c r="G10" s="1" t="s">
        <v>32</v>
      </c>
      <c r="H10" t="s">
        <v>33</v>
      </c>
      <c r="I10">
        <v>15</v>
      </c>
      <c r="J10" t="s">
        <v>15</v>
      </c>
      <c r="K10" t="str">
        <f t="shared" si="0"/>
        <v>L</v>
      </c>
    </row>
    <row r="11" spans="1:11" s="6" customFormat="1" x14ac:dyDescent="0.2"/>
    <row r="12" spans="1:11" x14ac:dyDescent="0.2">
      <c r="E12" s="2">
        <v>45789</v>
      </c>
    </row>
    <row r="13" spans="1:11" x14ac:dyDescent="0.2">
      <c r="F13" t="s">
        <v>36</v>
      </c>
      <c r="G13" s="1" t="s">
        <v>35</v>
      </c>
      <c r="H13" t="s">
        <v>37</v>
      </c>
      <c r="I13">
        <f>(11/8)+1</f>
        <v>2.375</v>
      </c>
      <c r="J13" t="s">
        <v>22</v>
      </c>
      <c r="K13" t="str">
        <f>IF(ISNUMBER(SEARCH("1st", J13)), "W", IF(OR(ISNUMBER(SEARCH("2nd", J13)), ISNUMBER(SEARCH("3rd", J13))), "P", "L"))</f>
        <v>W</v>
      </c>
    </row>
    <row r="14" spans="1:11" x14ac:dyDescent="0.2">
      <c r="F14" t="s">
        <v>38</v>
      </c>
      <c r="G14" s="1" t="s">
        <v>39</v>
      </c>
      <c r="H14" t="s">
        <v>40</v>
      </c>
      <c r="I14">
        <v>4</v>
      </c>
      <c r="J14" t="s">
        <v>8</v>
      </c>
      <c r="K14" t="str">
        <f t="shared" ref="K14:K60" si="1">IF(ISNUMBER(SEARCH("1st", J14)), "W", IF(OR(ISNUMBER(SEARCH("2nd", J14)), ISNUMBER(SEARCH("3rd", J14))), "P", "L"))</f>
        <v>P</v>
      </c>
    </row>
    <row r="15" spans="1:11" x14ac:dyDescent="0.2">
      <c r="F15" t="s">
        <v>41</v>
      </c>
      <c r="G15" s="1" t="s">
        <v>43</v>
      </c>
      <c r="H15" t="s">
        <v>42</v>
      </c>
      <c r="I15">
        <v>5</v>
      </c>
      <c r="J15" t="s">
        <v>56</v>
      </c>
      <c r="K15" t="str">
        <f t="shared" si="1"/>
        <v>P</v>
      </c>
    </row>
    <row r="16" spans="1:11" x14ac:dyDescent="0.2">
      <c r="F16" t="s">
        <v>44</v>
      </c>
      <c r="G16" s="1" t="s">
        <v>45</v>
      </c>
      <c r="H16" t="s">
        <v>46</v>
      </c>
      <c r="I16">
        <v>9</v>
      </c>
      <c r="J16" t="s">
        <v>56</v>
      </c>
      <c r="K16" t="str">
        <f t="shared" si="1"/>
        <v>P</v>
      </c>
    </row>
    <row r="17" spans="5:11" x14ac:dyDescent="0.2">
      <c r="F17" t="s">
        <v>47</v>
      </c>
      <c r="G17" s="1" t="s">
        <v>48</v>
      </c>
      <c r="H17" t="s">
        <v>49</v>
      </c>
      <c r="I17" s="3">
        <f>(8/15)+1</f>
        <v>1.5333333333333332</v>
      </c>
      <c r="J17" t="s">
        <v>22</v>
      </c>
      <c r="K17" t="str">
        <f t="shared" si="1"/>
        <v>W</v>
      </c>
    </row>
    <row r="18" spans="5:11" x14ac:dyDescent="0.2">
      <c r="F18" t="s">
        <v>50</v>
      </c>
      <c r="G18" s="1" t="s">
        <v>51</v>
      </c>
      <c r="H18" t="s">
        <v>54</v>
      </c>
      <c r="I18">
        <v>2</v>
      </c>
      <c r="J18" t="s">
        <v>8</v>
      </c>
      <c r="K18" t="str">
        <f t="shared" si="1"/>
        <v>P</v>
      </c>
    </row>
    <row r="19" spans="5:11" x14ac:dyDescent="0.2">
      <c r="F19" t="s">
        <v>52</v>
      </c>
      <c r="G19" s="1" t="s">
        <v>53</v>
      </c>
      <c r="H19" t="s">
        <v>55</v>
      </c>
      <c r="I19">
        <v>3.5</v>
      </c>
      <c r="J19" t="s">
        <v>8</v>
      </c>
      <c r="K19" t="str">
        <f t="shared" si="1"/>
        <v>P</v>
      </c>
    </row>
    <row r="21" spans="5:11" x14ac:dyDescent="0.2">
      <c r="E21" s="2">
        <v>45790</v>
      </c>
      <c r="F21" t="s">
        <v>57</v>
      </c>
      <c r="G21" s="1" t="s">
        <v>65</v>
      </c>
      <c r="H21" t="s">
        <v>73</v>
      </c>
      <c r="I21">
        <v>4.33</v>
      </c>
      <c r="J21" t="s">
        <v>81</v>
      </c>
      <c r="K21" t="str">
        <f t="shared" si="1"/>
        <v>L</v>
      </c>
    </row>
    <row r="22" spans="5:11" x14ac:dyDescent="0.2">
      <c r="F22" t="s">
        <v>58</v>
      </c>
      <c r="G22" s="1" t="s">
        <v>66</v>
      </c>
      <c r="H22" t="s">
        <v>74</v>
      </c>
      <c r="I22">
        <v>4.33</v>
      </c>
      <c r="J22" t="s">
        <v>8</v>
      </c>
      <c r="K22" t="str">
        <f t="shared" si="1"/>
        <v>P</v>
      </c>
    </row>
    <row r="23" spans="5:11" x14ac:dyDescent="0.2">
      <c r="F23" t="s">
        <v>59</v>
      </c>
      <c r="G23" s="1" t="s">
        <v>67</v>
      </c>
      <c r="H23" t="s">
        <v>75</v>
      </c>
      <c r="I23">
        <v>3</v>
      </c>
      <c r="J23" t="s">
        <v>22</v>
      </c>
      <c r="K23" t="str">
        <f t="shared" si="1"/>
        <v>W</v>
      </c>
    </row>
    <row r="24" spans="5:11" x14ac:dyDescent="0.2">
      <c r="F24" t="s">
        <v>60</v>
      </c>
      <c r="G24" s="1" t="s">
        <v>68</v>
      </c>
      <c r="H24" t="s">
        <v>76</v>
      </c>
      <c r="I24" s="3">
        <f>(5/6)+1</f>
        <v>1.8333333333333335</v>
      </c>
      <c r="J24" t="s">
        <v>22</v>
      </c>
      <c r="K24" t="str">
        <f t="shared" si="1"/>
        <v>W</v>
      </c>
    </row>
    <row r="25" spans="5:11" x14ac:dyDescent="0.2">
      <c r="F25" t="s">
        <v>61</v>
      </c>
      <c r="G25" s="1" t="s">
        <v>69</v>
      </c>
      <c r="H25" t="s">
        <v>77</v>
      </c>
      <c r="I25">
        <f>(4/5)+1</f>
        <v>1.8</v>
      </c>
      <c r="J25" t="s">
        <v>30</v>
      </c>
      <c r="K25" t="str">
        <f t="shared" si="1"/>
        <v>L</v>
      </c>
    </row>
    <row r="26" spans="5:11" x14ac:dyDescent="0.2">
      <c r="F26" t="s">
        <v>62</v>
      </c>
      <c r="G26" s="1" t="s">
        <v>70</v>
      </c>
      <c r="H26" t="s">
        <v>78</v>
      </c>
      <c r="I26">
        <v>6</v>
      </c>
      <c r="J26" t="s">
        <v>15</v>
      </c>
      <c r="K26" t="str">
        <f t="shared" si="1"/>
        <v>L</v>
      </c>
    </row>
    <row r="27" spans="5:11" x14ac:dyDescent="0.2">
      <c r="F27" t="s">
        <v>63</v>
      </c>
      <c r="G27" s="1" t="s">
        <v>71</v>
      </c>
      <c r="H27" t="s">
        <v>79</v>
      </c>
      <c r="I27">
        <v>15</v>
      </c>
      <c r="J27" t="s">
        <v>15</v>
      </c>
      <c r="K27" t="str">
        <f t="shared" si="1"/>
        <v>L</v>
      </c>
    </row>
    <row r="28" spans="5:11" x14ac:dyDescent="0.2">
      <c r="F28" t="s">
        <v>64</v>
      </c>
      <c r="G28" s="1" t="s">
        <v>72</v>
      </c>
      <c r="H28" t="s">
        <v>80</v>
      </c>
      <c r="I28">
        <f>(11/4)+1</f>
        <v>3.75</v>
      </c>
      <c r="J28" t="s">
        <v>8</v>
      </c>
      <c r="K28" t="str">
        <f t="shared" si="1"/>
        <v>P</v>
      </c>
    </row>
    <row r="30" spans="5:11" x14ac:dyDescent="0.2">
      <c r="E30" s="2">
        <v>45791</v>
      </c>
      <c r="F30" t="s">
        <v>82</v>
      </c>
      <c r="G30" s="1" t="s">
        <v>89</v>
      </c>
      <c r="H30" t="s">
        <v>96</v>
      </c>
      <c r="I30">
        <v>8.5</v>
      </c>
      <c r="J30" t="s">
        <v>22</v>
      </c>
      <c r="K30" t="str">
        <f t="shared" si="1"/>
        <v>W</v>
      </c>
    </row>
    <row r="31" spans="5:11" x14ac:dyDescent="0.2">
      <c r="F31" t="s">
        <v>83</v>
      </c>
      <c r="G31" s="1" t="s">
        <v>90</v>
      </c>
      <c r="H31" t="s">
        <v>97</v>
      </c>
      <c r="I31">
        <v>10</v>
      </c>
      <c r="J31" t="s">
        <v>105</v>
      </c>
      <c r="K31" t="str">
        <f t="shared" si="1"/>
        <v>L</v>
      </c>
    </row>
    <row r="32" spans="5:11" x14ac:dyDescent="0.2">
      <c r="F32" t="s">
        <v>84</v>
      </c>
      <c r="G32" s="1" t="s">
        <v>91</v>
      </c>
      <c r="H32" t="s">
        <v>98</v>
      </c>
      <c r="I32">
        <v>29</v>
      </c>
      <c r="J32" t="s">
        <v>106</v>
      </c>
      <c r="K32" t="str">
        <f t="shared" si="1"/>
        <v>L</v>
      </c>
    </row>
    <row r="33" spans="5:11" x14ac:dyDescent="0.2">
      <c r="F33" t="s">
        <v>85</v>
      </c>
      <c r="G33" s="1" t="s">
        <v>92</v>
      </c>
      <c r="H33" t="s">
        <v>99</v>
      </c>
      <c r="I33">
        <v>10</v>
      </c>
      <c r="J33" t="s">
        <v>8</v>
      </c>
      <c r="K33" t="str">
        <f t="shared" si="1"/>
        <v>P</v>
      </c>
    </row>
    <row r="34" spans="5:11" x14ac:dyDescent="0.2">
      <c r="F34" t="s">
        <v>86</v>
      </c>
      <c r="G34" s="1" t="s">
        <v>93</v>
      </c>
      <c r="H34" t="s">
        <v>100</v>
      </c>
      <c r="I34">
        <v>17</v>
      </c>
      <c r="J34" t="s">
        <v>106</v>
      </c>
      <c r="K34" t="str">
        <f t="shared" si="1"/>
        <v>L</v>
      </c>
    </row>
    <row r="35" spans="5:11" x14ac:dyDescent="0.2">
      <c r="F35" t="s">
        <v>87</v>
      </c>
      <c r="G35" s="1" t="s">
        <v>94</v>
      </c>
      <c r="H35" t="s">
        <v>101</v>
      </c>
      <c r="I35">
        <v>13</v>
      </c>
      <c r="J35" t="s">
        <v>106</v>
      </c>
      <c r="K35" t="str">
        <f t="shared" si="1"/>
        <v>L</v>
      </c>
    </row>
    <row r="36" spans="5:11" x14ac:dyDescent="0.2">
      <c r="F36" t="s">
        <v>88</v>
      </c>
      <c r="G36" s="1" t="s">
        <v>95</v>
      </c>
      <c r="H36" t="s">
        <v>102</v>
      </c>
      <c r="I36">
        <v>21</v>
      </c>
      <c r="J36" t="s">
        <v>30</v>
      </c>
      <c r="K36" t="str">
        <f t="shared" si="1"/>
        <v>L</v>
      </c>
    </row>
    <row r="38" spans="5:11" x14ac:dyDescent="0.2">
      <c r="E38" s="2">
        <v>45792</v>
      </c>
      <c r="F38" t="s">
        <v>82</v>
      </c>
      <c r="G38" s="1" t="s">
        <v>107</v>
      </c>
      <c r="H38" t="s">
        <v>108</v>
      </c>
      <c r="I38">
        <f>(7/2)+1</f>
        <v>4.5</v>
      </c>
      <c r="J38" t="s">
        <v>22</v>
      </c>
      <c r="K38" t="str">
        <f t="shared" si="1"/>
        <v>W</v>
      </c>
    </row>
    <row r="39" spans="5:11" x14ac:dyDescent="0.2">
      <c r="F39" t="s">
        <v>83</v>
      </c>
      <c r="G39" s="1" t="s">
        <v>109</v>
      </c>
      <c r="H39" s="5" t="s">
        <v>110</v>
      </c>
      <c r="I39">
        <v>9</v>
      </c>
      <c r="J39" t="s">
        <v>106</v>
      </c>
      <c r="K39" t="str">
        <f t="shared" si="1"/>
        <v>L</v>
      </c>
    </row>
    <row r="40" spans="5:11" x14ac:dyDescent="0.2">
      <c r="F40" t="s">
        <v>84</v>
      </c>
      <c r="G40" s="1" t="s">
        <v>111</v>
      </c>
      <c r="H40" s="5" t="s">
        <v>112</v>
      </c>
      <c r="I40">
        <v>6</v>
      </c>
      <c r="J40" t="s">
        <v>15</v>
      </c>
      <c r="K40" t="str">
        <f t="shared" si="1"/>
        <v>L</v>
      </c>
    </row>
    <row r="41" spans="5:11" x14ac:dyDescent="0.2">
      <c r="F41" t="s">
        <v>85</v>
      </c>
      <c r="G41" s="1" t="s">
        <v>113</v>
      </c>
      <c r="H41" t="s">
        <v>114</v>
      </c>
      <c r="I41" s="3">
        <f>(8/11)+1</f>
        <v>1.7272727272727273</v>
      </c>
      <c r="J41" t="s">
        <v>15</v>
      </c>
      <c r="K41" t="str">
        <f t="shared" si="1"/>
        <v>L</v>
      </c>
    </row>
    <row r="42" spans="5:11" x14ac:dyDescent="0.2">
      <c r="F42" t="s">
        <v>86</v>
      </c>
      <c r="G42" s="1" t="s">
        <v>116</v>
      </c>
      <c r="H42" t="s">
        <v>115</v>
      </c>
      <c r="I42">
        <v>5.5</v>
      </c>
      <c r="J42" t="s">
        <v>56</v>
      </c>
      <c r="K42" t="str">
        <f t="shared" si="1"/>
        <v>P</v>
      </c>
    </row>
    <row r="43" spans="5:11" x14ac:dyDescent="0.2">
      <c r="F43" t="s">
        <v>87</v>
      </c>
      <c r="G43" s="1" t="s">
        <v>117</v>
      </c>
      <c r="H43" t="s">
        <v>118</v>
      </c>
      <c r="I43">
        <v>6.5</v>
      </c>
      <c r="J43" t="s">
        <v>8</v>
      </c>
      <c r="K43" t="str">
        <f t="shared" si="1"/>
        <v>P</v>
      </c>
    </row>
    <row r="44" spans="5:11" x14ac:dyDescent="0.2">
      <c r="F44" t="s">
        <v>88</v>
      </c>
      <c r="G44" s="1" t="s">
        <v>119</v>
      </c>
      <c r="H44" t="s">
        <v>120</v>
      </c>
      <c r="I44">
        <v>4</v>
      </c>
      <c r="J44" t="s">
        <v>105</v>
      </c>
      <c r="K44" t="str">
        <f t="shared" si="1"/>
        <v>L</v>
      </c>
    </row>
    <row r="46" spans="5:11" x14ac:dyDescent="0.2">
      <c r="E46" s="2">
        <v>45812</v>
      </c>
      <c r="F46" t="s">
        <v>121</v>
      </c>
      <c r="G46" s="1" t="s">
        <v>122</v>
      </c>
      <c r="H46" t="s">
        <v>123</v>
      </c>
      <c r="I46">
        <v>2.1</v>
      </c>
      <c r="J46" t="s">
        <v>8</v>
      </c>
      <c r="K46" t="str">
        <f t="shared" si="1"/>
        <v>P</v>
      </c>
    </row>
    <row r="47" spans="5:11" x14ac:dyDescent="0.2">
      <c r="F47" t="s">
        <v>126</v>
      </c>
      <c r="G47" s="1" t="s">
        <v>125</v>
      </c>
      <c r="H47" t="s">
        <v>124</v>
      </c>
      <c r="I47">
        <v>2</v>
      </c>
      <c r="J47" t="s">
        <v>22</v>
      </c>
      <c r="K47" t="str">
        <f t="shared" si="1"/>
        <v>W</v>
      </c>
    </row>
    <row r="48" spans="5:11" x14ac:dyDescent="0.2">
      <c r="F48" t="s">
        <v>129</v>
      </c>
      <c r="G48" s="1" t="s">
        <v>128</v>
      </c>
      <c r="H48" t="s">
        <v>127</v>
      </c>
      <c r="I48">
        <v>6.5</v>
      </c>
      <c r="J48" t="s">
        <v>8</v>
      </c>
      <c r="K48" t="str">
        <f t="shared" si="1"/>
        <v>P</v>
      </c>
    </row>
    <row r="49" spans="5:11" x14ac:dyDescent="0.2">
      <c r="F49" t="s">
        <v>132</v>
      </c>
      <c r="G49" s="1" t="s">
        <v>131</v>
      </c>
      <c r="H49" t="s">
        <v>130</v>
      </c>
      <c r="I49">
        <v>4.5</v>
      </c>
      <c r="J49" t="s">
        <v>8</v>
      </c>
      <c r="K49" t="str">
        <f t="shared" si="1"/>
        <v>P</v>
      </c>
    </row>
    <row r="50" spans="5:11" x14ac:dyDescent="0.2">
      <c r="F50" t="s">
        <v>134</v>
      </c>
      <c r="G50" s="1" t="s">
        <v>133</v>
      </c>
      <c r="H50" t="s">
        <v>135</v>
      </c>
      <c r="I50">
        <v>12</v>
      </c>
      <c r="J50" t="s">
        <v>106</v>
      </c>
      <c r="K50" t="str">
        <f t="shared" si="1"/>
        <v>L</v>
      </c>
    </row>
    <row r="51" spans="5:11" x14ac:dyDescent="0.2">
      <c r="F51" t="s">
        <v>136</v>
      </c>
      <c r="G51" s="1" t="s">
        <v>137</v>
      </c>
      <c r="H51" t="s">
        <v>138</v>
      </c>
      <c r="I51">
        <v>1.62</v>
      </c>
      <c r="J51" t="s">
        <v>22</v>
      </c>
      <c r="K51" t="str">
        <f t="shared" si="1"/>
        <v>W</v>
      </c>
    </row>
    <row r="52" spans="5:11" x14ac:dyDescent="0.2">
      <c r="F52" t="s">
        <v>139</v>
      </c>
      <c r="G52" s="1" t="s">
        <v>140</v>
      </c>
      <c r="H52" t="s">
        <v>141</v>
      </c>
      <c r="I52">
        <v>5</v>
      </c>
      <c r="J52" t="s">
        <v>56</v>
      </c>
      <c r="K52" t="str">
        <f t="shared" si="1"/>
        <v>P</v>
      </c>
    </row>
    <row r="54" spans="5:11" x14ac:dyDescent="0.2">
      <c r="E54" s="2">
        <v>45814</v>
      </c>
      <c r="F54" t="s">
        <v>142</v>
      </c>
      <c r="G54" s="1" t="s">
        <v>143</v>
      </c>
      <c r="H54" t="s">
        <v>156</v>
      </c>
      <c r="I54">
        <v>9</v>
      </c>
      <c r="J54" t="s">
        <v>106</v>
      </c>
      <c r="K54" t="str">
        <f t="shared" si="1"/>
        <v>L</v>
      </c>
    </row>
    <row r="55" spans="5:11" x14ac:dyDescent="0.2">
      <c r="F55" t="s">
        <v>144</v>
      </c>
      <c r="G55" s="1" t="s">
        <v>145</v>
      </c>
      <c r="H55" t="s">
        <v>157</v>
      </c>
      <c r="I55">
        <f>(6/5)+1</f>
        <v>2.2000000000000002</v>
      </c>
      <c r="J55" t="s">
        <v>22</v>
      </c>
      <c r="K55" t="str">
        <f t="shared" si="1"/>
        <v>W</v>
      </c>
    </row>
    <row r="56" spans="5:11" x14ac:dyDescent="0.2">
      <c r="F56" t="s">
        <v>146</v>
      </c>
      <c r="G56" s="1" t="s">
        <v>147</v>
      </c>
      <c r="H56" t="s">
        <v>158</v>
      </c>
      <c r="I56">
        <v>4.5</v>
      </c>
      <c r="J56" t="s">
        <v>22</v>
      </c>
      <c r="K56" t="str">
        <f t="shared" si="1"/>
        <v>W</v>
      </c>
    </row>
    <row r="57" spans="5:11" x14ac:dyDescent="0.2">
      <c r="F57" t="s">
        <v>148</v>
      </c>
      <c r="G57" s="1" t="s">
        <v>149</v>
      </c>
      <c r="H57" t="s">
        <v>159</v>
      </c>
      <c r="I57">
        <v>15</v>
      </c>
      <c r="J57" t="s">
        <v>163</v>
      </c>
      <c r="K57" t="str">
        <f t="shared" si="1"/>
        <v>L</v>
      </c>
    </row>
    <row r="58" spans="5:11" x14ac:dyDescent="0.2">
      <c r="F58" t="s">
        <v>150</v>
      </c>
      <c r="G58" s="1" t="s">
        <v>151</v>
      </c>
      <c r="H58" t="s">
        <v>160</v>
      </c>
      <c r="I58">
        <v>2.5</v>
      </c>
      <c r="J58" t="s">
        <v>8</v>
      </c>
      <c r="K58" t="str">
        <f t="shared" si="1"/>
        <v>P</v>
      </c>
    </row>
    <row r="59" spans="5:11" x14ac:dyDescent="0.2">
      <c r="F59" t="s">
        <v>152</v>
      </c>
      <c r="G59" s="1" t="s">
        <v>153</v>
      </c>
      <c r="H59" t="s">
        <v>161</v>
      </c>
      <c r="I59">
        <v>7.5</v>
      </c>
      <c r="J59" t="s">
        <v>164</v>
      </c>
      <c r="K59" t="str">
        <f t="shared" si="1"/>
        <v>L</v>
      </c>
    </row>
    <row r="60" spans="5:11" x14ac:dyDescent="0.2">
      <c r="F60" t="s">
        <v>154</v>
      </c>
      <c r="G60" s="1" t="s">
        <v>155</v>
      </c>
      <c r="H60" t="s">
        <v>162</v>
      </c>
      <c r="I60">
        <v>4.33</v>
      </c>
      <c r="J60" t="s">
        <v>105</v>
      </c>
      <c r="K60" t="str">
        <f t="shared" si="1"/>
        <v>L</v>
      </c>
    </row>
    <row r="62" spans="5:11" x14ac:dyDescent="0.2">
      <c r="E62" s="2">
        <v>45815</v>
      </c>
      <c r="F62" t="s">
        <v>166</v>
      </c>
      <c r="G62" s="1" t="s">
        <v>173</v>
      </c>
      <c r="H62" t="s">
        <v>165</v>
      </c>
      <c r="I62">
        <v>5.5</v>
      </c>
    </row>
    <row r="63" spans="5:11" x14ac:dyDescent="0.2">
      <c r="F63" t="s">
        <v>174</v>
      </c>
      <c r="G63" s="1" t="s">
        <v>175</v>
      </c>
      <c r="H63" t="s">
        <v>176</v>
      </c>
      <c r="I63">
        <f>(9/4)+1</f>
        <v>3.25</v>
      </c>
    </row>
    <row r="64" spans="5:11" x14ac:dyDescent="0.2">
      <c r="F64" t="s">
        <v>174</v>
      </c>
      <c r="G64" s="1"/>
      <c r="H64" t="s">
        <v>179</v>
      </c>
      <c r="I64">
        <v>34</v>
      </c>
    </row>
    <row r="65" spans="6:9" x14ac:dyDescent="0.2">
      <c r="F65" t="s">
        <v>167</v>
      </c>
      <c r="G65" s="1" t="s">
        <v>178</v>
      </c>
      <c r="H65" t="s">
        <v>177</v>
      </c>
      <c r="I65">
        <v>4</v>
      </c>
    </row>
    <row r="66" spans="6:9" x14ac:dyDescent="0.2">
      <c r="F66" t="s">
        <v>168</v>
      </c>
      <c r="G66" s="1" t="s">
        <v>180</v>
      </c>
      <c r="H66" t="s">
        <v>181</v>
      </c>
      <c r="I66">
        <v>15</v>
      </c>
    </row>
    <row r="67" spans="6:9" x14ac:dyDescent="0.2">
      <c r="F67" t="s">
        <v>169</v>
      </c>
      <c r="G67" s="1" t="s">
        <v>182</v>
      </c>
      <c r="H67" t="s">
        <v>183</v>
      </c>
      <c r="I67">
        <v>5</v>
      </c>
    </row>
    <row r="68" spans="6:9" x14ac:dyDescent="0.2">
      <c r="F68" t="s">
        <v>170</v>
      </c>
      <c r="G68" s="1" t="s">
        <v>184</v>
      </c>
      <c r="H68" t="s">
        <v>185</v>
      </c>
      <c r="I68">
        <v>21</v>
      </c>
    </row>
    <row r="69" spans="6:9" x14ac:dyDescent="0.2">
      <c r="F69" t="s">
        <v>171</v>
      </c>
      <c r="G69" s="1" t="s">
        <v>186</v>
      </c>
      <c r="H69" t="s">
        <v>187</v>
      </c>
      <c r="I69">
        <v>6.5</v>
      </c>
    </row>
    <row r="70" spans="6:9" x14ac:dyDescent="0.2">
      <c r="F70" t="s">
        <v>172</v>
      </c>
      <c r="G70" s="1" t="s">
        <v>188</v>
      </c>
      <c r="H70" t="s">
        <v>189</v>
      </c>
      <c r="I70">
        <v>4.5</v>
      </c>
    </row>
  </sheetData>
  <hyperlinks>
    <hyperlink ref="G3" r:id="rId1" xr:uid="{C7D33729-133B-1940-9674-3D23702189E6}"/>
    <hyperlink ref="G4" r:id="rId2" xr:uid="{952D371A-7F99-D74B-8A10-573B89523CFC}"/>
    <hyperlink ref="G5" r:id="rId3" xr:uid="{99F27068-1DE6-D747-A5A6-CDD98AE212D7}"/>
    <hyperlink ref="G6" r:id="rId4" xr:uid="{23C5BB00-2F4F-BC4A-A9AD-5B5CD0B9E8E7}"/>
    <hyperlink ref="G7" r:id="rId5" xr:uid="{61EAF644-1E6E-4448-A5B3-A071530414AB}"/>
    <hyperlink ref="G8" r:id="rId6" xr:uid="{5D823671-CD95-D047-98EA-A27A5159DA15}"/>
    <hyperlink ref="G9" r:id="rId7" xr:uid="{161E44BC-ED52-9B4A-B474-2ABB411F11DB}"/>
    <hyperlink ref="G10" r:id="rId8" xr:uid="{ED3116DD-7841-FB4A-8281-4AE0369F100E}"/>
    <hyperlink ref="G14" r:id="rId9" xr:uid="{486FA44C-FFE8-0546-8E14-553B0240BFE7}"/>
    <hyperlink ref="G15" r:id="rId10" xr:uid="{F5008BF5-E80E-4F42-AE5F-5E1F18DCFEBE}"/>
    <hyperlink ref="G16" r:id="rId11" xr:uid="{FAD76546-DF33-624E-B3B7-67C01A9DE9BD}"/>
    <hyperlink ref="G17" r:id="rId12" xr:uid="{B08C8C7A-AAFA-7542-8CFE-5FE2E8F4EDA2}"/>
    <hyperlink ref="G19" r:id="rId13" xr:uid="{A16D6812-543D-B249-84D9-3E3FC69D4395}"/>
    <hyperlink ref="G21" r:id="rId14" xr:uid="{A8DB8103-6990-6244-BFEC-14E4516F3FD8}"/>
    <hyperlink ref="G22" r:id="rId15" xr:uid="{3D10B4E9-48AE-114C-BF01-5DC183562543}"/>
    <hyperlink ref="G23" r:id="rId16" xr:uid="{377C5E94-F222-984C-BBC5-168A3CD8EE93}"/>
    <hyperlink ref="G24" r:id="rId17" xr:uid="{467BB212-962A-834C-97C2-5B5F2C9BBAEB}"/>
    <hyperlink ref="G25" r:id="rId18" xr:uid="{61DBB421-C54F-F64F-A42E-1BB37B1C5A02}"/>
    <hyperlink ref="G26" r:id="rId19" xr:uid="{981E6877-1896-5241-A13E-8C7B70365E4F}"/>
    <hyperlink ref="G27" r:id="rId20" xr:uid="{2C151220-EE6E-ED43-9563-9B1BFDB4DF69}"/>
    <hyperlink ref="G28" r:id="rId21" xr:uid="{827CC4CF-4AE5-5041-9737-C8008B73F9DF}"/>
    <hyperlink ref="G30" r:id="rId22" xr:uid="{AAEBA472-B98E-F945-A726-5FC9DC426286}"/>
    <hyperlink ref="G31" r:id="rId23" xr:uid="{D023169F-BD74-A84D-B248-B3BE6CA7432A}"/>
    <hyperlink ref="G32" r:id="rId24" xr:uid="{19CA169F-28F7-9E45-9055-39778E87856F}"/>
    <hyperlink ref="G33" r:id="rId25" xr:uid="{A827A005-7447-2C43-B007-D4F3FC53DF6B}"/>
    <hyperlink ref="G34" r:id="rId26" xr:uid="{05C6C1DC-E153-7248-A183-7E8054F4F46C}"/>
    <hyperlink ref="G35" r:id="rId27" xr:uid="{F55A34C4-EE7C-D54C-9D5B-91C13CDCDADF}"/>
    <hyperlink ref="G36" r:id="rId28" xr:uid="{0EC2D8B9-DB25-C048-9F4C-C2D6D841A12E}"/>
    <hyperlink ref="G38" r:id="rId29" xr:uid="{EB289186-F7BC-F045-BFA2-74655C3B2035}"/>
    <hyperlink ref="G39" r:id="rId30" xr:uid="{636D86AF-6F81-0A44-8112-69618E9230E4}"/>
    <hyperlink ref="G40" r:id="rId31" xr:uid="{64153BA8-4838-6E43-8FAA-2553CBA32C56}"/>
    <hyperlink ref="G41" r:id="rId32" xr:uid="{2433C584-EA63-6246-8459-137E5642B4E6}"/>
    <hyperlink ref="G42" r:id="rId33" xr:uid="{602D86B3-EF2B-7B46-B365-91DA9E7599E3}"/>
    <hyperlink ref="G43" r:id="rId34" xr:uid="{745BA564-D7DF-3240-828B-CF8B39043D4C}"/>
    <hyperlink ref="G44" r:id="rId35" xr:uid="{9E7B1617-1CF2-BD4C-9F02-7CDDCF55D65E}"/>
    <hyperlink ref="G54" r:id="rId36" xr:uid="{4C53060C-FC8B-8444-A6EE-50C8C6017DCB}"/>
    <hyperlink ref="G55" r:id="rId37" xr:uid="{B3370E8C-84EF-7648-B1FD-EB72E25E19B3}"/>
    <hyperlink ref="G56" r:id="rId38" xr:uid="{C3EA1203-CBF6-D940-925F-9A45C18E356C}"/>
    <hyperlink ref="G57" r:id="rId39" xr:uid="{59D94FB8-701D-4548-8605-5834D79EE750}"/>
    <hyperlink ref="G58" r:id="rId40" xr:uid="{FAF45AE5-4C2D-B54A-ABC5-2D99AB586F19}"/>
    <hyperlink ref="G59" r:id="rId41" xr:uid="{53CE53FD-2126-AD4D-B3EB-5F87F31FFD01}"/>
    <hyperlink ref="G60" r:id="rId42" xr:uid="{99B167FD-7A38-8C4F-9E2F-DDED9505271E}"/>
    <hyperlink ref="G62" r:id="rId43" xr:uid="{C21AC259-E8F0-7D49-8ABA-F05FF8172005}"/>
    <hyperlink ref="G63" r:id="rId44" xr:uid="{F17265AE-6D93-A847-96E1-03635C273528}"/>
    <hyperlink ref="G65" r:id="rId45" xr:uid="{16CF4964-6F1B-B84B-8E75-4061506DE217}"/>
    <hyperlink ref="G66" r:id="rId46" xr:uid="{2D9D75C8-5C83-1A4C-9D89-2F6E5D24C7D8}"/>
    <hyperlink ref="G67" r:id="rId47" xr:uid="{EADC8EDA-427A-4046-B465-B373A30181DD}"/>
    <hyperlink ref="G68" r:id="rId48" xr:uid="{C51DDCD2-0849-1A44-9A10-F1D20B7505E3}"/>
    <hyperlink ref="G69" r:id="rId49" xr:uid="{BE201EEE-7BC0-044C-9CF2-7A9E4657BC03}"/>
    <hyperlink ref="G70" r:id="rId50" xr:uid="{8E993D6A-9F85-334F-9065-FA38E2CE9E6A}"/>
    <hyperlink ref="G13" r:id="rId51" xr:uid="{913127D3-9B46-7248-B08B-A1551286A6C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2025-05-11T20:42:56Z</dcterms:created>
  <dcterms:modified xsi:type="dcterms:W3CDTF">2025-06-16T22:32:27Z</dcterms:modified>
</cp:coreProperties>
</file>