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lad2" sheetId="1" state="visible" r:id="rId2"/>
    <sheet name="Lödstation" sheetId="2" state="visible" r:id="rId3"/>
    <sheet name="Kostnader" sheetId="3" state="visible" r:id="rId4"/>
  </sheets>
  <definedNames>
    <definedName function="false" hidden="false" localSheetId="0" name="Externadata_1" vbProcedure="false">Blad2!$B$1:$F$49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9" authorId="0">
      <text>
        <r>
          <rPr>
            <sz val="11"/>
            <color rgb="FF000000"/>
            <rFont val="Calibri"/>
            <family val="2"/>
            <charset val="1"/>
          </rPr>
          <t xml:space="preserve">[Trådad kommentar]
I din version av Excel kan du läsa den här trådade kommentaren, men eventuella ändringar i den tas bort om filen öppnas i en senare version av Excel. Läs mer: https://go.microsoft.com/fwlink/?linkid=870924
Kommentar:
    Det behövs bara en PinSocket som går att bryta</t>
        </r>
      </text>
    </comment>
    <comment ref="D19" authorId="0">
      <text>
        <r>
          <rPr>
            <sz val="11"/>
            <color rgb="FF000000"/>
            <rFont val="Calibri"/>
            <family val="2"/>
            <charset val="1"/>
          </rPr>
          <t xml:space="preserve">[Trådad kommentar]
I din version av Excel kan du läsa den här trådade kommentaren, men eventuella ändringar i den tas bort om filen öppnas i en senare version av Excel. Läs mer: https://go.microsoft.com/fwlink/?linkid=870924
Kommentar:
    Det behövs bara en PinSocket som går att bryta</t>
        </r>
      </text>
    </comment>
  </commentList>
</comments>
</file>

<file path=xl/sharedStrings.xml><?xml version="1.0" encoding="utf-8"?>
<sst xmlns="http://schemas.openxmlformats.org/spreadsheetml/2006/main" count="328" uniqueCount="240">
  <si>
    <t xml:space="preserve">Tillagd I inköpslistan</t>
  </si>
  <si>
    <t xml:space="preserve">Reference</t>
  </si>
  <si>
    <t xml:space="preserve">Quantity</t>
  </si>
  <si>
    <t xml:space="preserve"> Total quantity</t>
  </si>
  <si>
    <t xml:space="preserve"> Value</t>
  </si>
  <si>
    <t xml:space="preserve"> Footprint</t>
  </si>
  <si>
    <t xml:space="preserve">MPN</t>
  </si>
  <si>
    <t xml:space="preserve">Price 1 (EUR)</t>
  </si>
  <si>
    <t xml:space="preserve">Price ext (EUR)</t>
  </si>
  <si>
    <t xml:space="preserve">Ext amount</t>
  </si>
  <si>
    <t xml:space="preserve">Total price (EUR)</t>
  </si>
  <si>
    <t xml:space="preserve">Part page (DigiKey)</t>
  </si>
  <si>
    <t xml:space="preserve">Part page (Mouser)</t>
  </si>
  <si>
    <t xml:space="preserve">Part page other</t>
  </si>
  <si>
    <t xml:space="preserve">yes</t>
  </si>
  <si>
    <t xml:space="preserve">BT1 BT2 BT3 </t>
  </si>
  <si>
    <t xml:space="preserve">NFC_hatch_tmp:18650_holder_SMD</t>
  </si>
  <si>
    <t xml:space="preserve">https://www.digikey.se/product-detail/sv/keystone-electronics/54/36-54-ND/2254090</t>
  </si>
  <si>
    <t xml:space="preserve">Battery</t>
  </si>
  <si>
    <t xml:space="preserve">NCR18650G </t>
  </si>
  <si>
    <t xml:space="preserve">https://www.batterikungen.se/batteri/18650-batterier/panasonic-ncr18650pf-2-900-mah-10a.html</t>
  </si>
  <si>
    <t xml:space="preserve">C1 </t>
  </si>
  <si>
    <t xml:space="preserve">47pF</t>
  </si>
  <si>
    <t xml:space="preserve">Capacitor_SMD:C_0603_1608Metric_Pad1.05x0.95mm_HandSolder</t>
  </si>
  <si>
    <t xml:space="preserve">CC0603JRNPO9BN470</t>
  </si>
  <si>
    <t xml:space="preserve">https://www.digikey.se/product-detail/sv/yageo/CC0603JRNPO9BN470/311-1065-1-ND/302975</t>
  </si>
  <si>
    <t xml:space="preserve">No. Of </t>
  </si>
  <si>
    <t xml:space="preserve">C11 C19 </t>
  </si>
  <si>
    <t xml:space="preserve">10uF</t>
  </si>
  <si>
    <t xml:space="preserve">Capacitor_SMD:C_0805_2012Metric_Pad1.15x1.40mm_HandSolder</t>
  </si>
  <si>
    <t xml:space="preserve">CL21B106KPQNNNE</t>
  </si>
  <si>
    <t xml:space="preserve">https://www.digikey.se/product-detail/sv/samsung-electro-mechanics/CL21B106KPQNNNE/1276-1764-1-ND/3889850</t>
  </si>
  <si>
    <t xml:space="preserve">C12 </t>
  </si>
  <si>
    <t xml:space="preserve">10pF</t>
  </si>
  <si>
    <t xml:space="preserve">CC0603JRNPO9BN100</t>
  </si>
  <si>
    <t xml:space="preserve">https://www.digikey.se/product-detail/sv/yageo/CC0603JRNPO9BN100/311-1058-1-ND/302968</t>
  </si>
  <si>
    <t xml:space="preserve">C14 C9 C10 </t>
  </si>
  <si>
    <t xml:space="preserve">0.1uF</t>
  </si>
  <si>
    <t xml:space="preserve">C0603C104M4RACTU</t>
  </si>
  <si>
    <t xml:space="preserve">https://www.digikey.se/product-detail/sv/kemet/C0603C104M4RACTU/399-1099-1-ND/411374</t>
  </si>
  <si>
    <t xml:space="preserve">C15 </t>
  </si>
  <si>
    <t xml:space="preserve">10nF</t>
  </si>
  <si>
    <t xml:space="preserve">C0603C103M5RACTU</t>
  </si>
  <si>
    <t xml:space="preserve">https://www.digikey.se/product-detail/sv/kemet/C0603C103M5RACTU/399-7842-1-ND/3471565</t>
  </si>
  <si>
    <t xml:space="preserve">C16 C20 </t>
  </si>
  <si>
    <t xml:space="preserve">1uF</t>
  </si>
  <si>
    <t xml:space="preserve">CL21B105KAFNNNE</t>
  </si>
  <si>
    <t xml:space="preserve">https://www.digikey.se/product-detail/sv/samsung-electro-mechanics/CL21B105KAFNNNE/1276-1066-1-ND/3889152</t>
  </si>
  <si>
    <t xml:space="preserve">C23 C13 C2 C4 C8 </t>
  </si>
  <si>
    <t xml:space="preserve">CL10B105KA8NNNC</t>
  </si>
  <si>
    <t xml:space="preserve">https://www.digikey.se/product-detail/sv/samsung-electro-mechanics/CL10B105KA8NNNC/1276-1184-1-ND/3889270</t>
  </si>
  <si>
    <t xml:space="preserve">C3 C17 C18 C21 C22 </t>
  </si>
  <si>
    <t xml:space="preserve">47uF</t>
  </si>
  <si>
    <t xml:space="preserve">Capacitor_SMD:C_1210_3225Metric_Pad1.42x2.65mm_HandSolder</t>
  </si>
  <si>
    <t xml:space="preserve">C1210C476M9PACTU</t>
  </si>
  <si>
    <t xml:space="preserve">https://www.digikey.se/product-detail/sv/kemet/C1210C476M9PACTU/399-4961-1-ND/1090956</t>
  </si>
  <si>
    <t xml:space="preserve">C5 </t>
  </si>
  <si>
    <t xml:space="preserve">820pF</t>
  </si>
  <si>
    <t xml:space="preserve">CC0603JRNPO0BN821</t>
  </si>
  <si>
    <t xml:space="preserve">https://www.digikey.se/product-detail/sv/yageo/CC0603JRNPO0BN821/311-3945-1-ND/8025034</t>
  </si>
  <si>
    <t xml:space="preserve">C6 </t>
  </si>
  <si>
    <t xml:space="preserve">22pF</t>
  </si>
  <si>
    <t xml:space="preserve">C0603C220J1GACTU</t>
  </si>
  <si>
    <t xml:space="preserve">https://www.digikey.se/product-detail/sv/kemet/C0603C220J1GACTU/399-7874-1-ND/3471597</t>
  </si>
  <si>
    <t xml:space="preserve">C7 </t>
  </si>
  <si>
    <t xml:space="preserve">100pF</t>
  </si>
  <si>
    <t xml:space="preserve">CC0603JRNPO9BN101</t>
  </si>
  <si>
    <t xml:space="preserve">https://www.digikey.se/product-detail/sv/yageo/CC0603JRNPO9BN101/311-1069-1-ND/302979</t>
  </si>
  <si>
    <t xml:space="preserve">D1 </t>
  </si>
  <si>
    <t xml:space="preserve">20V</t>
  </si>
  <si>
    <t xml:space="preserve">Diode_SMD:D_0805_2012Metric_Pad1.15x1.40mm_HandSolder</t>
  </si>
  <si>
    <t xml:space="preserve">SD0805S020S1R0</t>
  </si>
  <si>
    <t xml:space="preserve">https://www.digikey.se/product-detail/sv/avx-corporation/SD0805S020S1R0/478-7800-1-ND/3749510</t>
  </si>
  <si>
    <t xml:space="preserve">D2 </t>
  </si>
  <si>
    <t xml:space="preserve">15V</t>
  </si>
  <si>
    <t xml:space="preserve">Diode_SMD:D_SMC_Handsoldering</t>
  </si>
  <si>
    <t xml:space="preserve">VS-30BQ015-M3/9AT</t>
  </si>
  <si>
    <t xml:space="preserve">https://www.digikey.se/product-detail/sv/vishay-semiconductor-diodes-division/VS-30BQ015-M3-9AT/VS-30BQ015-M3-9ATGICT-ND/8284177</t>
  </si>
  <si>
    <t xml:space="preserve">IC1 </t>
  </si>
  <si>
    <t xml:space="preserve">LTC3112EFE#PBF</t>
  </si>
  <si>
    <t xml:space="preserve">NFC_hatch_tmp:LTC3112-HTSSOP-20-1EP_4.4x6.5mm_P0.65mm_EP3.4x6.5mm_Mask2.75x3.43mm_ThermalVias_HandSolder</t>
  </si>
  <si>
    <t xml:space="preserve">https://www.digikey.se/product-detail/sv/analog-devices-inc/LTC3112EFE-PBF/LTC3112EFE-PBF-ND/2485824</t>
  </si>
  <si>
    <t xml:space="preserve">https://www.mouser.se/ProductDetail/Analog-Devices/LTC3112EFEPBF?qs=hVkxg5c3xu%2FvAikIEM6tqA%3D%3D</t>
  </si>
  <si>
    <t xml:space="preserve">J1 J9 J13 </t>
  </si>
  <si>
    <t xml:space="preserve">Conn_01x02_Female</t>
  </si>
  <si>
    <t xml:space="preserve">NFC_hatch_tmp:TB006-508-02BE</t>
  </si>
  <si>
    <t xml:space="preserve">TB006-508-02BE</t>
  </si>
  <si>
    <t xml:space="preserve">https://www.digikey.se/products/sv?keywords=TB006-508-02</t>
  </si>
  <si>
    <t xml:space="preserve">J14 J3 </t>
  </si>
  <si>
    <t xml:space="preserve">Conn_dev_board</t>
  </si>
  <si>
    <t xml:space="preserve">Connector_PinSocket_2.54mm:PinSocket_1x28_P2.54mm_Vertical</t>
  </si>
  <si>
    <t xml:space="preserve">315-87-164-41-003101</t>
  </si>
  <si>
    <t xml:space="preserve">https://cdon.se/hem-tradgard/6-st-hylslist-1x40-pol-standard-delning-2-54-mm-p49335791</t>
  </si>
  <si>
    <t xml:space="preserve">J10 J11 </t>
  </si>
  <si>
    <t xml:space="preserve">Conn_01x03_Male</t>
  </si>
  <si>
    <t xml:space="preserve">Connector_PinHeader_2.54mm:PinHeader_1x03_P2.54mm_Vertical</t>
  </si>
  <si>
    <t xml:space="preserve">68004-200HLF</t>
  </si>
  <si>
    <t xml:space="preserve">https://www.digikey.se/product-detail/sv/amphenol-icc-fci/68004-200HLF/609-6456-1-ND/9653779?cur=EUR&amp;lang=sv</t>
  </si>
  <si>
    <t xml:space="preserve">J7 </t>
  </si>
  <si>
    <t xml:space="preserve">Conn_01x04_Male</t>
  </si>
  <si>
    <t xml:space="preserve">Connector_PinHeader_2.54mm:PinHeader_1x04_P2.54mm_Vertical</t>
  </si>
  <si>
    <t xml:space="preserve">J8 </t>
  </si>
  <si>
    <t xml:space="preserve">Conn_01x02_Male</t>
  </si>
  <si>
    <t xml:space="preserve">Connector_PinHeader_2.54mm:PinHeader_1x02_P2.54mm_Vertical</t>
  </si>
  <si>
    <t xml:space="preserve">J12 </t>
  </si>
  <si>
    <t xml:space="preserve">Conn_02x04_Odd_Even</t>
  </si>
  <si>
    <t xml:space="preserve">Connector_PinHeader_2.54mm:PinHeader_2x04_P2.54mm_Vertical</t>
  </si>
  <si>
    <t xml:space="preserve">PH2-80-UA</t>
  </si>
  <si>
    <t xml:space="preserve">https://www.digikey.se/product-detail/sv/adam-tech/PH2-80-UA/2057-PH2-80-UA-ND/9830504</t>
  </si>
  <si>
    <t xml:space="preserve">J2 J16 </t>
  </si>
  <si>
    <t xml:space="preserve">Conn_jumper</t>
  </si>
  <si>
    <t xml:space="preserve">NFC_hatch_tmp:PinHeader_2x28_P2.54mm_Vertical_1ab</t>
  </si>
  <si>
    <t xml:space="preserve">J6 </t>
  </si>
  <si>
    <t xml:space="preserve">BALANCE</t>
  </si>
  <si>
    <t xml:space="preserve">Connector_JST:JST_XH_S4B-XH-A-1_1x04_P2.50mm_Horizontal</t>
  </si>
  <si>
    <t xml:space="preserve">S4B-XH-A-1(LF)(SN)</t>
  </si>
  <si>
    <t xml:space="preserve">https://www.digikey.se/products/sv?keywords=S4B-XH-A-1</t>
  </si>
  <si>
    <t xml:space="preserve">J15 </t>
  </si>
  <si>
    <t xml:space="preserve">COM_FTDI</t>
  </si>
  <si>
    <t xml:space="preserve">Connector_PinHeader_2.54mm:PinHeader_1x06_P2.54mm_Horizontal</t>
  </si>
  <si>
    <t xml:space="preserve">PRPC040SBAN-M71RC</t>
  </si>
  <si>
    <t xml:space="preserve">https://www.digikey.se/product-detail/sv/sullins-connector-solutions/PRPC040SBAN-M71RC/S1111EC-40-ND/2775294</t>
  </si>
  <si>
    <t xml:space="preserve">J4 J5</t>
  </si>
  <si>
    <t xml:space="preserve">CHARGE+</t>
  </si>
  <si>
    <t xml:space="preserve">Connector:Banana_Jack_1Pin</t>
  </si>
  <si>
    <t xml:space="preserve">CT2224</t>
  </si>
  <si>
    <t xml:space="preserve">https://www.digikey.se/product-detail/sv/cal-test-electronics/CT2224/BKCT2224-ND/5765405</t>
  </si>
  <si>
    <t xml:space="preserve">L1 </t>
  </si>
  <si>
    <t xml:space="preserve">10uH</t>
  </si>
  <si>
    <t xml:space="preserve">NFC_hatch_tmp:Coilcraft_MSS1048_Power_Inductors</t>
  </si>
  <si>
    <t xml:space="preserve">MSS1048-103ML</t>
  </si>
  <si>
    <t xml:space="preserve">https://www.mouser.se/ProductDetail/Coilcraft/MSS1048-103MLB?qs=VJjuEbE9QBOYD5MCRiiB2A%3D%3D</t>
  </si>
  <si>
    <t xml:space="preserve">L2 </t>
  </si>
  <si>
    <t xml:space="preserve">6.8uH</t>
  </si>
  <si>
    <t xml:space="preserve">MSS1048-682NL</t>
  </si>
  <si>
    <t xml:space="preserve">https://www.mouser.se/ProductDetail/Coilcraft/MSS1048-682NLC?qs=zCSbvcPd3pbSSO8E72SmNA%3D%3D</t>
  </si>
  <si>
    <t xml:space="preserve">Q1 Q3 </t>
  </si>
  <si>
    <t xml:space="preserve">Q_PMOS_GDS</t>
  </si>
  <si>
    <t xml:space="preserve">Package_TO_SOT_SMD:SOT-23</t>
  </si>
  <si>
    <t xml:space="preserve">BSS84-7-F</t>
  </si>
  <si>
    <t xml:space="preserve">https://www.digikey.se/product-detail/sv/diodes-incorporated/BSS84-7-F/BSS84-FDICT-ND/717844</t>
  </si>
  <si>
    <t xml:space="preserve">Q2 Q4 </t>
  </si>
  <si>
    <t xml:space="preserve">Q_NMOS_GDS</t>
  </si>
  <si>
    <t xml:space="preserve">BSS123LT1G</t>
  </si>
  <si>
    <t xml:space="preserve">https://www.digikey.se/product-detail/sv/on-semiconductor/BSS123LT1G/BSS123LT1GOSCT-ND/917857</t>
  </si>
  <si>
    <t xml:space="preserve">R1 </t>
  </si>
  <si>
    <t xml:space="preserve">200k</t>
  </si>
  <si>
    <t xml:space="preserve">Resistor_SMD:R_0603_1608Metric_Pad1.05x0.95mm_HandSolder</t>
  </si>
  <si>
    <t xml:space="preserve">RR0816P-204-D</t>
  </si>
  <si>
    <t xml:space="preserve">https://www.digikey.se/product-detail/sv/RC0603FR-07200KL/311-200KHRCT-ND/729991/?itemSeq=339121297</t>
  </si>
  <si>
    <t xml:space="preserve">R12 </t>
  </si>
  <si>
    <t xml:space="preserve">309k</t>
  </si>
  <si>
    <t xml:space="preserve">RR0816P-3093-D-48D</t>
  </si>
  <si>
    <t xml:space="preserve">https://www.digikey.se/product-detail/sv/susumu/RR0816P-3093-D-48D/RR08P309KDCT-ND/433091</t>
  </si>
  <si>
    <t xml:space="preserve">R13 </t>
  </si>
  <si>
    <t xml:space="preserve">18.2k</t>
  </si>
  <si>
    <t xml:space="preserve">RR0816P-1822-D-26C</t>
  </si>
  <si>
    <t xml:space="preserve">https://www.digikey.se/product-detail/sv/susumu/RR0816P-1822-D-26C/RR08P18-2KDCT-ND/433072</t>
  </si>
  <si>
    <t xml:space="preserve">R17 </t>
  </si>
  <si>
    <t xml:space="preserve">2k</t>
  </si>
  <si>
    <t xml:space="preserve">RR0816P-202-D</t>
  </si>
  <si>
    <t xml:space="preserve">https://www.digikey.se/product-detail/sv/yageo/RC0603FR-072KL/311-2-00KHRCT-ND/729956</t>
  </si>
  <si>
    <t xml:space="preserve">R18 R19 R10 R14 R16 </t>
  </si>
  <si>
    <t xml:space="preserve">1M</t>
  </si>
  <si>
    <t xml:space="preserve">RC0603FR-071ML</t>
  </si>
  <si>
    <t xml:space="preserve">https://www.digikey.se/product-detail/sv/yageo/RC0603FR-071ML/311-1-00MHRCT-ND/729791</t>
  </si>
  <si>
    <t xml:space="preserve">R2 </t>
  </si>
  <si>
    <t xml:space="preserve">1.6M</t>
  </si>
  <si>
    <t xml:space="preserve">ERJ-3EKF1604V</t>
  </si>
  <si>
    <t xml:space="preserve">https://www.digikey.se/product-detail/sv/panasonic-electronic-components/ERJ-3EKF1604V/P1-60MHCT-ND/282730</t>
  </si>
  <si>
    <t xml:space="preserve">R20 R22 R11 R23 </t>
  </si>
  <si>
    <t xml:space="preserve">100k</t>
  </si>
  <si>
    <t xml:space="preserve">RC0603FR-07100KL</t>
  </si>
  <si>
    <t xml:space="preserve">https://www.digikey.se/product-detail/sv/yageo/RC0603FR-07100KL/311-100KHRCT-ND/729836</t>
  </si>
  <si>
    <t xml:space="preserve">R21 R4 R15 </t>
  </si>
  <si>
    <t xml:space="preserve">10k</t>
  </si>
  <si>
    <t xml:space="preserve">RC0603FR-0710KL</t>
  </si>
  <si>
    <t xml:space="preserve">https://www.digikey.se/product-detail/sv/yageo/RC0603FR-0710KL/311-10-0KHRCT-ND/729827</t>
  </si>
  <si>
    <t xml:space="preserve">R3 </t>
  </si>
  <si>
    <t xml:space="preserve">6.4k</t>
  </si>
  <si>
    <t xml:space="preserve">RMCF0603FT6K34</t>
  </si>
  <si>
    <t xml:space="preserve">https://www.digikey.se/product-detail/sv/stackpole-electronics-inc/RMCF0603FT6K34/RMCF0603FT6K34CT-ND/4425117</t>
  </si>
  <si>
    <t xml:space="preserve">R5 </t>
  </si>
  <si>
    <t xml:space="preserve">158k</t>
  </si>
  <si>
    <t xml:space="preserve">RC0603FR-07158KL</t>
  </si>
  <si>
    <t xml:space="preserve">https://www.digikey.se/product-detail/sv/RC0603FR-07158KL/311-158KHRCT-ND/729910/?itemSeq=339120946</t>
  </si>
  <si>
    <t xml:space="preserve">R6 </t>
  </si>
  <si>
    <t xml:space="preserve">2210k</t>
  </si>
  <si>
    <t xml:space="preserve">RC0603FR-072M21L</t>
  </si>
  <si>
    <t xml:space="preserve">https://www.digikey.se/product-detail/sv/yageo/RC0603FR-072M21L/311-2-21MHRCT-ND/729966</t>
  </si>
  <si>
    <t xml:space="preserve">R7 </t>
  </si>
  <si>
    <t xml:space="preserve">33k</t>
  </si>
  <si>
    <t xml:space="preserve">RC0603FR-0733KL</t>
  </si>
  <si>
    <t xml:space="preserve">https://www.digikey.se/product-detail/sv/yageo/RC0603FR-0733KL/311-33-0KHRCT-ND/730106</t>
  </si>
  <si>
    <t xml:space="preserve">R8 </t>
  </si>
  <si>
    <t xml:space="preserve">42.2k</t>
  </si>
  <si>
    <t xml:space="preserve">RC0603FR-0742K2L</t>
  </si>
  <si>
    <t xml:space="preserve">https://www.digikey.se/product-detail/sv/yageo/RC0603FR-0742K2L/311-42-2KHRCT-ND/730176</t>
  </si>
  <si>
    <t xml:space="preserve">R9 </t>
  </si>
  <si>
    <t xml:space="preserve">1k</t>
  </si>
  <si>
    <t xml:space="preserve">RC0603FR-071KL</t>
  </si>
  <si>
    <t xml:space="preserve">https://www.digikey.se/product-detail/sv/yageo/RC0603FR-071KL/311-1-00KHRCT-ND/729790</t>
  </si>
  <si>
    <t xml:space="preserve">U1 </t>
  </si>
  <si>
    <t xml:space="preserve">LT8606</t>
  </si>
  <si>
    <t xml:space="preserve">Package_SO:MSOP-10-1EP_3x3mm_P0.5mm_EP1.68x1.88mm_ThermalVias</t>
  </si>
  <si>
    <t xml:space="preserve">LT8606EMSE#PBF</t>
  </si>
  <si>
    <t xml:space="preserve">https://www.digikey.se/product-detail/sv/analog-devices-inc/LT8606EMSE-PBF/LT8606EMSE-PBF-ND/7201154</t>
  </si>
  <si>
    <t xml:space="preserve">U2 </t>
  </si>
  <si>
    <t xml:space="preserve">MCQ4407</t>
  </si>
  <si>
    <t xml:space="preserve">Package_SO:SOP-8_3.9x4.9mm_P1.27mm</t>
  </si>
  <si>
    <t xml:space="preserve">MCQ4407-TP</t>
  </si>
  <si>
    <t xml:space="preserve">https://www.digikey.se/product-detail/sv/micro-commercial-co/MCQ4407-TP/MCQ4407-TPMSCT-ND/6616136</t>
  </si>
  <si>
    <t xml:space="preserve">NFC</t>
  </si>
  <si>
    <t xml:space="preserve">ANT7-T-ST25DV04K</t>
  </si>
  <si>
    <t xml:space="preserve">https://www.digikey.se/products/sv?keywords=ANT7-T-ST25DV04K</t>
  </si>
  <si>
    <t xml:space="preserve">https://www.mouser.se/ProductDetail/STMicroelectronics/ANT7-T-ST25DV04K?qs=%2Fha2pyFadugT5I%252BxJ5qVdVuJaYuMOFMsRX6x9EFSFY%2FEaDN4KTfw%252BQ%3D%3D</t>
  </si>
  <si>
    <t xml:space="preserve">Tryckkontakt</t>
  </si>
  <si>
    <t xml:space="preserve">EH12NMB2ZX</t>
  </si>
  <si>
    <t xml:space="preserve">https://www.digikey.se/product-detail/sv/e-switch/PV5S24018/EG5951-ND/4028819</t>
  </si>
  <si>
    <t xml:space="preserve">230AC to 5V DC</t>
  </si>
  <si>
    <t xml:space="preserve">Thermocouple IC</t>
  </si>
  <si>
    <t xml:space="preserve">Antal enheter</t>
  </si>
  <si>
    <t xml:space="preserve">K-type thermocouple</t>
  </si>
  <si>
    <t xml:space="preserve">XHP-4</t>
  </si>
  <si>
    <t xml:space="preserve">Stift till XHP-4</t>
  </si>
  <si>
    <t xml:space="preserve">Total (EUR)</t>
  </si>
  <si>
    <t xml:space="preserve">Total (SEK)</t>
  </si>
  <si>
    <t xml:space="preserve"> Quantity</t>
  </si>
  <si>
    <t xml:space="preserve">Price (EUR)</t>
  </si>
  <si>
    <t xml:space="preserve">Q1</t>
  </si>
  <si>
    <t xml:space="preserve">40A 200V</t>
  </si>
  <si>
    <t xml:space="preserve">https://www.digikey.se/product-detail/sv/269/1528-1000-ND/4990749</t>
  </si>
  <si>
    <t xml:space="preserve">EUR</t>
  </si>
  <si>
    <t xml:space="preserve">SEK</t>
  </si>
  <si>
    <t xml:space="preserve">DigiKey</t>
  </si>
  <si>
    <t xml:space="preserve">Mouser</t>
  </si>
  <si>
    <t xml:space="preserve">Batterikungen</t>
  </si>
  <si>
    <t xml:space="preserve">CDON</t>
  </si>
  <si>
    <t xml:space="preserve">Totalt</t>
  </si>
  <si>
    <t xml:space="preserve">Stallet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</si>
</sst>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NFC_hatch" displayName="NFC_hatch" ref="B1:M49" headerRowCount="1" totalsRowCount="0" totalsRowShown="0">
  <autoFilter ref="B1:M49"/>
  <tableColumns count="12">
    <tableColumn id="1" name="Reference"/>
    <tableColumn id="2" name="Quantity"/>
    <tableColumn id="3" name=" Total quantity"/>
    <tableColumn id="4" name=" Value"/>
    <tableColumn id="5" name=" Footprint"/>
    <tableColumn id="6" name="MPN"/>
    <tableColumn id="7" name="Price 1 (EUR)"/>
    <tableColumn id="8" name="Price ext (EUR)"/>
    <tableColumn id="9" name="Ext amount"/>
    <tableColumn id="10" name="Total price (EUR)"/>
    <tableColumn id="11" name="Part page (DigiKey)"/>
    <tableColumn id="12" name="Part page (Mouser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digikey.se/product-detail/sv/keystone-electronics/54/36-54-ND/2254090" TargetMode="External"/><Relationship Id="rId3" Type="http://schemas.openxmlformats.org/officeDocument/2006/relationships/hyperlink" Target="https://www.batterikungen.se/batteri/18650-batterier/panasonic-ncr18650pf-2-900-mah-10a.html" TargetMode="External"/><Relationship Id="rId4" Type="http://schemas.openxmlformats.org/officeDocument/2006/relationships/hyperlink" Target="https://www.digikey.se/product-detail/sv/yageo/CC0603JRNPO9BN470/311-1065-1-ND/302975" TargetMode="External"/><Relationship Id="rId5" Type="http://schemas.openxmlformats.org/officeDocument/2006/relationships/hyperlink" Target="https://www.digikey.se/product-detail/sv/samsung-electro-mechanics/CL21B106KPQNNNE/1276-1764-1-ND/3889850" TargetMode="External"/><Relationship Id="rId6" Type="http://schemas.openxmlformats.org/officeDocument/2006/relationships/hyperlink" Target="https://www.digikey.se/product-detail/sv/yageo/CC0603JRNPO9BN100/311-1058-1-ND/302968" TargetMode="External"/><Relationship Id="rId7" Type="http://schemas.openxmlformats.org/officeDocument/2006/relationships/hyperlink" Target="https://www.digikey.se/product-detail/sv/kemet/C0603C104M4RACTU/399-1099-1-ND/411374" TargetMode="External"/><Relationship Id="rId8" Type="http://schemas.openxmlformats.org/officeDocument/2006/relationships/hyperlink" Target="https://www.digikey.se/product-detail/sv/kemet/C0603C103M5RACTU/399-7842-1-ND/3471565" TargetMode="External"/><Relationship Id="rId9" Type="http://schemas.openxmlformats.org/officeDocument/2006/relationships/hyperlink" Target="https://www.digikey.se/product-detail/sv/samsung-electro-mechanics/CL21B105KAFNNNE/1276-1066-1-ND/3889152" TargetMode="External"/><Relationship Id="rId10" Type="http://schemas.openxmlformats.org/officeDocument/2006/relationships/hyperlink" Target="https://www.digikey.se/product-detail/sv/samsung-electro-mechanics/CL10B105KA8NNNC/1276-1184-1-ND/3889270" TargetMode="External"/><Relationship Id="rId11" Type="http://schemas.openxmlformats.org/officeDocument/2006/relationships/hyperlink" Target="https://www.digikey.se/product-detail/sv/kemet/C1210C476M9PACTU/399-4961-1-ND/1090956" TargetMode="External"/><Relationship Id="rId12" Type="http://schemas.openxmlformats.org/officeDocument/2006/relationships/hyperlink" Target="https://www.digikey.se/product-detail/sv/yageo/CC0603JRNPO0BN821/311-3945-1-ND/8025034" TargetMode="External"/><Relationship Id="rId13" Type="http://schemas.openxmlformats.org/officeDocument/2006/relationships/hyperlink" Target="https://www.digikey.se/product-detail/sv/kemet/C0603C220J1GACTU/399-7874-1-ND/3471597" TargetMode="External"/><Relationship Id="rId14" Type="http://schemas.openxmlformats.org/officeDocument/2006/relationships/hyperlink" Target="https://www.digikey.se/product-detail/sv/yageo/CC0603JRNPO9BN101/311-1069-1-ND/302979" TargetMode="External"/><Relationship Id="rId15" Type="http://schemas.openxmlformats.org/officeDocument/2006/relationships/hyperlink" Target="https://www.digikey.se/product-detail/sv/avx-corporation/SD0805S020S1R0/478-7800-1-ND/3749510" TargetMode="External"/><Relationship Id="rId16" Type="http://schemas.openxmlformats.org/officeDocument/2006/relationships/hyperlink" Target="https://www.digikey.se/product-detail/sv/vishay-semiconductor-diodes-division/VS-30BQ015-M3-9AT/VS-30BQ015-M3-9ATGICT-ND/8284177" TargetMode="External"/><Relationship Id="rId17" Type="http://schemas.openxmlformats.org/officeDocument/2006/relationships/hyperlink" Target="https://www.digikey.se/product-detail/sv/analog-devices-inc/LTC3112EFE-PBF/LTC3112EFE-PBF-ND/2485824" TargetMode="External"/><Relationship Id="rId18" Type="http://schemas.openxmlformats.org/officeDocument/2006/relationships/hyperlink" Target="https://www.mouser.se/ProductDetail/Analog-Devices/LTC3112EFEPBF?qs=hVkxg5c3xu%2FvAikIEM6tqA%3D%3D" TargetMode="External"/><Relationship Id="rId19" Type="http://schemas.openxmlformats.org/officeDocument/2006/relationships/hyperlink" Target="https://www.digikey.se/products/sv?keywords=TB006-508-02" TargetMode="External"/><Relationship Id="rId20" Type="http://schemas.openxmlformats.org/officeDocument/2006/relationships/hyperlink" Target="https://cdon.se/hem-tradgard/6-st-hylslist-1x40-pol-standard-delning-2-54-mm-p49335791" TargetMode="External"/><Relationship Id="rId21" Type="http://schemas.openxmlformats.org/officeDocument/2006/relationships/hyperlink" Target="https://www.digikey.se/product-detail/sv/amphenol-icc-fci/68004-200HLF/609-6456-1-ND/9653779?cur=EUR&amp;lang=sv" TargetMode="External"/><Relationship Id="rId22" Type="http://schemas.openxmlformats.org/officeDocument/2006/relationships/hyperlink" Target="https://www.digikey.se/product-detail/sv/adam-tech/PH2-80-UA/2057-PH2-80-UA-ND/9830504" TargetMode="External"/><Relationship Id="rId23" Type="http://schemas.openxmlformats.org/officeDocument/2006/relationships/hyperlink" Target="https://www.digikey.se/products/sv?keywords=S4B-XH-A-1" TargetMode="External"/><Relationship Id="rId24" Type="http://schemas.openxmlformats.org/officeDocument/2006/relationships/hyperlink" Target="https://www.digikey.se/product-detail/sv/sullins-connector-solutions/PRPC040SBAN-M71RC/S1111EC-40-ND/2775294" TargetMode="External"/><Relationship Id="rId25" Type="http://schemas.openxmlformats.org/officeDocument/2006/relationships/hyperlink" Target="https://www.digikey.se/product-detail/sv/cal-test-electronics/CT2224/BKCT2224-ND/5765405" TargetMode="External"/><Relationship Id="rId26" Type="http://schemas.openxmlformats.org/officeDocument/2006/relationships/hyperlink" Target="https://www.mouser.se/ProductDetail/Coilcraft/MSS1048-103MLB?qs=VJjuEbE9QBOYD5MCRiiB2A%3D%3D" TargetMode="External"/><Relationship Id="rId27" Type="http://schemas.openxmlformats.org/officeDocument/2006/relationships/hyperlink" Target="https://www.mouser.se/ProductDetail/Coilcraft/MSS1048-682NLC?qs=zCSbvcPd3pbSSO8E72SmNA%3D%3D" TargetMode="External"/><Relationship Id="rId28" Type="http://schemas.openxmlformats.org/officeDocument/2006/relationships/hyperlink" Target="https://www.digikey.se/product-detail/sv/diodes-incorporated/BSS84-7-F/BSS84-FDICT-ND/717844" TargetMode="External"/><Relationship Id="rId29" Type="http://schemas.openxmlformats.org/officeDocument/2006/relationships/hyperlink" Target="https://www.digikey.se/product-detail/sv/on-semiconductor/BSS123LT1G/BSS123LT1GOSCT-ND/917857" TargetMode="External"/><Relationship Id="rId30" Type="http://schemas.openxmlformats.org/officeDocument/2006/relationships/hyperlink" Target="https://www.digikey.se/product-detail/sv/RC0603FR-07200KL/311-200KHRCT-ND/729991/?itemSeq=339121297" TargetMode="External"/><Relationship Id="rId31" Type="http://schemas.openxmlformats.org/officeDocument/2006/relationships/hyperlink" Target="https://www.digikey.se/product-detail/sv/susumu/RR0816P-3093-D-48D/RR08P309KDCT-ND/433091" TargetMode="External"/><Relationship Id="rId32" Type="http://schemas.openxmlformats.org/officeDocument/2006/relationships/hyperlink" Target="https://www.digikey.se/product-detail/sv/susumu/RR0816P-1822-D-26C/RR08P18-2KDCT-ND/433072" TargetMode="External"/><Relationship Id="rId33" Type="http://schemas.openxmlformats.org/officeDocument/2006/relationships/hyperlink" Target="https://www.digikey.se/product-detail/sv/yageo/RC0603FR-072KL/311-2-00KHRCT-ND/729956" TargetMode="External"/><Relationship Id="rId34" Type="http://schemas.openxmlformats.org/officeDocument/2006/relationships/hyperlink" Target="https://www.digikey.se/product-detail/sv/yageo/RC0603FR-071ML/311-1-00MHRCT-ND/729791" TargetMode="External"/><Relationship Id="rId35" Type="http://schemas.openxmlformats.org/officeDocument/2006/relationships/hyperlink" Target="https://www.digikey.se/product-detail/sv/panasonic-electronic-components/ERJ-3EKF1604V/P1-60MHCT-ND/282730" TargetMode="External"/><Relationship Id="rId36" Type="http://schemas.openxmlformats.org/officeDocument/2006/relationships/hyperlink" Target="https://www.digikey.se/product-detail/sv/yageo/RC0603FR-07100KL/311-100KHRCT-ND/729836" TargetMode="External"/><Relationship Id="rId37" Type="http://schemas.openxmlformats.org/officeDocument/2006/relationships/hyperlink" Target="https://www.digikey.se/product-detail/sv/yageo/RC0603FR-0710KL/311-10-0KHRCT-ND/729827" TargetMode="External"/><Relationship Id="rId38" Type="http://schemas.openxmlformats.org/officeDocument/2006/relationships/hyperlink" Target="https://www.digikey.se/product-detail/sv/stackpole-electronics-inc/RMCF0603FT6K34/RMCF0603FT6K34CT-ND/4425117" TargetMode="External"/><Relationship Id="rId39" Type="http://schemas.openxmlformats.org/officeDocument/2006/relationships/hyperlink" Target="https://www.digikey.se/product-detail/sv/RC0603FR-07158KL/311-158KHRCT-ND/729910/?itemSeq=339120946" TargetMode="External"/><Relationship Id="rId40" Type="http://schemas.openxmlformats.org/officeDocument/2006/relationships/hyperlink" Target="https://www.digikey.se/product-detail/sv/yageo/RC0603FR-072M21L/311-2-21MHRCT-ND/729966" TargetMode="External"/><Relationship Id="rId41" Type="http://schemas.openxmlformats.org/officeDocument/2006/relationships/hyperlink" Target="https://www.digikey.se/product-detail/sv/yageo/RC0603FR-0733KL/311-33-0KHRCT-ND/730106" TargetMode="External"/><Relationship Id="rId42" Type="http://schemas.openxmlformats.org/officeDocument/2006/relationships/hyperlink" Target="https://www.digikey.se/product-detail/sv/yageo/RC0603FR-0742K2L/311-42-2KHRCT-ND/730176" TargetMode="External"/><Relationship Id="rId43" Type="http://schemas.openxmlformats.org/officeDocument/2006/relationships/hyperlink" Target="https://www.digikey.se/product-detail/sv/yageo/RC0603FR-071KL/311-1-00KHRCT-ND/729790" TargetMode="External"/><Relationship Id="rId44" Type="http://schemas.openxmlformats.org/officeDocument/2006/relationships/hyperlink" Target="https://www.digikey.se/product-detail/sv/analog-devices-inc/LT8606EMSE-PBF/LT8606EMSE-PBF-ND/7201154" TargetMode="External"/><Relationship Id="rId45" Type="http://schemas.openxmlformats.org/officeDocument/2006/relationships/hyperlink" Target="https://www.digikey.se/product-detail/sv/micro-commercial-co/MCQ4407-TP/MCQ4407-TPMSCT-ND/6616136" TargetMode="External"/><Relationship Id="rId46" Type="http://schemas.openxmlformats.org/officeDocument/2006/relationships/hyperlink" Target="https://www.digikey.se/products/sv?keywords=ANT7-T-ST25DV04K" TargetMode="External"/><Relationship Id="rId47" Type="http://schemas.openxmlformats.org/officeDocument/2006/relationships/hyperlink" Target="https://www.mouser.se/ProductDetail/STMicroelectronics/ANT7-T-ST25DV04K?qs=%2Fha2pyFadugT5I%252BxJ5qVdVuJaYuMOFMsRX6x9EFSFY%2FEaDN4KTfw%252BQ%3D%3D" TargetMode="External"/><Relationship Id="rId48" Type="http://schemas.openxmlformats.org/officeDocument/2006/relationships/hyperlink" Target="https://www.digikey.se/product-detail/sv/e-switch/PV5S24018/EG5951-ND/4028819" TargetMode="External"/><Relationship Id="rId49" Type="http://schemas.openxmlformats.org/officeDocument/2006/relationships/vmlDrawing" Target="../drawings/vmlDrawing1.vml"/><Relationship Id="rId50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igikey.se/product-detail/sv/269/1528-1000-ND/499074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5"/>
  <sheetViews>
    <sheetView showFormulas="false" showGridLines="true" showRowColHeaders="true" showZeros="true" rightToLeft="false" tabSelected="false" showOutlineSymbols="true" defaultGridColor="true" view="normal" topLeftCell="A16" colorId="64" zoomScale="85" zoomScaleNormal="85" zoomScalePageLayoutView="100" workbookViewId="0">
      <selection pane="topLeft" activeCell="A55" activeCellId="0" sqref="A55"/>
    </sheetView>
  </sheetViews>
  <sheetFormatPr defaultRowHeight="13.8" zeroHeight="false" outlineLevelRow="0" outlineLevelCol="0"/>
  <cols>
    <col collapsed="false" customWidth="true" hidden="false" outlineLevel="0" max="1" min="1" style="0" width="17.42"/>
    <col collapsed="false" customWidth="true" hidden="false" outlineLevel="0" max="2" min="2" style="0" width="11.75"/>
    <col collapsed="false" customWidth="true" hidden="false" outlineLevel="0" max="3" min="3" style="0" width="10.36"/>
    <col collapsed="false" customWidth="true" hidden="false" outlineLevel="0" max="4" min="4" style="0" width="14.77"/>
    <col collapsed="false" customWidth="true" hidden="false" outlineLevel="0" max="5" min="5" style="0" width="20.65"/>
    <col collapsed="false" customWidth="true" hidden="false" outlineLevel="0" max="6" min="6" style="0" width="107.17"/>
    <col collapsed="false" customWidth="true" hidden="false" outlineLevel="0" max="7" min="7" style="0" width="20.09"/>
    <col collapsed="false" customWidth="true" hidden="false" outlineLevel="0" max="10" min="8" style="0" width="13.72"/>
    <col collapsed="false" customWidth="true" hidden="false" outlineLevel="0" max="11" min="11" style="0" width="18.45"/>
    <col collapsed="false" customWidth="true" hidden="false" outlineLevel="0" max="12" min="12" style="0" width="122.27"/>
    <col collapsed="false" customWidth="true" hidden="false" outlineLevel="0" max="13" min="13" style="0" width="148.99"/>
    <col collapsed="false" customWidth="true" hidden="false" outlineLevel="0" max="14" min="14" style="0" width="83.38"/>
    <col collapsed="false" customWidth="true" hidden="false" outlineLevel="0" max="15" min="15" style="0" width="8.53"/>
    <col collapsed="false" customWidth="true" hidden="false" outlineLevel="0" max="16" min="16" style="0" width="6.64"/>
    <col collapsed="false" customWidth="true" hidden="false" outlineLevel="0" max="1025" min="17" style="0" width="8.5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">
        <v>13</v>
      </c>
    </row>
    <row r="2" customFormat="false" ht="14.9" hidden="false" customHeight="false" outlineLevel="0" collapsed="false">
      <c r="A2" s="0" t="s">
        <v>14</v>
      </c>
      <c r="B2" s="2" t="s">
        <v>15</v>
      </c>
      <c r="C2" s="0" t="n">
        <v>6</v>
      </c>
      <c r="D2" s="0" t="n">
        <f aca="false">NFC_hatch[[#This Row],[Quantity]]*$I$51</f>
        <v>24</v>
      </c>
      <c r="E2" s="2"/>
      <c r="F2" s="2" t="s">
        <v>16</v>
      </c>
      <c r="G2" s="2" t="n">
        <v>54</v>
      </c>
      <c r="H2" s="2" t="n">
        <v>0.53</v>
      </c>
      <c r="I2" s="2" t="n">
        <v>0.47</v>
      </c>
      <c r="J2" s="2" t="n">
        <v>25</v>
      </c>
      <c r="K2" s="2" t="n">
        <f aca="false">NFC_hatch[[#This Row],[ Total quantity]]*NFC_hatch[[#This Row],[Price 1 (EUR)]]</f>
        <v>12.72</v>
      </c>
      <c r="L2" s="3" t="s">
        <v>17</v>
      </c>
      <c r="M2" s="2"/>
    </row>
    <row r="3" customFormat="false" ht="14.9" hidden="false" customHeight="false" outlineLevel="0" collapsed="false">
      <c r="A3" s="0" t="s">
        <v>14</v>
      </c>
      <c r="B3" s="2" t="s">
        <v>18</v>
      </c>
      <c r="C3" s="0" t="n">
        <v>3</v>
      </c>
      <c r="D3" s="0" t="n">
        <f aca="false">NFC_hatch[[#This Row],[Quantity]]*$I$51</f>
        <v>12</v>
      </c>
      <c r="E3" s="2" t="n">
        <v>18650</v>
      </c>
      <c r="F3" s="2"/>
      <c r="G3" s="2" t="s">
        <v>19</v>
      </c>
      <c r="H3" s="2" t="n">
        <v>4.99</v>
      </c>
      <c r="I3" s="2" t="n">
        <v>4.85</v>
      </c>
      <c r="J3" s="2" t="n">
        <v>10</v>
      </c>
      <c r="K3" s="2" t="n">
        <f aca="false">NFC_hatch[[#This Row],[ Total quantity]]*NFC_hatch[[#This Row],[Price 1 (EUR)]]</f>
        <v>59.88</v>
      </c>
      <c r="L3" s="3"/>
      <c r="M3" s="2"/>
      <c r="N3" s="0" t="s">
        <v>20</v>
      </c>
    </row>
    <row r="4" customFormat="false" ht="14.9" hidden="false" customHeight="false" outlineLevel="0" collapsed="false">
      <c r="A4" s="0" t="s">
        <v>14</v>
      </c>
      <c r="B4" s="2" t="s">
        <v>21</v>
      </c>
      <c r="C4" s="0" t="n">
        <v>1</v>
      </c>
      <c r="D4" s="0" t="n">
        <f aca="false">NFC_hatch[[#This Row],[Quantity]]*$I$51</f>
        <v>4</v>
      </c>
      <c r="E4" s="2" t="s">
        <v>22</v>
      </c>
      <c r="F4" s="2" t="s">
        <v>23</v>
      </c>
      <c r="G4" s="2" t="s">
        <v>24</v>
      </c>
      <c r="H4" s="2" t="n">
        <v>0.08</v>
      </c>
      <c r="I4" s="2" t="n">
        <v>0.036</v>
      </c>
      <c r="J4" s="2" t="n">
        <v>10</v>
      </c>
      <c r="K4" s="2" t="n">
        <f aca="false">NFC_hatch[[#This Row],[ Total quantity]]*NFC_hatch[[#This Row],[Price 1 (EUR)]]</f>
        <v>0.32</v>
      </c>
      <c r="L4" s="3" t="s">
        <v>25</v>
      </c>
      <c r="M4" s="2"/>
      <c r="P4" s="0" t="s">
        <v>26</v>
      </c>
    </row>
    <row r="5" customFormat="false" ht="14.9" hidden="false" customHeight="false" outlineLevel="0" collapsed="false">
      <c r="A5" s="0" t="s">
        <v>14</v>
      </c>
      <c r="B5" s="2" t="s">
        <v>27</v>
      </c>
      <c r="C5" s="0" t="n">
        <v>2</v>
      </c>
      <c r="D5" s="0" t="n">
        <f aca="false">NFC_hatch[[#This Row],[Quantity]]*$I$51</f>
        <v>8</v>
      </c>
      <c r="E5" s="2" t="s">
        <v>28</v>
      </c>
      <c r="F5" s="2" t="s">
        <v>29</v>
      </c>
      <c r="G5" s="2" t="s">
        <v>30</v>
      </c>
      <c r="H5" s="2" t="n">
        <v>0.16</v>
      </c>
      <c r="I5" s="2" t="n">
        <v>0.11</v>
      </c>
      <c r="J5" s="2" t="n">
        <v>10</v>
      </c>
      <c r="K5" s="2" t="n">
        <f aca="false">NFC_hatch[[#This Row],[ Total quantity]]*NFC_hatch[[#This Row],[Price 1 (EUR)]]</f>
        <v>1.28</v>
      </c>
      <c r="L5" s="3" t="s">
        <v>31</v>
      </c>
      <c r="M5" s="2"/>
    </row>
    <row r="6" customFormat="false" ht="14.9" hidden="false" customHeight="false" outlineLevel="0" collapsed="false">
      <c r="A6" s="0" t="s">
        <v>14</v>
      </c>
      <c r="B6" s="2" t="s">
        <v>32</v>
      </c>
      <c r="C6" s="0" t="n">
        <v>1</v>
      </c>
      <c r="D6" s="0" t="n">
        <f aca="false">NFC_hatch[[#This Row],[Quantity]]*$I$51</f>
        <v>4</v>
      </c>
      <c r="E6" s="2" t="s">
        <v>33</v>
      </c>
      <c r="F6" s="2" t="s">
        <v>23</v>
      </c>
      <c r="G6" s="2" t="s">
        <v>34</v>
      </c>
      <c r="H6" s="2" t="n">
        <v>0.08</v>
      </c>
      <c r="I6" s="2" t="n">
        <v>0.036</v>
      </c>
      <c r="J6" s="2" t="n">
        <v>10</v>
      </c>
      <c r="K6" s="2" t="n">
        <f aca="false">NFC_hatch[[#This Row],[ Total quantity]]*NFC_hatch[[#This Row],[Price 1 (EUR)]]</f>
        <v>0.32</v>
      </c>
      <c r="L6" s="3" t="s">
        <v>35</v>
      </c>
      <c r="M6" s="2"/>
    </row>
    <row r="7" customFormat="false" ht="14.9" hidden="false" customHeight="false" outlineLevel="0" collapsed="false">
      <c r="A7" s="0" t="s">
        <v>14</v>
      </c>
      <c r="B7" s="2" t="s">
        <v>36</v>
      </c>
      <c r="C7" s="0" t="n">
        <v>3</v>
      </c>
      <c r="D7" s="0" t="n">
        <f aca="false">NFC_hatch[[#This Row],[Quantity]]*$I$51</f>
        <v>12</v>
      </c>
      <c r="E7" s="2" t="s">
        <v>37</v>
      </c>
      <c r="F7" s="2" t="s">
        <v>23</v>
      </c>
      <c r="G7" s="2" t="s">
        <v>38</v>
      </c>
      <c r="H7" s="2" t="n">
        <v>0.08</v>
      </c>
      <c r="I7" s="2" t="n">
        <v>0.029</v>
      </c>
      <c r="J7" s="2" t="n">
        <v>10</v>
      </c>
      <c r="K7" s="2" t="n">
        <f aca="false">NFC_hatch[[#This Row],[ Total quantity]]*NFC_hatch[[#This Row],[Price 1 (EUR)]]</f>
        <v>0.96</v>
      </c>
      <c r="L7" s="3" t="s">
        <v>39</v>
      </c>
      <c r="M7" s="2"/>
    </row>
    <row r="8" customFormat="false" ht="14.9" hidden="false" customHeight="false" outlineLevel="0" collapsed="false">
      <c r="A8" s="0" t="s">
        <v>14</v>
      </c>
      <c r="B8" s="2" t="s">
        <v>40</v>
      </c>
      <c r="C8" s="0" t="n">
        <v>1</v>
      </c>
      <c r="D8" s="0" t="n">
        <f aca="false">NFC_hatch[[#This Row],[Quantity]]*$I$51</f>
        <v>4</v>
      </c>
      <c r="E8" s="2" t="s">
        <v>41</v>
      </c>
      <c r="F8" s="2" t="s">
        <v>23</v>
      </c>
      <c r="G8" s="2" t="s">
        <v>42</v>
      </c>
      <c r="H8" s="2" t="n">
        <v>0.08</v>
      </c>
      <c r="I8" s="2" t="n">
        <v>0.028</v>
      </c>
      <c r="J8" s="2" t="n">
        <v>10</v>
      </c>
      <c r="K8" s="2" t="n">
        <f aca="false">NFC_hatch[[#This Row],[ Total quantity]]*NFC_hatch[[#This Row],[Price 1 (EUR)]]</f>
        <v>0.32</v>
      </c>
      <c r="L8" s="3" t="s">
        <v>43</v>
      </c>
      <c r="M8" s="2"/>
    </row>
    <row r="9" customFormat="false" ht="14.9" hidden="false" customHeight="false" outlineLevel="0" collapsed="false">
      <c r="A9" s="0" t="s">
        <v>14</v>
      </c>
      <c r="B9" s="2" t="s">
        <v>44</v>
      </c>
      <c r="C9" s="0" t="n">
        <v>2</v>
      </c>
      <c r="D9" s="0" t="n">
        <f aca="false">NFC_hatch[[#This Row],[Quantity]]*$I$51</f>
        <v>8</v>
      </c>
      <c r="E9" s="2" t="s">
        <v>45</v>
      </c>
      <c r="F9" s="2" t="s">
        <v>29</v>
      </c>
      <c r="G9" s="2" t="s">
        <v>46</v>
      </c>
      <c r="H9" s="2" t="n">
        <v>0.08</v>
      </c>
      <c r="I9" s="2" t="n">
        <v>0.065</v>
      </c>
      <c r="J9" s="2" t="n">
        <v>10</v>
      </c>
      <c r="K9" s="2" t="n">
        <f aca="false">NFC_hatch[[#This Row],[ Total quantity]]*NFC_hatch[[#This Row],[Price 1 (EUR)]]</f>
        <v>0.64</v>
      </c>
      <c r="L9" s="3" t="s">
        <v>47</v>
      </c>
      <c r="M9" s="2"/>
    </row>
    <row r="10" customFormat="false" ht="14.9" hidden="false" customHeight="false" outlineLevel="0" collapsed="false">
      <c r="A10" s="0" t="s">
        <v>14</v>
      </c>
      <c r="B10" s="2" t="s">
        <v>48</v>
      </c>
      <c r="C10" s="0" t="n">
        <v>5</v>
      </c>
      <c r="D10" s="0" t="n">
        <f aca="false">NFC_hatch[[#This Row],[Quantity]]*$I$51</f>
        <v>20</v>
      </c>
      <c r="E10" s="2" t="s">
        <v>45</v>
      </c>
      <c r="F10" s="2" t="s">
        <v>23</v>
      </c>
      <c r="G10" s="2" t="s">
        <v>49</v>
      </c>
      <c r="H10" s="2" t="n">
        <v>0.08</v>
      </c>
      <c r="I10" s="2" t="n">
        <v>0.043</v>
      </c>
      <c r="J10" s="2" t="n">
        <v>10</v>
      </c>
      <c r="K10" s="2" t="n">
        <f aca="false">NFC_hatch[[#This Row],[ Total quantity]]*NFC_hatch[[#This Row],[Price 1 (EUR)]]</f>
        <v>1.6</v>
      </c>
      <c r="L10" s="3" t="s">
        <v>50</v>
      </c>
      <c r="M10" s="2"/>
    </row>
    <row r="11" customFormat="false" ht="14.9" hidden="false" customHeight="false" outlineLevel="0" collapsed="false">
      <c r="A11" s="0" t="s">
        <v>14</v>
      </c>
      <c r="B11" s="2" t="s">
        <v>51</v>
      </c>
      <c r="C11" s="0" t="n">
        <v>5</v>
      </c>
      <c r="D11" s="0" t="n">
        <f aca="false">NFC_hatch[[#This Row],[Quantity]]*$I$51</f>
        <v>20</v>
      </c>
      <c r="E11" s="2" t="s">
        <v>52</v>
      </c>
      <c r="F11" s="2" t="s">
        <v>53</v>
      </c>
      <c r="G11" s="2" t="s">
        <v>54</v>
      </c>
      <c r="H11" s="2" t="n">
        <v>0.49</v>
      </c>
      <c r="I11" s="2" t="n">
        <v>0.35</v>
      </c>
      <c r="J11" s="2" t="n">
        <v>10</v>
      </c>
      <c r="K11" s="2" t="n">
        <f aca="false">NFC_hatch[[#This Row],[ Total quantity]]*NFC_hatch[[#This Row],[Price 1 (EUR)]]</f>
        <v>9.8</v>
      </c>
      <c r="L11" s="3" t="s">
        <v>55</v>
      </c>
      <c r="M11" s="2"/>
    </row>
    <row r="12" customFormat="false" ht="14.9" hidden="false" customHeight="false" outlineLevel="0" collapsed="false">
      <c r="A12" s="0" t="s">
        <v>14</v>
      </c>
      <c r="B12" s="2" t="s">
        <v>56</v>
      </c>
      <c r="C12" s="0" t="n">
        <v>1</v>
      </c>
      <c r="D12" s="0" t="n">
        <f aca="false">NFC_hatch[[#This Row],[Quantity]]*$I$51</f>
        <v>4</v>
      </c>
      <c r="E12" s="2" t="s">
        <v>57</v>
      </c>
      <c r="F12" s="2" t="s">
        <v>23</v>
      </c>
      <c r="G12" s="2" t="s">
        <v>58</v>
      </c>
      <c r="H12" s="2" t="n">
        <v>0.11</v>
      </c>
      <c r="I12" s="2" t="n">
        <v>0.077</v>
      </c>
      <c r="J12" s="2" t="n">
        <v>10</v>
      </c>
      <c r="K12" s="2" t="n">
        <f aca="false">NFC_hatch[[#This Row],[ Total quantity]]*NFC_hatch[[#This Row],[Price 1 (EUR)]]</f>
        <v>0.44</v>
      </c>
      <c r="L12" s="3" t="s">
        <v>59</v>
      </c>
      <c r="M12" s="2"/>
    </row>
    <row r="13" customFormat="false" ht="14.9" hidden="false" customHeight="false" outlineLevel="0" collapsed="false">
      <c r="A13" s="0" t="s">
        <v>14</v>
      </c>
      <c r="B13" s="2" t="s">
        <v>60</v>
      </c>
      <c r="C13" s="0" t="n">
        <v>1</v>
      </c>
      <c r="D13" s="0" t="n">
        <f aca="false">NFC_hatch[[#This Row],[Quantity]]*$I$51</f>
        <v>4</v>
      </c>
      <c r="E13" s="2" t="s">
        <v>61</v>
      </c>
      <c r="F13" s="2" t="s">
        <v>23</v>
      </c>
      <c r="G13" s="2" t="s">
        <v>62</v>
      </c>
      <c r="H13" s="2" t="n">
        <v>0.08</v>
      </c>
      <c r="I13" s="2" t="n">
        <v>0.048</v>
      </c>
      <c r="J13" s="2" t="n">
        <v>10</v>
      </c>
      <c r="K13" s="2" t="n">
        <f aca="false">NFC_hatch[[#This Row],[ Total quantity]]*NFC_hatch[[#This Row],[Price 1 (EUR)]]</f>
        <v>0.32</v>
      </c>
      <c r="L13" s="3" t="s">
        <v>63</v>
      </c>
      <c r="M13" s="2"/>
    </row>
    <row r="14" customFormat="false" ht="14.9" hidden="false" customHeight="false" outlineLevel="0" collapsed="false">
      <c r="A14" s="0" t="s">
        <v>14</v>
      </c>
      <c r="B14" s="2" t="s">
        <v>64</v>
      </c>
      <c r="C14" s="0" t="n">
        <v>1</v>
      </c>
      <c r="D14" s="0" t="n">
        <f aca="false">NFC_hatch[[#This Row],[Quantity]]*$I$51</f>
        <v>4</v>
      </c>
      <c r="E14" s="2" t="s">
        <v>65</v>
      </c>
      <c r="F14" s="2" t="s">
        <v>23</v>
      </c>
      <c r="G14" s="2" t="s">
        <v>66</v>
      </c>
      <c r="H14" s="2" t="n">
        <v>0.08</v>
      </c>
      <c r="I14" s="2" t="n">
        <v>0.034</v>
      </c>
      <c r="J14" s="2" t="n">
        <v>10</v>
      </c>
      <c r="K14" s="2" t="n">
        <f aca="false">NFC_hatch[[#This Row],[ Total quantity]]*NFC_hatch[[#This Row],[Price 1 (EUR)]]</f>
        <v>0.32</v>
      </c>
      <c r="L14" s="3" t="s">
        <v>67</v>
      </c>
      <c r="M14" s="2"/>
    </row>
    <row r="15" customFormat="false" ht="14.9" hidden="false" customHeight="false" outlineLevel="0" collapsed="false">
      <c r="A15" s="0" t="s">
        <v>14</v>
      </c>
      <c r="B15" s="2" t="s">
        <v>68</v>
      </c>
      <c r="C15" s="0" t="n">
        <v>1</v>
      </c>
      <c r="D15" s="0" t="n">
        <f aca="false">NFC_hatch[[#This Row],[Quantity]]*$I$51</f>
        <v>4</v>
      </c>
      <c r="E15" s="2" t="s">
        <v>69</v>
      </c>
      <c r="F15" s="2" t="s">
        <v>70</v>
      </c>
      <c r="G15" s="2" t="s">
        <v>71</v>
      </c>
      <c r="H15" s="2" t="n">
        <v>0.29</v>
      </c>
      <c r="I15" s="2" t="n">
        <v>0.21</v>
      </c>
      <c r="J15" s="2" t="n">
        <v>10</v>
      </c>
      <c r="K15" s="2" t="n">
        <f aca="false">NFC_hatch[[#This Row],[ Total quantity]]*NFC_hatch[[#This Row],[Price 1 (EUR)]]</f>
        <v>1.16</v>
      </c>
      <c r="L15" s="3" t="s">
        <v>72</v>
      </c>
      <c r="M15" s="2"/>
    </row>
    <row r="16" customFormat="false" ht="14.9" hidden="false" customHeight="false" outlineLevel="0" collapsed="false">
      <c r="A16" s="0" t="s">
        <v>14</v>
      </c>
      <c r="B16" s="2" t="s">
        <v>73</v>
      </c>
      <c r="C16" s="0" t="n">
        <v>1</v>
      </c>
      <c r="D16" s="0" t="n">
        <f aca="false">NFC_hatch[[#This Row],[Quantity]]*$I$51</f>
        <v>4</v>
      </c>
      <c r="E16" s="2" t="s">
        <v>74</v>
      </c>
      <c r="F16" s="2" t="s">
        <v>75</v>
      </c>
      <c r="G16" s="2" t="s">
        <v>76</v>
      </c>
      <c r="H16" s="2" t="n">
        <v>0.75</v>
      </c>
      <c r="I16" s="2" t="n">
        <v>0.63</v>
      </c>
      <c r="J16" s="2" t="n">
        <v>10</v>
      </c>
      <c r="K16" s="2" t="n">
        <f aca="false">NFC_hatch[[#This Row],[ Total quantity]]*NFC_hatch[[#This Row],[Price 1 (EUR)]]</f>
        <v>3</v>
      </c>
      <c r="L16" s="3" t="s">
        <v>77</v>
      </c>
      <c r="M16" s="2"/>
    </row>
    <row r="17" customFormat="false" ht="14.9" hidden="false" customHeight="false" outlineLevel="0" collapsed="false">
      <c r="A17" s="0" t="s">
        <v>14</v>
      </c>
      <c r="B17" s="2" t="s">
        <v>78</v>
      </c>
      <c r="C17" s="0" t="n">
        <v>1</v>
      </c>
      <c r="D17" s="0" t="n">
        <f aca="false">NFC_hatch[[#This Row],[Quantity]]*$I$51</f>
        <v>4</v>
      </c>
      <c r="E17" s="2" t="s">
        <v>79</v>
      </c>
      <c r="F17" s="2" t="s">
        <v>80</v>
      </c>
      <c r="G17" s="2" t="s">
        <v>79</v>
      </c>
      <c r="H17" s="2" t="n">
        <v>8.66</v>
      </c>
      <c r="I17" s="2" t="n">
        <v>4.96</v>
      </c>
      <c r="J17" s="2" t="n">
        <v>25</v>
      </c>
      <c r="K17" s="2" t="n">
        <f aca="false">NFC_hatch[[#This Row],[ Total quantity]]*NFC_hatch[[#This Row],[Price 1 (EUR)]]</f>
        <v>34.64</v>
      </c>
      <c r="L17" s="3" t="s">
        <v>81</v>
      </c>
      <c r="M17" s="3" t="s">
        <v>82</v>
      </c>
    </row>
    <row r="18" customFormat="false" ht="14.9" hidden="false" customHeight="false" outlineLevel="0" collapsed="false">
      <c r="A18" s="0" t="s">
        <v>14</v>
      </c>
      <c r="B18" s="2" t="s">
        <v>83</v>
      </c>
      <c r="C18" s="0" t="n">
        <v>3</v>
      </c>
      <c r="D18" s="0" t="n">
        <f aca="false">NFC_hatch[[#This Row],[Quantity]]*$I$51</f>
        <v>12</v>
      </c>
      <c r="E18" s="2" t="s">
        <v>84</v>
      </c>
      <c r="F18" s="2" t="s">
        <v>85</v>
      </c>
      <c r="G18" s="2" t="s">
        <v>86</v>
      </c>
      <c r="H18" s="2" t="n">
        <v>0.65</v>
      </c>
      <c r="I18" s="2" t="n">
        <v>0.35</v>
      </c>
      <c r="J18" s="2" t="n">
        <v>10</v>
      </c>
      <c r="K18" s="2" t="n">
        <f aca="false">NFC_hatch[[#This Row],[ Total quantity]]*NFC_hatch[[#This Row],[Price 1 (EUR)]]</f>
        <v>7.8</v>
      </c>
      <c r="L18" s="3" t="s">
        <v>87</v>
      </c>
      <c r="M18" s="2"/>
    </row>
    <row r="19" customFormat="false" ht="14.9" hidden="false" customHeight="false" outlineLevel="0" collapsed="false">
      <c r="A19" s="0" t="s">
        <v>14</v>
      </c>
      <c r="B19" s="2" t="s">
        <v>88</v>
      </c>
      <c r="C19" s="0" t="n">
        <v>2</v>
      </c>
      <c r="D19" s="0" t="n">
        <f aca="false">NFC_hatch[[#This Row],[Quantity]]*$I$51</f>
        <v>8</v>
      </c>
      <c r="E19" s="2" t="s">
        <v>89</v>
      </c>
      <c r="F19" s="2" t="s">
        <v>90</v>
      </c>
      <c r="G19" s="2" t="s">
        <v>91</v>
      </c>
      <c r="H19" s="2" t="n">
        <v>3.18</v>
      </c>
      <c r="I19" s="2" t="n">
        <v>3.04</v>
      </c>
      <c r="J19" s="2" t="n">
        <v>10</v>
      </c>
      <c r="K19" s="2" t="n">
        <f aca="false">NFC_hatch[[#This Row],[ Total quantity]]*NFC_hatch[[#This Row],[Price 1 (EUR)]]</f>
        <v>25.44</v>
      </c>
      <c r="M19" s="2"/>
      <c r="N19" s="3" t="s">
        <v>92</v>
      </c>
    </row>
    <row r="20" customFormat="false" ht="14.9" hidden="false" customHeight="false" outlineLevel="0" collapsed="false">
      <c r="A20" s="0" t="s">
        <v>14</v>
      </c>
      <c r="B20" s="2" t="s">
        <v>93</v>
      </c>
      <c r="C20" s="0" t="n">
        <v>2</v>
      </c>
      <c r="D20" s="0" t="n">
        <f aca="false">NFC_hatch[[#This Row],[Quantity]]*$I$51</f>
        <v>8</v>
      </c>
      <c r="E20" s="2" t="s">
        <v>94</v>
      </c>
      <c r="F20" s="2" t="s">
        <v>95</v>
      </c>
      <c r="G20" s="0" t="s">
        <v>96</v>
      </c>
      <c r="H20" s="0" t="n">
        <v>0.08</v>
      </c>
      <c r="I20" s="0" t="n">
        <v>0.065</v>
      </c>
      <c r="J20" s="0" t="n">
        <v>10</v>
      </c>
      <c r="K20" s="2" t="n">
        <f aca="false">NFC_hatch[[#This Row],[ Total quantity]]*NFC_hatch[[#This Row],[Price 1 (EUR)]]</f>
        <v>0.64</v>
      </c>
      <c r="L20" s="3" t="s">
        <v>97</v>
      </c>
      <c r="M20" s="2"/>
    </row>
    <row r="21" customFormat="false" ht="13.8" hidden="false" customHeight="false" outlineLevel="0" collapsed="false">
      <c r="A21" s="0" t="s">
        <v>14</v>
      </c>
      <c r="B21" s="2" t="s">
        <v>98</v>
      </c>
      <c r="C21" s="0" t="n">
        <v>1</v>
      </c>
      <c r="D21" s="0" t="n">
        <f aca="false">NFC_hatch[[#This Row],[Quantity]]*$I$51</f>
        <v>4</v>
      </c>
      <c r="E21" s="2" t="s">
        <v>99</v>
      </c>
      <c r="F21" s="2" t="s">
        <v>100</v>
      </c>
      <c r="G21" s="0" t="s">
        <v>96</v>
      </c>
      <c r="H21" s="2"/>
      <c r="I21" s="2"/>
      <c r="J21" s="2"/>
      <c r="K21" s="2" t="n">
        <f aca="false">NFC_hatch[[#This Row],[ Total quantity]]*NFC_hatch[[#This Row],[Price 1 (EUR)]]</f>
        <v>0</v>
      </c>
      <c r="L21" s="2"/>
      <c r="M21" s="2"/>
    </row>
    <row r="22" customFormat="false" ht="13.8" hidden="false" customHeight="false" outlineLevel="0" collapsed="false">
      <c r="A22" s="0" t="s">
        <v>14</v>
      </c>
      <c r="B22" s="2" t="s">
        <v>101</v>
      </c>
      <c r="C22" s="0" t="n">
        <v>1</v>
      </c>
      <c r="D22" s="0" t="n">
        <f aca="false">NFC_hatch[[#This Row],[Quantity]]*$I$51</f>
        <v>4</v>
      </c>
      <c r="E22" s="2" t="s">
        <v>102</v>
      </c>
      <c r="F22" s="2" t="s">
        <v>103</v>
      </c>
      <c r="G22" s="0" t="s">
        <v>96</v>
      </c>
      <c r="H22" s="2"/>
      <c r="I22" s="2"/>
      <c r="J22" s="2"/>
      <c r="K22" s="2" t="n">
        <f aca="false">NFC_hatch[[#This Row],[ Total quantity]]*NFC_hatch[[#This Row],[Price 1 (EUR)]]</f>
        <v>0</v>
      </c>
      <c r="L22" s="2"/>
      <c r="M22" s="2"/>
    </row>
    <row r="23" customFormat="false" ht="14.9" hidden="false" customHeight="false" outlineLevel="0" collapsed="false">
      <c r="A23" s="0" t="s">
        <v>14</v>
      </c>
      <c r="B23" s="2" t="s">
        <v>104</v>
      </c>
      <c r="C23" s="0" t="n">
        <v>1</v>
      </c>
      <c r="D23" s="0" t="n">
        <f aca="false">NFC_hatch[[#This Row],[Quantity]]*$I$51</f>
        <v>4</v>
      </c>
      <c r="E23" s="2" t="s">
        <v>105</v>
      </c>
      <c r="F23" s="2" t="s">
        <v>106</v>
      </c>
      <c r="G23" s="2" t="s">
        <v>107</v>
      </c>
      <c r="H23" s="2" t="n">
        <v>0.66</v>
      </c>
      <c r="I23" s="2" t="n">
        <v>0.58</v>
      </c>
      <c r="J23" s="2" t="n">
        <v>10</v>
      </c>
      <c r="K23" s="2" t="n">
        <f aca="false">NFC_hatch[[#This Row],[ Total quantity]]*NFC_hatch[[#This Row],[Price 1 (EUR)]]</f>
        <v>2.64</v>
      </c>
      <c r="L23" s="3" t="s">
        <v>108</v>
      </c>
      <c r="M23" s="2"/>
    </row>
    <row r="24" customFormat="false" ht="13.8" hidden="false" customHeight="false" outlineLevel="0" collapsed="false">
      <c r="A24" s="0" t="s">
        <v>14</v>
      </c>
      <c r="B24" s="2" t="s">
        <v>109</v>
      </c>
      <c r="C24" s="0" t="n">
        <v>2</v>
      </c>
      <c r="D24" s="0" t="n">
        <f aca="false">NFC_hatch[[#This Row],[Quantity]]*$I$51</f>
        <v>8</v>
      </c>
      <c r="E24" s="2" t="s">
        <v>110</v>
      </c>
      <c r="F24" s="2" t="s">
        <v>111</v>
      </c>
      <c r="G24" s="2" t="s">
        <v>107</v>
      </c>
      <c r="H24" s="2"/>
      <c r="I24" s="2"/>
      <c r="J24" s="2"/>
      <c r="K24" s="2" t="n">
        <f aca="false">NFC_hatch[[#This Row],[ Total quantity]]*NFC_hatch[[#This Row],[Price 1 (EUR)]]</f>
        <v>0</v>
      </c>
      <c r="L24" s="2"/>
      <c r="M24" s="2"/>
    </row>
    <row r="25" customFormat="false" ht="14.9" hidden="false" customHeight="false" outlineLevel="0" collapsed="false">
      <c r="A25" s="0" t="s">
        <v>14</v>
      </c>
      <c r="B25" s="2" t="s">
        <v>112</v>
      </c>
      <c r="C25" s="0" t="n">
        <v>1</v>
      </c>
      <c r="D25" s="0" t="n">
        <f aca="false">NFC_hatch[[#This Row],[Quantity]]*$I$51</f>
        <v>4</v>
      </c>
      <c r="E25" s="2" t="s">
        <v>113</v>
      </c>
      <c r="F25" s="2" t="s">
        <v>114</v>
      </c>
      <c r="G25" s="2" t="s">
        <v>115</v>
      </c>
      <c r="H25" s="2" t="n">
        <v>0.23</v>
      </c>
      <c r="I25" s="2" t="n">
        <v>0.22</v>
      </c>
      <c r="J25" s="2" t="n">
        <v>10</v>
      </c>
      <c r="K25" s="2" t="n">
        <f aca="false">NFC_hatch[[#This Row],[ Total quantity]]*NFC_hatch[[#This Row],[Price 1 (EUR)]]</f>
        <v>0.92</v>
      </c>
      <c r="L25" s="3" t="s">
        <v>116</v>
      </c>
      <c r="M25" s="2"/>
    </row>
    <row r="26" customFormat="false" ht="14.9" hidden="false" customHeight="false" outlineLevel="0" collapsed="false">
      <c r="A26" s="0" t="s">
        <v>14</v>
      </c>
      <c r="B26" s="2" t="s">
        <v>117</v>
      </c>
      <c r="C26" s="0" t="n">
        <v>1</v>
      </c>
      <c r="D26" s="0" t="n">
        <f aca="false">NFC_hatch[[#This Row],[Quantity]]*$I$51</f>
        <v>4</v>
      </c>
      <c r="E26" s="2" t="s">
        <v>118</v>
      </c>
      <c r="F26" s="2" t="s">
        <v>119</v>
      </c>
      <c r="G26" s="2" t="s">
        <v>120</v>
      </c>
      <c r="H26" s="2" t="n">
        <v>0.7</v>
      </c>
      <c r="I26" s="2" t="n">
        <v>0.619</v>
      </c>
      <c r="J26" s="2" t="n">
        <v>10</v>
      </c>
      <c r="K26" s="2" t="n">
        <f aca="false">NFC_hatch[[#This Row],[ Total quantity]]*NFC_hatch[[#This Row],[Price 1 (EUR)]]</f>
        <v>2.8</v>
      </c>
      <c r="L26" s="3" t="s">
        <v>121</v>
      </c>
      <c r="M26" s="2"/>
    </row>
    <row r="27" customFormat="false" ht="14.9" hidden="false" customHeight="false" outlineLevel="0" collapsed="false">
      <c r="A27" s="0" t="s">
        <v>14</v>
      </c>
      <c r="B27" s="2" t="s">
        <v>122</v>
      </c>
      <c r="C27" s="0" t="n">
        <v>2</v>
      </c>
      <c r="D27" s="0" t="n">
        <f aca="false">NFC_hatch[[#This Row],[Quantity]]*$I$51</f>
        <v>8</v>
      </c>
      <c r="E27" s="2" t="s">
        <v>123</v>
      </c>
      <c r="F27" s="2" t="s">
        <v>124</v>
      </c>
      <c r="G27" s="2" t="s">
        <v>125</v>
      </c>
      <c r="H27" s="2" t="n">
        <v>0.54</v>
      </c>
      <c r="I27" s="2"/>
      <c r="J27" s="2"/>
      <c r="K27" s="2" t="n">
        <f aca="false">NFC_hatch[[#This Row],[ Total quantity]]*NFC_hatch[[#This Row],[Price 1 (EUR)]]</f>
        <v>4.32</v>
      </c>
      <c r="L27" s="3" t="s">
        <v>126</v>
      </c>
      <c r="M27" s="2"/>
    </row>
    <row r="28" customFormat="false" ht="14.9" hidden="false" customHeight="false" outlineLevel="0" collapsed="false">
      <c r="A28" s="0" t="s">
        <v>14</v>
      </c>
      <c r="B28" s="2" t="s">
        <v>127</v>
      </c>
      <c r="C28" s="0" t="n">
        <v>1</v>
      </c>
      <c r="D28" s="0" t="n">
        <f aca="false">NFC_hatch[[#This Row],[Quantity]]*$I$51</f>
        <v>4</v>
      </c>
      <c r="E28" s="2" t="s">
        <v>128</v>
      </c>
      <c r="F28" s="2" t="s">
        <v>129</v>
      </c>
      <c r="G28" s="2" t="s">
        <v>130</v>
      </c>
      <c r="H28" s="2" t="n">
        <v>1.51</v>
      </c>
      <c r="I28" s="2"/>
      <c r="J28" s="2"/>
      <c r="K28" s="2" t="n">
        <f aca="false">NFC_hatch[[#This Row],[ Total quantity]]*NFC_hatch[[#This Row],[Price 1 (EUR)]]</f>
        <v>6.04</v>
      </c>
      <c r="M28" s="3" t="s">
        <v>131</v>
      </c>
    </row>
    <row r="29" customFormat="false" ht="14.9" hidden="false" customHeight="false" outlineLevel="0" collapsed="false">
      <c r="A29" s="0" t="s">
        <v>14</v>
      </c>
      <c r="B29" s="2" t="s">
        <v>132</v>
      </c>
      <c r="C29" s="0" t="n">
        <v>1</v>
      </c>
      <c r="D29" s="0" t="n">
        <f aca="false">NFC_hatch[[#This Row],[Quantity]]*$I$51</f>
        <v>4</v>
      </c>
      <c r="E29" s="2" t="s">
        <v>133</v>
      </c>
      <c r="F29" s="2" t="s">
        <v>129</v>
      </c>
      <c r="G29" s="2" t="s">
        <v>134</v>
      </c>
      <c r="H29" s="2" t="n">
        <v>1.51</v>
      </c>
      <c r="I29" s="2"/>
      <c r="J29" s="2"/>
      <c r="K29" s="2" t="n">
        <f aca="false">NFC_hatch[[#This Row],[ Total quantity]]*NFC_hatch[[#This Row],[Price 1 (EUR)]]</f>
        <v>6.04</v>
      </c>
      <c r="M29" s="3" t="s">
        <v>135</v>
      </c>
    </row>
    <row r="30" customFormat="false" ht="14.9" hidden="false" customHeight="false" outlineLevel="0" collapsed="false">
      <c r="A30" s="0" t="s">
        <v>14</v>
      </c>
      <c r="B30" s="2" t="s">
        <v>136</v>
      </c>
      <c r="C30" s="0" t="n">
        <v>2</v>
      </c>
      <c r="D30" s="0" t="n">
        <f aca="false">NFC_hatch[[#This Row],[Quantity]]*$I$51</f>
        <v>8</v>
      </c>
      <c r="E30" s="2" t="s">
        <v>137</v>
      </c>
      <c r="F30" s="2" t="s">
        <v>138</v>
      </c>
      <c r="G30" s="2" t="s">
        <v>139</v>
      </c>
      <c r="H30" s="2" t="n">
        <v>0.19</v>
      </c>
      <c r="I30" s="2" t="n">
        <v>0.159</v>
      </c>
      <c r="J30" s="2" t="n">
        <v>10</v>
      </c>
      <c r="K30" s="2" t="n">
        <f aca="false">NFC_hatch[[#This Row],[ Total quantity]]*NFC_hatch[[#This Row],[Price 1 (EUR)]]</f>
        <v>1.52</v>
      </c>
      <c r="L30" s="3" t="s">
        <v>140</v>
      </c>
    </row>
    <row r="31" customFormat="false" ht="14.9" hidden="false" customHeight="false" outlineLevel="0" collapsed="false">
      <c r="A31" s="0" t="s">
        <v>14</v>
      </c>
      <c r="B31" s="2" t="s">
        <v>141</v>
      </c>
      <c r="C31" s="0" t="n">
        <v>2</v>
      </c>
      <c r="D31" s="0" t="n">
        <f aca="false">NFC_hatch[[#This Row],[Quantity]]*$I$51</f>
        <v>8</v>
      </c>
      <c r="E31" s="2" t="s">
        <v>142</v>
      </c>
      <c r="F31" s="2" t="s">
        <v>138</v>
      </c>
      <c r="G31" s="2" t="s">
        <v>143</v>
      </c>
      <c r="H31" s="2" t="n">
        <v>0.2</v>
      </c>
      <c r="I31" s="2" t="n">
        <v>0.16</v>
      </c>
      <c r="J31" s="2" t="n">
        <v>10</v>
      </c>
      <c r="K31" s="2" t="n">
        <f aca="false">NFC_hatch[[#This Row],[ Total quantity]]*NFC_hatch[[#This Row],[Price 1 (EUR)]]</f>
        <v>1.6</v>
      </c>
      <c r="L31" s="3" t="s">
        <v>144</v>
      </c>
      <c r="M31" s="2"/>
    </row>
    <row r="32" customFormat="false" ht="14.9" hidden="false" customHeight="false" outlineLevel="0" collapsed="false">
      <c r="A32" s="0" t="s">
        <v>14</v>
      </c>
      <c r="B32" s="2" t="s">
        <v>145</v>
      </c>
      <c r="C32" s="0" t="n">
        <v>1</v>
      </c>
      <c r="D32" s="0" t="n">
        <f aca="false">NFC_hatch[[#This Row],[Quantity]]*$I$51</f>
        <v>4</v>
      </c>
      <c r="E32" s="2" t="s">
        <v>146</v>
      </c>
      <c r="F32" s="2" t="s">
        <v>147</v>
      </c>
      <c r="G32" s="2" t="s">
        <v>148</v>
      </c>
      <c r="H32" s="2" t="n">
        <v>0.08</v>
      </c>
      <c r="I32" s="2"/>
      <c r="J32" s="2"/>
      <c r="K32" s="2" t="n">
        <f aca="false">NFC_hatch[[#This Row],[ Total quantity]]*NFC_hatch[[#This Row],[Price 1 (EUR)]]</f>
        <v>0.32</v>
      </c>
      <c r="L32" s="3" t="s">
        <v>149</v>
      </c>
      <c r="M32" s="2"/>
    </row>
    <row r="33" customFormat="false" ht="14.9" hidden="false" customHeight="false" outlineLevel="0" collapsed="false">
      <c r="A33" s="0" t="s">
        <v>14</v>
      </c>
      <c r="B33" s="2" t="s">
        <v>150</v>
      </c>
      <c r="C33" s="0" t="n">
        <v>1</v>
      </c>
      <c r="D33" s="0" t="n">
        <f aca="false">NFC_hatch[[#This Row],[Quantity]]*$I$51</f>
        <v>4</v>
      </c>
      <c r="E33" s="2" t="s">
        <v>151</v>
      </c>
      <c r="F33" s="2" t="s">
        <v>147</v>
      </c>
      <c r="G33" s="2" t="s">
        <v>152</v>
      </c>
      <c r="H33" s="2" t="n">
        <v>0.08</v>
      </c>
      <c r="I33" s="2"/>
      <c r="J33" s="2"/>
      <c r="K33" s="2" t="n">
        <f aca="false">NFC_hatch[[#This Row],[ Total quantity]]*NFC_hatch[[#This Row],[Price 1 (EUR)]]</f>
        <v>0.32</v>
      </c>
      <c r="L33" s="3" t="s">
        <v>153</v>
      </c>
      <c r="M33" s="2"/>
    </row>
    <row r="34" customFormat="false" ht="14.9" hidden="false" customHeight="false" outlineLevel="0" collapsed="false">
      <c r="A34" s="0" t="s">
        <v>14</v>
      </c>
      <c r="B34" s="2" t="s">
        <v>154</v>
      </c>
      <c r="C34" s="0" t="n">
        <v>1</v>
      </c>
      <c r="D34" s="0" t="n">
        <f aca="false">NFC_hatch[[#This Row],[Quantity]]*$I$51</f>
        <v>4</v>
      </c>
      <c r="E34" s="2" t="s">
        <v>155</v>
      </c>
      <c r="F34" s="2" t="s">
        <v>147</v>
      </c>
      <c r="G34" s="2" t="s">
        <v>156</v>
      </c>
      <c r="H34" s="2" t="n">
        <v>0.09</v>
      </c>
      <c r="I34" s="2"/>
      <c r="J34" s="2"/>
      <c r="K34" s="2" t="n">
        <f aca="false">NFC_hatch[[#This Row],[ Total quantity]]*NFC_hatch[[#This Row],[Price 1 (EUR)]]</f>
        <v>0.36</v>
      </c>
      <c r="L34" s="3" t="s">
        <v>157</v>
      </c>
      <c r="M34" s="2"/>
    </row>
    <row r="35" customFormat="false" ht="14.9" hidden="false" customHeight="false" outlineLevel="0" collapsed="false">
      <c r="A35" s="0" t="s">
        <v>14</v>
      </c>
      <c r="B35" s="2" t="s">
        <v>158</v>
      </c>
      <c r="C35" s="0" t="n">
        <v>1</v>
      </c>
      <c r="D35" s="0" t="n">
        <f aca="false">NFC_hatch[[#This Row],[Quantity]]*$I$51</f>
        <v>4</v>
      </c>
      <c r="E35" s="2" t="s">
        <v>159</v>
      </c>
      <c r="F35" s="2" t="s">
        <v>147</v>
      </c>
      <c r="G35" s="2" t="s">
        <v>160</v>
      </c>
      <c r="H35" s="2" t="n">
        <v>0.08</v>
      </c>
      <c r="I35" s="2"/>
      <c r="J35" s="2"/>
      <c r="K35" s="2" t="n">
        <f aca="false">NFC_hatch[[#This Row],[ Total quantity]]*NFC_hatch[[#This Row],[Price 1 (EUR)]]</f>
        <v>0.32</v>
      </c>
      <c r="L35" s="4" t="s">
        <v>161</v>
      </c>
      <c r="M35" s="2"/>
    </row>
    <row r="36" customFormat="false" ht="14.9" hidden="false" customHeight="false" outlineLevel="0" collapsed="false">
      <c r="A36" s="0" t="s">
        <v>14</v>
      </c>
      <c r="B36" s="2" t="s">
        <v>162</v>
      </c>
      <c r="C36" s="0" t="n">
        <v>5</v>
      </c>
      <c r="D36" s="0" t="n">
        <f aca="false">NFC_hatch[[#This Row],[Quantity]]*$I$51</f>
        <v>20</v>
      </c>
      <c r="E36" s="2" t="s">
        <v>163</v>
      </c>
      <c r="F36" s="2" t="s">
        <v>147</v>
      </c>
      <c r="G36" s="2" t="s">
        <v>164</v>
      </c>
      <c r="H36" s="2" t="n">
        <v>0.08</v>
      </c>
      <c r="I36" s="2"/>
      <c r="J36" s="2"/>
      <c r="K36" s="2" t="n">
        <f aca="false">NFC_hatch[[#This Row],[ Total quantity]]*NFC_hatch[[#This Row],[Price 1 (EUR)]]</f>
        <v>1.6</v>
      </c>
      <c r="L36" s="3" t="s">
        <v>165</v>
      </c>
      <c r="M36" s="2"/>
    </row>
    <row r="37" customFormat="false" ht="14.9" hidden="false" customHeight="false" outlineLevel="0" collapsed="false">
      <c r="A37" s="0" t="s">
        <v>14</v>
      </c>
      <c r="B37" s="2" t="s">
        <v>166</v>
      </c>
      <c r="C37" s="0" t="n">
        <v>1</v>
      </c>
      <c r="D37" s="0" t="n">
        <f aca="false">NFC_hatch[[#This Row],[Quantity]]*$I$51</f>
        <v>4</v>
      </c>
      <c r="E37" s="2" t="s">
        <v>167</v>
      </c>
      <c r="F37" s="2" t="s">
        <v>147</v>
      </c>
      <c r="G37" s="2" t="s">
        <v>168</v>
      </c>
      <c r="H37" s="2" t="n">
        <v>0.08</v>
      </c>
      <c r="I37" s="2"/>
      <c r="J37" s="2"/>
      <c r="K37" s="2" t="n">
        <f aca="false">NFC_hatch[[#This Row],[ Total quantity]]*NFC_hatch[[#This Row],[Price 1 (EUR)]]</f>
        <v>0.32</v>
      </c>
      <c r="L37" s="3" t="s">
        <v>169</v>
      </c>
      <c r="M37" s="2"/>
    </row>
    <row r="38" customFormat="false" ht="14.9" hidden="false" customHeight="false" outlineLevel="0" collapsed="false">
      <c r="A38" s="0" t="s">
        <v>14</v>
      </c>
      <c r="B38" s="2" t="s">
        <v>170</v>
      </c>
      <c r="C38" s="0" t="n">
        <v>4</v>
      </c>
      <c r="D38" s="0" t="n">
        <f aca="false">NFC_hatch[[#This Row],[Quantity]]*$I$51</f>
        <v>16</v>
      </c>
      <c r="E38" s="2" t="s">
        <v>171</v>
      </c>
      <c r="F38" s="2" t="s">
        <v>147</v>
      </c>
      <c r="G38" s="2" t="s">
        <v>172</v>
      </c>
      <c r="H38" s="2" t="n">
        <v>0.08</v>
      </c>
      <c r="I38" s="2"/>
      <c r="J38" s="2"/>
      <c r="K38" s="2" t="n">
        <f aca="false">NFC_hatch[[#This Row],[ Total quantity]]*NFC_hatch[[#This Row],[Price 1 (EUR)]]</f>
        <v>1.28</v>
      </c>
      <c r="L38" s="3" t="s">
        <v>173</v>
      </c>
      <c r="M38" s="2"/>
    </row>
    <row r="39" customFormat="false" ht="14.9" hidden="false" customHeight="false" outlineLevel="0" collapsed="false">
      <c r="A39" s="0" t="s">
        <v>14</v>
      </c>
      <c r="B39" s="2" t="s">
        <v>174</v>
      </c>
      <c r="C39" s="0" t="n">
        <v>3</v>
      </c>
      <c r="D39" s="0" t="n">
        <f aca="false">NFC_hatch[[#This Row],[Quantity]]*$I$51</f>
        <v>12</v>
      </c>
      <c r="E39" s="2" t="s">
        <v>175</v>
      </c>
      <c r="F39" s="2" t="s">
        <v>147</v>
      </c>
      <c r="G39" s="2" t="s">
        <v>176</v>
      </c>
      <c r="H39" s="2" t="n">
        <v>0.08</v>
      </c>
      <c r="I39" s="2"/>
      <c r="J39" s="2"/>
      <c r="K39" s="2" t="n">
        <f aca="false">NFC_hatch[[#This Row],[ Total quantity]]*NFC_hatch[[#This Row],[Price 1 (EUR)]]</f>
        <v>0.96</v>
      </c>
      <c r="L39" s="3" t="s">
        <v>177</v>
      </c>
      <c r="M39" s="2"/>
    </row>
    <row r="40" customFormat="false" ht="14.9" hidden="false" customHeight="false" outlineLevel="0" collapsed="false">
      <c r="A40" s="0" t="s">
        <v>14</v>
      </c>
      <c r="B40" s="2" t="s">
        <v>178</v>
      </c>
      <c r="C40" s="0" t="n">
        <v>1</v>
      </c>
      <c r="D40" s="0" t="n">
        <f aca="false">NFC_hatch[[#This Row],[Quantity]]*$I$51</f>
        <v>4</v>
      </c>
      <c r="E40" s="2" t="s">
        <v>179</v>
      </c>
      <c r="F40" s="2" t="s">
        <v>147</v>
      </c>
      <c r="G40" s="2" t="s">
        <v>180</v>
      </c>
      <c r="H40" s="2" t="n">
        <v>0.8</v>
      </c>
      <c r="I40" s="2"/>
      <c r="J40" s="2"/>
      <c r="K40" s="2" t="n">
        <f aca="false">NFC_hatch[[#This Row],[ Total quantity]]*NFC_hatch[[#This Row],[Price 1 (EUR)]]</f>
        <v>3.2</v>
      </c>
      <c r="L40" s="3" t="s">
        <v>181</v>
      </c>
      <c r="M40" s="2"/>
    </row>
    <row r="41" customFormat="false" ht="14.9" hidden="false" customHeight="false" outlineLevel="0" collapsed="false">
      <c r="A41" s="0" t="s">
        <v>14</v>
      </c>
      <c r="B41" s="2" t="s">
        <v>182</v>
      </c>
      <c r="C41" s="0" t="n">
        <v>1</v>
      </c>
      <c r="D41" s="0" t="n">
        <f aca="false">NFC_hatch[[#This Row],[Quantity]]*$I$51</f>
        <v>4</v>
      </c>
      <c r="E41" s="2" t="s">
        <v>183</v>
      </c>
      <c r="F41" s="2" t="s">
        <v>147</v>
      </c>
      <c r="G41" s="2" t="s">
        <v>184</v>
      </c>
      <c r="H41" s="2" t="n">
        <v>0.8</v>
      </c>
      <c r="I41" s="2"/>
      <c r="J41" s="2"/>
      <c r="K41" s="2" t="n">
        <f aca="false">NFC_hatch[[#This Row],[ Total quantity]]*NFC_hatch[[#This Row],[Price 1 (EUR)]]</f>
        <v>3.2</v>
      </c>
      <c r="L41" s="3" t="s">
        <v>185</v>
      </c>
      <c r="M41" s="2"/>
    </row>
    <row r="42" customFormat="false" ht="14.9" hidden="false" customHeight="false" outlineLevel="0" collapsed="false">
      <c r="A42" s="0" t="s">
        <v>14</v>
      </c>
      <c r="B42" s="2" t="s">
        <v>186</v>
      </c>
      <c r="C42" s="0" t="n">
        <v>1</v>
      </c>
      <c r="D42" s="0" t="n">
        <f aca="false">NFC_hatch[[#This Row],[Quantity]]*$I$51</f>
        <v>4</v>
      </c>
      <c r="E42" s="2" t="s">
        <v>187</v>
      </c>
      <c r="F42" s="2" t="s">
        <v>147</v>
      </c>
      <c r="G42" s="2" t="s">
        <v>188</v>
      </c>
      <c r="H42" s="2" t="n">
        <v>0.8</v>
      </c>
      <c r="I42" s="2"/>
      <c r="J42" s="2"/>
      <c r="K42" s="2" t="n">
        <f aca="false">NFC_hatch[[#This Row],[ Total quantity]]*NFC_hatch[[#This Row],[Price 1 (EUR)]]</f>
        <v>3.2</v>
      </c>
      <c r="L42" s="3" t="s">
        <v>189</v>
      </c>
      <c r="M42" s="2"/>
    </row>
    <row r="43" customFormat="false" ht="14.9" hidden="false" customHeight="false" outlineLevel="0" collapsed="false">
      <c r="A43" s="0" t="s">
        <v>14</v>
      </c>
      <c r="B43" s="2" t="s">
        <v>190</v>
      </c>
      <c r="C43" s="0" t="n">
        <v>1</v>
      </c>
      <c r="D43" s="0" t="n">
        <f aca="false">NFC_hatch[[#This Row],[Quantity]]*$I$51</f>
        <v>4</v>
      </c>
      <c r="E43" s="2" t="s">
        <v>191</v>
      </c>
      <c r="F43" s="2" t="s">
        <v>147</v>
      </c>
      <c r="G43" s="2" t="s">
        <v>192</v>
      </c>
      <c r="H43" s="2" t="n">
        <v>0.8</v>
      </c>
      <c r="I43" s="2"/>
      <c r="J43" s="2"/>
      <c r="K43" s="2" t="n">
        <f aca="false">NFC_hatch[[#This Row],[ Total quantity]]*NFC_hatch[[#This Row],[Price 1 (EUR)]]</f>
        <v>3.2</v>
      </c>
      <c r="L43" s="3" t="s">
        <v>193</v>
      </c>
      <c r="M43" s="2"/>
    </row>
    <row r="44" customFormat="false" ht="14.9" hidden="false" customHeight="false" outlineLevel="0" collapsed="false">
      <c r="A44" s="0" t="s">
        <v>14</v>
      </c>
      <c r="B44" s="2" t="s">
        <v>194</v>
      </c>
      <c r="C44" s="0" t="n">
        <v>1</v>
      </c>
      <c r="D44" s="0" t="n">
        <f aca="false">NFC_hatch[[#This Row],[Quantity]]*$I$51</f>
        <v>4</v>
      </c>
      <c r="E44" s="2" t="s">
        <v>195</v>
      </c>
      <c r="F44" s="2" t="s">
        <v>147</v>
      </c>
      <c r="G44" s="2" t="s">
        <v>196</v>
      </c>
      <c r="H44" s="2" t="n">
        <v>0.8</v>
      </c>
      <c r="I44" s="2"/>
      <c r="J44" s="2"/>
      <c r="K44" s="2" t="n">
        <f aca="false">NFC_hatch[[#This Row],[ Total quantity]]*NFC_hatch[[#This Row],[Price 1 (EUR)]]</f>
        <v>3.2</v>
      </c>
      <c r="L44" s="3" t="s">
        <v>197</v>
      </c>
      <c r="M44" s="2"/>
    </row>
    <row r="45" customFormat="false" ht="14.9" hidden="false" customHeight="false" outlineLevel="0" collapsed="false">
      <c r="A45" s="0" t="s">
        <v>14</v>
      </c>
      <c r="B45" s="2" t="s">
        <v>198</v>
      </c>
      <c r="C45" s="0" t="n">
        <v>1</v>
      </c>
      <c r="D45" s="0" t="n">
        <f aca="false">NFC_hatch[[#This Row],[Quantity]]*$I$51</f>
        <v>4</v>
      </c>
      <c r="E45" s="2" t="s">
        <v>199</v>
      </c>
      <c r="F45" s="2" t="s">
        <v>147</v>
      </c>
      <c r="G45" s="2" t="s">
        <v>200</v>
      </c>
      <c r="H45" s="2" t="n">
        <v>0.8</v>
      </c>
      <c r="I45" s="2"/>
      <c r="J45" s="2"/>
      <c r="K45" s="2" t="n">
        <f aca="false">NFC_hatch[[#This Row],[ Total quantity]]*NFC_hatch[[#This Row],[Price 1 (EUR)]]</f>
        <v>3.2</v>
      </c>
      <c r="L45" s="3" t="s">
        <v>201</v>
      </c>
      <c r="M45" s="2"/>
    </row>
    <row r="46" customFormat="false" ht="14.9" hidden="false" customHeight="false" outlineLevel="0" collapsed="false">
      <c r="A46" s="0" t="s">
        <v>14</v>
      </c>
      <c r="B46" s="2" t="s">
        <v>202</v>
      </c>
      <c r="C46" s="0" t="n">
        <v>1</v>
      </c>
      <c r="D46" s="0" t="n">
        <f aca="false">NFC_hatch[[#This Row],[Quantity]]*$I$51</f>
        <v>4</v>
      </c>
      <c r="E46" s="2" t="s">
        <v>203</v>
      </c>
      <c r="F46" s="2" t="s">
        <v>204</v>
      </c>
      <c r="G46" s="2" t="s">
        <v>205</v>
      </c>
      <c r="H46" s="2" t="n">
        <v>4.28</v>
      </c>
      <c r="I46" s="2" t="n">
        <v>2.45</v>
      </c>
      <c r="J46" s="2" t="n">
        <v>25</v>
      </c>
      <c r="K46" s="2" t="n">
        <f aca="false">NFC_hatch[[#This Row],[ Total quantity]]*NFC_hatch[[#This Row],[Price 1 (EUR)]]</f>
        <v>17.12</v>
      </c>
      <c r="L46" s="3" t="s">
        <v>206</v>
      </c>
      <c r="M46" s="2"/>
    </row>
    <row r="47" customFormat="false" ht="14.9" hidden="false" customHeight="false" outlineLevel="0" collapsed="false">
      <c r="A47" s="0" t="s">
        <v>14</v>
      </c>
      <c r="B47" s="2" t="s">
        <v>207</v>
      </c>
      <c r="C47" s="0" t="n">
        <v>1</v>
      </c>
      <c r="D47" s="0" t="n">
        <f aca="false">NFC_hatch[[#This Row],[Quantity]]*$I$51</f>
        <v>4</v>
      </c>
      <c r="E47" s="2" t="s">
        <v>208</v>
      </c>
      <c r="F47" s="2" t="s">
        <v>209</v>
      </c>
      <c r="G47" s="2" t="s">
        <v>210</v>
      </c>
      <c r="H47" s="2" t="n">
        <v>0.44</v>
      </c>
      <c r="I47" s="2" t="n">
        <v>0.37</v>
      </c>
      <c r="J47" s="2" t="n">
        <v>10</v>
      </c>
      <c r="K47" s="2" t="n">
        <f aca="false">NFC_hatch[[#This Row],[ Total quantity]]*NFC_hatch[[#This Row],[Price 1 (EUR)]]</f>
        <v>1.76</v>
      </c>
      <c r="L47" s="3" t="s">
        <v>211</v>
      </c>
      <c r="M47" s="2"/>
    </row>
    <row r="48" customFormat="false" ht="14.9" hidden="false" customHeight="false" outlineLevel="0" collapsed="false">
      <c r="A48" s="0" t="s">
        <v>14</v>
      </c>
      <c r="B48" s="2" t="s">
        <v>212</v>
      </c>
      <c r="C48" s="2" t="n">
        <v>1</v>
      </c>
      <c r="D48" s="0" t="n">
        <f aca="false">NFC_hatch[[#This Row],[Quantity]]*$I$51</f>
        <v>4</v>
      </c>
      <c r="E48" s="2" t="s">
        <v>213</v>
      </c>
      <c r="F48" s="2"/>
      <c r="G48" s="2" t="s">
        <v>213</v>
      </c>
      <c r="H48" s="2" t="n">
        <v>3.71</v>
      </c>
      <c r="I48" s="2"/>
      <c r="J48" s="2"/>
      <c r="K48" s="2" t="n">
        <f aca="false">NFC_hatch[[#This Row],[ Total quantity]]*NFC_hatch[[#This Row],[Price 1 (EUR)]]</f>
        <v>14.84</v>
      </c>
      <c r="L48" s="3" t="s">
        <v>214</v>
      </c>
      <c r="M48" s="3" t="s">
        <v>215</v>
      </c>
    </row>
    <row r="49" customFormat="false" ht="14.9" hidden="false" customHeight="false" outlineLevel="0" collapsed="false">
      <c r="A49" s="0" t="s">
        <v>14</v>
      </c>
      <c r="B49" s="2" t="s">
        <v>216</v>
      </c>
      <c r="C49" s="2" t="n">
        <v>1</v>
      </c>
      <c r="D49" s="0" t="n">
        <f aca="false">NFC_hatch[[#This Row],[Quantity]]*$I$51</f>
        <v>4</v>
      </c>
      <c r="E49" s="2"/>
      <c r="F49" s="2"/>
      <c r="G49" s="2" t="s">
        <v>217</v>
      </c>
      <c r="H49" s="2" t="n">
        <v>3.78</v>
      </c>
      <c r="I49" s="2" t="n">
        <v>3.37</v>
      </c>
      <c r="J49" s="2" t="n">
        <v>10</v>
      </c>
      <c r="K49" s="2" t="n">
        <f aca="false">NFC_hatch[[#This Row],[ Total quantity]]*NFC_hatch[[#This Row],[Price 1 (EUR)]]</f>
        <v>15.12</v>
      </c>
      <c r="L49" s="3" t="s">
        <v>218</v>
      </c>
      <c r="M49" s="2"/>
    </row>
    <row r="50" customFormat="false" ht="13.8" hidden="false" customHeight="false" outlineLevel="0" collapsed="false">
      <c r="A50" s="0" t="s">
        <v>14</v>
      </c>
      <c r="B50" s="0" t="s">
        <v>219</v>
      </c>
    </row>
    <row r="51" customFormat="false" ht="13.8" hidden="false" customHeight="false" outlineLevel="0" collapsed="false">
      <c r="A51" s="0" t="s">
        <v>14</v>
      </c>
      <c r="B51" s="0" t="s">
        <v>220</v>
      </c>
      <c r="H51" s="0" t="s">
        <v>221</v>
      </c>
      <c r="I51" s="0" t="n">
        <v>4</v>
      </c>
    </row>
    <row r="52" customFormat="false" ht="13.8" hidden="false" customHeight="false" outlineLevel="0" collapsed="false">
      <c r="A52" s="0" t="s">
        <v>14</v>
      </c>
      <c r="B52" s="0" t="s">
        <v>222</v>
      </c>
    </row>
    <row r="53" customFormat="false" ht="13.8" hidden="false" customHeight="false" outlineLevel="0" collapsed="false">
      <c r="A53" s="0" t="s">
        <v>14</v>
      </c>
      <c r="B53" s="0" t="s">
        <v>223</v>
      </c>
    </row>
    <row r="54" customFormat="false" ht="13.8" hidden="false" customHeight="false" outlineLevel="0" collapsed="false">
      <c r="A54" s="0" t="s">
        <v>14</v>
      </c>
      <c r="B54" s="0" t="s">
        <v>224</v>
      </c>
      <c r="H54" s="0" t="s">
        <v>225</v>
      </c>
      <c r="K54" s="0" t="n">
        <f aca="false">SUM(NFC_hatch[Total price (EUR)])</f>
        <v>261</v>
      </c>
    </row>
    <row r="55" customFormat="false" ht="13.8" hidden="false" customHeight="false" outlineLevel="0" collapsed="false">
      <c r="H55" s="0" t="s">
        <v>226</v>
      </c>
      <c r="K55" s="0" t="n">
        <f aca="false">K54*10.33</f>
        <v>2696.13</v>
      </c>
    </row>
  </sheetData>
  <hyperlinks>
    <hyperlink ref="L2" r:id="rId2" display="https://www.digikey.se/product-detail/sv/keystone-electronics/54/36-54-ND/2254090"/>
    <hyperlink ref="N3" r:id="rId3" display="https://www.batterikungen.se/batteri/18650-batterier/panasonic-ncr18650pf-2-900-mah-10a.html"/>
    <hyperlink ref="L4" r:id="rId4" display="https://www.digikey.se/product-detail/sv/yageo/CC0603JRNPO9BN470/311-1065-1-ND/302975"/>
    <hyperlink ref="L5" r:id="rId5" display="https://www.digikey.se/product-detail/sv/samsung-electro-mechanics/CL21B106KPQNNNE/1276-1764-1-ND/3889850"/>
    <hyperlink ref="L6" r:id="rId6" display="https://www.digikey.se/product-detail/sv/yageo/CC0603JRNPO9BN100/311-1058-1-ND/302968"/>
    <hyperlink ref="L7" r:id="rId7" display="https://www.digikey.se/product-detail/sv/kemet/C0603C104M4RACTU/399-1099-1-ND/411374"/>
    <hyperlink ref="L8" r:id="rId8" display="https://www.digikey.se/product-detail/sv/kemet/C0603C103M5RACTU/399-7842-1-ND/3471565"/>
    <hyperlink ref="L9" r:id="rId9" display="https://www.digikey.se/product-detail/sv/samsung-electro-mechanics/CL21B105KAFNNNE/1276-1066-1-ND/3889152"/>
    <hyperlink ref="L10" r:id="rId10" display="https://www.digikey.se/product-detail/sv/samsung-electro-mechanics/CL10B105KA8NNNC/1276-1184-1-ND/3889270"/>
    <hyperlink ref="L11" r:id="rId11" display="https://www.digikey.se/product-detail/sv/kemet/C1210C476M9PACTU/399-4961-1-ND/1090956"/>
    <hyperlink ref="L12" r:id="rId12" display="https://www.digikey.se/product-detail/sv/yageo/CC0603JRNPO0BN821/311-3945-1-ND/8025034"/>
    <hyperlink ref="L13" r:id="rId13" display="https://www.digikey.se/product-detail/sv/kemet/C0603C220J1GACTU/399-7874-1-ND/3471597"/>
    <hyperlink ref="L14" r:id="rId14" display="https://www.digikey.se/product-detail/sv/yageo/CC0603JRNPO9BN101/311-1069-1-ND/302979"/>
    <hyperlink ref="L15" r:id="rId15" display="https://www.digikey.se/product-detail/sv/avx-corporation/SD0805S020S1R0/478-7800-1-ND/3749510"/>
    <hyperlink ref="L16" r:id="rId16" display="https://www.digikey.se/product-detail/sv/vishay-semiconductor-diodes-division/VS-30BQ015-M3-9AT/VS-30BQ015-M3-9ATGICT-ND/8284177"/>
    <hyperlink ref="L17" r:id="rId17" display="https://www.digikey.se/product-detail/sv/analog-devices-inc/LTC3112EFE-PBF/LTC3112EFE-PBF-ND/2485824"/>
    <hyperlink ref="M17" r:id="rId18" display="https://www.mouser.se/ProductDetail/Analog-Devices/LTC3112EFEPBF?qs=hVkxg5c3xu%2FvAikIEM6tqA%3D%3D"/>
    <hyperlink ref="L18" r:id="rId19" display="https://www.digikey.se/products/sv?keywords=TB006-508-02"/>
    <hyperlink ref="N19" r:id="rId20" display="https://cdon.se/hem-tradgard/6-st-hylslist-1x40-pol-standard-delning-2-54-mm-p49335791"/>
    <hyperlink ref="L20" r:id="rId21" display="https://www.digikey.se/product-detail/sv/amphenol-icc-fci/68004-200HLF/609-6456-1-ND/9653779?cur=EUR&amp;lang=sv"/>
    <hyperlink ref="L23" r:id="rId22" display="https://www.digikey.se/product-detail/sv/adam-tech/PH2-80-UA/2057-PH2-80-UA-ND/9830504"/>
    <hyperlink ref="L25" r:id="rId23" display="https://www.digikey.se/products/sv?keywords=S4B-XH-A-1"/>
    <hyperlink ref="L26" r:id="rId24" display="https://www.digikey.se/product-detail/sv/sullins-connector-solutions/PRPC040SBAN-M71RC/S1111EC-40-ND/2775294"/>
    <hyperlink ref="L27" r:id="rId25" display="https://www.digikey.se/product-detail/sv/cal-test-electronics/CT2224/BKCT2224-ND/5765405"/>
    <hyperlink ref="M28" r:id="rId26" display="https://www.mouser.se/ProductDetail/Coilcraft/MSS1048-103MLB?qs=VJjuEbE9QBOYD5MCRiiB2A%3D%3D"/>
    <hyperlink ref="M29" r:id="rId27" display="https://www.mouser.se/ProductDetail/Coilcraft/MSS1048-682NLC?qs=zCSbvcPd3pbSSO8E72SmNA%3D%3D"/>
    <hyperlink ref="L30" r:id="rId28" display="https://www.digikey.se/product-detail/sv/diodes-incorporated/BSS84-7-F/BSS84-FDICT-ND/717844"/>
    <hyperlink ref="L31" r:id="rId29" display="https://www.digikey.se/product-detail/sv/on-semiconductor/BSS123LT1G/BSS123LT1GOSCT-ND/917857"/>
    <hyperlink ref="L32" r:id="rId30" display="https://www.digikey.se/product-detail/sv/RC0603FR-07200KL/311-200KHRCT-ND/729991/?itemSeq=339121297"/>
    <hyperlink ref="L33" r:id="rId31" display="https://www.digikey.se/product-detail/sv/susumu/RR0816P-3093-D-48D/RR08P309KDCT-ND/433091"/>
    <hyperlink ref="L34" r:id="rId32" display="https://www.digikey.se/product-detail/sv/susumu/RR0816P-1822-D-26C/RR08P18-2KDCT-ND/433072"/>
    <hyperlink ref="L35" r:id="rId33" display="https://www.digikey.se/product-detail/sv/yageo/RC0603FR-072KL/311-2-00KHRCT-ND/729956"/>
    <hyperlink ref="L36" r:id="rId34" display="https://www.digikey.se/product-detail/sv/yageo/RC0603FR-071ML/311-1-00MHRCT-ND/729791"/>
    <hyperlink ref="L37" r:id="rId35" display="https://www.digikey.se/product-detail/sv/panasonic-electronic-components/ERJ-3EKF1604V/P1-60MHCT-ND/282730"/>
    <hyperlink ref="L38" r:id="rId36" display="https://www.digikey.se/product-detail/sv/yageo/RC0603FR-07100KL/311-100KHRCT-ND/729836"/>
    <hyperlink ref="L39" r:id="rId37" display="https://www.digikey.se/product-detail/sv/yageo/RC0603FR-0710KL/311-10-0KHRCT-ND/729827"/>
    <hyperlink ref="L40" r:id="rId38" display="https://www.digikey.se/product-detail/sv/stackpole-electronics-inc/RMCF0603FT6K34/RMCF0603FT6K34CT-ND/4425117"/>
    <hyperlink ref="L41" r:id="rId39" display="https://www.digikey.se/product-detail/sv/RC0603FR-07158KL/311-158KHRCT-ND/729910/?itemSeq=339120946"/>
    <hyperlink ref="L42" r:id="rId40" display="https://www.digikey.se/product-detail/sv/yageo/RC0603FR-072M21L/311-2-21MHRCT-ND/729966"/>
    <hyperlink ref="L43" r:id="rId41" display="https://www.digikey.se/product-detail/sv/yageo/RC0603FR-0733KL/311-33-0KHRCT-ND/730106"/>
    <hyperlink ref="L44" r:id="rId42" display="https://www.digikey.se/product-detail/sv/yageo/RC0603FR-0742K2L/311-42-2KHRCT-ND/730176"/>
    <hyperlink ref="L45" r:id="rId43" display="https://www.digikey.se/product-detail/sv/yageo/RC0603FR-071KL/311-1-00KHRCT-ND/729790"/>
    <hyperlink ref="L46" r:id="rId44" display="https://www.digikey.se/product-detail/sv/analog-devices-inc/LT8606EMSE-PBF/LT8606EMSE-PBF-ND/7201154"/>
    <hyperlink ref="L47" r:id="rId45" display="https://www.digikey.se/product-detail/sv/micro-commercial-co/MCQ4407-TP/MCQ4407-TPMSCT-ND/6616136"/>
    <hyperlink ref="L48" r:id="rId46" display="https://www.digikey.se/products/sv?keywords=ANT7-T-ST25DV04K"/>
    <hyperlink ref="M48" r:id="rId47" display="https://www.mouser.se/ProductDetail/STMicroelectronics/ANT7-T-ST25DV04K?qs=%2Fha2pyFadugT5I%252BxJ5qVdVuJaYuMOFMsRX6x9EFSFY%2FEaDN4KTfw%252BQ%3D%3D"/>
    <hyperlink ref="L49" r:id="rId48" display="https://www.digikey.se/product-detail/sv/e-switch/PV5S24018/EG5951-ND/402881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9"/>
  <tableParts>
    <tablePart r:id="rId50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" activeCellId="0" sqref="H1"/>
    </sheetView>
  </sheetViews>
  <sheetFormatPr defaultRowHeight="14.5" zeroHeight="false" outlineLevelRow="0" outlineLevelCol="0"/>
  <cols>
    <col collapsed="false" customWidth="true" hidden="false" outlineLevel="0" max="5" min="1" style="0" width="8.53"/>
    <col collapsed="false" customWidth="true" hidden="false" outlineLevel="0" max="6" min="6" style="0" width="9.91"/>
    <col collapsed="false" customWidth="true" hidden="false" outlineLevel="0" max="7" min="7" style="0" width="14.72"/>
    <col collapsed="false" customWidth="true" hidden="false" outlineLevel="0" max="8" min="8" style="0" width="60.81"/>
    <col collapsed="false" customWidth="true" hidden="false" outlineLevel="0" max="9" min="9" style="0" width="17"/>
    <col collapsed="false" customWidth="true" hidden="false" outlineLevel="0" max="1025" min="10" style="0" width="8.53"/>
  </cols>
  <sheetData>
    <row r="1" customFormat="false" ht="14.5" hidden="false" customHeight="false" outlineLevel="0" collapsed="false">
      <c r="A1" s="0" t="s">
        <v>1</v>
      </c>
      <c r="B1" s="0" t="s">
        <v>227</v>
      </c>
      <c r="C1" s="0" t="s">
        <v>4</v>
      </c>
      <c r="D1" s="0" t="s">
        <v>5</v>
      </c>
      <c r="E1" s="0" t="s">
        <v>6</v>
      </c>
      <c r="F1" s="0" t="s">
        <v>228</v>
      </c>
      <c r="G1" s="0" t="s">
        <v>10</v>
      </c>
      <c r="H1" s="0" t="s">
        <v>11</v>
      </c>
      <c r="I1" s="0" t="s">
        <v>12</v>
      </c>
    </row>
    <row r="2" customFormat="false" ht="14.5" hidden="false" customHeight="false" outlineLevel="0" collapsed="false">
      <c r="A2" s="0" t="s">
        <v>229</v>
      </c>
      <c r="B2" s="0" t="n">
        <v>1</v>
      </c>
      <c r="C2" s="0" t="s">
        <v>230</v>
      </c>
      <c r="E2" s="0" t="n">
        <v>269</v>
      </c>
      <c r="F2" s="0" t="n">
        <v>2.53</v>
      </c>
      <c r="H2" s="3" t="s">
        <v>231</v>
      </c>
    </row>
  </sheetData>
  <hyperlinks>
    <hyperlink ref="H2" r:id="rId1" display="https://www.digikey.se/product-detail/sv/269/1528-1000-ND/499074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2.4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C1" s="0" t="s">
        <v>232</v>
      </c>
      <c r="D1" s="0" t="s">
        <v>233</v>
      </c>
    </row>
    <row r="2" customFormat="false" ht="12.8" hidden="false" customHeight="false" outlineLevel="0" collapsed="false">
      <c r="B2" s="0" t="s">
        <v>234</v>
      </c>
      <c r="C2" s="0" t="n">
        <v>1297</v>
      </c>
    </row>
    <row r="3" customFormat="false" ht="12.8" hidden="false" customHeight="false" outlineLevel="0" collapsed="false">
      <c r="B3" s="0" t="s">
        <v>235</v>
      </c>
      <c r="C3" s="0" t="n">
        <v>556</v>
      </c>
    </row>
    <row r="4" customFormat="false" ht="12.8" hidden="false" customHeight="false" outlineLevel="0" collapsed="false">
      <c r="B4" s="0" t="s">
        <v>236</v>
      </c>
      <c r="C4" s="0" t="n">
        <v>819</v>
      </c>
    </row>
    <row r="5" customFormat="false" ht="12.8" hidden="false" customHeight="false" outlineLevel="0" collapsed="false">
      <c r="B5" s="0" t="s">
        <v>237</v>
      </c>
      <c r="C5" s="0" t="n">
        <v>58</v>
      </c>
    </row>
    <row r="7" customFormat="false" ht="13.8" hidden="false" customHeight="false" outlineLevel="0" collapsed="false">
      <c r="C7" s="0" t="n">
        <v>-82</v>
      </c>
    </row>
    <row r="8" customFormat="false" ht="12.8" hidden="false" customHeight="false" outlineLevel="0" collapsed="false">
      <c r="C8" s="0" t="n">
        <v>-130</v>
      </c>
    </row>
    <row r="9" customFormat="false" ht="12.8" hidden="false" customHeight="false" outlineLevel="0" collapsed="false">
      <c r="C9" s="0" t="n">
        <v>-86</v>
      </c>
    </row>
    <row r="10" customFormat="false" ht="13.8" hidden="false" customHeight="false" outlineLevel="0" collapsed="false">
      <c r="C10" s="0" t="n">
        <v>-55.2</v>
      </c>
    </row>
    <row r="15" customFormat="false" ht="13.8" hidden="false" customHeight="false" outlineLevel="0" collapsed="false">
      <c r="B15" s="0" t="s">
        <v>238</v>
      </c>
      <c r="C15" s="0" t="n">
        <f aca="false">SUM(C2:C13)</f>
        <v>2376.8</v>
      </c>
      <c r="E15" s="0" t="s">
        <v>239</v>
      </c>
    </row>
    <row r="16" customFormat="false" ht="12.8" hidden="false" customHeight="false" outlineLevel="0" collapsed="false">
      <c r="E16" s="0" t="n">
        <f aca="false">(C15/4)*3</f>
        <v>1782.6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2020-09-02T16:50:20Z</dcterms:created>
  <dc:creator>Fredrik Holmlund</dc:creator>
  <dc:description/>
  <dc:language>en-US</dc:language>
  <cp:lastModifiedBy/>
  <dcterms:modified xsi:type="dcterms:W3CDTF">2020-09-19T12:38:52Z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