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440" windowHeight="14310" activeTab="1"/>
  </bookViews>
  <sheets>
    <sheet name="GUILLERMO" sheetId="1" r:id="rId1"/>
    <sheet name="FREDDY" sheetId="2" r:id="rId2"/>
  </sheets>
  <calcPr calcId="125725"/>
</workbook>
</file>

<file path=xl/calcChain.xml><?xml version="1.0" encoding="utf-8"?>
<calcChain xmlns="http://schemas.openxmlformats.org/spreadsheetml/2006/main">
  <c r="Y12" i="2"/>
  <c r="Y13" i="1"/>
  <c r="Y14"/>
  <c r="Y16"/>
  <c r="Y17"/>
  <c r="Y18"/>
  <c r="Y21"/>
  <c r="Y22"/>
  <c r="Y25"/>
  <c r="Y26"/>
  <c r="Y30"/>
  <c r="Y32"/>
  <c r="Y13" i="2"/>
  <c r="Y14"/>
  <c r="Y17"/>
  <c r="Y20"/>
  <c r="Y22"/>
  <c r="Y23"/>
  <c r="Y25"/>
  <c r="Y26"/>
  <c r="Y27"/>
  <c r="Y29"/>
  <c r="Y30"/>
  <c r="Y31"/>
  <c r="Y32"/>
  <c r="Y38"/>
  <c r="Y39"/>
  <c r="Y42"/>
  <c r="T12" i="1"/>
  <c r="T15"/>
  <c r="T19"/>
  <c r="T24"/>
  <c r="T20"/>
  <c r="T28"/>
  <c r="T23"/>
  <c r="T27" l="1"/>
  <c r="T29"/>
  <c r="T31"/>
  <c r="T15" i="2"/>
  <c r="T16"/>
  <c r="T18"/>
  <c r="T19"/>
  <c r="T21"/>
  <c r="T24"/>
  <c r="T28"/>
  <c r="T33"/>
  <c r="T34"/>
  <c r="T35"/>
  <c r="T36"/>
  <c r="T37"/>
  <c r="T40"/>
  <c r="T41"/>
  <c r="T43"/>
  <c r="S12"/>
  <c r="T12" s="1"/>
  <c r="S13"/>
  <c r="T13" s="1"/>
  <c r="S14"/>
  <c r="T14" s="1"/>
  <c r="S17"/>
  <c r="T17" s="1"/>
  <c r="S20"/>
  <c r="T20" s="1"/>
  <c r="S22"/>
  <c r="T22" s="1"/>
  <c r="S23"/>
  <c r="T23" s="1"/>
  <c r="S25"/>
  <c r="T25" s="1"/>
  <c r="S26"/>
  <c r="T26" s="1"/>
  <c r="S27"/>
  <c r="T27" s="1"/>
  <c r="S29"/>
  <c r="T29" s="1"/>
  <c r="S30"/>
  <c r="T30" s="1"/>
  <c r="S31"/>
  <c r="T31" s="1"/>
  <c r="S32"/>
  <c r="T32" s="1"/>
  <c r="S38"/>
  <c r="T38" s="1"/>
  <c r="S39"/>
  <c r="T39" s="1"/>
  <c r="S42"/>
  <c r="T42" s="1"/>
  <c r="S13" i="1" l="1"/>
  <c r="S14"/>
  <c r="T14" s="1"/>
  <c r="S16"/>
  <c r="T16" s="1"/>
  <c r="S17"/>
  <c r="T17" s="1"/>
  <c r="S18"/>
  <c r="T18" s="1"/>
  <c r="S21"/>
  <c r="T21" s="1"/>
  <c r="S22"/>
  <c r="T22" s="1"/>
  <c r="S25"/>
  <c r="T25" s="1"/>
  <c r="S26"/>
  <c r="T26" s="1"/>
  <c r="S30"/>
  <c r="T30" s="1"/>
  <c r="S32"/>
  <c r="T32" s="1"/>
  <c r="I13"/>
  <c r="I14"/>
  <c r="AB14" s="1"/>
  <c r="I15"/>
  <c r="AB15" s="1"/>
  <c r="I16"/>
  <c r="AB16" s="1"/>
  <c r="I17"/>
  <c r="AB17" s="1"/>
  <c r="I18"/>
  <c r="AB18" s="1"/>
  <c r="I19"/>
  <c r="AB19" s="1"/>
  <c r="I20"/>
  <c r="AB20" s="1"/>
  <c r="I21"/>
  <c r="AB21" s="1"/>
  <c r="I22"/>
  <c r="AB22" s="1"/>
  <c r="I23"/>
  <c r="AB23" s="1"/>
  <c r="I24"/>
  <c r="AB24" s="1"/>
  <c r="I25"/>
  <c r="AB25" s="1"/>
  <c r="I26"/>
  <c r="AB26" s="1"/>
  <c r="I27"/>
  <c r="AB27" s="1"/>
  <c r="I28"/>
  <c r="AB28" s="1"/>
  <c r="I29"/>
  <c r="AB29" s="1"/>
  <c r="I30"/>
  <c r="AB30" s="1"/>
  <c r="I31"/>
  <c r="AB31" s="1"/>
  <c r="I32"/>
  <c r="AB32" s="1"/>
  <c r="I12"/>
  <c r="AB12" s="1"/>
  <c r="I13" i="2"/>
  <c r="AB13" s="1"/>
  <c r="I14"/>
  <c r="AB14" s="1"/>
  <c r="I15"/>
  <c r="AB15" s="1"/>
  <c r="I16"/>
  <c r="AB16" s="1"/>
  <c r="I17"/>
  <c r="AB17" s="1"/>
  <c r="I18"/>
  <c r="AB18" s="1"/>
  <c r="I19"/>
  <c r="AB19" s="1"/>
  <c r="I20"/>
  <c r="AB20" s="1"/>
  <c r="I21"/>
  <c r="AB21" s="1"/>
  <c r="I22"/>
  <c r="AB22" s="1"/>
  <c r="I23"/>
  <c r="AB23" s="1"/>
  <c r="I24"/>
  <c r="AB24" s="1"/>
  <c r="I25"/>
  <c r="AB25" s="1"/>
  <c r="I26"/>
  <c r="AB26" s="1"/>
  <c r="I27"/>
  <c r="AB27" s="1"/>
  <c r="I28"/>
  <c r="AB28" s="1"/>
  <c r="I29"/>
  <c r="AB29" s="1"/>
  <c r="I30"/>
  <c r="AB30" s="1"/>
  <c r="I31"/>
  <c r="AB31" s="1"/>
  <c r="I32"/>
  <c r="AB32" s="1"/>
  <c r="I33"/>
  <c r="AB33" s="1"/>
  <c r="I34"/>
  <c r="AB34" s="1"/>
  <c r="I35"/>
  <c r="AB35" s="1"/>
  <c r="I36"/>
  <c r="AB36" s="1"/>
  <c r="I37"/>
  <c r="AB37" s="1"/>
  <c r="I38"/>
  <c r="AB38" s="1"/>
  <c r="I39"/>
  <c r="AB39" s="1"/>
  <c r="I40"/>
  <c r="AB40" s="1"/>
  <c r="I41"/>
  <c r="AB41" s="1"/>
  <c r="I42"/>
  <c r="AB42" s="1"/>
  <c r="I43"/>
  <c r="AB43" s="1"/>
  <c r="I12"/>
  <c r="AB12" s="1"/>
  <c r="T13" i="1" l="1"/>
  <c r="AB13" s="1"/>
</calcChain>
</file>

<file path=xl/comments1.xml><?xml version="1.0" encoding="utf-8"?>
<comments xmlns="http://schemas.openxmlformats.org/spreadsheetml/2006/main">
  <authors>
    <author>Guillermo</author>
  </authors>
  <commentList>
    <comment ref="F16" authorId="0">
      <text>
        <r>
          <rPr>
            <b/>
            <sz val="9"/>
            <color indexed="81"/>
            <rFont val="Tahoma"/>
            <charset val="1"/>
          </rPr>
          <t>COPIA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COPIA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>COPIA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COPIA</t>
        </r>
      </text>
    </comment>
    <comment ref="G21" authorId="0">
      <text>
        <r>
          <rPr>
            <b/>
            <sz val="9"/>
            <color indexed="81"/>
            <rFont val="Tahoma"/>
            <charset val="1"/>
          </rPr>
          <t>COPIA</t>
        </r>
      </text>
    </comment>
    <comment ref="F25" authorId="0">
      <text>
        <r>
          <rPr>
            <b/>
            <sz val="9"/>
            <color indexed="81"/>
            <rFont val="Tahoma"/>
            <charset val="1"/>
          </rPr>
          <t>COPIA</t>
        </r>
      </text>
    </comment>
    <comment ref="G25" authorId="0">
      <text>
        <r>
          <rPr>
            <b/>
            <sz val="9"/>
            <color indexed="81"/>
            <rFont val="Tahoma"/>
            <charset val="1"/>
          </rPr>
          <t>COPIA</t>
        </r>
      </text>
    </comment>
  </commentList>
</comments>
</file>

<file path=xl/comments2.xml><?xml version="1.0" encoding="utf-8"?>
<comments xmlns="http://schemas.openxmlformats.org/spreadsheetml/2006/main">
  <authors>
    <author>Guillermo</author>
  </authors>
  <commentList>
    <comment ref="G28" authorId="0">
      <text>
        <r>
          <rPr>
            <b/>
            <sz val="9"/>
            <color indexed="81"/>
            <rFont val="Tahoma"/>
            <charset val="1"/>
          </rPr>
          <t>COPIA</t>
        </r>
      </text>
    </comment>
    <comment ref="F39" authorId="0">
      <text>
        <r>
          <rPr>
            <b/>
            <sz val="9"/>
            <color indexed="81"/>
            <rFont val="Tahoma"/>
            <charset val="1"/>
          </rPr>
          <t>COPIA</t>
        </r>
      </text>
    </comment>
    <comment ref="G39" authorId="0">
      <text>
        <r>
          <rPr>
            <b/>
            <sz val="9"/>
            <color indexed="81"/>
            <rFont val="Tahoma"/>
            <charset val="1"/>
          </rPr>
          <t>COPIA</t>
        </r>
      </text>
    </comment>
  </commentList>
</comments>
</file>

<file path=xl/sharedStrings.xml><?xml version="1.0" encoding="utf-8"?>
<sst xmlns="http://schemas.openxmlformats.org/spreadsheetml/2006/main" count="178" uniqueCount="145">
  <si>
    <t>Universidad de Antioquia</t>
  </si>
  <si>
    <t>Admisiones y Registro</t>
  </si>
  <si>
    <t>Fecha: 16/03/2011 05:25 pm</t>
  </si>
  <si>
    <t>LISTADO DE ALUMNOS</t>
  </si>
  <si>
    <t>Profesor(a): GUILLERMO GONZALEZ CALDERON</t>
  </si>
  <si>
    <t>Semestre: 20111</t>
  </si>
  <si>
    <t>Materia: [2508525] BASES DE DATOS Y LABORATO</t>
  </si>
  <si>
    <t>Grupo: 1</t>
  </si>
  <si>
    <t>#</t>
  </si>
  <si>
    <t>Cédula</t>
  </si>
  <si>
    <t>Nombre</t>
  </si>
  <si>
    <t>Email</t>
  </si>
  <si>
    <t>Alzate Vélez Juan Felipe</t>
  </si>
  <si>
    <t>jfelipe.alzate@gmail.com</t>
  </si>
  <si>
    <t>Aristizábal Agudelo Yeison Alexander</t>
  </si>
  <si>
    <t>pinox1990@hotmail.com</t>
  </si>
  <si>
    <t>Ayala Marín Daniel Umberto</t>
  </si>
  <si>
    <t>pandapsp@gmail.com</t>
  </si>
  <si>
    <t>Charry Correa Andrés Felipe</t>
  </si>
  <si>
    <t>andrescharry@gmail.com</t>
  </si>
  <si>
    <t>Delgado Machado Julián David</t>
  </si>
  <si>
    <t>david.udea@hotmail.com</t>
  </si>
  <si>
    <t>Duque López Carlos Mario</t>
  </si>
  <si>
    <t>cmduque@gmail.com</t>
  </si>
  <si>
    <t>Gaviria Silva Johan Dario</t>
  </si>
  <si>
    <t>jodaga1992@hotmail.com</t>
  </si>
  <si>
    <t>Gómez Alonso Andrea Patricia</t>
  </si>
  <si>
    <t>tevoyaescribir@gmail.com</t>
  </si>
  <si>
    <t>Gómez Hincapié Jaiver Camilo</t>
  </si>
  <si>
    <t>jaivergh@gmail.com</t>
  </si>
  <si>
    <t>González Vélez Obed Andrés</t>
  </si>
  <si>
    <t>oagv90@hotmail.com</t>
  </si>
  <si>
    <t>Hernández Palacio Pablo</t>
  </si>
  <si>
    <t>etpablo@gmail.com</t>
  </si>
  <si>
    <t>Mejía Valencia Ánderson Alexis</t>
  </si>
  <si>
    <t>ander1298@gmail.com</t>
  </si>
  <si>
    <t>Monterroza Álvarez José Luis</t>
  </si>
  <si>
    <t>jhosephestudio@gmail.com</t>
  </si>
  <si>
    <t>Moreno  Juan Fernando</t>
  </si>
  <si>
    <t>jufemorx_16@hotmail.com</t>
  </si>
  <si>
    <t>Ocampo Ordóñez Sebastián</t>
  </si>
  <si>
    <t>sebast187@hotmail.com</t>
  </si>
  <si>
    <t>Quintero Arenas Francisco Javier</t>
  </si>
  <si>
    <t>fjqa86@gmail.com</t>
  </si>
  <si>
    <t>Salcedo Novoa Jorge Alfonso</t>
  </si>
  <si>
    <t>jasn.ku@gmail.com</t>
  </si>
  <si>
    <t>Tirado Uribe Jesús Daniel</t>
  </si>
  <si>
    <t>xang54@yahoo.es</t>
  </si>
  <si>
    <t>Torres Córdoba Johan David</t>
  </si>
  <si>
    <t>ingeniero204@gmail.com</t>
  </si>
  <si>
    <t>Úsuga Nanclares Óscar Andrés</t>
  </si>
  <si>
    <t>oscarandresu@gmail.com</t>
  </si>
  <si>
    <t>Vargas Castro Cristián Camilo</t>
  </si>
  <si>
    <t>pibe_814@yahoo.es</t>
  </si>
  <si>
    <t>Fecha: 09/03/2011 09:47 am</t>
  </si>
  <si>
    <t>Profesor(a): JOHN FREDDY DUITAMA MUÑOZ</t>
  </si>
  <si>
    <t>Materia: [2508584] BASES DE DATOS</t>
  </si>
  <si>
    <t>Agudelo Ibarra Santiago</t>
  </si>
  <si>
    <t>santip176@hotmail.com</t>
  </si>
  <si>
    <t>Álvarez Martínez Carlos Enrique</t>
  </si>
  <si>
    <t>electricboy15@hotmail.com</t>
  </si>
  <si>
    <t>Bedoya Alzate Andrés Felipe</t>
  </si>
  <si>
    <t>pipe-1605@hotmail.com</t>
  </si>
  <si>
    <t>Cardona Restrepo Juan Camilo</t>
  </si>
  <si>
    <t>jcamilocardona@hotmail.com</t>
  </si>
  <si>
    <t>Castillo Ramírez Ana Lucía</t>
  </si>
  <si>
    <t>anlucara25@hotmail.com</t>
  </si>
  <si>
    <t>Duque Alzate Eulises Antonio</t>
  </si>
  <si>
    <t>eulisesduque@gmail.com</t>
  </si>
  <si>
    <t>Estrada Acevedo Francisco Javier</t>
  </si>
  <si>
    <t>estradakiko@hotmail.com</t>
  </si>
  <si>
    <t>Flórez Zapata Jaime Alberto</t>
  </si>
  <si>
    <t>betoskap@hotmail.com</t>
  </si>
  <si>
    <t>García Hernández José Luis</t>
  </si>
  <si>
    <t>publiventasmen@gmail.com</t>
  </si>
  <si>
    <t>Giraldo González Liliana María</t>
  </si>
  <si>
    <t>liliana.gir@gmail.com</t>
  </si>
  <si>
    <t>Gómez Toro Juan Felipe</t>
  </si>
  <si>
    <t>jpipegt@gmail.com</t>
  </si>
  <si>
    <t>Gracia Granados Marlon Efrain</t>
  </si>
  <si>
    <t>marlonhxh@hotmail.com</t>
  </si>
  <si>
    <t>Jaramillo Jiménez Juan Sebastián</t>
  </si>
  <si>
    <t>el.sebas.salsa@gmail.com</t>
  </si>
  <si>
    <t>Jaramillo Rivas Dorian Alexánder</t>
  </si>
  <si>
    <t>doaljari@gmail.com</t>
  </si>
  <si>
    <t>Marín Cano Ovidio Andrés</t>
  </si>
  <si>
    <t>andrecitopues@hotmail.com</t>
  </si>
  <si>
    <t>Martínez Cañola Juan Pablo</t>
  </si>
  <si>
    <t>jpablo_mart@hotmail.com</t>
  </si>
  <si>
    <t>Medina Gómez Jonathan</t>
  </si>
  <si>
    <t>jmdoscaras@hotmail.com</t>
  </si>
  <si>
    <t>Muñoz Acevedo César Augusto</t>
  </si>
  <si>
    <t>cesarmu@hotmail.com</t>
  </si>
  <si>
    <t>Palacio Duque Édgar Alejandro</t>
  </si>
  <si>
    <t>apd.19.07@gmail.com</t>
  </si>
  <si>
    <t>Palacio Puerta Natalia</t>
  </si>
  <si>
    <t>napalpu21@gmail.com</t>
  </si>
  <si>
    <t>Pérez Castrillón Laura Vanessa</t>
  </si>
  <si>
    <t>lauravanessap@gmail.com</t>
  </si>
  <si>
    <t>Piedrahíta Montoya Juan Esteban</t>
  </si>
  <si>
    <t>juanes.piedrahita@gmail.com</t>
  </si>
  <si>
    <t>Ramírez Tobón Juan David</t>
  </si>
  <si>
    <t>n_web1@hotmail.com</t>
  </si>
  <si>
    <t>Restrepo Mora Óscar Jhonny</t>
  </si>
  <si>
    <t>sabugo26@yahoo.com</t>
  </si>
  <si>
    <t>Restrepo Úsuga Sara Lucía</t>
  </si>
  <si>
    <t>sara.rpo@gmail.com</t>
  </si>
  <si>
    <t>Roldán Pérez Jhony Alberto</t>
  </si>
  <si>
    <t>johnyarp@hotmail.com</t>
  </si>
  <si>
    <t>Salazar Higuita Laura Katherine</t>
  </si>
  <si>
    <t>laurasalazarh@gmail.com</t>
  </si>
  <si>
    <t>Suárez García Juan Alejandro</t>
  </si>
  <si>
    <t>androres92@gmail.com</t>
  </si>
  <si>
    <t>Tobón Cabrera Santiago</t>
  </si>
  <si>
    <t>santobon0723@gmail.com</t>
  </si>
  <si>
    <t>Valencia López Mario Alejandro</t>
  </si>
  <si>
    <t>alejoxx2@hotmail.com</t>
  </si>
  <si>
    <t>Vásquez Franco Esteban</t>
  </si>
  <si>
    <t>sir_evf@hotmail.com</t>
  </si>
  <si>
    <t>Villada Marín Alejandro Esteban</t>
  </si>
  <si>
    <t>alejo_villada@hotmail.com</t>
  </si>
  <si>
    <t>Taller AR</t>
  </si>
  <si>
    <t>Taller CR</t>
  </si>
  <si>
    <t>Taller SQL</t>
  </si>
  <si>
    <t>Teoría Relacional y SQL (20%)</t>
  </si>
  <si>
    <t>Taller FN y Normalización</t>
  </si>
  <si>
    <t>Diseño Lógico (25%)</t>
  </si>
  <si>
    <t>Diseño Físico (20%)</t>
  </si>
  <si>
    <t>Optimización (20%)</t>
  </si>
  <si>
    <t>Gestión (15%)</t>
  </si>
  <si>
    <t>Definitiva</t>
  </si>
  <si>
    <t>Examen</t>
  </si>
  <si>
    <t>Definición del problema (5%)</t>
  </si>
  <si>
    <t xml:space="preserve"> Interfaces de usuario, casos de uso y detalle de escenarios (15%)</t>
  </si>
  <si>
    <t>Diagrama de actividades (15%)</t>
  </si>
  <si>
    <t>Modelo E/R (45%)</t>
  </si>
  <si>
    <t xml:space="preserve">
Diccionario de datos (5%)</t>
  </si>
  <si>
    <t>Traducción a tablas SQL (15%)</t>
  </si>
  <si>
    <t>MER INICIAL</t>
  </si>
  <si>
    <t>Trabajo Diseño Lógico</t>
  </si>
  <si>
    <t>Descripción, Casos de Uso, Diagrama de Actividades e Interfaces Iniciales</t>
  </si>
  <si>
    <t>tx críticas, tablas críticas, matriz con almacenamiento tablas y su justificación</t>
  </si>
  <si>
    <t>matriz de indices primarios, secundarios y justificación</t>
  </si>
  <si>
    <t>traducción a SQL    </t>
  </si>
  <si>
    <t>vista Externa  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</si>
</sst>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vertical="center" wrapText="1"/>
    </xf>
    <xf numFmtId="49" fontId="17" fillId="0" borderId="0" xfId="0" applyNumberFormat="1" applyFont="1" applyAlignment="1">
      <alignment horizontal="center" vertical="center" wrapText="1"/>
    </xf>
    <xf numFmtId="0" fontId="0" fillId="0" borderId="0" xfId="0" applyFill="1"/>
    <xf numFmtId="0" fontId="17" fillId="0" borderId="0" xfId="0" applyFont="1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17" fillId="0" borderId="0" xfId="0" applyFont="1" applyFill="1"/>
    <xf numFmtId="0" fontId="0" fillId="33" borderId="0" xfId="0" applyFill="1"/>
    <xf numFmtId="0" fontId="0" fillId="34" borderId="0" xfId="0" applyFill="1"/>
    <xf numFmtId="0" fontId="17" fillId="34" borderId="0" xfId="0" applyFont="1" applyFill="1"/>
    <xf numFmtId="0" fontId="17" fillId="33" borderId="0" xfId="0" applyFont="1" applyFill="1"/>
    <xf numFmtId="0" fontId="0" fillId="35" borderId="0" xfId="0" applyFill="1"/>
    <xf numFmtId="0" fontId="17" fillId="35" borderId="0" xfId="0" applyFont="1" applyFill="1"/>
    <xf numFmtId="0" fontId="0" fillId="0" borderId="0" xfId="0" applyAlignment="1">
      <alignment horizontal="center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29" builtinId="26" customBuiltin="1"/>
    <cellStyle name="Cálculo" xfId="26" builtinId="22" customBuiltin="1"/>
    <cellStyle name="Celda de comprobación" xfId="27" builtinId="23" customBuiltin="1"/>
    <cellStyle name="Celda vinculada" xfId="35" builtinId="24" customBuiltin="1"/>
    <cellStyle name="Encabezado 4" xfId="33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4" builtinId="20" customBuiltin="1"/>
    <cellStyle name="Incorrecto" xfId="25" builtinId="27" customBuiltin="1"/>
    <cellStyle name="Neutral" xfId="36" builtinId="28" customBuiltin="1"/>
    <cellStyle name="Normal" xfId="0" builtinId="0"/>
    <cellStyle name="Notas" xfId="37" builtinId="10" customBuiltin="1"/>
    <cellStyle name="Salida" xfId="38" builtinId="21" customBuiltin="1"/>
    <cellStyle name="Texto de advertencia" xfId="41" builtinId="11" customBuiltin="1"/>
    <cellStyle name="Texto explicativo" xfId="28" builtinId="53" customBuiltin="1"/>
    <cellStyle name="Título" xfId="39" builtinId="15" customBuiltin="1"/>
    <cellStyle name="Título 1" xfId="30" builtinId="16" customBuiltin="1"/>
    <cellStyle name="Título 2" xfId="31" builtinId="17" customBuiltin="1"/>
    <cellStyle name="Título 3" xfId="32" builtinId="18" customBuiltin="1"/>
    <cellStyle name="Total" xfId="40" builtinId="25" customBuiltin="1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4"/>
  <sheetViews>
    <sheetView topLeftCell="A10" workbookViewId="0">
      <selection activeCell="AB12" sqref="AB12"/>
    </sheetView>
  </sheetViews>
  <sheetFormatPr baseColWidth="10" defaultColWidth="9.140625" defaultRowHeight="15"/>
  <cols>
    <col min="1" max="1" width="3" bestFit="1" customWidth="1"/>
    <col min="2" max="2" width="11" bestFit="1" customWidth="1"/>
    <col min="3" max="3" width="34.85546875" bestFit="1" customWidth="1"/>
    <col min="4" max="4" width="26.42578125" hidden="1" customWidth="1"/>
    <col min="5" max="5" width="8.85546875" hidden="1" customWidth="1"/>
    <col min="6" max="6" width="6.140625" hidden="1" customWidth="1"/>
    <col min="7" max="7" width="6" hidden="1" customWidth="1"/>
    <col min="8" max="8" width="8" hidden="1" customWidth="1"/>
    <col min="9" max="9" width="11.5703125" bestFit="1" customWidth="1"/>
    <col min="10" max="10" width="13.85546875" hidden="1" customWidth="1"/>
    <col min="11" max="11" width="13.140625" hidden="1" customWidth="1"/>
    <col min="12" max="12" width="11.7109375" hidden="1" customWidth="1"/>
    <col min="13" max="13" width="12.85546875" hidden="1" customWidth="1"/>
    <col min="14" max="14" width="13.140625" hidden="1" customWidth="1"/>
    <col min="15" max="15" width="12" hidden="1" customWidth="1"/>
    <col min="16" max="16" width="11.28515625" hidden="1" customWidth="1"/>
    <col min="17" max="17" width="13.140625" hidden="1" customWidth="1"/>
    <col min="18" max="19" width="12" hidden="1" customWidth="1"/>
    <col min="20" max="20" width="12" style="4" bestFit="1" customWidth="1"/>
    <col min="21" max="21" width="14.28515625" hidden="1" customWidth="1"/>
    <col min="22" max="22" width="12.7109375" hidden="1" customWidth="1"/>
    <col min="23" max="23" width="10.140625" hidden="1" customWidth="1"/>
    <col min="24" max="24" width="7.42578125" hidden="1" customWidth="1"/>
    <col min="25" max="25" width="8.140625" customWidth="1"/>
    <col min="26" max="26" width="13.42578125" customWidth="1"/>
    <col min="28" max="28" width="11.42578125" customWidth="1"/>
  </cols>
  <sheetData>
    <row r="1" spans="1:34">
      <c r="A1" s="14" t="s">
        <v>0</v>
      </c>
      <c r="B1" s="14"/>
      <c r="C1" s="14"/>
      <c r="D1" s="14"/>
    </row>
    <row r="2" spans="1:34">
      <c r="A2" s="14" t="s">
        <v>1</v>
      </c>
      <c r="B2" s="14"/>
      <c r="C2" s="14"/>
      <c r="D2" s="14"/>
    </row>
    <row r="3" spans="1:34">
      <c r="A3" s="14" t="s">
        <v>2</v>
      </c>
      <c r="B3" s="14"/>
      <c r="C3" s="14"/>
      <c r="D3" s="14"/>
    </row>
    <row r="4" spans="1:34">
      <c r="A4" s="14" t="s">
        <v>3</v>
      </c>
      <c r="B4" s="14"/>
      <c r="C4" s="14"/>
      <c r="D4" s="14"/>
    </row>
    <row r="5" spans="1:34">
      <c r="A5" s="14"/>
      <c r="B5" s="14"/>
      <c r="C5" s="14"/>
      <c r="D5" s="14"/>
    </row>
    <row r="6" spans="1:34">
      <c r="A6" s="14" t="s">
        <v>4</v>
      </c>
      <c r="B6" s="14"/>
      <c r="C6" s="14"/>
      <c r="D6" s="14"/>
    </row>
    <row r="7" spans="1:34">
      <c r="A7" s="14" t="s">
        <v>5</v>
      </c>
      <c r="B7" s="14"/>
      <c r="C7" s="14"/>
      <c r="D7" s="14"/>
    </row>
    <row r="8" spans="1:34">
      <c r="A8" s="14" t="s">
        <v>6</v>
      </c>
      <c r="B8" s="14"/>
      <c r="C8" s="14"/>
      <c r="D8" s="14"/>
    </row>
    <row r="9" spans="1:34">
      <c r="A9" s="14" t="s">
        <v>7</v>
      </c>
      <c r="B9" s="14"/>
      <c r="C9" s="14"/>
      <c r="D9" s="14"/>
    </row>
    <row r="11" spans="1:34" s="1" customFormat="1" ht="90.75" customHeight="1">
      <c r="A11" s="2" t="s">
        <v>8</v>
      </c>
      <c r="B11" s="2" t="s">
        <v>9</v>
      </c>
      <c r="C11" s="2" t="s">
        <v>10</v>
      </c>
      <c r="D11" s="2" t="s">
        <v>11</v>
      </c>
      <c r="E11" s="5" t="s">
        <v>121</v>
      </c>
      <c r="F11" s="5" t="s">
        <v>122</v>
      </c>
      <c r="G11" s="5" t="s">
        <v>123</v>
      </c>
      <c r="H11" s="5" t="s">
        <v>131</v>
      </c>
      <c r="I11" s="2" t="s">
        <v>124</v>
      </c>
      <c r="J11" s="5" t="s">
        <v>125</v>
      </c>
      <c r="K11" s="5" t="s">
        <v>140</v>
      </c>
      <c r="L11" s="6" t="s">
        <v>138</v>
      </c>
      <c r="M11" s="6" t="s">
        <v>132</v>
      </c>
      <c r="N11" s="6" t="s">
        <v>133</v>
      </c>
      <c r="O11" s="6" t="s">
        <v>134</v>
      </c>
      <c r="P11" s="6" t="s">
        <v>135</v>
      </c>
      <c r="Q11" s="6" t="s">
        <v>136</v>
      </c>
      <c r="R11" s="6" t="s">
        <v>137</v>
      </c>
      <c r="S11" s="5" t="s">
        <v>139</v>
      </c>
      <c r="T11" s="2" t="s">
        <v>126</v>
      </c>
      <c r="U11" s="5" t="s">
        <v>141</v>
      </c>
      <c r="V11" s="5" t="s">
        <v>142</v>
      </c>
      <c r="W11" s="5" t="s">
        <v>143</v>
      </c>
      <c r="X11" s="5" t="s">
        <v>144</v>
      </c>
      <c r="Y11" s="2" t="s">
        <v>127</v>
      </c>
      <c r="Z11" s="2" t="s">
        <v>128</v>
      </c>
      <c r="AA11" s="2" t="s">
        <v>129</v>
      </c>
      <c r="AB11" s="2" t="s">
        <v>130</v>
      </c>
    </row>
    <row r="12" spans="1:34">
      <c r="A12">
        <v>1</v>
      </c>
      <c r="B12" s="3">
        <v>3413610</v>
      </c>
      <c r="C12" s="3" t="s">
        <v>12</v>
      </c>
      <c r="D12" s="3" t="s">
        <v>13</v>
      </c>
      <c r="E12" s="3"/>
      <c r="F12" s="3">
        <v>4.8</v>
      </c>
      <c r="G12" s="3">
        <v>5</v>
      </c>
      <c r="H12" s="3">
        <v>2.4</v>
      </c>
      <c r="I12" s="3">
        <f>H12*(0.2-0.05*COUNT(E12:G12))*5+IFERROR(AVERAGE(E12:G12),0)*COUNT(E12:G12)*0.05*5</f>
        <v>3.6500000000000004</v>
      </c>
      <c r="J12" s="3"/>
      <c r="K12" s="3"/>
      <c r="L12" s="3"/>
      <c r="M12" s="3"/>
      <c r="N12" s="3"/>
      <c r="O12" s="3"/>
      <c r="P12" s="3"/>
      <c r="Q12" s="3"/>
      <c r="R12" s="3"/>
      <c r="S12" s="12">
        <v>2.9</v>
      </c>
      <c r="T12" s="13">
        <f>IF(J12=0,S12,J12*0.2+S12*0.8)</f>
        <v>2.9</v>
      </c>
      <c r="U12" s="3"/>
      <c r="V12" s="3"/>
      <c r="W12" s="3"/>
      <c r="X12" s="3"/>
      <c r="Y12" s="3">
        <v>3</v>
      </c>
      <c r="Z12" s="3"/>
      <c r="AA12" s="3"/>
      <c r="AB12" s="7">
        <f>I12*0.2+T12*0.25+Y12*0.2+Z12*0.2+AA12*0.15</f>
        <v>2.0550000000000002</v>
      </c>
      <c r="AC12" s="3"/>
      <c r="AD12" s="3"/>
      <c r="AE12" s="3"/>
      <c r="AF12" s="3"/>
      <c r="AG12" s="3"/>
      <c r="AH12" s="3"/>
    </row>
    <row r="13" spans="1:34" s="9" customFormat="1">
      <c r="A13" s="9">
        <v>2</v>
      </c>
      <c r="B13" s="3">
        <v>1033338767</v>
      </c>
      <c r="C13" s="3" t="s">
        <v>14</v>
      </c>
      <c r="D13" s="3" t="s">
        <v>15</v>
      </c>
      <c r="E13" s="3"/>
      <c r="F13" s="3">
        <v>5</v>
      </c>
      <c r="G13" s="3">
        <v>5</v>
      </c>
      <c r="H13" s="3">
        <v>4.3</v>
      </c>
      <c r="I13" s="3">
        <f t="shared" ref="I13:I32" si="0">H13*(0.2-0.05*COUNT(E13:G13))*5+IFERROR(AVERAGE(E13:G13),0)*COUNT(E13:G13)*0.05*5</f>
        <v>4.6500000000000004</v>
      </c>
      <c r="J13" s="3"/>
      <c r="K13" s="3">
        <v>4.5</v>
      </c>
      <c r="L13" s="3">
        <v>4.4000000000000004</v>
      </c>
      <c r="M13" s="3">
        <v>5</v>
      </c>
      <c r="N13" s="3">
        <v>5</v>
      </c>
      <c r="O13" s="3">
        <v>4.5</v>
      </c>
      <c r="P13" s="3">
        <v>5</v>
      </c>
      <c r="Q13" s="3">
        <v>5</v>
      </c>
      <c r="R13" s="3">
        <v>5</v>
      </c>
      <c r="S13" s="3">
        <f t="shared" ref="S13:S32" si="1">M13*0.05+N13*0.15+O13*0.15+P13*0.45+Q13*0.05+R13*0.15</f>
        <v>4.9249999999999998</v>
      </c>
      <c r="T13" s="7">
        <f t="shared" ref="T13:T32" si="2">IF(J13=0,S13,J13*0.2+S13*0.8)</f>
        <v>4.9249999999999998</v>
      </c>
      <c r="U13" s="3">
        <v>3</v>
      </c>
      <c r="V13" s="3">
        <v>5</v>
      </c>
      <c r="W13" s="3">
        <v>3</v>
      </c>
      <c r="X13" s="3">
        <v>2</v>
      </c>
      <c r="Y13" s="3">
        <f t="shared" ref="Y13:Y32" si="3">U13*0.4+V13*0.4+W13*0.1+X13*0.1</f>
        <v>3.7</v>
      </c>
      <c r="Z13" s="3"/>
      <c r="AA13" s="3"/>
      <c r="AB13" s="7">
        <f t="shared" ref="AB13:AB32" si="4">I13*0.2+T13*0.25+Y13*0.2+Z13*0.2+AA13*0.15</f>
        <v>2.9012500000000001</v>
      </c>
      <c r="AC13" s="3"/>
      <c r="AD13" s="3"/>
      <c r="AE13" s="3"/>
      <c r="AF13" s="3"/>
      <c r="AG13" s="3"/>
      <c r="AH13" s="3"/>
    </row>
    <row r="14" spans="1:34" s="3" customFormat="1">
      <c r="A14" s="3">
        <v>3</v>
      </c>
      <c r="B14" s="3">
        <v>1128394494</v>
      </c>
      <c r="C14" s="3" t="s">
        <v>16</v>
      </c>
      <c r="D14" s="3" t="s">
        <v>17</v>
      </c>
      <c r="E14" s="3">
        <v>4</v>
      </c>
      <c r="F14" s="3">
        <v>2.5</v>
      </c>
      <c r="G14" s="3">
        <v>4.8</v>
      </c>
      <c r="H14" s="3">
        <v>2.2999999999999998</v>
      </c>
      <c r="I14" s="3">
        <f t="shared" si="0"/>
        <v>3.4</v>
      </c>
      <c r="K14" s="3">
        <v>4.2</v>
      </c>
      <c r="L14" s="3">
        <v>3.2</v>
      </c>
      <c r="M14" s="3">
        <v>3.8</v>
      </c>
      <c r="N14" s="3">
        <v>4</v>
      </c>
      <c r="O14" s="3">
        <v>4</v>
      </c>
      <c r="P14" s="3">
        <v>4</v>
      </c>
      <c r="Q14" s="3">
        <v>4</v>
      </c>
      <c r="R14" s="3">
        <v>4</v>
      </c>
      <c r="S14" s="3">
        <f t="shared" si="1"/>
        <v>3.9900000000000007</v>
      </c>
      <c r="T14" s="7">
        <f t="shared" si="2"/>
        <v>3.9900000000000007</v>
      </c>
      <c r="U14" s="3">
        <v>4.5</v>
      </c>
      <c r="V14" s="3">
        <v>3</v>
      </c>
      <c r="W14" s="3">
        <v>2</v>
      </c>
      <c r="X14" s="3">
        <v>2</v>
      </c>
      <c r="Y14" s="3">
        <f t="shared" si="3"/>
        <v>3.4000000000000004</v>
      </c>
      <c r="AB14" s="7">
        <f t="shared" si="4"/>
        <v>2.3575000000000004</v>
      </c>
    </row>
    <row r="15" spans="1:34">
      <c r="A15">
        <v>4</v>
      </c>
      <c r="B15" s="3">
        <v>8026092</v>
      </c>
      <c r="C15" s="3" t="s">
        <v>18</v>
      </c>
      <c r="D15" s="3" t="s">
        <v>19</v>
      </c>
      <c r="E15" s="3"/>
      <c r="F15" s="3">
        <v>4.8</v>
      </c>
      <c r="G15" s="3">
        <v>4.8</v>
      </c>
      <c r="H15" s="3">
        <v>1.1000000000000001</v>
      </c>
      <c r="I15" s="3">
        <f t="shared" si="0"/>
        <v>2.95</v>
      </c>
      <c r="J15" s="3">
        <v>3.5</v>
      </c>
      <c r="K15" s="3"/>
      <c r="L15" s="3"/>
      <c r="M15" s="3"/>
      <c r="N15" s="3"/>
      <c r="O15" s="3"/>
      <c r="P15" s="3"/>
      <c r="Q15" s="3"/>
      <c r="R15" s="3"/>
      <c r="S15" s="12">
        <v>2.9</v>
      </c>
      <c r="T15" s="13">
        <f t="shared" si="2"/>
        <v>3.02</v>
      </c>
      <c r="U15" s="3"/>
      <c r="V15" s="3"/>
      <c r="W15" s="3"/>
      <c r="X15" s="3"/>
      <c r="Y15" s="3">
        <v>3</v>
      </c>
      <c r="AB15" s="7">
        <f t="shared" si="4"/>
        <v>1.9450000000000003</v>
      </c>
    </row>
    <row r="16" spans="1:34" s="3" customFormat="1">
      <c r="A16" s="3">
        <v>5</v>
      </c>
      <c r="B16" s="3">
        <v>1152440947</v>
      </c>
      <c r="C16" s="3" t="s">
        <v>20</v>
      </c>
      <c r="D16" s="3" t="s">
        <v>21</v>
      </c>
      <c r="H16" s="3">
        <v>0.9</v>
      </c>
      <c r="I16" s="3">
        <f t="shared" si="0"/>
        <v>0.90000000000000013</v>
      </c>
      <c r="K16" s="3">
        <v>4.7</v>
      </c>
      <c r="L16" s="3">
        <v>4</v>
      </c>
      <c r="M16" s="3">
        <v>5</v>
      </c>
      <c r="N16" s="3">
        <v>4.5</v>
      </c>
      <c r="O16" s="3">
        <v>4.5</v>
      </c>
      <c r="P16" s="3">
        <v>5</v>
      </c>
      <c r="Q16" s="3">
        <v>4.5</v>
      </c>
      <c r="R16" s="3">
        <v>4.5</v>
      </c>
      <c r="S16" s="3">
        <f t="shared" si="1"/>
        <v>4.7499999999999991</v>
      </c>
      <c r="T16" s="7">
        <f t="shared" si="2"/>
        <v>4.7499999999999991</v>
      </c>
      <c r="U16" s="3">
        <v>4</v>
      </c>
      <c r="V16" s="3">
        <v>4</v>
      </c>
      <c r="W16" s="3">
        <v>4</v>
      </c>
      <c r="X16" s="3">
        <v>5</v>
      </c>
      <c r="Y16" s="3">
        <f t="shared" si="3"/>
        <v>4.0999999999999996</v>
      </c>
      <c r="AB16" s="7">
        <f t="shared" si="4"/>
        <v>2.1874999999999996</v>
      </c>
    </row>
    <row r="17" spans="1:34" s="3" customFormat="1">
      <c r="A17" s="3">
        <v>6</v>
      </c>
      <c r="B17" s="3">
        <v>1020428164</v>
      </c>
      <c r="C17" s="3" t="s">
        <v>22</v>
      </c>
      <c r="D17" s="3" t="s">
        <v>23</v>
      </c>
      <c r="F17" s="3">
        <v>3.3</v>
      </c>
      <c r="G17" s="3">
        <v>5</v>
      </c>
      <c r="H17" s="3">
        <v>2.9</v>
      </c>
      <c r="I17" s="3">
        <f t="shared" si="0"/>
        <v>3.5250000000000004</v>
      </c>
      <c r="K17" s="3">
        <v>4.2</v>
      </c>
      <c r="L17" s="3">
        <v>3.2</v>
      </c>
      <c r="M17" s="3">
        <v>3.8</v>
      </c>
      <c r="N17" s="3">
        <v>4</v>
      </c>
      <c r="O17" s="3">
        <v>4</v>
      </c>
      <c r="P17" s="3">
        <v>4</v>
      </c>
      <c r="Q17" s="3">
        <v>4</v>
      </c>
      <c r="R17" s="3">
        <v>4</v>
      </c>
      <c r="S17" s="3">
        <f t="shared" si="1"/>
        <v>3.9900000000000007</v>
      </c>
      <c r="T17" s="7">
        <f t="shared" si="2"/>
        <v>3.9900000000000007</v>
      </c>
      <c r="U17" s="3">
        <v>4.5</v>
      </c>
      <c r="V17" s="3">
        <v>3</v>
      </c>
      <c r="W17" s="3">
        <v>2</v>
      </c>
      <c r="X17" s="3">
        <v>2</v>
      </c>
      <c r="Y17" s="3">
        <f t="shared" si="3"/>
        <v>3.4000000000000004</v>
      </c>
      <c r="AB17" s="7">
        <f t="shared" si="4"/>
        <v>2.3825000000000003</v>
      </c>
    </row>
    <row r="18" spans="1:34" s="3" customFormat="1">
      <c r="A18" s="3">
        <v>7</v>
      </c>
      <c r="B18" s="3">
        <v>1017199287</v>
      </c>
      <c r="C18" s="3" t="s">
        <v>24</v>
      </c>
      <c r="D18" s="3" t="s">
        <v>25</v>
      </c>
      <c r="H18" s="3">
        <v>3</v>
      </c>
      <c r="I18" s="7">
        <f t="shared" si="0"/>
        <v>3.0000000000000004</v>
      </c>
      <c r="K18" s="3">
        <v>4.5</v>
      </c>
      <c r="L18" s="3">
        <v>3.2</v>
      </c>
      <c r="M18" s="3">
        <v>4.5</v>
      </c>
      <c r="N18" s="3">
        <v>4.5</v>
      </c>
      <c r="O18" s="3">
        <v>4.5</v>
      </c>
      <c r="P18" s="3">
        <v>5</v>
      </c>
      <c r="Q18" s="3">
        <v>4.5</v>
      </c>
      <c r="R18" s="3">
        <v>5</v>
      </c>
      <c r="S18" s="3">
        <f t="shared" si="1"/>
        <v>4.8</v>
      </c>
      <c r="T18" s="4">
        <f t="shared" si="2"/>
        <v>4.8</v>
      </c>
      <c r="U18" s="3">
        <v>2</v>
      </c>
      <c r="V18" s="3">
        <v>1</v>
      </c>
      <c r="W18" s="3">
        <v>0</v>
      </c>
      <c r="X18" s="3">
        <v>5</v>
      </c>
      <c r="Y18" s="3">
        <f t="shared" si="3"/>
        <v>1.7000000000000002</v>
      </c>
      <c r="AB18" s="7">
        <f t="shared" si="4"/>
        <v>2.14</v>
      </c>
    </row>
    <row r="19" spans="1:34">
      <c r="A19">
        <v>8</v>
      </c>
      <c r="B19">
        <v>1069582878</v>
      </c>
      <c r="C19" t="s">
        <v>26</v>
      </c>
      <c r="D19" t="s">
        <v>27</v>
      </c>
      <c r="E19">
        <v>4</v>
      </c>
      <c r="F19">
        <v>5</v>
      </c>
      <c r="G19">
        <v>4.5</v>
      </c>
      <c r="H19">
        <v>4.5</v>
      </c>
      <c r="I19" s="4">
        <f t="shared" si="0"/>
        <v>4.5</v>
      </c>
      <c r="S19" s="8">
        <v>4.8</v>
      </c>
      <c r="T19" s="4">
        <f t="shared" si="2"/>
        <v>4.8</v>
      </c>
      <c r="U19" s="3"/>
      <c r="V19" s="3"/>
      <c r="W19" s="3"/>
      <c r="X19" s="3"/>
      <c r="Y19" s="3">
        <v>3.2</v>
      </c>
      <c r="AB19" s="7">
        <f t="shared" si="4"/>
        <v>2.74</v>
      </c>
    </row>
    <row r="20" spans="1:34">
      <c r="A20">
        <v>9</v>
      </c>
      <c r="B20">
        <v>1038409711</v>
      </c>
      <c r="C20" t="s">
        <v>28</v>
      </c>
      <c r="D20" t="s">
        <v>29</v>
      </c>
      <c r="F20">
        <v>0</v>
      </c>
      <c r="G20">
        <v>3.8</v>
      </c>
      <c r="H20">
        <v>3</v>
      </c>
      <c r="I20" s="4">
        <f t="shared" si="0"/>
        <v>2.4500000000000002</v>
      </c>
      <c r="S20" s="12">
        <v>3.8</v>
      </c>
      <c r="T20" s="13">
        <f t="shared" si="2"/>
        <v>3.8</v>
      </c>
      <c r="U20" s="3"/>
      <c r="V20" s="3"/>
      <c r="W20" s="3"/>
      <c r="X20" s="3"/>
      <c r="Y20" s="3">
        <v>2.8</v>
      </c>
      <c r="AB20" s="7">
        <f t="shared" si="4"/>
        <v>2</v>
      </c>
    </row>
    <row r="21" spans="1:34">
      <c r="A21">
        <v>10</v>
      </c>
      <c r="B21">
        <v>1152434356</v>
      </c>
      <c r="C21" t="s">
        <v>30</v>
      </c>
      <c r="D21" t="s">
        <v>31</v>
      </c>
      <c r="F21">
        <v>0</v>
      </c>
      <c r="H21">
        <v>0.9</v>
      </c>
      <c r="I21" s="4">
        <f t="shared" si="0"/>
        <v>0.67500000000000016</v>
      </c>
      <c r="S21" s="8">
        <f t="shared" si="1"/>
        <v>0</v>
      </c>
      <c r="T21" s="4">
        <f t="shared" si="2"/>
        <v>0</v>
      </c>
      <c r="U21" s="3"/>
      <c r="V21" s="3"/>
      <c r="W21" s="3"/>
      <c r="X21" s="3"/>
      <c r="Y21" s="3">
        <f t="shared" si="3"/>
        <v>0</v>
      </c>
      <c r="AB21" s="7">
        <f t="shared" si="4"/>
        <v>0.13500000000000004</v>
      </c>
    </row>
    <row r="22" spans="1:34">
      <c r="A22">
        <v>11</v>
      </c>
      <c r="B22">
        <v>1017149274</v>
      </c>
      <c r="C22" t="s">
        <v>32</v>
      </c>
      <c r="D22" t="s">
        <v>33</v>
      </c>
      <c r="F22">
        <v>0</v>
      </c>
      <c r="G22">
        <v>3</v>
      </c>
      <c r="H22">
        <v>1.1000000000000001</v>
      </c>
      <c r="I22" s="4">
        <f t="shared" si="0"/>
        <v>1.3000000000000003</v>
      </c>
      <c r="S22">
        <f t="shared" si="1"/>
        <v>0</v>
      </c>
      <c r="T22" s="4">
        <f t="shared" si="2"/>
        <v>0</v>
      </c>
      <c r="U22" s="3"/>
      <c r="V22" s="3"/>
      <c r="W22" s="3"/>
      <c r="X22" s="3"/>
      <c r="Y22" s="3">
        <f t="shared" si="3"/>
        <v>0</v>
      </c>
      <c r="AB22" s="7">
        <f t="shared" si="4"/>
        <v>0.26000000000000006</v>
      </c>
    </row>
    <row r="23" spans="1:34">
      <c r="A23">
        <v>12</v>
      </c>
      <c r="B23">
        <v>1128433093</v>
      </c>
      <c r="C23" t="s">
        <v>34</v>
      </c>
      <c r="D23" t="s">
        <v>35</v>
      </c>
      <c r="F23">
        <v>4.8</v>
      </c>
      <c r="G23">
        <v>5</v>
      </c>
      <c r="H23">
        <v>2.1</v>
      </c>
      <c r="I23" s="4">
        <f t="shared" si="0"/>
        <v>3.5</v>
      </c>
      <c r="J23">
        <v>4.5</v>
      </c>
      <c r="S23" s="12">
        <v>3.6</v>
      </c>
      <c r="T23" s="13">
        <f t="shared" si="2"/>
        <v>3.7800000000000002</v>
      </c>
      <c r="U23" s="3"/>
      <c r="V23" s="3"/>
      <c r="W23" s="3"/>
      <c r="X23" s="3"/>
      <c r="Y23" s="3">
        <v>3.5</v>
      </c>
      <c r="AB23" s="7">
        <f t="shared" si="4"/>
        <v>2.3450000000000002</v>
      </c>
    </row>
    <row r="24" spans="1:34">
      <c r="A24">
        <v>13</v>
      </c>
      <c r="B24">
        <v>1128434541</v>
      </c>
      <c r="C24" t="s">
        <v>36</v>
      </c>
      <c r="D24" t="s">
        <v>37</v>
      </c>
      <c r="F24">
        <v>4.8</v>
      </c>
      <c r="G24">
        <v>5</v>
      </c>
      <c r="H24">
        <v>4.5</v>
      </c>
      <c r="I24" s="4">
        <f t="shared" si="0"/>
        <v>4.7</v>
      </c>
      <c r="S24" s="8">
        <v>4.8</v>
      </c>
      <c r="T24" s="4">
        <f t="shared" si="2"/>
        <v>4.8</v>
      </c>
      <c r="U24" s="3"/>
      <c r="V24" s="3"/>
      <c r="W24" s="3"/>
      <c r="X24" s="3"/>
      <c r="Y24" s="3">
        <v>3.2</v>
      </c>
      <c r="AB24" s="7">
        <f t="shared" si="4"/>
        <v>2.7800000000000002</v>
      </c>
    </row>
    <row r="25" spans="1:34" s="3" customFormat="1">
      <c r="A25" s="3">
        <v>14</v>
      </c>
      <c r="B25" s="3">
        <v>1017201121</v>
      </c>
      <c r="C25" s="3" t="s">
        <v>38</v>
      </c>
      <c r="D25" s="3" t="s">
        <v>39</v>
      </c>
      <c r="E25" s="3">
        <v>2</v>
      </c>
      <c r="H25" s="3">
        <v>3.4</v>
      </c>
      <c r="I25" s="7">
        <f t="shared" si="0"/>
        <v>3.05</v>
      </c>
      <c r="K25" s="3">
        <v>4.5</v>
      </c>
      <c r="L25" s="3">
        <v>3.2</v>
      </c>
      <c r="M25" s="3">
        <v>4.5</v>
      </c>
      <c r="N25" s="3">
        <v>4.5</v>
      </c>
      <c r="O25" s="3">
        <v>4.5</v>
      </c>
      <c r="P25" s="3">
        <v>5</v>
      </c>
      <c r="Q25" s="3">
        <v>4.5</v>
      </c>
      <c r="R25" s="3">
        <v>5</v>
      </c>
      <c r="S25" s="3">
        <f t="shared" si="1"/>
        <v>4.8</v>
      </c>
      <c r="T25" s="4">
        <f t="shared" si="2"/>
        <v>4.8</v>
      </c>
      <c r="U25" s="3">
        <v>2</v>
      </c>
      <c r="V25" s="3">
        <v>1</v>
      </c>
      <c r="W25" s="3">
        <v>0</v>
      </c>
      <c r="X25" s="3">
        <v>5</v>
      </c>
      <c r="Y25" s="3">
        <f t="shared" si="3"/>
        <v>1.7000000000000002</v>
      </c>
      <c r="AB25" s="7">
        <f t="shared" si="4"/>
        <v>2.1500000000000004</v>
      </c>
    </row>
    <row r="26" spans="1:34" s="3" customFormat="1">
      <c r="A26" s="3">
        <v>15</v>
      </c>
      <c r="B26" s="3">
        <v>1036929212</v>
      </c>
      <c r="C26" s="3" t="s">
        <v>40</v>
      </c>
      <c r="D26" s="3" t="s">
        <v>41</v>
      </c>
      <c r="F26" s="3">
        <v>2.5</v>
      </c>
      <c r="G26" s="3">
        <v>0</v>
      </c>
      <c r="H26" s="3">
        <v>1.9</v>
      </c>
      <c r="I26" s="7">
        <f t="shared" si="0"/>
        <v>1.575</v>
      </c>
      <c r="K26" s="3">
        <v>3</v>
      </c>
      <c r="L26" s="3">
        <v>3.5</v>
      </c>
      <c r="M26" s="3">
        <v>4.5</v>
      </c>
      <c r="N26" s="3">
        <v>4.5</v>
      </c>
      <c r="O26" s="3">
        <v>5</v>
      </c>
      <c r="P26" s="3">
        <v>4.2</v>
      </c>
      <c r="Q26" s="3">
        <v>5</v>
      </c>
      <c r="R26" s="3">
        <v>4.8</v>
      </c>
      <c r="S26" s="3">
        <f t="shared" si="1"/>
        <v>4.51</v>
      </c>
      <c r="T26" s="4">
        <f t="shared" si="2"/>
        <v>4.51</v>
      </c>
      <c r="U26" s="3">
        <v>4.5</v>
      </c>
      <c r="V26" s="3">
        <v>4.5</v>
      </c>
      <c r="W26" s="3">
        <v>4.5</v>
      </c>
      <c r="X26" s="3">
        <v>5</v>
      </c>
      <c r="Y26" s="3">
        <f t="shared" si="3"/>
        <v>4.55</v>
      </c>
      <c r="AB26" s="7">
        <f t="shared" si="4"/>
        <v>2.3525</v>
      </c>
    </row>
    <row r="27" spans="1:34">
      <c r="A27">
        <v>16</v>
      </c>
      <c r="B27">
        <v>1017133368</v>
      </c>
      <c r="C27" t="s">
        <v>42</v>
      </c>
      <c r="D27" t="s">
        <v>43</v>
      </c>
      <c r="F27">
        <v>3.5</v>
      </c>
      <c r="G27">
        <v>5</v>
      </c>
      <c r="H27">
        <v>3.1</v>
      </c>
      <c r="I27" s="4">
        <f t="shared" si="0"/>
        <v>3.6750000000000003</v>
      </c>
      <c r="S27" s="8">
        <v>3</v>
      </c>
      <c r="T27" s="4">
        <f t="shared" si="2"/>
        <v>3</v>
      </c>
      <c r="U27" s="3"/>
      <c r="V27" s="3"/>
      <c r="W27" s="3"/>
      <c r="X27" s="3"/>
      <c r="Y27" s="3">
        <v>1.5</v>
      </c>
      <c r="AB27" s="7">
        <f t="shared" si="4"/>
        <v>1.7850000000000001</v>
      </c>
    </row>
    <row r="28" spans="1:34">
      <c r="A28">
        <v>17</v>
      </c>
      <c r="B28">
        <v>1067898901</v>
      </c>
      <c r="C28" t="s">
        <v>44</v>
      </c>
      <c r="D28" t="s">
        <v>45</v>
      </c>
      <c r="F28">
        <v>5</v>
      </c>
      <c r="G28">
        <v>4.3</v>
      </c>
      <c r="H28">
        <v>2.5</v>
      </c>
      <c r="I28" s="4">
        <f t="shared" si="0"/>
        <v>3.5750000000000002</v>
      </c>
      <c r="S28" s="12">
        <v>3.8</v>
      </c>
      <c r="T28" s="13">
        <f t="shared" si="2"/>
        <v>3.8</v>
      </c>
      <c r="U28" s="3"/>
      <c r="V28" s="3"/>
      <c r="W28" s="3"/>
      <c r="X28" s="3"/>
      <c r="Y28" s="3">
        <v>2.8</v>
      </c>
      <c r="AB28" s="7">
        <f t="shared" si="4"/>
        <v>2.2250000000000001</v>
      </c>
    </row>
    <row r="29" spans="1:34">
      <c r="A29">
        <v>18</v>
      </c>
      <c r="B29">
        <v>1128276489</v>
      </c>
      <c r="C29" t="s">
        <v>46</v>
      </c>
      <c r="D29" t="s">
        <v>47</v>
      </c>
      <c r="F29">
        <v>4.8</v>
      </c>
      <c r="G29">
        <v>5</v>
      </c>
      <c r="H29">
        <v>3.5</v>
      </c>
      <c r="I29" s="4">
        <f t="shared" si="0"/>
        <v>4.2</v>
      </c>
      <c r="J29">
        <v>3.7</v>
      </c>
      <c r="S29" s="12">
        <v>3.6</v>
      </c>
      <c r="T29" s="13">
        <f t="shared" si="2"/>
        <v>3.6200000000000006</v>
      </c>
      <c r="U29" s="3"/>
      <c r="V29" s="3"/>
      <c r="W29" s="3"/>
      <c r="X29" s="3"/>
      <c r="Y29" s="3">
        <v>3.5</v>
      </c>
      <c r="AB29" s="7">
        <f t="shared" si="4"/>
        <v>2.4450000000000003</v>
      </c>
    </row>
    <row r="30" spans="1:34" s="3" customFormat="1">
      <c r="A30" s="3">
        <v>19</v>
      </c>
      <c r="B30" s="3">
        <v>1003931124</v>
      </c>
      <c r="C30" s="3" t="s">
        <v>48</v>
      </c>
      <c r="D30" s="3" t="s">
        <v>49</v>
      </c>
      <c r="F30" s="3">
        <v>4</v>
      </c>
      <c r="G30" s="3">
        <v>4.8</v>
      </c>
      <c r="H30" s="3">
        <v>4.3</v>
      </c>
      <c r="I30" s="7">
        <f t="shared" si="0"/>
        <v>4.3499999999999996</v>
      </c>
      <c r="J30" s="3">
        <v>4.5999999999999996</v>
      </c>
      <c r="K30" s="3">
        <v>3</v>
      </c>
      <c r="L30" s="3">
        <v>3.5</v>
      </c>
      <c r="M30" s="3">
        <v>4.5</v>
      </c>
      <c r="N30" s="3">
        <v>4.5</v>
      </c>
      <c r="O30" s="3">
        <v>5</v>
      </c>
      <c r="P30" s="3">
        <v>4.2</v>
      </c>
      <c r="Q30" s="3">
        <v>5</v>
      </c>
      <c r="R30" s="3">
        <v>4.8</v>
      </c>
      <c r="S30" s="3">
        <f t="shared" si="1"/>
        <v>4.51</v>
      </c>
      <c r="T30" s="4">
        <f t="shared" si="2"/>
        <v>4.5280000000000005</v>
      </c>
      <c r="U30" s="3">
        <v>4.5</v>
      </c>
      <c r="V30" s="3">
        <v>4.5</v>
      </c>
      <c r="W30" s="3">
        <v>4.5</v>
      </c>
      <c r="X30" s="3">
        <v>5</v>
      </c>
      <c r="Y30" s="3">
        <f t="shared" si="3"/>
        <v>4.55</v>
      </c>
      <c r="AB30" s="7">
        <f t="shared" si="4"/>
        <v>2.9120000000000004</v>
      </c>
    </row>
    <row r="31" spans="1:34">
      <c r="A31">
        <v>20</v>
      </c>
      <c r="B31">
        <v>1128397532</v>
      </c>
      <c r="C31" t="s">
        <v>50</v>
      </c>
      <c r="D31" t="s">
        <v>51</v>
      </c>
      <c r="E31">
        <v>3</v>
      </c>
      <c r="F31">
        <v>4.8</v>
      </c>
      <c r="G31">
        <v>2.5</v>
      </c>
      <c r="H31">
        <v>1.4</v>
      </c>
      <c r="I31" s="4">
        <f t="shared" si="0"/>
        <v>2.9249999999999998</v>
      </c>
      <c r="S31" s="12">
        <v>3.8</v>
      </c>
      <c r="T31" s="13">
        <f t="shared" si="2"/>
        <v>3.8</v>
      </c>
      <c r="U31" s="3"/>
      <c r="V31" s="3"/>
      <c r="W31" s="3"/>
      <c r="X31" s="3"/>
      <c r="Y31" s="3">
        <v>2.8</v>
      </c>
      <c r="Z31" s="3"/>
      <c r="AA31" s="3"/>
      <c r="AB31" s="7">
        <f t="shared" si="4"/>
        <v>2.0949999999999998</v>
      </c>
      <c r="AC31" s="3"/>
      <c r="AD31" s="3"/>
      <c r="AE31" s="3"/>
      <c r="AF31" s="3"/>
      <c r="AG31" s="3"/>
      <c r="AH31" s="3"/>
    </row>
    <row r="32" spans="1:34" s="9" customFormat="1">
      <c r="A32">
        <v>21</v>
      </c>
      <c r="B32">
        <v>1040038226</v>
      </c>
      <c r="C32" t="s">
        <v>52</v>
      </c>
      <c r="D32" s="9" t="s">
        <v>53</v>
      </c>
      <c r="F32" s="9">
        <v>5</v>
      </c>
      <c r="G32" s="9">
        <v>5</v>
      </c>
      <c r="H32" s="9">
        <v>3.9</v>
      </c>
      <c r="I32" s="10">
        <f t="shared" si="0"/>
        <v>4.45</v>
      </c>
      <c r="K32" s="9">
        <v>4.5</v>
      </c>
      <c r="L32" s="9">
        <v>4.4000000000000004</v>
      </c>
      <c r="M32" s="9">
        <v>5</v>
      </c>
      <c r="N32" s="9">
        <v>5</v>
      </c>
      <c r="O32" s="9">
        <v>4.5</v>
      </c>
      <c r="P32" s="9">
        <v>5</v>
      </c>
      <c r="Q32" s="9">
        <v>5</v>
      </c>
      <c r="R32" s="9">
        <v>5</v>
      </c>
      <c r="S32" s="9">
        <f t="shared" si="1"/>
        <v>4.9249999999999998</v>
      </c>
      <c r="T32" s="10">
        <f t="shared" si="2"/>
        <v>4.9249999999999998</v>
      </c>
      <c r="U32" s="3">
        <v>3</v>
      </c>
      <c r="V32" s="3">
        <v>5</v>
      </c>
      <c r="W32" s="3">
        <v>3</v>
      </c>
      <c r="X32" s="3">
        <v>2</v>
      </c>
      <c r="Y32" s="3">
        <f t="shared" si="3"/>
        <v>3.7</v>
      </c>
      <c r="Z32" s="3"/>
      <c r="AA32" s="3"/>
      <c r="AB32" s="7">
        <f t="shared" si="4"/>
        <v>2.8612500000000001</v>
      </c>
      <c r="AC32" s="3"/>
      <c r="AD32" s="3"/>
      <c r="AE32" s="3"/>
      <c r="AF32" s="3"/>
      <c r="AG32" s="3"/>
      <c r="AH32" s="3"/>
    </row>
    <row r="33" spans="20:34">
      <c r="T3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20:34"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</sheetData>
  <mergeCells count="9">
    <mergeCell ref="A8:D8"/>
    <mergeCell ref="A9:D9"/>
    <mergeCell ref="A1:D1"/>
    <mergeCell ref="A2:D2"/>
    <mergeCell ref="A3:D3"/>
    <mergeCell ref="A4:D4"/>
    <mergeCell ref="A5:D5"/>
    <mergeCell ref="A6:D6"/>
    <mergeCell ref="A7:D7"/>
  </mergeCells>
  <conditionalFormatting sqref="I18:I32">
    <cfRule type="cellIs" dxfId="8" priority="5" stopIfTrue="1" operator="lessThan">
      <formula>3</formula>
    </cfRule>
  </conditionalFormatting>
  <conditionalFormatting sqref="T18:T19 T21:T22 T24:T27 T30 T32">
    <cfRule type="cellIs" dxfId="7" priority="4" operator="lessThan">
      <formula>3</formula>
    </cfRule>
  </conditionalFormatting>
  <conditionalFormatting sqref="Y12:Y32">
    <cfRule type="cellIs" dxfId="6" priority="3" operator="lessThan">
      <formula>3</formula>
    </cfRule>
  </conditionalFormatting>
  <conditionalFormatting sqref="AB12:AB32">
    <cfRule type="cellIs" dxfId="5" priority="2" operator="greaterThan">
      <formula>3</formula>
    </cfRule>
    <cfRule type="cellIs" dxfId="4" priority="1" operator="less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43"/>
  <sheetViews>
    <sheetView tabSelected="1" topLeftCell="A11" workbookViewId="0">
      <selection activeCell="Z23" sqref="Z23"/>
    </sheetView>
  </sheetViews>
  <sheetFormatPr baseColWidth="10" defaultColWidth="9.140625" defaultRowHeight="15"/>
  <cols>
    <col min="1" max="1" width="3" bestFit="1" customWidth="1"/>
    <col min="2" max="2" width="11" bestFit="1" customWidth="1"/>
    <col min="3" max="3" width="30.85546875" bestFit="1" customWidth="1"/>
    <col min="4" max="4" width="28.140625" hidden="1" customWidth="1"/>
    <col min="5" max="5" width="8.85546875" hidden="1" customWidth="1"/>
    <col min="6" max="6" width="8.7109375" hidden="1" customWidth="1"/>
    <col min="7" max="7" width="6" hidden="1" customWidth="1"/>
    <col min="8" max="8" width="8" hidden="1" customWidth="1"/>
    <col min="9" max="9" width="10.140625" bestFit="1" customWidth="1"/>
    <col min="10" max="10" width="11.42578125" hidden="1" customWidth="1"/>
    <col min="11" max="11" width="13.140625" hidden="1" customWidth="1"/>
    <col min="12" max="12" width="7.42578125" hidden="1" customWidth="1"/>
    <col min="13" max="13" width="13.5703125" hidden="1" customWidth="1"/>
    <col min="14" max="14" width="16.140625" hidden="1" customWidth="1"/>
    <col min="15" max="15" width="12" hidden="1" customWidth="1"/>
    <col min="16" max="16" width="11.28515625" hidden="1" customWidth="1"/>
    <col min="17" max="17" width="13.140625" hidden="1" customWidth="1"/>
    <col min="18" max="18" width="12" hidden="1" customWidth="1"/>
    <col min="19" max="19" width="7.5703125" hidden="1" customWidth="1"/>
    <col min="20" max="20" width="7.140625" style="4" bestFit="1" customWidth="1"/>
    <col min="21" max="21" width="16.28515625" hidden="1" customWidth="1"/>
    <col min="22" max="22" width="15.140625" hidden="1" customWidth="1"/>
    <col min="23" max="23" width="11.7109375" hidden="1" customWidth="1"/>
    <col min="24" max="24" width="0" hidden="1" customWidth="1"/>
    <col min="26" max="26" width="13.5703125" customWidth="1"/>
    <col min="28" max="28" width="9.85546875" customWidth="1"/>
  </cols>
  <sheetData>
    <row r="1" spans="1:28">
      <c r="A1" s="14" t="s">
        <v>0</v>
      </c>
      <c r="B1" s="14"/>
      <c r="C1" s="14"/>
      <c r="D1" s="14"/>
      <c r="E1" s="14"/>
      <c r="F1" s="14"/>
    </row>
    <row r="2" spans="1:28">
      <c r="A2" s="14" t="s">
        <v>1</v>
      </c>
      <c r="B2" s="14"/>
      <c r="C2" s="14"/>
      <c r="D2" s="14"/>
      <c r="E2" s="14"/>
      <c r="F2" s="14"/>
    </row>
    <row r="3" spans="1:28">
      <c r="A3" s="14" t="s">
        <v>54</v>
      </c>
      <c r="B3" s="14"/>
      <c r="C3" s="14"/>
      <c r="D3" s="14"/>
      <c r="E3" s="14"/>
      <c r="F3" s="14"/>
    </row>
    <row r="4" spans="1:28">
      <c r="A4" s="14" t="s">
        <v>3</v>
      </c>
      <c r="B4" s="14"/>
      <c r="C4" s="14"/>
      <c r="D4" s="14"/>
      <c r="E4" s="14"/>
      <c r="F4" s="14"/>
    </row>
    <row r="5" spans="1:28">
      <c r="A5" s="14"/>
      <c r="B5" s="14"/>
      <c r="C5" s="14"/>
      <c r="D5" s="14"/>
      <c r="E5" s="14"/>
      <c r="F5" s="14"/>
    </row>
    <row r="6" spans="1:28">
      <c r="A6" s="14" t="s">
        <v>55</v>
      </c>
      <c r="B6" s="14"/>
      <c r="C6" s="14"/>
      <c r="D6" s="14"/>
      <c r="E6" s="14"/>
      <c r="F6" s="14"/>
    </row>
    <row r="7" spans="1:28">
      <c r="A7" s="14" t="s">
        <v>5</v>
      </c>
      <c r="B7" s="14"/>
      <c r="C7" s="14"/>
      <c r="D7" s="14"/>
      <c r="E7" s="14"/>
      <c r="F7" s="14"/>
    </row>
    <row r="8" spans="1:28">
      <c r="A8" s="14" t="s">
        <v>56</v>
      </c>
      <c r="B8" s="14"/>
      <c r="C8" s="14"/>
      <c r="D8" s="14"/>
      <c r="E8" s="14"/>
      <c r="F8" s="14"/>
    </row>
    <row r="9" spans="1:28">
      <c r="A9" s="14" t="s">
        <v>7</v>
      </c>
      <c r="B9" s="14"/>
      <c r="C9" s="14"/>
      <c r="D9" s="14"/>
      <c r="E9" s="14"/>
      <c r="F9" s="14"/>
    </row>
    <row r="11" spans="1:28" ht="102.75" customHeight="1">
      <c r="A11" s="2" t="s">
        <v>8</v>
      </c>
      <c r="B11" s="2" t="s">
        <v>9</v>
      </c>
      <c r="C11" s="2" t="s">
        <v>10</v>
      </c>
      <c r="D11" s="2" t="s">
        <v>11</v>
      </c>
      <c r="E11" s="5" t="s">
        <v>121</v>
      </c>
      <c r="F11" s="5" t="s">
        <v>122</v>
      </c>
      <c r="G11" s="5" t="s">
        <v>123</v>
      </c>
      <c r="H11" s="5" t="s">
        <v>131</v>
      </c>
      <c r="I11" s="2" t="s">
        <v>124</v>
      </c>
      <c r="J11" s="5" t="s">
        <v>125</v>
      </c>
      <c r="K11" s="5" t="s">
        <v>140</v>
      </c>
      <c r="L11" s="6" t="s">
        <v>138</v>
      </c>
      <c r="M11" s="6" t="s">
        <v>132</v>
      </c>
      <c r="N11" s="6" t="s">
        <v>133</v>
      </c>
      <c r="O11" s="6" t="s">
        <v>134</v>
      </c>
      <c r="P11" s="6" t="s">
        <v>135</v>
      </c>
      <c r="Q11" s="6" t="s">
        <v>136</v>
      </c>
      <c r="R11" s="6" t="s">
        <v>137</v>
      </c>
      <c r="S11" s="5" t="s">
        <v>139</v>
      </c>
      <c r="T11" s="2" t="s">
        <v>126</v>
      </c>
      <c r="U11" s="5" t="s">
        <v>141</v>
      </c>
      <c r="V11" s="5" t="s">
        <v>142</v>
      </c>
      <c r="W11" s="5" t="s">
        <v>143</v>
      </c>
      <c r="X11" s="5" t="s">
        <v>144</v>
      </c>
      <c r="Y11" s="2" t="s">
        <v>127</v>
      </c>
      <c r="Z11" s="2" t="s">
        <v>128</v>
      </c>
      <c r="AA11" s="2" t="s">
        <v>129</v>
      </c>
      <c r="AB11" s="2" t="s">
        <v>130</v>
      </c>
    </row>
    <row r="12" spans="1:28" s="3" customFormat="1">
      <c r="A12" s="3">
        <v>1</v>
      </c>
      <c r="B12" s="3">
        <v>1128399038</v>
      </c>
      <c r="C12" s="3" t="s">
        <v>57</v>
      </c>
      <c r="D12" s="3" t="s">
        <v>58</v>
      </c>
      <c r="E12" s="3">
        <v>4.8</v>
      </c>
      <c r="F12" s="3">
        <v>4.5</v>
      </c>
      <c r="G12" s="3">
        <v>5</v>
      </c>
      <c r="H12" s="3">
        <v>1.9</v>
      </c>
      <c r="I12" s="7">
        <f>H12*(0.2-0.05*COUNT(E12:G12))*5+IFERROR(AVERAGE(E12:G12),0)*COUNT(E12:G12)*0.05*5</f>
        <v>4.05</v>
      </c>
      <c r="K12" s="3">
        <v>4.5999999999999996</v>
      </c>
      <c r="L12" s="3">
        <v>4</v>
      </c>
      <c r="M12" s="3">
        <v>4.5</v>
      </c>
      <c r="N12" s="3">
        <v>4.5</v>
      </c>
      <c r="O12" s="3">
        <v>3.5</v>
      </c>
      <c r="P12" s="3">
        <v>5</v>
      </c>
      <c r="Q12" s="3">
        <v>4.5</v>
      </c>
      <c r="R12" s="3">
        <v>5</v>
      </c>
      <c r="S12" s="3">
        <f>M12*0.05+N12*0.15+O12*0.15+P12*0.45+Q12*0.05+R12*0.15</f>
        <v>4.6500000000000004</v>
      </c>
      <c r="T12" s="7">
        <f>IF(J12=0,S12,J12*0.2+S12*0.8)</f>
        <v>4.6500000000000004</v>
      </c>
      <c r="U12" s="3">
        <v>3.5</v>
      </c>
      <c r="V12" s="3">
        <v>4.5</v>
      </c>
      <c r="W12" s="3">
        <v>5</v>
      </c>
      <c r="X12" s="3">
        <v>5</v>
      </c>
      <c r="Y12" s="3">
        <f>U12*0.4+V12*0.4+W12*0.1+X12*0.1</f>
        <v>4.2</v>
      </c>
      <c r="AB12" s="7">
        <f>I12*0.2+T12*0.25+Y12*0.2+Z12*0.2+AA12*0.15</f>
        <v>2.8125</v>
      </c>
    </row>
    <row r="13" spans="1:28" s="3" customFormat="1">
      <c r="A13" s="3">
        <v>2</v>
      </c>
      <c r="B13" s="3">
        <v>1102842460</v>
      </c>
      <c r="C13" s="3" t="s">
        <v>59</v>
      </c>
      <c r="D13" s="3" t="s">
        <v>60</v>
      </c>
      <c r="F13" s="3">
        <v>4.8</v>
      </c>
      <c r="G13" s="3">
        <v>0</v>
      </c>
      <c r="H13" s="3">
        <v>1.4</v>
      </c>
      <c r="I13" s="7">
        <f t="shared" ref="I13:I43" si="0">H13*(0.2-0.05*COUNT(E13:G13))*5+IFERROR(AVERAGE(E13:G13),0)*COUNT(E13:G13)*0.05*5</f>
        <v>1.9</v>
      </c>
      <c r="K13" s="3">
        <v>3.8</v>
      </c>
      <c r="L13" s="3">
        <v>3.8</v>
      </c>
      <c r="M13" s="3">
        <v>4.5</v>
      </c>
      <c r="N13" s="3">
        <v>4.5</v>
      </c>
      <c r="O13" s="3">
        <v>4.2</v>
      </c>
      <c r="P13" s="3">
        <v>4.5</v>
      </c>
      <c r="R13" s="3">
        <v>5</v>
      </c>
      <c r="S13" s="3">
        <f t="shared" ref="S13:S42" si="1">M13*0.05+N13*0.15+O13*0.15+P13*0.45+Q13*0.05+R13*0.15</f>
        <v>4.3049999999999997</v>
      </c>
      <c r="T13" s="7">
        <f t="shared" ref="T13:T43" si="2">IF(J13=0,S13,J13*0.2+S13*0.8)</f>
        <v>4.3049999999999997</v>
      </c>
      <c r="U13">
        <v>3.5</v>
      </c>
      <c r="V13">
        <v>2.5</v>
      </c>
      <c r="W13">
        <v>0</v>
      </c>
      <c r="X13">
        <v>5</v>
      </c>
      <c r="Y13" s="3">
        <f t="shared" ref="Y13:Y42" si="3">U13*0.4+V13*0.4+W13*0.1+X13*0.1</f>
        <v>2.9000000000000004</v>
      </c>
      <c r="AB13" s="7">
        <f t="shared" ref="AB13:AB43" si="4">I13*0.2+T13*0.25+Y13*0.2+Z13*0.2+AA13*0.15</f>
        <v>2.0362499999999999</v>
      </c>
    </row>
    <row r="14" spans="1:28" s="3" customFormat="1">
      <c r="A14" s="3">
        <v>3</v>
      </c>
      <c r="B14" s="3">
        <v>1020423782</v>
      </c>
      <c r="C14" s="3" t="s">
        <v>61</v>
      </c>
      <c r="D14" s="3" t="s">
        <v>62</v>
      </c>
      <c r="E14" s="3">
        <v>4.3</v>
      </c>
      <c r="F14" s="3">
        <v>5</v>
      </c>
      <c r="G14" s="3">
        <v>5</v>
      </c>
      <c r="H14" s="3">
        <v>3.9</v>
      </c>
      <c r="I14" s="7">
        <f t="shared" si="0"/>
        <v>4.55</v>
      </c>
      <c r="K14" s="3">
        <v>5</v>
      </c>
      <c r="L14" s="3">
        <v>3.9</v>
      </c>
      <c r="M14" s="3">
        <v>5</v>
      </c>
      <c r="N14" s="3">
        <v>5</v>
      </c>
      <c r="O14" s="3">
        <v>4.5</v>
      </c>
      <c r="P14" s="3">
        <v>4.5</v>
      </c>
      <c r="Q14" s="3">
        <v>4.5</v>
      </c>
      <c r="R14" s="3">
        <v>5</v>
      </c>
      <c r="S14" s="3">
        <f t="shared" si="1"/>
        <v>4.6749999999999998</v>
      </c>
      <c r="T14" s="7">
        <f t="shared" si="2"/>
        <v>4.6749999999999998</v>
      </c>
      <c r="U14" s="3">
        <v>4</v>
      </c>
      <c r="V14" s="3">
        <v>3</v>
      </c>
      <c r="W14" s="3">
        <v>2</v>
      </c>
      <c r="X14" s="3">
        <v>5</v>
      </c>
      <c r="Y14" s="3">
        <f t="shared" si="3"/>
        <v>3.5000000000000004</v>
      </c>
      <c r="AB14" s="7">
        <f t="shared" si="4"/>
        <v>2.7787500000000001</v>
      </c>
    </row>
    <row r="15" spans="1:28">
      <c r="A15">
        <v>4</v>
      </c>
      <c r="B15">
        <v>1036623749</v>
      </c>
      <c r="C15" t="s">
        <v>63</v>
      </c>
      <c r="D15" t="s">
        <v>64</v>
      </c>
      <c r="F15">
        <v>3</v>
      </c>
      <c r="G15">
        <v>4.5</v>
      </c>
      <c r="H15">
        <v>3.3</v>
      </c>
      <c r="I15" s="4">
        <f t="shared" si="0"/>
        <v>3.5250000000000004</v>
      </c>
      <c r="K15" s="3"/>
      <c r="L15" s="3"/>
      <c r="S15" s="12">
        <v>3.3</v>
      </c>
      <c r="T15" s="13">
        <f t="shared" si="2"/>
        <v>3.3</v>
      </c>
      <c r="Y15" s="3">
        <v>2.8</v>
      </c>
      <c r="AB15" s="7">
        <f t="shared" si="4"/>
        <v>2.09</v>
      </c>
    </row>
    <row r="16" spans="1:28">
      <c r="A16">
        <v>5</v>
      </c>
      <c r="B16">
        <v>1094902207</v>
      </c>
      <c r="C16" t="s">
        <v>65</v>
      </c>
      <c r="D16" t="s">
        <v>66</v>
      </c>
      <c r="E16" s="3">
        <v>3.5</v>
      </c>
      <c r="F16" s="3">
        <v>5</v>
      </c>
      <c r="G16" s="3">
        <v>5</v>
      </c>
      <c r="H16">
        <v>3</v>
      </c>
      <c r="I16" s="4">
        <f t="shared" si="0"/>
        <v>4.125</v>
      </c>
      <c r="K16" s="3"/>
      <c r="L16" s="3"/>
      <c r="S16">
        <v>4.5999999999999996</v>
      </c>
      <c r="T16" s="7">
        <f t="shared" si="2"/>
        <v>4.5999999999999996</v>
      </c>
      <c r="Y16" s="3">
        <v>3.8</v>
      </c>
      <c r="AB16" s="7">
        <f t="shared" si="4"/>
        <v>2.7350000000000003</v>
      </c>
    </row>
    <row r="17" spans="1:28">
      <c r="A17">
        <v>6</v>
      </c>
      <c r="B17">
        <v>71763957</v>
      </c>
      <c r="C17" t="s">
        <v>67</v>
      </c>
      <c r="D17" t="s">
        <v>68</v>
      </c>
      <c r="F17" s="3">
        <v>0</v>
      </c>
      <c r="G17" s="3">
        <v>0</v>
      </c>
      <c r="H17">
        <v>0</v>
      </c>
      <c r="I17" s="4">
        <f t="shared" si="0"/>
        <v>0</v>
      </c>
      <c r="K17" s="3"/>
      <c r="L17" s="3"/>
      <c r="S17">
        <f t="shared" si="1"/>
        <v>0</v>
      </c>
      <c r="T17" s="7">
        <f t="shared" si="2"/>
        <v>0</v>
      </c>
      <c r="Y17" s="3">
        <f t="shared" si="3"/>
        <v>0</v>
      </c>
      <c r="AB17" s="7">
        <f t="shared" si="4"/>
        <v>0</v>
      </c>
    </row>
    <row r="18" spans="1:28">
      <c r="A18">
        <v>7</v>
      </c>
      <c r="B18">
        <v>1036620459</v>
      </c>
      <c r="C18" t="s">
        <v>69</v>
      </c>
      <c r="D18" t="s">
        <v>70</v>
      </c>
      <c r="F18">
        <v>4.8</v>
      </c>
      <c r="G18">
        <v>5</v>
      </c>
      <c r="H18">
        <v>3.9</v>
      </c>
      <c r="I18" s="4">
        <f t="shared" si="0"/>
        <v>4.4000000000000004</v>
      </c>
      <c r="K18" s="3"/>
      <c r="L18" s="3"/>
      <c r="S18" s="12">
        <v>3.8</v>
      </c>
      <c r="T18" s="13">
        <f t="shared" si="2"/>
        <v>3.8</v>
      </c>
      <c r="Y18" s="3">
        <v>2.8</v>
      </c>
      <c r="AB18" s="7">
        <f t="shared" si="4"/>
        <v>2.39</v>
      </c>
    </row>
    <row r="19" spans="1:28">
      <c r="A19">
        <v>8</v>
      </c>
      <c r="B19">
        <v>8175171</v>
      </c>
      <c r="C19" t="s">
        <v>71</v>
      </c>
      <c r="D19" t="s">
        <v>72</v>
      </c>
      <c r="F19">
        <v>3.2</v>
      </c>
      <c r="G19">
        <v>3.2</v>
      </c>
      <c r="H19">
        <v>3.2</v>
      </c>
      <c r="I19" s="11">
        <f t="shared" si="0"/>
        <v>3.2000000000000006</v>
      </c>
      <c r="K19" s="3"/>
      <c r="L19" s="3"/>
      <c r="S19">
        <v>3.4</v>
      </c>
      <c r="T19" s="7">
        <f t="shared" si="2"/>
        <v>3.4</v>
      </c>
      <c r="Y19" s="3">
        <v>1</v>
      </c>
      <c r="AB19" s="7">
        <f t="shared" si="4"/>
        <v>1.6900000000000002</v>
      </c>
    </row>
    <row r="20" spans="1:28" s="3" customFormat="1">
      <c r="A20" s="3">
        <v>9</v>
      </c>
      <c r="B20" s="3">
        <v>1035421260</v>
      </c>
      <c r="C20" s="3" t="s">
        <v>73</v>
      </c>
      <c r="D20" s="3" t="s">
        <v>74</v>
      </c>
      <c r="F20" s="3">
        <v>4.8</v>
      </c>
      <c r="G20" s="3">
        <v>4.5</v>
      </c>
      <c r="H20" s="3">
        <v>3.4</v>
      </c>
      <c r="I20" s="7">
        <f t="shared" si="0"/>
        <v>4.0250000000000004</v>
      </c>
      <c r="K20" s="3">
        <v>3.8</v>
      </c>
      <c r="L20" s="3">
        <v>3.8</v>
      </c>
      <c r="M20" s="3">
        <v>4.5</v>
      </c>
      <c r="N20" s="3">
        <v>4.5</v>
      </c>
      <c r="O20" s="3">
        <v>4.2</v>
      </c>
      <c r="P20" s="3">
        <v>4.5</v>
      </c>
      <c r="R20" s="3">
        <v>5</v>
      </c>
      <c r="S20" s="3">
        <f t="shared" si="1"/>
        <v>4.3049999999999997</v>
      </c>
      <c r="T20" s="7">
        <f t="shared" si="2"/>
        <v>4.3049999999999997</v>
      </c>
      <c r="U20">
        <v>3.5</v>
      </c>
      <c r="V20">
        <v>2.5</v>
      </c>
      <c r="W20">
        <v>0</v>
      </c>
      <c r="X20">
        <v>5</v>
      </c>
      <c r="Y20" s="3">
        <f t="shared" si="3"/>
        <v>2.9000000000000004</v>
      </c>
      <c r="AB20" s="7">
        <f t="shared" si="4"/>
        <v>2.4612500000000002</v>
      </c>
    </row>
    <row r="21" spans="1:28">
      <c r="A21">
        <v>10</v>
      </c>
      <c r="B21">
        <v>43271004</v>
      </c>
      <c r="C21" t="s">
        <v>75</v>
      </c>
      <c r="D21" t="s">
        <v>76</v>
      </c>
      <c r="E21">
        <v>4</v>
      </c>
      <c r="F21">
        <v>5</v>
      </c>
      <c r="G21">
        <v>4.3</v>
      </c>
      <c r="H21">
        <v>1.3</v>
      </c>
      <c r="I21" s="4">
        <f t="shared" si="0"/>
        <v>3.6500000000000004</v>
      </c>
      <c r="J21">
        <v>4</v>
      </c>
      <c r="K21" s="3"/>
      <c r="L21" s="3"/>
      <c r="S21">
        <v>4.0999999999999996</v>
      </c>
      <c r="T21" s="7">
        <f t="shared" si="2"/>
        <v>4.08</v>
      </c>
      <c r="Y21" s="3">
        <v>2.8</v>
      </c>
      <c r="AB21" s="7">
        <f t="shared" si="4"/>
        <v>2.31</v>
      </c>
    </row>
    <row r="22" spans="1:28" s="3" customFormat="1">
      <c r="A22" s="3">
        <v>11</v>
      </c>
      <c r="B22" s="3">
        <v>98764038</v>
      </c>
      <c r="C22" s="3" t="s">
        <v>77</v>
      </c>
      <c r="D22" s="3" t="s">
        <v>78</v>
      </c>
      <c r="F22" s="3">
        <v>4.8</v>
      </c>
      <c r="G22" s="3">
        <v>5</v>
      </c>
      <c r="H22" s="3">
        <v>1.9</v>
      </c>
      <c r="I22" s="7">
        <f t="shared" si="0"/>
        <v>3.4000000000000004</v>
      </c>
      <c r="K22" s="3">
        <v>4.5</v>
      </c>
      <c r="L22" s="3">
        <v>3.5</v>
      </c>
      <c r="M22" s="3">
        <v>5</v>
      </c>
      <c r="N22" s="3">
        <v>3.5</v>
      </c>
      <c r="O22" s="3">
        <v>5</v>
      </c>
      <c r="P22" s="3">
        <v>4</v>
      </c>
      <c r="Q22" s="3">
        <v>5</v>
      </c>
      <c r="R22" s="3">
        <v>4.5</v>
      </c>
      <c r="S22" s="3">
        <f t="shared" si="1"/>
        <v>4.25</v>
      </c>
      <c r="T22" s="7">
        <f t="shared" si="2"/>
        <v>4.25</v>
      </c>
      <c r="U22" s="3">
        <v>3.8</v>
      </c>
      <c r="V22" s="3">
        <v>0</v>
      </c>
      <c r="W22" s="3">
        <v>0</v>
      </c>
      <c r="X22" s="3">
        <v>4.5</v>
      </c>
      <c r="Y22" s="3">
        <f t="shared" si="3"/>
        <v>1.97</v>
      </c>
      <c r="AB22" s="7">
        <f t="shared" si="4"/>
        <v>2.1365000000000003</v>
      </c>
    </row>
    <row r="23" spans="1:28" s="3" customFormat="1">
      <c r="A23" s="3">
        <v>12</v>
      </c>
      <c r="B23" s="3">
        <v>1036637420</v>
      </c>
      <c r="C23" s="3" t="s">
        <v>79</v>
      </c>
      <c r="D23" s="3" t="s">
        <v>80</v>
      </c>
      <c r="F23" s="3">
        <v>4.5</v>
      </c>
      <c r="G23" s="3">
        <v>5</v>
      </c>
      <c r="H23" s="3">
        <v>5</v>
      </c>
      <c r="I23" s="7">
        <f t="shared" si="0"/>
        <v>4.875</v>
      </c>
      <c r="K23" s="3">
        <v>4.5999999999999996</v>
      </c>
      <c r="L23" s="3">
        <v>4</v>
      </c>
      <c r="M23" s="3">
        <v>4.5</v>
      </c>
      <c r="N23" s="3">
        <v>4.5</v>
      </c>
      <c r="O23" s="3">
        <v>3.5</v>
      </c>
      <c r="P23" s="3">
        <v>5</v>
      </c>
      <c r="Q23" s="3">
        <v>4.5</v>
      </c>
      <c r="R23" s="3">
        <v>5</v>
      </c>
      <c r="S23" s="3">
        <f t="shared" si="1"/>
        <v>4.6500000000000004</v>
      </c>
      <c r="T23" s="7">
        <f t="shared" si="2"/>
        <v>4.6500000000000004</v>
      </c>
      <c r="U23" s="3">
        <v>3.5</v>
      </c>
      <c r="V23" s="3">
        <v>4.5</v>
      </c>
      <c r="W23" s="3">
        <v>5</v>
      </c>
      <c r="X23" s="3">
        <v>5</v>
      </c>
      <c r="Y23" s="3">
        <f t="shared" si="3"/>
        <v>4.2</v>
      </c>
      <c r="AB23" s="7">
        <f t="shared" si="4"/>
        <v>2.9775</v>
      </c>
    </row>
    <row r="24" spans="1:28">
      <c r="A24">
        <v>13</v>
      </c>
      <c r="B24">
        <v>71294739</v>
      </c>
      <c r="C24" t="s">
        <v>81</v>
      </c>
      <c r="D24" t="s">
        <v>82</v>
      </c>
      <c r="F24">
        <v>0</v>
      </c>
      <c r="G24">
        <v>0</v>
      </c>
      <c r="H24">
        <v>2.4</v>
      </c>
      <c r="I24" s="4">
        <f t="shared" si="0"/>
        <v>1.2</v>
      </c>
      <c r="K24" s="3"/>
      <c r="L24" s="3"/>
      <c r="S24">
        <v>3.4</v>
      </c>
      <c r="T24" s="7">
        <f t="shared" si="2"/>
        <v>3.4</v>
      </c>
      <c r="Y24" s="3">
        <v>1</v>
      </c>
      <c r="AB24" s="7">
        <f t="shared" si="4"/>
        <v>1.2899999999999998</v>
      </c>
    </row>
    <row r="25" spans="1:28">
      <c r="A25">
        <v>14</v>
      </c>
      <c r="B25">
        <v>8355991</v>
      </c>
      <c r="C25" t="s">
        <v>83</v>
      </c>
      <c r="D25" t="s">
        <v>84</v>
      </c>
      <c r="F25">
        <v>0</v>
      </c>
      <c r="G25">
        <v>0</v>
      </c>
      <c r="H25">
        <v>0</v>
      </c>
      <c r="I25" s="4">
        <f t="shared" si="0"/>
        <v>0</v>
      </c>
      <c r="K25" s="3"/>
      <c r="L25" s="3"/>
      <c r="S25">
        <f t="shared" si="1"/>
        <v>0</v>
      </c>
      <c r="T25" s="7">
        <f t="shared" si="2"/>
        <v>0</v>
      </c>
      <c r="Y25" s="3">
        <f t="shared" si="3"/>
        <v>0</v>
      </c>
      <c r="AB25" s="7">
        <f t="shared" si="4"/>
        <v>0</v>
      </c>
    </row>
    <row r="26" spans="1:28" s="3" customFormat="1">
      <c r="A26" s="3">
        <v>15</v>
      </c>
      <c r="B26" s="3">
        <v>98714595</v>
      </c>
      <c r="C26" s="3" t="s">
        <v>85</v>
      </c>
      <c r="D26" s="3" t="s">
        <v>86</v>
      </c>
      <c r="F26" s="3">
        <v>0</v>
      </c>
      <c r="G26" s="3">
        <v>0</v>
      </c>
      <c r="H26" s="3">
        <v>1.7</v>
      </c>
      <c r="I26" s="7">
        <f t="shared" si="0"/>
        <v>0.85000000000000009</v>
      </c>
      <c r="K26" s="3">
        <v>4.2</v>
      </c>
      <c r="L26" s="3">
        <v>3</v>
      </c>
      <c r="M26" s="3">
        <v>4</v>
      </c>
      <c r="N26" s="3">
        <v>3</v>
      </c>
      <c r="O26" s="3">
        <v>4</v>
      </c>
      <c r="P26" s="3">
        <v>2.5</v>
      </c>
      <c r="Q26" s="3">
        <v>2</v>
      </c>
      <c r="R26" s="3">
        <v>1</v>
      </c>
      <c r="S26" s="3">
        <f t="shared" si="1"/>
        <v>2.625</v>
      </c>
      <c r="T26" s="7">
        <f t="shared" si="2"/>
        <v>2.625</v>
      </c>
      <c r="U26"/>
      <c r="V26"/>
      <c r="W26"/>
      <c r="X26"/>
      <c r="Y26" s="3">
        <f t="shared" si="3"/>
        <v>0</v>
      </c>
      <c r="AB26" s="7">
        <f t="shared" si="4"/>
        <v>0.82625000000000004</v>
      </c>
    </row>
    <row r="27" spans="1:28" s="3" customFormat="1">
      <c r="A27" s="3">
        <v>16</v>
      </c>
      <c r="B27" s="3">
        <v>1037600878</v>
      </c>
      <c r="C27" s="3" t="s">
        <v>87</v>
      </c>
      <c r="D27" s="3" t="s">
        <v>88</v>
      </c>
      <c r="E27" s="3">
        <v>4.3</v>
      </c>
      <c r="F27" s="3">
        <v>4.5</v>
      </c>
      <c r="G27" s="3">
        <v>4</v>
      </c>
      <c r="H27" s="3">
        <v>3.4</v>
      </c>
      <c r="I27" s="7">
        <f t="shared" si="0"/>
        <v>4.0500000000000007</v>
      </c>
      <c r="K27" s="3">
        <v>4.8</v>
      </c>
      <c r="L27" s="3">
        <v>4.8</v>
      </c>
      <c r="M27" s="3">
        <v>5</v>
      </c>
      <c r="N27" s="3">
        <v>5</v>
      </c>
      <c r="O27" s="3">
        <v>5</v>
      </c>
      <c r="P27" s="3">
        <v>4.5</v>
      </c>
      <c r="Q27" s="3">
        <v>4.5</v>
      </c>
      <c r="R27" s="3">
        <v>3.5</v>
      </c>
      <c r="S27" s="3">
        <f t="shared" si="1"/>
        <v>4.5250000000000004</v>
      </c>
      <c r="T27" s="7">
        <f t="shared" si="2"/>
        <v>4.5250000000000004</v>
      </c>
      <c r="U27" s="3">
        <v>4.8</v>
      </c>
      <c r="V27" s="3">
        <v>5</v>
      </c>
      <c r="W27" s="3">
        <v>5</v>
      </c>
      <c r="X27" s="3">
        <v>5</v>
      </c>
      <c r="Y27" s="3">
        <f t="shared" si="3"/>
        <v>4.92</v>
      </c>
      <c r="AB27" s="7">
        <f t="shared" si="4"/>
        <v>2.9252500000000001</v>
      </c>
    </row>
    <row r="28" spans="1:28">
      <c r="A28">
        <v>17</v>
      </c>
      <c r="B28">
        <v>1020434561</v>
      </c>
      <c r="C28" t="s">
        <v>89</v>
      </c>
      <c r="D28" t="s">
        <v>90</v>
      </c>
      <c r="E28">
        <v>3.8</v>
      </c>
      <c r="F28">
        <v>0</v>
      </c>
      <c r="H28">
        <v>2.4</v>
      </c>
      <c r="I28" s="4">
        <f t="shared" si="0"/>
        <v>2.15</v>
      </c>
      <c r="J28">
        <v>0.8</v>
      </c>
      <c r="K28" s="3"/>
      <c r="L28" s="3"/>
      <c r="S28">
        <v>4.5999999999999996</v>
      </c>
      <c r="T28" s="7">
        <f t="shared" si="2"/>
        <v>3.84</v>
      </c>
      <c r="Y28" s="3">
        <v>3.7</v>
      </c>
      <c r="AB28" s="7">
        <f t="shared" si="4"/>
        <v>2.13</v>
      </c>
    </row>
    <row r="29" spans="1:28" s="3" customFormat="1">
      <c r="A29" s="3">
        <v>18</v>
      </c>
      <c r="B29" s="3">
        <v>98554330</v>
      </c>
      <c r="C29" s="3" t="s">
        <v>91</v>
      </c>
      <c r="D29" s="3" t="s">
        <v>92</v>
      </c>
      <c r="F29" s="3">
        <v>0</v>
      </c>
      <c r="G29" s="3">
        <v>0</v>
      </c>
      <c r="H29" s="3">
        <v>1.1000000000000001</v>
      </c>
      <c r="I29" s="7">
        <f t="shared" si="0"/>
        <v>0.55000000000000004</v>
      </c>
      <c r="K29" s="3">
        <v>4.2</v>
      </c>
      <c r="L29" s="3">
        <v>3</v>
      </c>
      <c r="M29" s="3">
        <v>4</v>
      </c>
      <c r="N29" s="3">
        <v>3</v>
      </c>
      <c r="O29" s="3">
        <v>4</v>
      </c>
      <c r="P29" s="3">
        <v>2.5</v>
      </c>
      <c r="Q29" s="3">
        <v>2</v>
      </c>
      <c r="R29" s="3">
        <v>1</v>
      </c>
      <c r="S29" s="3">
        <f t="shared" si="1"/>
        <v>2.625</v>
      </c>
      <c r="T29" s="7">
        <f t="shared" si="2"/>
        <v>2.625</v>
      </c>
      <c r="U29" s="3">
        <v>2</v>
      </c>
      <c r="V29" s="3">
        <v>2</v>
      </c>
      <c r="W29" s="3">
        <v>1</v>
      </c>
      <c r="X29" s="3">
        <v>5</v>
      </c>
      <c r="Y29" s="3">
        <f t="shared" si="3"/>
        <v>2.2000000000000002</v>
      </c>
      <c r="AB29" s="7">
        <f t="shared" si="4"/>
        <v>1.20625</v>
      </c>
    </row>
    <row r="30" spans="1:28" s="3" customFormat="1">
      <c r="A30" s="3">
        <v>19</v>
      </c>
      <c r="B30" s="3">
        <v>1048015562</v>
      </c>
      <c r="C30" s="3" t="s">
        <v>93</v>
      </c>
      <c r="D30" s="3" t="s">
        <v>94</v>
      </c>
      <c r="F30" s="3">
        <v>5</v>
      </c>
      <c r="G30" s="3">
        <v>4.8</v>
      </c>
      <c r="H30" s="3">
        <v>3.5</v>
      </c>
      <c r="I30" s="7">
        <f t="shared" si="0"/>
        <v>4.2</v>
      </c>
      <c r="J30" s="3">
        <v>4</v>
      </c>
      <c r="K30" s="3">
        <v>5</v>
      </c>
      <c r="L30" s="3">
        <v>3.9</v>
      </c>
      <c r="M30" s="3">
        <v>5</v>
      </c>
      <c r="N30" s="3">
        <v>5</v>
      </c>
      <c r="O30" s="3">
        <v>4.5</v>
      </c>
      <c r="P30" s="3">
        <v>4.5</v>
      </c>
      <c r="Q30" s="3">
        <v>4.5</v>
      </c>
      <c r="R30" s="3">
        <v>5</v>
      </c>
      <c r="S30" s="3">
        <f t="shared" si="1"/>
        <v>4.6749999999999998</v>
      </c>
      <c r="T30" s="7">
        <f t="shared" si="2"/>
        <v>4.54</v>
      </c>
      <c r="U30" s="3">
        <v>4</v>
      </c>
      <c r="V30" s="3">
        <v>3</v>
      </c>
      <c r="W30" s="3">
        <v>2</v>
      </c>
      <c r="X30" s="3">
        <v>5</v>
      </c>
      <c r="Y30" s="3">
        <f t="shared" si="3"/>
        <v>3.5000000000000004</v>
      </c>
      <c r="AB30" s="7">
        <f t="shared" si="4"/>
        <v>2.6750000000000003</v>
      </c>
    </row>
    <row r="31" spans="1:28" s="3" customFormat="1">
      <c r="A31" s="3">
        <v>20</v>
      </c>
      <c r="B31" s="3">
        <v>1017150333</v>
      </c>
      <c r="C31" s="3" t="s">
        <v>95</v>
      </c>
      <c r="D31" s="3" t="s">
        <v>96</v>
      </c>
      <c r="F31" s="3">
        <v>5</v>
      </c>
      <c r="G31" s="3">
        <v>5</v>
      </c>
      <c r="H31" s="3">
        <v>1.4</v>
      </c>
      <c r="I31" s="7">
        <f t="shared" si="0"/>
        <v>3.2</v>
      </c>
      <c r="J31" s="3">
        <v>4.5999999999999996</v>
      </c>
      <c r="K31" s="3">
        <v>4.8</v>
      </c>
      <c r="L31" s="3">
        <v>4.8</v>
      </c>
      <c r="M31" s="3">
        <v>5</v>
      </c>
      <c r="N31" s="3">
        <v>5</v>
      </c>
      <c r="O31" s="3">
        <v>5</v>
      </c>
      <c r="P31" s="3">
        <v>4.5</v>
      </c>
      <c r="Q31" s="3">
        <v>4.5</v>
      </c>
      <c r="R31" s="3">
        <v>3.5</v>
      </c>
      <c r="S31" s="3">
        <f t="shared" si="1"/>
        <v>4.5250000000000004</v>
      </c>
      <c r="T31" s="7">
        <f t="shared" si="2"/>
        <v>4.5400000000000009</v>
      </c>
      <c r="U31" s="3">
        <v>4.8</v>
      </c>
      <c r="V31" s="3">
        <v>5</v>
      </c>
      <c r="W31" s="3">
        <v>5</v>
      </c>
      <c r="X31" s="3">
        <v>5</v>
      </c>
      <c r="Y31" s="3">
        <f t="shared" si="3"/>
        <v>4.92</v>
      </c>
      <c r="AB31" s="7">
        <f t="shared" si="4"/>
        <v>2.7590000000000003</v>
      </c>
    </row>
    <row r="32" spans="1:28" s="3" customFormat="1">
      <c r="A32" s="3">
        <v>21</v>
      </c>
      <c r="B32" s="3">
        <v>1020441334</v>
      </c>
      <c r="C32" s="3" t="s">
        <v>97</v>
      </c>
      <c r="D32" s="3" t="s">
        <v>98</v>
      </c>
      <c r="F32" s="3">
        <v>2.5</v>
      </c>
      <c r="G32" s="3">
        <v>5</v>
      </c>
      <c r="H32" s="3">
        <v>4.4000000000000004</v>
      </c>
      <c r="I32" s="7">
        <f t="shared" si="0"/>
        <v>4.0750000000000002</v>
      </c>
      <c r="J32" s="3">
        <v>5</v>
      </c>
      <c r="K32" s="3">
        <v>3</v>
      </c>
      <c r="L32" s="3">
        <v>4</v>
      </c>
      <c r="M32" s="3">
        <v>5</v>
      </c>
      <c r="N32" s="3">
        <v>4.5</v>
      </c>
      <c r="O32" s="3">
        <v>5</v>
      </c>
      <c r="P32" s="3">
        <v>5</v>
      </c>
      <c r="Q32" s="3">
        <v>4.5</v>
      </c>
      <c r="R32" s="3">
        <v>5</v>
      </c>
      <c r="S32" s="3">
        <f t="shared" si="1"/>
        <v>4.8999999999999995</v>
      </c>
      <c r="T32" s="7">
        <f t="shared" si="2"/>
        <v>4.92</v>
      </c>
      <c r="U32" s="3">
        <v>4.8</v>
      </c>
      <c r="V32" s="3">
        <v>4.2</v>
      </c>
      <c r="W32" s="3">
        <v>4.3</v>
      </c>
      <c r="X32" s="3">
        <v>4.7</v>
      </c>
      <c r="Y32" s="8">
        <f t="shared" si="3"/>
        <v>4.5</v>
      </c>
      <c r="AB32" s="7">
        <f t="shared" si="4"/>
        <v>2.9449999999999998</v>
      </c>
    </row>
    <row r="33" spans="1:28">
      <c r="A33">
        <v>22</v>
      </c>
      <c r="B33">
        <v>1037579781</v>
      </c>
      <c r="C33" t="s">
        <v>99</v>
      </c>
      <c r="D33" t="s">
        <v>100</v>
      </c>
      <c r="F33">
        <v>4.8</v>
      </c>
      <c r="G33">
        <v>4</v>
      </c>
      <c r="H33">
        <v>1.7</v>
      </c>
      <c r="I33" s="4">
        <f t="shared" si="0"/>
        <v>3.0500000000000003</v>
      </c>
      <c r="K33" s="3"/>
      <c r="L33" s="3"/>
      <c r="S33">
        <v>3.5</v>
      </c>
      <c r="T33" s="7">
        <f t="shared" si="2"/>
        <v>3.5</v>
      </c>
      <c r="Y33" s="3">
        <v>2.2999999999999998</v>
      </c>
      <c r="AB33" s="7">
        <f t="shared" si="4"/>
        <v>1.9450000000000001</v>
      </c>
    </row>
    <row r="34" spans="1:28">
      <c r="A34">
        <v>23</v>
      </c>
      <c r="B34">
        <v>71228135</v>
      </c>
      <c r="C34" t="s">
        <v>101</v>
      </c>
      <c r="D34" t="s">
        <v>102</v>
      </c>
      <c r="F34">
        <v>5</v>
      </c>
      <c r="G34">
        <v>5</v>
      </c>
      <c r="H34">
        <v>0.9</v>
      </c>
      <c r="I34" s="4">
        <f t="shared" si="0"/>
        <v>2.95</v>
      </c>
      <c r="K34" s="3"/>
      <c r="L34" s="3"/>
      <c r="S34" s="12">
        <v>3.5</v>
      </c>
      <c r="T34" s="13">
        <f t="shared" si="2"/>
        <v>3.5</v>
      </c>
      <c r="Y34" s="3">
        <v>2.8</v>
      </c>
      <c r="AB34" s="7">
        <f t="shared" si="4"/>
        <v>2.0249999999999999</v>
      </c>
    </row>
    <row r="35" spans="1:28">
      <c r="A35">
        <v>24</v>
      </c>
      <c r="B35">
        <v>8102006</v>
      </c>
      <c r="C35" t="s">
        <v>103</v>
      </c>
      <c r="D35" t="s">
        <v>104</v>
      </c>
      <c r="F35">
        <v>0</v>
      </c>
      <c r="G35">
        <v>2.5</v>
      </c>
      <c r="H35">
        <v>1.3</v>
      </c>
      <c r="I35" s="4">
        <f t="shared" si="0"/>
        <v>1.2749999999999999</v>
      </c>
      <c r="K35" s="3"/>
      <c r="L35" s="3"/>
      <c r="S35" s="12">
        <v>3.3</v>
      </c>
      <c r="T35" s="13">
        <f t="shared" si="2"/>
        <v>3.3</v>
      </c>
      <c r="Y35" s="3">
        <v>2.8</v>
      </c>
      <c r="AB35" s="7">
        <f t="shared" si="4"/>
        <v>1.6400000000000001</v>
      </c>
    </row>
    <row r="36" spans="1:28">
      <c r="A36">
        <v>25</v>
      </c>
      <c r="B36">
        <v>1128400072</v>
      </c>
      <c r="C36" t="s">
        <v>105</v>
      </c>
      <c r="D36" t="s">
        <v>106</v>
      </c>
      <c r="F36">
        <v>5</v>
      </c>
      <c r="G36">
        <v>5</v>
      </c>
      <c r="H36">
        <v>3.4</v>
      </c>
      <c r="I36" s="4">
        <f t="shared" si="0"/>
        <v>4.2</v>
      </c>
      <c r="K36" s="3"/>
      <c r="L36" s="3"/>
      <c r="S36">
        <v>4.0999999999999996</v>
      </c>
      <c r="T36" s="7">
        <f t="shared" si="2"/>
        <v>4.0999999999999996</v>
      </c>
      <c r="Y36" s="3">
        <v>2.8</v>
      </c>
      <c r="AB36" s="7">
        <f t="shared" si="4"/>
        <v>2.4249999999999998</v>
      </c>
    </row>
    <row r="37" spans="1:28">
      <c r="A37">
        <v>26</v>
      </c>
      <c r="B37">
        <v>1128426129</v>
      </c>
      <c r="C37" t="s">
        <v>107</v>
      </c>
      <c r="D37" t="s">
        <v>108</v>
      </c>
      <c r="F37">
        <v>4.8</v>
      </c>
      <c r="G37">
        <v>5</v>
      </c>
      <c r="H37">
        <v>5</v>
      </c>
      <c r="I37" s="4">
        <f t="shared" si="0"/>
        <v>4.95</v>
      </c>
      <c r="K37" s="3"/>
      <c r="L37" s="3"/>
      <c r="S37">
        <v>4.5999999999999996</v>
      </c>
      <c r="T37" s="7">
        <f t="shared" si="2"/>
        <v>4.5999999999999996</v>
      </c>
      <c r="Y37" s="3">
        <v>3.8</v>
      </c>
      <c r="AB37" s="7">
        <f t="shared" si="4"/>
        <v>2.9000000000000004</v>
      </c>
    </row>
    <row r="38" spans="1:28" s="3" customFormat="1">
      <c r="A38" s="3">
        <v>27</v>
      </c>
      <c r="B38" s="3">
        <v>1017159532</v>
      </c>
      <c r="C38" s="3" t="s">
        <v>109</v>
      </c>
      <c r="D38" s="3" t="s">
        <v>110</v>
      </c>
      <c r="F38" s="3">
        <v>2</v>
      </c>
      <c r="G38" s="3">
        <v>5</v>
      </c>
      <c r="H38" s="3">
        <v>3.8</v>
      </c>
      <c r="I38" s="7">
        <f t="shared" si="0"/>
        <v>3.6500000000000004</v>
      </c>
      <c r="K38" s="3">
        <v>3</v>
      </c>
      <c r="L38" s="3">
        <v>4</v>
      </c>
      <c r="M38" s="3">
        <v>5</v>
      </c>
      <c r="N38" s="3">
        <v>4.5</v>
      </c>
      <c r="O38" s="3">
        <v>5</v>
      </c>
      <c r="P38" s="3">
        <v>5</v>
      </c>
      <c r="Q38" s="3">
        <v>4.5</v>
      </c>
      <c r="R38" s="3">
        <v>5</v>
      </c>
      <c r="S38" s="3">
        <f t="shared" si="1"/>
        <v>4.8999999999999995</v>
      </c>
      <c r="T38" s="7">
        <f t="shared" si="2"/>
        <v>4.8999999999999995</v>
      </c>
      <c r="U38" s="3">
        <v>4.8</v>
      </c>
      <c r="V38" s="3">
        <v>4.2</v>
      </c>
      <c r="W38" s="3">
        <v>4.3</v>
      </c>
      <c r="X38" s="3">
        <v>4.7</v>
      </c>
      <c r="Y38" s="8">
        <f t="shared" si="3"/>
        <v>4.5</v>
      </c>
      <c r="AB38" s="7">
        <f t="shared" si="4"/>
        <v>2.855</v>
      </c>
    </row>
    <row r="39" spans="1:28" s="3" customFormat="1">
      <c r="A39" s="3">
        <v>28</v>
      </c>
      <c r="B39" s="3">
        <v>1037618765</v>
      </c>
      <c r="C39" s="3" t="s">
        <v>111</v>
      </c>
      <c r="D39" s="3" t="s">
        <v>112</v>
      </c>
      <c r="H39" s="3">
        <v>2.9</v>
      </c>
      <c r="I39" s="7">
        <f t="shared" si="0"/>
        <v>2.9</v>
      </c>
      <c r="K39" s="3">
        <v>4.7</v>
      </c>
      <c r="L39" s="3">
        <v>4</v>
      </c>
      <c r="M39" s="3">
        <v>5</v>
      </c>
      <c r="N39" s="3">
        <v>4.5</v>
      </c>
      <c r="O39" s="3">
        <v>4.5</v>
      </c>
      <c r="P39" s="3">
        <v>5</v>
      </c>
      <c r="Q39" s="3">
        <v>4.5</v>
      </c>
      <c r="R39" s="3">
        <v>4.5</v>
      </c>
      <c r="S39" s="3">
        <f t="shared" si="1"/>
        <v>4.7499999999999991</v>
      </c>
      <c r="T39" s="7">
        <f t="shared" si="2"/>
        <v>4.7499999999999991</v>
      </c>
      <c r="U39" s="3">
        <v>4</v>
      </c>
      <c r="V39" s="3">
        <v>4</v>
      </c>
      <c r="W39" s="3">
        <v>4</v>
      </c>
      <c r="X39" s="3">
        <v>5</v>
      </c>
      <c r="Y39" s="3">
        <f t="shared" si="3"/>
        <v>4.0999999999999996</v>
      </c>
      <c r="AB39" s="7">
        <f t="shared" si="4"/>
        <v>2.5874999999999995</v>
      </c>
    </row>
    <row r="40" spans="1:28">
      <c r="A40">
        <v>29</v>
      </c>
      <c r="B40">
        <v>1128395518</v>
      </c>
      <c r="C40" t="s">
        <v>113</v>
      </c>
      <c r="D40" t="s">
        <v>114</v>
      </c>
      <c r="F40">
        <v>5</v>
      </c>
      <c r="G40">
        <v>5</v>
      </c>
      <c r="H40">
        <v>4.3</v>
      </c>
      <c r="I40" s="4">
        <f t="shared" si="0"/>
        <v>4.6500000000000004</v>
      </c>
      <c r="K40" s="3"/>
      <c r="L40" s="3"/>
      <c r="S40">
        <v>4.5999999999999996</v>
      </c>
      <c r="T40" s="7">
        <f t="shared" si="2"/>
        <v>4.5999999999999996</v>
      </c>
      <c r="Y40" s="3">
        <v>3.7</v>
      </c>
      <c r="AB40" s="7">
        <f t="shared" si="4"/>
        <v>2.8200000000000003</v>
      </c>
    </row>
    <row r="41" spans="1:28">
      <c r="A41">
        <v>30</v>
      </c>
      <c r="B41">
        <v>15389173</v>
      </c>
      <c r="C41" t="s">
        <v>115</v>
      </c>
      <c r="D41" t="s">
        <v>116</v>
      </c>
      <c r="E41">
        <v>2.8</v>
      </c>
      <c r="F41">
        <v>5</v>
      </c>
      <c r="G41">
        <v>2.8</v>
      </c>
      <c r="H41">
        <v>3.6</v>
      </c>
      <c r="I41" s="4">
        <f t="shared" si="0"/>
        <v>3.5500000000000003</v>
      </c>
      <c r="K41" s="3"/>
      <c r="L41" s="3"/>
      <c r="S41">
        <v>3.5</v>
      </c>
      <c r="T41" s="7">
        <f t="shared" si="2"/>
        <v>3.5</v>
      </c>
      <c r="Y41" s="3">
        <v>2.2999999999999998</v>
      </c>
      <c r="AB41" s="7">
        <f t="shared" si="4"/>
        <v>2.0449999999999999</v>
      </c>
    </row>
    <row r="42" spans="1:28" s="3" customFormat="1">
      <c r="A42" s="3">
        <v>31</v>
      </c>
      <c r="B42" s="3">
        <v>1128281209</v>
      </c>
      <c r="C42" s="3" t="s">
        <v>117</v>
      </c>
      <c r="D42" s="3" t="s">
        <v>118</v>
      </c>
      <c r="F42" s="3">
        <v>4.5</v>
      </c>
      <c r="G42" s="3">
        <v>5</v>
      </c>
      <c r="H42" s="3">
        <v>3.9</v>
      </c>
      <c r="I42" s="7">
        <f t="shared" si="0"/>
        <v>4.3250000000000002</v>
      </c>
      <c r="K42" s="3">
        <v>4.5</v>
      </c>
      <c r="L42" s="3">
        <v>3.5</v>
      </c>
      <c r="M42" s="3">
        <v>5</v>
      </c>
      <c r="N42" s="3">
        <v>3.5</v>
      </c>
      <c r="O42" s="3">
        <v>5</v>
      </c>
      <c r="P42" s="3">
        <v>4</v>
      </c>
      <c r="Q42" s="3">
        <v>5</v>
      </c>
      <c r="R42" s="3">
        <v>4.5</v>
      </c>
      <c r="S42" s="3">
        <f t="shared" si="1"/>
        <v>4.25</v>
      </c>
      <c r="T42" s="7">
        <f t="shared" si="2"/>
        <v>4.25</v>
      </c>
      <c r="U42" s="3">
        <v>3.8</v>
      </c>
      <c r="V42" s="3">
        <v>0</v>
      </c>
      <c r="W42" s="3">
        <v>0</v>
      </c>
      <c r="X42" s="3">
        <v>4.5</v>
      </c>
      <c r="Y42" s="3">
        <f t="shared" si="3"/>
        <v>1.97</v>
      </c>
      <c r="AB42" s="7">
        <f t="shared" si="4"/>
        <v>2.3215000000000003</v>
      </c>
    </row>
    <row r="43" spans="1:28">
      <c r="A43">
        <v>32</v>
      </c>
      <c r="B43">
        <v>1020441154</v>
      </c>
      <c r="C43" t="s">
        <v>119</v>
      </c>
      <c r="D43" t="s">
        <v>120</v>
      </c>
      <c r="F43">
        <v>5</v>
      </c>
      <c r="G43">
        <v>5</v>
      </c>
      <c r="H43">
        <v>3.8</v>
      </c>
      <c r="I43" s="4">
        <f t="shared" si="0"/>
        <v>4.4000000000000004</v>
      </c>
      <c r="K43" s="3"/>
      <c r="L43" s="3"/>
      <c r="S43" s="12">
        <v>3.5</v>
      </c>
      <c r="T43" s="13">
        <f t="shared" si="2"/>
        <v>3.5</v>
      </c>
      <c r="Y43" s="3">
        <v>2.8</v>
      </c>
      <c r="AB43" s="7">
        <f t="shared" si="4"/>
        <v>2.3149999999999999</v>
      </c>
    </row>
  </sheetData>
  <mergeCells count="9">
    <mergeCell ref="A7:F7"/>
    <mergeCell ref="A8:F8"/>
    <mergeCell ref="A9:F9"/>
    <mergeCell ref="A1:F1"/>
    <mergeCell ref="A2:F2"/>
    <mergeCell ref="A3:F3"/>
    <mergeCell ref="A4:F4"/>
    <mergeCell ref="A5:F5"/>
    <mergeCell ref="A6:F6"/>
  </mergeCells>
  <conditionalFormatting sqref="I12:I43">
    <cfRule type="cellIs" dxfId="3" priority="4" stopIfTrue="1" operator="lessThan">
      <formula>3</formula>
    </cfRule>
  </conditionalFormatting>
  <conditionalFormatting sqref="T12:T14 T16:T17 T19:T33 T36:T42">
    <cfRule type="cellIs" dxfId="2" priority="3" operator="lessThan">
      <formula>3</formula>
    </cfRule>
  </conditionalFormatting>
  <conditionalFormatting sqref="Y12:Y43">
    <cfRule type="cellIs" dxfId="1" priority="2" operator="lessThan">
      <formula>3</formula>
    </cfRule>
  </conditionalFormatting>
  <conditionalFormatting sqref="AB12:AB43">
    <cfRule type="cellIs" dxfId="0" priority="1" operator="less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GUILLERMO</vt:lpstr>
      <vt:lpstr>FREDDY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pc</cp:lastModifiedBy>
  <dcterms:created xsi:type="dcterms:W3CDTF">2011-03-16T22:26:10Z</dcterms:created>
  <dcterms:modified xsi:type="dcterms:W3CDTF">2011-06-08T13:29:19Z</dcterms:modified>
</cp:coreProperties>
</file>