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ive condivisi\T_Eboost_Projects\Tondisolanti\BOM\"/>
    </mc:Choice>
  </mc:AlternateContent>
  <xr:revisionPtr revIDLastSave="0" documentId="13_ncr:1_{9A153290-C424-4CDA-BE8C-57E367F0A1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togal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H13" i="1"/>
  <c r="H12" i="1"/>
  <c r="H11" i="1"/>
  <c r="H14" i="1"/>
  <c r="H10" i="1"/>
  <c r="A7" i="1"/>
  <c r="A8" i="1" s="1"/>
  <c r="A9" i="1" s="1"/>
  <c r="A10" i="1" s="1"/>
  <c r="A12" i="1" l="1"/>
  <c r="A13" i="1" s="1"/>
  <c r="A14" i="1" s="1"/>
  <c r="A15" i="1" s="1"/>
  <c r="A16" i="1" s="1"/>
  <c r="A17" i="1" s="1"/>
  <c r="A18" i="1" s="1"/>
  <c r="H9" i="1"/>
  <c r="H6" i="1" l="1"/>
  <c r="H7" i="1"/>
  <c r="H8" i="1"/>
  <c r="H17" i="1" l="1"/>
  <c r="H23" i="1"/>
  <c r="H22" i="1"/>
  <c r="H26" i="1" l="1"/>
</calcChain>
</file>

<file path=xl/sharedStrings.xml><?xml version="1.0" encoding="utf-8"?>
<sst xmlns="http://schemas.openxmlformats.org/spreadsheetml/2006/main" count="45" uniqueCount="40">
  <si>
    <t xml:space="preserve">Distinta base-BOM </t>
  </si>
  <si>
    <t>Cliente</t>
  </si>
  <si>
    <t>Materiali installazione</t>
  </si>
  <si>
    <t>In casa?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</si>
  <si>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</si>
  <si>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</si>
  <si>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</si>
  <si>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</si>
  <si>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</si>
  <si>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</si>
  <si>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</si>
  <si>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</si>
  <si>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</si>
  <si>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</si>
  <si>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</si>
  <si>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</si>
  <si>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Blueit Spa</t>
  </si>
  <si>
    <t>Ewon Flexy20200_00MA - M2M Router Base Module 202-1 eth LAN/1 Seriale 232/485/422</t>
  </si>
  <si>
    <t>Flexy20200_00MA</t>
  </si>
  <si>
    <t>Carta Wan</t>
  </si>
  <si>
    <t>FLX3101</t>
  </si>
  <si>
    <t>Switch Nongest 8 porte Gigabit</t>
  </si>
  <si>
    <t>DLIDGS-108</t>
  </si>
  <si>
    <t>Sonepar</t>
  </si>
  <si>
    <t>ABBET 699 7</t>
  </si>
  <si>
    <t>Alimentatore CP-E24/2.5 IN: 100-240VAC OUT:24VDC/2.5A</t>
  </si>
  <si>
    <t xml:space="preserve">CO </t>
  </si>
  <si>
    <t>Tondisolanti</t>
  </si>
  <si>
    <t>Convertitore modbus TCPIP </t>
  </si>
  <si>
    <t>MDB-E</t>
  </si>
  <si>
    <t xml:space="preserve">MKD4R63DT </t>
  </si>
  <si>
    <t>Bticino Spa</t>
  </si>
  <si>
    <t xml:space="preserve">MKD4R125DT </t>
  </si>
  <si>
    <t xml:space="preserve">MFD4ORFCDT1 </t>
  </si>
  <si>
    <t xml:space="preserve">Sonda Rogowski 1600A    </t>
  </si>
  <si>
    <t>ROG1600M2</t>
  </si>
  <si>
    <t>Multifunzione 4D Fast connection125A ModB</t>
  </si>
  <si>
    <t xml:space="preserve">Multifunzione 4Din Rogowski Apribili FastConn ModBus    </t>
  </si>
  <si>
    <t xml:space="preserve">Multifunzione 4D Fast connection 63A ModBus    </t>
  </si>
  <si>
    <t>4Next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</si>
</sst>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[$€-2]\ #,##0.00;[Red]\-[$€-2]\ #,##0.00"/>
  </numFmts>
  <fonts count="26">
    <font>
      <sz val="11"/>
      <color rgb="FF000000"/>
      <name val="Arial"/>
      <charset val="1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  <charset val="1"/>
    </font>
    <font>
      <b/>
      <sz val="11"/>
      <color rgb="FF00B050"/>
      <name val="Arial"/>
      <family val="2"/>
    </font>
    <font>
      <sz val="11"/>
      <color rgb="FF00B050"/>
      <name val="Arial"/>
      <family val="2"/>
    </font>
    <font>
      <b/>
      <sz val="11"/>
      <color rgb="FF000000"/>
      <name val="Arial"/>
      <family val="2"/>
    </font>
    <font>
      <sz val="11"/>
      <color theme="1"/>
      <name val="Liberation Sans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166" fontId="13" fillId="0" borderId="0" applyBorder="0" applyProtection="0"/>
    <xf numFmtId="0" fontId="13" fillId="0" borderId="0"/>
    <xf numFmtId="0" fontId="15" fillId="0" borderId="0"/>
    <xf numFmtId="0" fontId="22" fillId="0" borderId="0"/>
    <xf numFmtId="0" fontId="13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65" fontId="0" fillId="0" borderId="0" xfId="0" applyNumberFormat="1"/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4" fontId="9" fillId="0" borderId="0" xfId="0" applyNumberFormat="1" applyFont="1"/>
    <xf numFmtId="166" fontId="4" fillId="0" borderId="0" xfId="1" applyFont="1" applyBorder="1" applyProtection="1"/>
    <xf numFmtId="0" fontId="12" fillId="0" borderId="0" xfId="0" applyFont="1"/>
    <xf numFmtId="4" fontId="12" fillId="0" borderId="0" xfId="0" applyNumberFormat="1" applyFont="1"/>
    <xf numFmtId="166" fontId="12" fillId="0" borderId="0" xfId="1" applyFont="1" applyBorder="1" applyProtection="1"/>
    <xf numFmtId="4" fontId="0" fillId="0" borderId="0" xfId="0" applyNumberFormat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3" fillId="0" borderId="5" xfId="0" applyNumberFormat="1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0" fillId="0" borderId="0" xfId="0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quotePrefix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0" xfId="0" applyFont="1"/>
    <xf numFmtId="0" fontId="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0" fillId="0" borderId="5" xfId="0" applyFont="1" applyBorder="1" applyAlignment="1">
      <alignment horizontal="left"/>
    </xf>
    <xf numFmtId="0" fontId="16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4" applyFont="1" applyAlignment="1">
      <alignment vertical="center" wrapText="1"/>
    </xf>
    <xf numFmtId="0" fontId="10" fillId="0" borderId="0" xfId="4" applyFont="1" applyAlignment="1">
      <alignment horizontal="center" vertical="center" wrapText="1"/>
    </xf>
    <xf numFmtId="0" fontId="10" fillId="0" borderId="0" xfId="0" quotePrefix="1" applyFont="1" applyAlignment="1">
      <alignment horizontal="center"/>
    </xf>
    <xf numFmtId="0" fontId="24" fillId="0" borderId="0" xfId="0" applyFont="1"/>
    <xf numFmtId="0" fontId="23" fillId="0" borderId="0" xfId="0" applyFont="1"/>
    <xf numFmtId="164" fontId="13" fillId="0" borderId="0" xfId="0" applyNumberFormat="1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/>
    <xf numFmtId="0" fontId="13" fillId="0" borderId="0" xfId="0" applyFont="1"/>
  </cellXfs>
  <cellStyles count="6">
    <cellStyle name="Normale" xfId="0" builtinId="0"/>
    <cellStyle name="Normale 2" xfId="3" xr:uid="{09DB1E69-CD57-4F92-A3E6-BF11D16BB135}"/>
    <cellStyle name="Normale 3" xfId="4" xr:uid="{6CBE2359-01C0-4D2E-970C-6F65C429CE22}"/>
    <cellStyle name="Normale 4" xfId="5" xr:uid="{52A2DDE7-DBB0-4B8F-9066-6E852CB8720E}"/>
    <cellStyle name="Testo descrittivo" xfId="2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E15" sqref="E15"/>
    </sheetView>
  </sheetViews>
  <sheetFormatPr defaultRowHeight="14.25"/>
  <cols>
    <col min="1" max="1" width="6" customWidth="1"/>
    <col min="2" max="2" width="6.5" customWidth="1"/>
    <col min="3" max="3" width="80.5" customWidth="1"/>
    <col min="4" max="4" width="21.875" customWidth="1"/>
    <col min="5" max="5" width="12.875" customWidth="1"/>
    <col min="6" max="6" width="7" customWidth="1"/>
    <col min="7" max="7" width="13" customWidth="1"/>
    <col min="8" max="8" width="13.125" customWidth="1"/>
    <col min="9" max="9" width="11.125" customWidth="1"/>
    <col min="10" max="10" width="8.25" customWidth="1"/>
  </cols>
  <sheetData>
    <row r="1" spans="1:11" ht="23.25">
      <c r="A1" s="1" t="s">
        <v>0</v>
      </c>
      <c r="B1" s="2"/>
    </row>
    <row r="2" spans="1:11" ht="23.25">
      <c r="A2" s="3" t="s">
        <v>1</v>
      </c>
      <c r="B2" s="2"/>
      <c r="C2" s="4" t="s">
        <v>27</v>
      </c>
      <c r="D2" s="55">
        <v>2025</v>
      </c>
    </row>
    <row r="3" spans="1:11" ht="23.25">
      <c r="A3" s="5" t="s">
        <v>26</v>
      </c>
      <c r="B3" s="2"/>
      <c r="D3" s="6"/>
      <c r="E3" s="6"/>
    </row>
    <row r="4" spans="1:11" ht="18">
      <c r="A4" s="7" t="s">
        <v>2</v>
      </c>
      <c r="B4" s="8"/>
    </row>
    <row r="5" spans="1:11" ht="15">
      <c r="A5" s="9"/>
      <c r="B5" s="10" t="s">
        <v>3</v>
      </c>
      <c r="C5" s="11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3" t="s">
        <v>9</v>
      </c>
      <c r="I5" s="12" t="s">
        <v>10</v>
      </c>
      <c r="J5" s="14" t="s">
        <v>11</v>
      </c>
      <c r="K5" s="15"/>
    </row>
    <row r="6" spans="1:11" ht="15.75" customHeight="1">
      <c r="A6" s="14">
        <v>1</v>
      </c>
      <c r="B6" s="16"/>
      <c r="C6" s="56" t="s">
        <v>17</v>
      </c>
      <c r="D6" s="57" t="s">
        <v>18</v>
      </c>
      <c r="E6" s="54" t="s">
        <v>16</v>
      </c>
      <c r="F6" s="22">
        <v>1</v>
      </c>
      <c r="G6" s="19">
        <v>630</v>
      </c>
      <c r="H6" s="19">
        <f>SUM(F6*G6)</f>
        <v>630</v>
      </c>
      <c r="I6" s="65"/>
      <c r="J6" s="64"/>
      <c r="K6" s="45"/>
    </row>
    <row r="7" spans="1:11" ht="15.75" customHeight="1">
      <c r="A7" s="14">
        <f>A6+1</f>
        <v>2</v>
      </c>
      <c r="B7" s="16"/>
      <c r="C7" s="58" t="s">
        <v>19</v>
      </c>
      <c r="D7" s="46" t="s">
        <v>20</v>
      </c>
      <c r="E7" s="44" t="s">
        <v>16</v>
      </c>
      <c r="F7" s="44">
        <v>1</v>
      </c>
      <c r="G7" s="25">
        <v>235</v>
      </c>
      <c r="H7" s="19">
        <f t="shared" ref="H7:H9" si="0">SUM(F7*G7)</f>
        <v>235</v>
      </c>
      <c r="I7" s="65"/>
      <c r="J7" s="64"/>
      <c r="K7" s="45"/>
    </row>
    <row r="8" spans="1:11" ht="15.75" customHeight="1">
      <c r="A8" s="14">
        <f>A7+1</f>
        <v>3</v>
      </c>
      <c r="B8" s="16"/>
      <c r="C8" s="59" t="s">
        <v>21</v>
      </c>
      <c r="D8" s="60" t="s">
        <v>22</v>
      </c>
      <c r="E8" s="44" t="s">
        <v>23</v>
      </c>
      <c r="F8" s="17">
        <v>1</v>
      </c>
      <c r="G8" s="18">
        <v>30.39</v>
      </c>
      <c r="H8" s="19">
        <f t="shared" si="0"/>
        <v>30.39</v>
      </c>
      <c r="I8" s="61"/>
      <c r="J8" s="20"/>
      <c r="K8" s="45"/>
    </row>
    <row r="9" spans="1:11" ht="15.75" customHeight="1">
      <c r="A9" s="14">
        <f t="shared" ref="A9" si="1">A8+1</f>
        <v>4</v>
      </c>
      <c r="B9" s="16"/>
      <c r="C9" s="58" t="s">
        <v>25</v>
      </c>
      <c r="D9" s="46" t="s">
        <v>24</v>
      </c>
      <c r="E9" s="47" t="s">
        <v>23</v>
      </c>
      <c r="F9" s="17">
        <v>1</v>
      </c>
      <c r="G9" s="50">
        <v>43.38</v>
      </c>
      <c r="H9" s="19">
        <f t="shared" si="0"/>
        <v>43.38</v>
      </c>
      <c r="I9" s="61"/>
      <c r="J9" s="20"/>
      <c r="K9" s="45"/>
    </row>
    <row r="10" spans="1:11" ht="15.75" customHeight="1">
      <c r="A10" s="14">
        <f>A9+1</f>
        <v>5</v>
      </c>
      <c r="B10" s="16"/>
      <c r="C10" s="58" t="s">
        <v>28</v>
      </c>
      <c r="D10" s="46" t="s">
        <v>29</v>
      </c>
      <c r="E10" s="47" t="s">
        <v>39</v>
      </c>
      <c r="F10" s="17">
        <v>9</v>
      </c>
      <c r="G10" s="50">
        <v>120</v>
      </c>
      <c r="H10" s="19">
        <f>G10*F10</f>
        <v>1080</v>
      </c>
      <c r="I10" s="61"/>
      <c r="J10" s="48"/>
      <c r="K10" s="45"/>
    </row>
    <row r="11" spans="1:11" ht="15.75" customHeight="1">
      <c r="A11" s="14">
        <f>A10+1</f>
        <v>6</v>
      </c>
      <c r="B11" s="16"/>
      <c r="C11" s="58" t="s">
        <v>38</v>
      </c>
      <c r="D11" s="46" t="s">
        <v>30</v>
      </c>
      <c r="E11" s="47" t="s">
        <v>31</v>
      </c>
      <c r="F11" s="17">
        <v>2</v>
      </c>
      <c r="G11" s="50">
        <v>139.13</v>
      </c>
      <c r="H11" s="19">
        <f t="shared" ref="H11:H13" si="2">G11*F11</f>
        <v>278.26</v>
      </c>
      <c r="I11" s="61"/>
      <c r="J11" s="48"/>
      <c r="K11" s="45"/>
    </row>
    <row r="12" spans="1:11" ht="15.75" customHeight="1">
      <c r="A12" s="14">
        <f t="shared" ref="A12:A18" si="3">A11+1</f>
        <v>7</v>
      </c>
      <c r="B12" s="16"/>
      <c r="C12" s="58" t="s">
        <v>36</v>
      </c>
      <c r="D12" s="46" t="s">
        <v>32</v>
      </c>
      <c r="E12" s="47" t="s">
        <v>31</v>
      </c>
      <c r="F12" s="17">
        <v>6</v>
      </c>
      <c r="G12" s="50">
        <v>145.97999999999999</v>
      </c>
      <c r="H12" s="19">
        <f t="shared" si="2"/>
        <v>875.87999999999988</v>
      </c>
      <c r="I12" s="61"/>
      <c r="J12" s="48"/>
      <c r="K12" s="45"/>
    </row>
    <row r="13" spans="1:11" ht="15.75" customHeight="1">
      <c r="A13" s="14">
        <f t="shared" si="3"/>
        <v>8</v>
      </c>
      <c r="B13" s="16"/>
      <c r="C13" s="58" t="s">
        <v>37</v>
      </c>
      <c r="D13" s="46" t="s">
        <v>33</v>
      </c>
      <c r="E13" s="47" t="s">
        <v>31</v>
      </c>
      <c r="F13" s="17">
        <v>1</v>
      </c>
      <c r="G13" s="50">
        <v>125.45</v>
      </c>
      <c r="H13" s="19">
        <f t="shared" si="2"/>
        <v>125.45</v>
      </c>
      <c r="I13" s="61"/>
      <c r="J13" s="48"/>
      <c r="K13" s="45"/>
    </row>
    <row r="14" spans="1:11" ht="15.75" customHeight="1">
      <c r="A14" s="14">
        <f t="shared" si="3"/>
        <v>9</v>
      </c>
      <c r="B14" s="16"/>
      <c r="C14" s="58" t="s">
        <v>34</v>
      </c>
      <c r="D14" s="46" t="s">
        <v>35</v>
      </c>
      <c r="E14" s="47" t="s">
        <v>31</v>
      </c>
      <c r="F14" s="17">
        <v>3</v>
      </c>
      <c r="G14" s="50">
        <v>147.55000000000001</v>
      </c>
      <c r="H14" s="19">
        <f>G14*F14</f>
        <v>442.65000000000003</v>
      </c>
      <c r="I14" s="61"/>
      <c r="J14" s="48"/>
      <c r="K14" s="45"/>
    </row>
    <row r="15" spans="1:11" ht="15.75" customHeight="1">
      <c r="A15" s="14">
        <f t="shared" si="3"/>
        <v>10</v>
      </c>
      <c r="B15" s="16"/>
      <c r="C15" s="58"/>
      <c r="D15" s="67"/>
      <c r="E15" s="68"/>
      <c r="F15" s="66"/>
      <c r="I15" s="61"/>
      <c r="J15" s="48"/>
      <c r="K15" s="45"/>
    </row>
    <row r="16" spans="1:11" ht="15.75" customHeight="1">
      <c r="A16" s="14">
        <f t="shared" si="3"/>
        <v>11</v>
      </c>
      <c r="B16" s="16"/>
      <c r="C16" s="58"/>
      <c r="D16" s="67"/>
      <c r="E16" s="68"/>
      <c r="F16" s="66"/>
      <c r="I16" s="61"/>
      <c r="J16" s="48"/>
      <c r="K16" s="45"/>
    </row>
    <row r="17" spans="1:13" ht="15.75" customHeight="1">
      <c r="A17" s="14">
        <f t="shared" si="3"/>
        <v>12</v>
      </c>
      <c r="B17" s="16"/>
      <c r="C17" s="23"/>
      <c r="D17" s="67"/>
      <c r="E17" s="23"/>
      <c r="F17" s="23"/>
      <c r="G17" s="27"/>
      <c r="H17" s="28">
        <f>SUM(H6:H10)</f>
        <v>2018.77</v>
      </c>
      <c r="I17" s="61"/>
      <c r="J17" s="48"/>
    </row>
    <row r="18" spans="1:13" ht="15.75" customHeight="1">
      <c r="A18" s="14">
        <f t="shared" si="3"/>
        <v>13</v>
      </c>
      <c r="B18" s="16"/>
      <c r="C18" s="29"/>
      <c r="D18" s="29"/>
      <c r="E18" s="29"/>
      <c r="F18" s="29"/>
      <c r="G18" s="30"/>
      <c r="H18" s="31"/>
      <c r="I18" s="61"/>
      <c r="J18" s="48"/>
      <c r="K18" s="63"/>
    </row>
    <row r="19" spans="1:13" ht="15.75" customHeight="1">
      <c r="A19" s="14"/>
      <c r="B19" s="16"/>
      <c r="G19" s="32"/>
      <c r="H19" s="32"/>
      <c r="I19" s="61"/>
    </row>
    <row r="20" spans="1:13" ht="15.75" customHeight="1">
      <c r="A20" s="14"/>
      <c r="C20" s="35"/>
      <c r="D20" s="35"/>
      <c r="E20" s="35"/>
      <c r="F20" s="35"/>
      <c r="G20" s="36"/>
      <c r="H20" s="37"/>
      <c r="I20" s="61"/>
      <c r="J20" s="48"/>
      <c r="K20" s="62"/>
      <c r="L20" s="24"/>
    </row>
    <row r="21" spans="1:13" ht="15.75" customHeight="1">
      <c r="A21" s="14"/>
      <c r="B21" s="52"/>
      <c r="C21" s="40"/>
      <c r="D21" s="40"/>
      <c r="E21" s="40"/>
      <c r="F21" s="40"/>
      <c r="G21" s="41"/>
      <c r="H21" s="41"/>
      <c r="I21" s="62"/>
      <c r="J21" s="48"/>
      <c r="K21" s="51"/>
      <c r="L21" s="24"/>
    </row>
    <row r="22" spans="1:13" ht="15.75">
      <c r="A22" s="14"/>
      <c r="B22" s="16"/>
      <c r="C22" s="42" t="s">
        <v>13</v>
      </c>
      <c r="D22" s="42"/>
      <c r="E22" s="42"/>
      <c r="F22" s="42">
        <v>1</v>
      </c>
      <c r="G22" s="43">
        <v>0</v>
      </c>
      <c r="H22" s="43">
        <f>F22*G22</f>
        <v>0</v>
      </c>
      <c r="I22" s="49"/>
      <c r="J22" s="48"/>
      <c r="L22" s="24"/>
      <c r="M22" s="24"/>
    </row>
    <row r="23" spans="1:13" ht="15">
      <c r="A23" s="14"/>
      <c r="B23" s="16"/>
      <c r="C23" s="42" t="s">
        <v>14</v>
      </c>
      <c r="D23" s="42"/>
      <c r="E23" s="42"/>
      <c r="F23" s="42">
        <v>1</v>
      </c>
      <c r="G23" s="43">
        <v>0</v>
      </c>
      <c r="H23" s="43">
        <f>F23*G23</f>
        <v>0</v>
      </c>
      <c r="I23" s="62"/>
      <c r="J23" s="48"/>
      <c r="L23" s="24"/>
      <c r="M23" s="24"/>
    </row>
    <row r="24" spans="1:13" ht="15.75">
      <c r="A24" s="14"/>
      <c r="B24" s="16"/>
      <c r="G24" s="32"/>
      <c r="H24" s="32"/>
      <c r="I24" s="21"/>
      <c r="L24" s="24"/>
      <c r="M24" s="24"/>
    </row>
    <row r="25" spans="1:13" ht="15.75">
      <c r="A25" s="14"/>
      <c r="B25" s="16"/>
      <c r="G25" s="32"/>
      <c r="H25" s="32"/>
      <c r="I25" s="53"/>
      <c r="L25" s="24"/>
      <c r="M25" s="24"/>
    </row>
    <row r="26" spans="1:13" ht="15.75">
      <c r="A26" s="14"/>
      <c r="B26" s="26"/>
      <c r="C26" s="35"/>
      <c r="D26" s="35"/>
      <c r="E26" s="35"/>
      <c r="F26" s="35"/>
      <c r="G26" s="36"/>
      <c r="H26" s="37">
        <f>SUM(H22:H25)</f>
        <v>0</v>
      </c>
      <c r="I26" s="23"/>
    </row>
    <row r="27" spans="1:13" ht="15">
      <c r="A27" s="14"/>
      <c r="B27" s="26"/>
    </row>
    <row r="28" spans="1:13" ht="15">
      <c r="A28" s="14"/>
      <c r="B28" s="16"/>
    </row>
    <row r="29" spans="1:13" ht="15">
      <c r="A29" s="33"/>
      <c r="B29" s="34"/>
    </row>
    <row r="30" spans="1:13" ht="18">
      <c r="A30" s="38" t="s">
        <v>12</v>
      </c>
      <c r="B30" s="39"/>
    </row>
    <row r="31" spans="1:13" ht="15">
      <c r="A31" s="14">
        <v>1</v>
      </c>
      <c r="B31" s="16"/>
    </row>
    <row r="32" spans="1:13" ht="15">
      <c r="A32" s="14">
        <v>2</v>
      </c>
      <c r="B32" s="16"/>
      <c r="I32" s="42"/>
    </row>
    <row r="33" spans="1:9" ht="15">
      <c r="A33" s="14"/>
      <c r="B33" s="16"/>
    </row>
    <row r="34" spans="1:9" ht="15">
      <c r="A34" s="14"/>
      <c r="B34" s="16"/>
    </row>
    <row r="35" spans="1:9" ht="15">
      <c r="A35" s="33" t="s">
        <v>15</v>
      </c>
      <c r="B35" s="34"/>
      <c r="I35" s="35"/>
    </row>
  </sheetData>
  <phoneticPr fontId="14" type="noConversion"/>
  <pageMargins left="0.51181102362204722" right="0.19685039370078741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Rotogal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Carlotta Mengon</cp:lastModifiedBy>
  <cp:lastPrinted>2025-03-13T08:59:34Z</cp:lastPrinted>
  <dcterms:created xsi:type="dcterms:W3CDTF">2023-02-10T11:37:37Z</dcterms:created>
  <dcterms:modified xsi:type="dcterms:W3CDTF">2025-03-13T09:15:49Z</dcterms:modified>
</cp:coreProperties>
</file>