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giaire\Desktop\Nouveau dossier\Proxibanque-V3\SCRUM\"/>
    </mc:Choice>
  </mc:AlternateContent>
  <xr:revisionPtr revIDLastSave="0" documentId="12_ncr:500000_{FE6E2F34-9988-4D8B-8D74-5AB674A5DBEF}" xr6:coauthVersionLast="31" xr6:coauthVersionMax="31" xr10:uidLastSave="{00000000-0000-0000-0000-000000000000}"/>
  <bookViews>
    <workbookView xWindow="0" yWindow="0" windowWidth="15330" windowHeight="8805" activeTab="5" xr2:uid="{00000000-000D-0000-FFFF-FFFF00000000}"/>
  </bookViews>
  <sheets>
    <sheet name="Story Mapping" sheetId="6" r:id="rId1"/>
    <sheet name="Product Backlog" sheetId="1" r:id="rId2"/>
    <sheet name="Sprint Backlog" sheetId="4" r:id="rId3"/>
    <sheet name="Road Map" sheetId="5" r:id="rId4"/>
    <sheet name="Suivi Release &amp; Vélocité" sheetId="2" r:id="rId5"/>
    <sheet name="Tableau de bord" sheetId="3" r:id="rId6"/>
  </sheets>
  <definedNames>
    <definedName name="_xlnm._FilterDatabase" localSheetId="1" hidden="1">'Product Backlog'!$A$4:$Z$18</definedName>
    <definedName name="RP_Sprint_All">'Suivi Release &amp; Vélocité'!$C$7:$F$7</definedName>
  </definedNames>
  <calcPr calcId="162913"/>
</workbook>
</file>

<file path=xl/calcChain.xml><?xml version="1.0" encoding="utf-8"?>
<calcChain xmlns="http://schemas.openxmlformats.org/spreadsheetml/2006/main">
  <c r="D9" i="2" l="1"/>
  <c r="E9" i="2"/>
  <c r="F9" i="2"/>
  <c r="G9" i="2"/>
  <c r="C9" i="2"/>
  <c r="D10" i="2"/>
  <c r="E10" i="2"/>
  <c r="F10" i="2"/>
  <c r="D11" i="2"/>
  <c r="E11" i="2"/>
  <c r="F11" i="2"/>
  <c r="G11" i="2"/>
  <c r="H11" i="2"/>
  <c r="C11" i="2"/>
  <c r="C10" i="2"/>
  <c r="O30" i="4"/>
  <c r="M30" i="4"/>
  <c r="K30" i="4"/>
  <c r="I30" i="4"/>
  <c r="D7" i="4"/>
  <c r="E7" i="4" s="1"/>
  <c r="D10" i="4"/>
  <c r="E10" i="4" s="1"/>
  <c r="D13" i="4"/>
  <c r="E13" i="4" s="1"/>
  <c r="D16" i="4"/>
  <c r="E16" i="4" s="1"/>
  <c r="D19" i="4"/>
  <c r="E19" i="4" s="1"/>
  <c r="D22" i="4"/>
  <c r="E22" i="4" s="1"/>
  <c r="D25" i="4"/>
  <c r="E25" i="4" s="1"/>
  <c r="D4" i="4"/>
  <c r="E4" i="4" s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0"/>
            <color rgb="FF000000"/>
            <rFont val="Arial"/>
          </rPr>
          <t>C'est vrai que c'est tentant d'ordonnancer le PB en triant la colonne ROI mais malheureusement la réalité est bien plus complexe (cf. dépendances, contraintes techniques, contexte du moment, 
etc).
	-Florent Lothon
OK je propose donc de supprimer la colonne pour ne pas donner de mauvaises idées
	-Inconnu</t>
        </r>
      </text>
    </comment>
  </commentList>
</comments>
</file>

<file path=xl/sharedStrings.xml><?xml version="1.0" encoding="utf-8"?>
<sst xmlns="http://schemas.openxmlformats.org/spreadsheetml/2006/main" count="258" uniqueCount="98">
  <si>
    <t>Suivi Release &amp; Vélocité</t>
  </si>
  <si>
    <t>Vision : “Une plateforme de formation innovante et interactive sur laquelle on apprend en s’amusant tout en étendant son réseau de relations”</t>
  </si>
  <si>
    <t>Charge de travail totale :</t>
  </si>
  <si>
    <t>&lt;- Estimée par l'équipe de développement</t>
  </si>
  <si>
    <t>Sprint 1</t>
  </si>
  <si>
    <t>ID</t>
  </si>
  <si>
    <t>Nom</t>
  </si>
  <si>
    <t>Description</t>
  </si>
  <si>
    <t>Imp.</t>
  </si>
  <si>
    <t>Est.</t>
  </si>
  <si>
    <t>Démo.</t>
  </si>
  <si>
    <t>Notes</t>
  </si>
  <si>
    <t>Fini</t>
  </si>
  <si>
    <t>Sprint 2</t>
  </si>
  <si>
    <t>Sprint 3</t>
  </si>
  <si>
    <t>Sprint 4</t>
  </si>
  <si>
    <t>Sprint 5</t>
  </si>
  <si>
    <t>Sprint 6</t>
  </si>
  <si>
    <t>Sprint 7</t>
  </si>
  <si>
    <t>Vélocité</t>
  </si>
  <si>
    <t>Non</t>
  </si>
  <si>
    <t>RELEASE</t>
  </si>
  <si>
    <t>Démarrage</t>
  </si>
  <si>
    <t>Fin S1</t>
  </si>
  <si>
    <t>Fin S2</t>
  </si>
  <si>
    <t>Fin S3</t>
  </si>
  <si>
    <t>Fin S4</t>
  </si>
  <si>
    <t>Fin S5</t>
  </si>
  <si>
    <t>Terminé</t>
  </si>
  <si>
    <t>Cible</t>
  </si>
  <si>
    <t>Trajectoire optimiste</t>
  </si>
  <si>
    <t>Trajectoire pessimiste</t>
  </si>
  <si>
    <t>TABLEAU DE BORD</t>
  </si>
  <si>
    <t>Création client</t>
  </si>
  <si>
    <t>Le conseiller voit un formulaire permettant d'entrer les informations du nouveau client : nom, prénom, adresse, email</t>
  </si>
  <si>
    <t>Il existe des comptes utilisateurs pour les conseillers. Ils doivent se connecter pour accéder au reste de l'application.</t>
  </si>
  <si>
    <t>La liste des conseiller est préexistante, elle ne peut pas être modifiée (modif infos, ajout, suppression)</t>
  </si>
  <si>
    <t>Crédit/débit d'un compte</t>
  </si>
  <si>
    <t>Le conseiller peut augmenter ou diminuer le solde d'un compte</t>
  </si>
  <si>
    <t>Créer un compte</t>
  </si>
  <si>
    <t>Le conseiller peut créer un compte épargne ou un compte courant pour l'un de ses clients</t>
  </si>
  <si>
    <t>Afficher la liste des clients</t>
  </si>
  <si>
    <t>L'application permet à un conseiller de voir la liste des clients qui lui sont affiliés</t>
  </si>
  <si>
    <t>Supprimmer un client</t>
  </si>
  <si>
    <t>Le conseiller peut supprimer un client de l'ensemble de clients qui lui sont affiliés</t>
  </si>
  <si>
    <t>Le conseiller peut créer un client en inscrivant ses informations</t>
  </si>
  <si>
    <t>Ecran 1 : La première page de l'application vue par le conseiller est une page de connexion lui demandant son login et son mot de passe</t>
  </si>
  <si>
    <t>l'écran 2 permet d'afficher la liste des comptes d'un client avec leurs soldes et d'ajouter ou de soustraire une montant à l'un des comptes affichés</t>
  </si>
  <si>
    <t>L'écran 4 qui affiche les comptes d'un client permet aussi d'ajouter un compte</t>
  </si>
  <si>
    <t>L'écran 2 qui s'affiche après la connexion d'un conseiller affiche cette liste, Pour chaque client, on donne son nom, son prénom</t>
  </si>
  <si>
    <t>L'écran 2 contient un bouton pour supprimer l'un des clients de la liste</t>
  </si>
  <si>
    <t>Effectuer un virement</t>
  </si>
  <si>
    <t>Le conseiller peut transférer de l'argent entre deux comptes d'un même client ou de deux clients affiliés à ce conseiller</t>
  </si>
  <si>
    <t>L'écran 5 permet de sélectionner deux compte (départ et arrivée) et une somme, puis un boutton permettant de lancer le virement</t>
  </si>
  <si>
    <t>Product Backlog de Proxibanque V3</t>
  </si>
  <si>
    <t>Authentification/ déconnexion conseiller</t>
  </si>
  <si>
    <t>Conception</t>
  </si>
  <si>
    <t>développement</t>
  </si>
  <si>
    <t>tests</t>
  </si>
  <si>
    <t>points</t>
  </si>
  <si>
    <t>heures</t>
  </si>
  <si>
    <t>min</t>
  </si>
  <si>
    <t>User Story</t>
  </si>
  <si>
    <t>tache</t>
  </si>
  <si>
    <t>Date</t>
  </si>
  <si>
    <t>Nom release</t>
  </si>
  <si>
    <t>Objectif</t>
  </si>
  <si>
    <t>Fonctionnalités</t>
  </si>
  <si>
    <t>Métriques</t>
  </si>
  <si>
    <t>Proxibanque V3</t>
  </si>
  <si>
    <t>Gérer les clients et les comptes</t>
  </si>
  <si>
    <t>nombre de clients</t>
  </si>
  <si>
    <t>nombre de conseiller utilisateurs</t>
  </si>
  <si>
    <t>nombre de comptes</t>
  </si>
  <si>
    <t>nombre de transactions</t>
  </si>
  <si>
    <t>Fonctionnalités Conseiller</t>
  </si>
  <si>
    <t>Session Conseiller</t>
  </si>
  <si>
    <t>Gestion Clients</t>
  </si>
  <si>
    <t>Gestion Comptes</t>
  </si>
  <si>
    <t>Transactions</t>
  </si>
  <si>
    <t>Supprimer un client</t>
  </si>
  <si>
    <t>Release 1</t>
  </si>
  <si>
    <t>Fonctionnalités Gérant</t>
  </si>
  <si>
    <t>Audit</t>
  </si>
  <si>
    <t>Modifier compte</t>
  </si>
  <si>
    <t>Supprimer compte</t>
  </si>
  <si>
    <t>Modifier client</t>
  </si>
  <si>
    <t>Placement boursier</t>
  </si>
  <si>
    <t>Simulation crédit</t>
  </si>
  <si>
    <t>Audit des comptes de l'agence</t>
  </si>
  <si>
    <t>Release 2</t>
  </si>
  <si>
    <t>Release 3</t>
  </si>
  <si>
    <t>Proxibanque V4</t>
  </si>
  <si>
    <t>Release</t>
  </si>
  <si>
    <t>Afficher comptes d'un client</t>
  </si>
  <si>
    <t>Afficher les comptes d'un client</t>
  </si>
  <si>
    <t>Le conseiller peut sélectionner l'un des clients dont il a la charge et voir la liste de ses comptes</t>
  </si>
  <si>
    <t>Dans l'écran 3 montrant la liste des clients, le conseiller sélectionne un client. L'écran 4 s'affiche, il contient la liste des comptes de ce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</si>
</sst>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4"/>
      <name val="Arial"/>
    </font>
    <font>
      <i/>
      <sz val="10"/>
      <name val="Arial"/>
    </font>
    <font>
      <b/>
      <sz val="11"/>
      <color rgb="FFFFFFFF"/>
      <name val="Calibri"/>
    </font>
    <font>
      <sz val="10"/>
      <color rgb="FFFFFFFF"/>
      <name val="Arial"/>
    </font>
    <font>
      <sz val="11"/>
      <name val="Calibri"/>
    </font>
    <font>
      <sz val="11"/>
      <color rgb="FF404040"/>
      <name val="Calibri"/>
    </font>
    <font>
      <sz val="14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696C8"/>
        <bgColor indexed="64"/>
      </patternFill>
    </fill>
    <fill>
      <patternFill patternType="solid">
        <fgColor rgb="FF80C8A0"/>
        <bgColor indexed="64"/>
      </patternFill>
    </fill>
    <fill>
      <patternFill patternType="solid">
        <fgColor rgb="FFFFDC80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wrapText="1"/>
    </xf>
    <xf numFmtId="0" fontId="4" fillId="0" borderId="4" xfId="0" applyFont="1" applyBorder="1" applyAlignment="1">
      <alignment horizontal="right" vertical="center" wrapText="1"/>
    </xf>
    <xf numFmtId="0" fontId="3" fillId="2" borderId="5" xfId="0" applyFont="1" applyFill="1" applyBorder="1" applyAlignment="1"/>
    <xf numFmtId="0" fontId="4" fillId="3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4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7" xfId="0" applyFont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11" fillId="0" borderId="9" xfId="0" applyFont="1" applyBorder="1" applyAlignment="1"/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164" fontId="9" fillId="6" borderId="7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/>
    </xf>
    <xf numFmtId="14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wrapText="1"/>
    </xf>
    <xf numFmtId="0" fontId="14" fillId="0" borderId="24" xfId="0" applyFont="1" applyBorder="1" applyAlignment="1">
      <alignment wrapText="1"/>
    </xf>
    <xf numFmtId="0" fontId="14" fillId="0" borderId="25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wrapText="1"/>
    </xf>
    <xf numFmtId="0" fontId="14" fillId="0" borderId="3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9" borderId="10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wrapText="1"/>
    </xf>
    <xf numFmtId="0" fontId="0" fillId="11" borderId="0" xfId="0" applyFont="1" applyFill="1" applyAlignment="1">
      <alignment wrapText="1"/>
    </xf>
    <xf numFmtId="0" fontId="15" fillId="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14" fillId="10" borderId="36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14" fillId="0" borderId="3" xfId="0" applyFont="1" applyFill="1" applyBorder="1" applyAlignment="1">
      <alignment vertical="center" wrapText="1"/>
    </xf>
    <xf numFmtId="0" fontId="14" fillId="10" borderId="10" xfId="0" applyFont="1" applyFill="1" applyBorder="1" applyAlignment="1">
      <alignment vertical="center" wrapText="1"/>
    </xf>
    <xf numFmtId="0" fontId="9" fillId="6" borderId="37" xfId="0" applyFont="1" applyFill="1" applyBorder="1" applyAlignment="1">
      <alignment horizontal="center" vertical="center"/>
    </xf>
    <xf numFmtId="3" fontId="3" fillId="2" borderId="3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3" fontId="12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11" fillId="0" borderId="5" xfId="0" applyFont="1" applyBorder="1" applyAlignment="1"/>
    <xf numFmtId="0" fontId="11" fillId="0" borderId="3" xfId="0" applyFont="1" applyBorder="1" applyAlignment="1"/>
    <xf numFmtId="0" fontId="3" fillId="2" borderId="3" xfId="0" applyFont="1" applyFill="1" applyBorder="1" applyAlignment="1"/>
    <xf numFmtId="0" fontId="9" fillId="6" borderId="10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42" xfId="0" applyFont="1" applyBorder="1" applyAlignment="1">
      <alignment horizontal="left" vertical="center" wrapText="1"/>
    </xf>
    <xf numFmtId="0" fontId="0" fillId="0" borderId="16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0" fontId="14" fillId="0" borderId="43" xfId="0" applyFont="1" applyBorder="1" applyAlignment="1">
      <alignment wrapText="1"/>
    </xf>
    <xf numFmtId="0" fontId="0" fillId="0" borderId="47" xfId="0" applyFont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0" fillId="0" borderId="48" xfId="0" applyFont="1" applyBorder="1" applyAlignment="1">
      <alignment horizontal="left" vertical="center" wrapText="1"/>
    </xf>
    <xf numFmtId="0" fontId="0" fillId="13" borderId="16" xfId="0" applyFont="1" applyFill="1" applyBorder="1" applyAlignment="1">
      <alignment wrapText="1"/>
    </xf>
    <xf numFmtId="0" fontId="0" fillId="13" borderId="18" xfId="0" applyFont="1" applyFill="1" applyBorder="1" applyAlignment="1">
      <alignment wrapText="1"/>
    </xf>
    <xf numFmtId="0" fontId="0" fillId="13" borderId="22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3" fontId="3" fillId="0" borderId="7" xfId="0" applyNumberFormat="1" applyFont="1" applyFill="1" applyBorder="1" applyAlignment="1">
      <alignment horizontal="center" vertical="center"/>
    </xf>
    <xf numFmtId="3" fontId="3" fillId="0" borderId="37" xfId="0" applyNumberFormat="1" applyFont="1" applyFill="1" applyBorder="1" applyAlignment="1">
      <alignment horizontal="center" vertical="center"/>
    </xf>
    <xf numFmtId="3" fontId="3" fillId="0" borderId="10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  <xf numFmtId="0" fontId="15" fillId="14" borderId="27" xfId="0" applyFont="1" applyFill="1" applyBorder="1" applyAlignment="1">
      <alignment horizontal="left" vertical="center" wrapText="1"/>
    </xf>
    <xf numFmtId="0" fontId="15" fillId="14" borderId="28" xfId="0" applyFont="1" applyFill="1" applyBorder="1" applyAlignment="1">
      <alignment horizontal="left" wrapText="1"/>
    </xf>
    <xf numFmtId="0" fontId="15" fillId="14" borderId="31" xfId="0" applyFont="1" applyFill="1" applyBorder="1" applyAlignment="1">
      <alignment horizontal="left" wrapText="1"/>
    </xf>
    <xf numFmtId="0" fontId="14" fillId="8" borderId="12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14" fontId="0" fillId="16" borderId="12" xfId="0" applyNumberFormat="1" applyFont="1" applyFill="1" applyBorder="1" applyAlignment="1">
      <alignment horizontal="left" vertical="center" wrapText="1"/>
    </xf>
    <xf numFmtId="0" fontId="15" fillId="17" borderId="12" xfId="0" applyFont="1" applyFill="1" applyBorder="1" applyAlignment="1">
      <alignment horizontal="left" vertical="center" wrapText="1"/>
    </xf>
    <xf numFmtId="0" fontId="15" fillId="18" borderId="12" xfId="0" applyFont="1" applyFill="1" applyBorder="1" applyAlignment="1">
      <alignment horizontal="left" vertical="center" wrapText="1"/>
    </xf>
    <xf numFmtId="0" fontId="2" fillId="19" borderId="50" xfId="0" applyFont="1" applyFill="1" applyBorder="1" applyAlignment="1">
      <alignment vertical="center" wrapText="1"/>
    </xf>
    <xf numFmtId="0" fontId="2" fillId="19" borderId="51" xfId="0" applyFont="1" applyFill="1" applyBorder="1" applyAlignment="1">
      <alignment vertical="center" wrapText="1"/>
    </xf>
    <xf numFmtId="0" fontId="2" fillId="19" borderId="51" xfId="0" applyFont="1" applyFill="1" applyBorder="1" applyAlignment="1">
      <alignment horizontal="left" vertical="center" wrapText="1"/>
    </xf>
    <xf numFmtId="0" fontId="16" fillId="19" borderId="51" xfId="0" applyFont="1" applyFill="1" applyBorder="1" applyAlignment="1">
      <alignment vertical="center" wrapText="1"/>
    </xf>
    <xf numFmtId="0" fontId="2" fillId="19" borderId="52" xfId="0" applyFont="1" applyFill="1" applyBorder="1" applyAlignment="1">
      <alignment vertical="center" wrapText="1"/>
    </xf>
    <xf numFmtId="0" fontId="14" fillId="9" borderId="33" xfId="0" applyFont="1" applyFill="1" applyBorder="1" applyAlignment="1">
      <alignment horizontal="center" vertical="center" wrapText="1"/>
    </xf>
    <xf numFmtId="0" fontId="14" fillId="9" borderId="34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10" borderId="35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36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0" fontId="14" fillId="12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0" fillId="0" borderId="41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46" xfId="0" applyFont="1" applyBorder="1" applyAlignment="1">
      <alignment horizontal="left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15" borderId="32" xfId="0" applyFont="1" applyFill="1" applyBorder="1" applyAlignment="1">
      <alignment horizontal="center" vertical="center" wrapText="1"/>
    </xf>
    <xf numFmtId="0" fontId="14" fillId="15" borderId="29" xfId="0" applyFont="1" applyFill="1" applyBorder="1" applyAlignment="1">
      <alignment horizontal="center" vertical="center" wrapText="1"/>
    </xf>
    <xf numFmtId="0" fontId="14" fillId="15" borderId="3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80"/>
      <color rgb="FF80C8A0"/>
      <color rgb="FF9696C8"/>
      <color rgb="FF7896C8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Avancement de release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'Suivi Release &amp; Vélocité'!$B$8</c:f>
              <c:strCache>
                <c:ptCount val="1"/>
                <c:pt idx="0">
                  <c:v>Terminé</c:v>
                </c:pt>
              </c:strCache>
            </c:strRef>
          </c:tx>
          <c:spPr>
            <a:ln w="381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'Suivi Release &amp; Vélocité'!$C$7:$G$7</c:f>
              <c:strCache>
                <c:ptCount val="5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</c:strCache>
            </c:strRef>
          </c:cat>
          <c:val>
            <c:numRef>
              <c:f>'Suivi Release &amp; Vélocité'!$C$8:$G$8</c:f>
              <c:numCache>
                <c:formatCode>#,##0</c:formatCode>
                <c:ptCount val="5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B-43BD-BCF7-83875C5A3D26}"/>
            </c:ext>
          </c:extLst>
        </c:ser>
        <c:ser>
          <c:idx val="1"/>
          <c:order val="1"/>
          <c:tx>
            <c:strRef>
              <c:f>'Suivi Release &amp; Vélocité'!$B$9</c:f>
              <c:strCache>
                <c:ptCount val="1"/>
                <c:pt idx="0">
                  <c:v>Cible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'Suivi Release &amp; Vélocité'!$C$7:$G$7</c:f>
              <c:strCache>
                <c:ptCount val="5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</c:strCache>
            </c:strRef>
          </c:cat>
          <c:val>
            <c:numRef>
              <c:f>'Suivi Release &amp; Vélocité'!$C$9:$H$9</c:f>
              <c:numCache>
                <c:formatCode>#,##0</c:formatCode>
                <c:ptCount val="6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B-43BD-BCF7-83875C5A3D26}"/>
            </c:ext>
          </c:extLst>
        </c:ser>
        <c:ser>
          <c:idx val="2"/>
          <c:order val="2"/>
          <c:tx>
            <c:strRef>
              <c:f>'Suivi Release &amp; Vélocité'!$B$10</c:f>
              <c:strCache>
                <c:ptCount val="1"/>
                <c:pt idx="0">
                  <c:v>Trajectoire optimiste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'Suivi Release &amp; Vélocité'!$C$7:$G$7</c:f>
              <c:strCache>
                <c:ptCount val="5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</c:strCache>
            </c:strRef>
          </c:cat>
          <c:val>
            <c:numRef>
              <c:f>'Suivi Release &amp; Vélocité'!$C$10:$H$10</c:f>
              <c:numCache>
                <c:formatCode>#,##0</c:formatCode>
                <c:ptCount val="6"/>
                <c:pt idx="0">
                  <c:v>200</c:v>
                </c:pt>
                <c:pt idx="1">
                  <c:v>133.33333333333331</c:v>
                </c:pt>
                <c:pt idx="2">
                  <c:v>66.666666666666657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3BD-BCF7-83875C5A3D26}"/>
            </c:ext>
          </c:extLst>
        </c:ser>
        <c:ser>
          <c:idx val="3"/>
          <c:order val="3"/>
          <c:tx>
            <c:strRef>
              <c:f>'Suivi Release &amp; Vélocité'!$B$11</c:f>
              <c:strCache>
                <c:ptCount val="1"/>
                <c:pt idx="0">
                  <c:v>Trajectoire pessimiste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'Suivi Release &amp; Vélocité'!$C$7:$G$7</c:f>
              <c:strCache>
                <c:ptCount val="5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</c:strCache>
            </c:strRef>
          </c:cat>
          <c:val>
            <c:numRef>
              <c:f>'Suivi Release &amp; Vélocité'!$C$11:$H$11</c:f>
              <c:numCache>
                <c:formatCode>#,##0</c:formatCode>
                <c:ptCount val="6"/>
                <c:pt idx="0">
                  <c:v>200</c:v>
                </c:pt>
                <c:pt idx="1">
                  <c:v>160</c:v>
                </c:pt>
                <c:pt idx="2">
                  <c:v>120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B-43BD-BCF7-83875C5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252"/>
        <c:axId val="488022207"/>
      </c:lineChart>
      <c:catAx>
        <c:axId val="1218702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488022207"/>
        <c:crosses val="autoZero"/>
        <c:auto val="1"/>
        <c:lblAlgn val="ctr"/>
        <c:lblOffset val="100"/>
        <c:noMultiLvlLbl val="1"/>
      </c:catAx>
      <c:valAx>
        <c:axId val="48802220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218702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Historique de vélocité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'Suivi Release &amp; Vélocité'!$B$5</c:f>
              <c:strCache>
                <c:ptCount val="1"/>
                <c:pt idx="0">
                  <c:v>Vélocité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'Suivi Release &amp; Vélocité'!$C$4:$F$4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'Suivi Release &amp; Vélocité'!$C$5:$F$5</c:f>
              <c:numCache>
                <c:formatCode>#,##0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45F-46C6-B125-1B7475BE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251880"/>
        <c:axId val="233882017"/>
      </c:barChart>
      <c:catAx>
        <c:axId val="14602518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233882017"/>
        <c:crosses val="autoZero"/>
        <c:auto val="1"/>
        <c:lblAlgn val="ctr"/>
        <c:lblOffset val="100"/>
        <c:noMultiLvlLbl val="1"/>
      </c:catAx>
      <c:valAx>
        <c:axId val="23388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222222"/>
                    </a:solidFill>
                  </a:defRPr>
                </a:pPr>
                <a:endParaRPr lang="fr-FR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46025188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D0CF8167-8DAF-4533-914C-9D9EEC042B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42033142-77C1-492A-9294-58A9E7ABB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62A55FC-3CEA-469F-8BDC-114DBB179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2E7F96D6-06D9-4ABE-A4D4-A93AF4C47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6</xdr:col>
      <xdr:colOff>495300</xdr:colOff>
      <xdr:row>21</xdr:row>
      <xdr:rowOff>85725</xdr:rowOff>
    </xdr:to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19050</xdr:colOff>
      <xdr:row>22</xdr:row>
      <xdr:rowOff>114300</xdr:rowOff>
    </xdr:from>
    <xdr:to>
      <xdr:col>6</xdr:col>
      <xdr:colOff>514350</xdr:colOff>
      <xdr:row>40</xdr:row>
      <xdr:rowOff>142875</xdr:rowOff>
    </xdr:to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E24B-972E-44AA-8E1C-43F16CCC63B2}">
  <dimension ref="A2:N14"/>
  <sheetViews>
    <sheetView workbookViewId="0">
      <selection activeCell="Q8" sqref="Q8"/>
    </sheetView>
  </sheetViews>
  <sheetFormatPr baseColWidth="10" defaultRowHeight="12.75"/>
  <cols>
    <col min="1" max="1" width="1.7109375" style="41" customWidth="1"/>
    <col min="2" max="2" width="12.5703125" style="41" customWidth="1"/>
    <col min="3" max="3" width="1.7109375" style="41" customWidth="1"/>
    <col min="4" max="4" width="11" bestFit="1" customWidth="1"/>
    <col min="5" max="5" width="1.7109375" style="41" customWidth="1"/>
    <col min="6" max="6" width="15.7109375" customWidth="1"/>
    <col min="7" max="7" width="1.7109375" style="53" customWidth="1"/>
    <col min="8" max="8" width="15.7109375" customWidth="1"/>
    <col min="9" max="9" width="1.7109375" style="53" customWidth="1"/>
    <col min="10" max="10" width="15.7109375" customWidth="1"/>
    <col min="11" max="11" width="1.7109375" style="53" customWidth="1"/>
    <col min="12" max="12" width="15.7109375" customWidth="1"/>
    <col min="13" max="13" width="1.7109375" customWidth="1"/>
    <col min="14" max="14" width="14.85546875" bestFit="1" customWidth="1"/>
  </cols>
  <sheetData>
    <row r="2" spans="2:14" ht="38.25" customHeight="1">
      <c r="D2" s="52"/>
      <c r="E2" s="52"/>
      <c r="F2" s="122" t="s">
        <v>75</v>
      </c>
      <c r="G2" s="123"/>
      <c r="H2" s="123"/>
      <c r="I2" s="123"/>
      <c r="J2" s="123"/>
      <c r="K2" s="123"/>
      <c r="L2" s="124"/>
      <c r="N2" s="67" t="s">
        <v>82</v>
      </c>
    </row>
    <row r="3" spans="2:14" s="53" customFormat="1" ht="5.0999999999999996" customHeight="1">
      <c r="D3" s="54"/>
      <c r="E3" s="54"/>
      <c r="F3" s="55"/>
      <c r="G3" s="55"/>
      <c r="H3" s="55"/>
      <c r="I3" s="55"/>
      <c r="J3" s="55"/>
      <c r="K3" s="55"/>
      <c r="L3" s="55"/>
    </row>
    <row r="4" spans="2:14" ht="25.5">
      <c r="D4" s="52"/>
      <c r="E4" s="52"/>
      <c r="F4" s="56" t="s">
        <v>76</v>
      </c>
      <c r="G4" s="55"/>
      <c r="H4" s="56" t="s">
        <v>77</v>
      </c>
      <c r="I4" s="55"/>
      <c r="J4" s="56" t="s">
        <v>78</v>
      </c>
      <c r="K4" s="55"/>
      <c r="L4" s="56" t="s">
        <v>79</v>
      </c>
      <c r="N4" s="56" t="s">
        <v>83</v>
      </c>
    </row>
    <row r="5" spans="2:14" s="53" customFormat="1" ht="5.0999999999999996" customHeight="1">
      <c r="D5" s="54"/>
      <c r="E5" s="54"/>
      <c r="F5" s="55"/>
      <c r="G5" s="55"/>
      <c r="H5" s="55"/>
      <c r="I5" s="55"/>
      <c r="J5" s="55"/>
      <c r="K5" s="55"/>
      <c r="L5" s="55"/>
    </row>
    <row r="6" spans="2:14" ht="38.25">
      <c r="B6" s="128" t="s">
        <v>69</v>
      </c>
      <c r="D6" s="125" t="s">
        <v>81</v>
      </c>
      <c r="E6" s="52"/>
      <c r="F6" s="57" t="s">
        <v>55</v>
      </c>
      <c r="G6" s="63"/>
      <c r="H6" s="57" t="s">
        <v>41</v>
      </c>
      <c r="I6" s="63"/>
      <c r="J6" s="70" t="s">
        <v>94</v>
      </c>
      <c r="K6" s="63"/>
      <c r="L6" s="57" t="s">
        <v>37</v>
      </c>
      <c r="M6" s="69"/>
      <c r="N6" s="69"/>
    </row>
    <row r="7" spans="2:14" s="53" customFormat="1" ht="5.0999999999999996" customHeight="1">
      <c r="B7" s="129"/>
      <c r="D7" s="126"/>
      <c r="E7" s="54"/>
      <c r="F7" s="63"/>
      <c r="G7" s="63"/>
      <c r="H7" s="63"/>
      <c r="I7" s="63"/>
      <c r="J7" s="63"/>
      <c r="K7" s="63"/>
      <c r="L7" s="63"/>
      <c r="M7" s="69"/>
      <c r="N7" s="69"/>
    </row>
    <row r="8" spans="2:14" ht="25.5">
      <c r="B8" s="129"/>
      <c r="D8" s="126"/>
      <c r="E8" s="52"/>
      <c r="F8" s="64"/>
      <c r="G8" s="64"/>
      <c r="H8" s="57" t="s">
        <v>33</v>
      </c>
      <c r="I8" s="63"/>
      <c r="J8" s="57" t="s">
        <v>39</v>
      </c>
      <c r="K8" s="64"/>
      <c r="L8" s="57" t="s">
        <v>51</v>
      </c>
      <c r="M8" s="69"/>
      <c r="N8" s="69"/>
    </row>
    <row r="9" spans="2:14" s="53" customFormat="1" ht="5.0999999999999996" customHeight="1">
      <c r="B9" s="129"/>
      <c r="D9" s="126"/>
      <c r="E9" s="54"/>
      <c r="F9" s="63"/>
      <c r="G9" s="63"/>
      <c r="H9" s="63"/>
      <c r="I9" s="63"/>
      <c r="J9" s="69"/>
      <c r="K9" s="63"/>
      <c r="L9" s="63"/>
      <c r="M9" s="69"/>
      <c r="N9" s="69"/>
    </row>
    <row r="10" spans="2:14" ht="25.5">
      <c r="B10" s="130"/>
      <c r="D10" s="127"/>
      <c r="E10" s="52"/>
      <c r="F10" s="64"/>
      <c r="G10" s="64"/>
      <c r="H10" s="58" t="s">
        <v>80</v>
      </c>
      <c r="I10" s="65"/>
      <c r="J10" s="69"/>
      <c r="K10" s="64"/>
      <c r="L10" s="64"/>
      <c r="M10" s="69"/>
      <c r="N10" s="69"/>
    </row>
    <row r="11" spans="2:14" ht="5.0999999999999996" customHeight="1">
      <c r="B11" s="66"/>
      <c r="D11" s="52"/>
      <c r="E11" s="52"/>
      <c r="F11" s="52"/>
      <c r="G11" s="54"/>
      <c r="H11" s="52"/>
      <c r="I11" s="54"/>
      <c r="J11" s="52"/>
      <c r="K11" s="54"/>
      <c r="L11" s="52"/>
    </row>
    <row r="12" spans="2:14" ht="25.5">
      <c r="B12" s="128" t="s">
        <v>92</v>
      </c>
      <c r="D12" s="75" t="s">
        <v>90</v>
      </c>
      <c r="E12" s="52"/>
      <c r="F12" s="68"/>
      <c r="G12" s="68"/>
      <c r="H12" s="70" t="s">
        <v>86</v>
      </c>
      <c r="I12" s="64"/>
      <c r="J12" s="70" t="s">
        <v>84</v>
      </c>
      <c r="K12" s="64"/>
      <c r="L12" s="70" t="s">
        <v>87</v>
      </c>
      <c r="M12" s="71"/>
      <c r="N12" s="69"/>
    </row>
    <row r="13" spans="2:14" s="53" customFormat="1" ht="5.0999999999999996" customHeight="1">
      <c r="B13" s="129"/>
      <c r="D13" s="74"/>
      <c r="H13" s="73"/>
      <c r="I13" s="73"/>
      <c r="J13" s="73"/>
      <c r="K13" s="73"/>
      <c r="L13" s="73"/>
      <c r="M13" s="73"/>
      <c r="N13" s="73"/>
    </row>
    <row r="14" spans="2:14" ht="38.25">
      <c r="B14" s="130"/>
      <c r="D14" s="72" t="s">
        <v>91</v>
      </c>
      <c r="F14" s="69"/>
      <c r="G14" s="69"/>
      <c r="H14" s="71"/>
      <c r="I14" s="71"/>
      <c r="J14" s="70" t="s">
        <v>85</v>
      </c>
      <c r="K14" s="71"/>
      <c r="L14" s="70" t="s">
        <v>88</v>
      </c>
      <c r="M14" s="71"/>
      <c r="N14" s="70" t="s">
        <v>89</v>
      </c>
    </row>
  </sheetData>
  <mergeCells count="4">
    <mergeCell ref="F2:L2"/>
    <mergeCell ref="D6:D10"/>
    <mergeCell ref="B6:B10"/>
    <mergeCell ref="B12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workbookViewId="0">
      <selection activeCell="C5" sqref="C5:C12"/>
    </sheetView>
  </sheetViews>
  <sheetFormatPr baseColWidth="10" defaultColWidth="17.28515625" defaultRowHeight="15" customHeight="1"/>
  <cols>
    <col min="1" max="1" width="6.42578125" customWidth="1"/>
    <col min="2" max="2" width="7.42578125" customWidth="1"/>
    <col min="3" max="3" width="21.5703125" customWidth="1"/>
    <col min="4" max="4" width="60.42578125" customWidth="1"/>
    <col min="5" max="5" width="14.28515625" customWidth="1"/>
    <col min="6" max="6" width="13.85546875" customWidth="1"/>
    <col min="7" max="7" width="61.7109375" customWidth="1"/>
    <col min="8" max="8" width="43.85546875" customWidth="1"/>
    <col min="9" max="9" width="14.140625" customWidth="1"/>
    <col min="10" max="10" width="37.42578125" customWidth="1"/>
    <col min="11" max="26" width="29.85546875" customWidth="1"/>
  </cols>
  <sheetData>
    <row r="1" spans="1:26" ht="21" customHeight="1">
      <c r="A1" s="4"/>
      <c r="B1" s="4"/>
      <c r="C1" s="4"/>
      <c r="D1" s="4"/>
      <c r="E1" s="4"/>
      <c r="F1" s="4"/>
      <c r="G1" s="4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>
      <c r="A2" s="4"/>
      <c r="B2" s="131" t="s">
        <v>54</v>
      </c>
      <c r="C2" s="132"/>
      <c r="D2" s="132"/>
      <c r="E2" s="132"/>
      <c r="F2" s="132"/>
      <c r="G2" s="132"/>
      <c r="H2" s="13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.75" customHeight="1">
      <c r="A3" s="4"/>
      <c r="B3" s="7" t="s">
        <v>1</v>
      </c>
      <c r="C3" s="8"/>
      <c r="D3" s="8"/>
      <c r="E3" s="8"/>
      <c r="F3" s="8"/>
      <c r="H3" s="10" t="s">
        <v>2</v>
      </c>
      <c r="I3" s="12">
        <f>SUM(F5:F18)</f>
        <v>200</v>
      </c>
      <c r="J3" s="14" t="s">
        <v>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>
      <c r="A4" s="16"/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5" customHeight="1">
      <c r="A5" s="16"/>
      <c r="B5" s="19">
        <v>1</v>
      </c>
      <c r="C5" s="42" t="s">
        <v>55</v>
      </c>
      <c r="D5" s="43" t="s">
        <v>35</v>
      </c>
      <c r="E5" s="24">
        <v>100</v>
      </c>
      <c r="F5" s="19">
        <v>20</v>
      </c>
      <c r="G5" s="42" t="s">
        <v>46</v>
      </c>
      <c r="H5" s="42" t="s">
        <v>36</v>
      </c>
      <c r="I5" s="44" t="s">
        <v>20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45" customHeight="1">
      <c r="A6" s="30"/>
      <c r="B6" s="19">
        <v>2</v>
      </c>
      <c r="C6" s="42" t="s">
        <v>41</v>
      </c>
      <c r="D6" s="42" t="s">
        <v>42</v>
      </c>
      <c r="E6" s="33">
        <v>100</v>
      </c>
      <c r="F6" s="33">
        <v>30</v>
      </c>
      <c r="G6" s="45" t="s">
        <v>49</v>
      </c>
      <c r="H6" s="34"/>
      <c r="I6" s="44" t="s">
        <v>20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5" customHeight="1">
      <c r="A7" s="16"/>
      <c r="B7" s="19">
        <v>3</v>
      </c>
      <c r="C7" s="43" t="s">
        <v>43</v>
      </c>
      <c r="D7" s="43" t="s">
        <v>44</v>
      </c>
      <c r="E7" s="19">
        <v>40</v>
      </c>
      <c r="F7" s="19">
        <v>10</v>
      </c>
      <c r="G7" s="43" t="s">
        <v>50</v>
      </c>
      <c r="H7" s="23"/>
      <c r="I7" s="44" t="s">
        <v>20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45" customHeight="1">
      <c r="A8" s="16"/>
      <c r="B8" s="19">
        <v>4</v>
      </c>
      <c r="C8" s="42" t="s">
        <v>33</v>
      </c>
      <c r="D8" s="43" t="s">
        <v>45</v>
      </c>
      <c r="E8" s="24">
        <v>40</v>
      </c>
      <c r="F8" s="24">
        <v>20</v>
      </c>
      <c r="G8" s="42" t="s">
        <v>34</v>
      </c>
      <c r="H8" s="28"/>
      <c r="I8" s="25" t="s">
        <v>20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45" customHeight="1">
      <c r="A9" s="16"/>
      <c r="B9" s="19">
        <v>5</v>
      </c>
      <c r="C9" s="87" t="s">
        <v>95</v>
      </c>
      <c r="D9" s="88" t="s">
        <v>96</v>
      </c>
      <c r="E9" s="24">
        <v>40</v>
      </c>
      <c r="F9" s="24">
        <v>30</v>
      </c>
      <c r="G9" s="87" t="s">
        <v>97</v>
      </c>
      <c r="H9" s="28"/>
      <c r="I9" s="89" t="s">
        <v>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45" customHeight="1">
      <c r="A10" s="16"/>
      <c r="B10" s="19">
        <v>6</v>
      </c>
      <c r="C10" s="42" t="s">
        <v>37</v>
      </c>
      <c r="D10" s="42" t="s">
        <v>38</v>
      </c>
      <c r="E10" s="24">
        <v>40</v>
      </c>
      <c r="F10" s="24">
        <v>30</v>
      </c>
      <c r="G10" s="42" t="s">
        <v>47</v>
      </c>
      <c r="H10" s="28"/>
      <c r="I10" s="44" t="s">
        <v>20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5" customHeight="1">
      <c r="A11" s="30"/>
      <c r="B11" s="24">
        <v>7</v>
      </c>
      <c r="C11" s="42" t="s">
        <v>39</v>
      </c>
      <c r="D11" s="42" t="s">
        <v>40</v>
      </c>
      <c r="E11" s="33">
        <v>20</v>
      </c>
      <c r="F11" s="33">
        <v>20</v>
      </c>
      <c r="G11" s="42" t="s">
        <v>48</v>
      </c>
      <c r="H11" s="34"/>
      <c r="I11" s="44" t="s">
        <v>20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5" customHeight="1">
      <c r="A12" s="16"/>
      <c r="B12" s="19">
        <v>8</v>
      </c>
      <c r="C12" s="42" t="s">
        <v>51</v>
      </c>
      <c r="D12" s="43" t="s">
        <v>52</v>
      </c>
      <c r="E12" s="24">
        <v>20</v>
      </c>
      <c r="F12" s="19">
        <v>40</v>
      </c>
      <c r="G12" s="42" t="s">
        <v>53</v>
      </c>
      <c r="H12" s="21"/>
      <c r="I12" s="44" t="s">
        <v>20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4.5" customHeight="1">
      <c r="A13" s="16"/>
      <c r="B13" s="19"/>
      <c r="C13" s="21"/>
      <c r="D13" s="23"/>
      <c r="E13" s="24"/>
      <c r="F13" s="19"/>
      <c r="G13" s="21"/>
      <c r="H13" s="21"/>
      <c r="I13" s="2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45" customHeight="1">
      <c r="A14" s="16"/>
      <c r="B14" s="19"/>
      <c r="C14" s="21"/>
      <c r="D14" s="23"/>
      <c r="E14" s="24"/>
      <c r="F14" s="19"/>
      <c r="G14" s="21"/>
      <c r="H14" s="21"/>
      <c r="I14" s="2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56.25" customHeight="1">
      <c r="A15" s="4"/>
      <c r="B15" s="19"/>
      <c r="C15" s="21"/>
      <c r="D15" s="23"/>
      <c r="E15" s="24"/>
      <c r="F15" s="19"/>
      <c r="G15" s="21"/>
      <c r="H15" s="21"/>
      <c r="I15" s="2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56.25" customHeight="1">
      <c r="A16" s="6"/>
      <c r="B16" s="19"/>
      <c r="C16" s="32"/>
      <c r="D16" s="32"/>
      <c r="E16" s="33"/>
      <c r="F16" s="33"/>
      <c r="G16" s="32"/>
      <c r="H16" s="21"/>
      <c r="I16" s="2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56.25" customHeight="1">
      <c r="A17" s="6"/>
      <c r="B17" s="19"/>
      <c r="C17" s="32"/>
      <c r="D17" s="32"/>
      <c r="E17" s="33"/>
      <c r="F17" s="33"/>
      <c r="G17" s="32"/>
      <c r="H17" s="34"/>
      <c r="I17" s="2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56.25" customHeight="1">
      <c r="A18" s="4"/>
      <c r="B18" s="19"/>
      <c r="C18" s="21"/>
      <c r="D18" s="23"/>
      <c r="E18" s="24"/>
      <c r="F18" s="19"/>
      <c r="G18" s="21"/>
      <c r="H18" s="21"/>
      <c r="I18" s="2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56.25" customHeight="1">
      <c r="A19" s="6"/>
      <c r="B19" s="6"/>
      <c r="C19" s="6"/>
      <c r="D19" s="6"/>
      <c r="E19" s="3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56.25" customHeight="1">
      <c r="A20" s="6"/>
      <c r="B20" s="6"/>
      <c r="C20" s="6"/>
      <c r="D20" s="6"/>
      <c r="E20" s="3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56.25" customHeight="1">
      <c r="A21" s="6"/>
      <c r="B21" s="6"/>
      <c r="C21" s="6"/>
      <c r="D21" s="6"/>
      <c r="E21" s="3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56.25" customHeight="1">
      <c r="A22" s="6"/>
      <c r="B22" s="6"/>
      <c r="C22" s="6"/>
      <c r="D22" s="6"/>
      <c r="E22" s="3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56.25" customHeight="1">
      <c r="A23" s="6"/>
      <c r="B23" s="6"/>
      <c r="C23" s="6"/>
      <c r="D23" s="6"/>
      <c r="E23" s="3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56.25" customHeight="1">
      <c r="A24" s="6"/>
      <c r="B24" s="6"/>
      <c r="C24" s="6"/>
      <c r="D24" s="6"/>
      <c r="E24" s="3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56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56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56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56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56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56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56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56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56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56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56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56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56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56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56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56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56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56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56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56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56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56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56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56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56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56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56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56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56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56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56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56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56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56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56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56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56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56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56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56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56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56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56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56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56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56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56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56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56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56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56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56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56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56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56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56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56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56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56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56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56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56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56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56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56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56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56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56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56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56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56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56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56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56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56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56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56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56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56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56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56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56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56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56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56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56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56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56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56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56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56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56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56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56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56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56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56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56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56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56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56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56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56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56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56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56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56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56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56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56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56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56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56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56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56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56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56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56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56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56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56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56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56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56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56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56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56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56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56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56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56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56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56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56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56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56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56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56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56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56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56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56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56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56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56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56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56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56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56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56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56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56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56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56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56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56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56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56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56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56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56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56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56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56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56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56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56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56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56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56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56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56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56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56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56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56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56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56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56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56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56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56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56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56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56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56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56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56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56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56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56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56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56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56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56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56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56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56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56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56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56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56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56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56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56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56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56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56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56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56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56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56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56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56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56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56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56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56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56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56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56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56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56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56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56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56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56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56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56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56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56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56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56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56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56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56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56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56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56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56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56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56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56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56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56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56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56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56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56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56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56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56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56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56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56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56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56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56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56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56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56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56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56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56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56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56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56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56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56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56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56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56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56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56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56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56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56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56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56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56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56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56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56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56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56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56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56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56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56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56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56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56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56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56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56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56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56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56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56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56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56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56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56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56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56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56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56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56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56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56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56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56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56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56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56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56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56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56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56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56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56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56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56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56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56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56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56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56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56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56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56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56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56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56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56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56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56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56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56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56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56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56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56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56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56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56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56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56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56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56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56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56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56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56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56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56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56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56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56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56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56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56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56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56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56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56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56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56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56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56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56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56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56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56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56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56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56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56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56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56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56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56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56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56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56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56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56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56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56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56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56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56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56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56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56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56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56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56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56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56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56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56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56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56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56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56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56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56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56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56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56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56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56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56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56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56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56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56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56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56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56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56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56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56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56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56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56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56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56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56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56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56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56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56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56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56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56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56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56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56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56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56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56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56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56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56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56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56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56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56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56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56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56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56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56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56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56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56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56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56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56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56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56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56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56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56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56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56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56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56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56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56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56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56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56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56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56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56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56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56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56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56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56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56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56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56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56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56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56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56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56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56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56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56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56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56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56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56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56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56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56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56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56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56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56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56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56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56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56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56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56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56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56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56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56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56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56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56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56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56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56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56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56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56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56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56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56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56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56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56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56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56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56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56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56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56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56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56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56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56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56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56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56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56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56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56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56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56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56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56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56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56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56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56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56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56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56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56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56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56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56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56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56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56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56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56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56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56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56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56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56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56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56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56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56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56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56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56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56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56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56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56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56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56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56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56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56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56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56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56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56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56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56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56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56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56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56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56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56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56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56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56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56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56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56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56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56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56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56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56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56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56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56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56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56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56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56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56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56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56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56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56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56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56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56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56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56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56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56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56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56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56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56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56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56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56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56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56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56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56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56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56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56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56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56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56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56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56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56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56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56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56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56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56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56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56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56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56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56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56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56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56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56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56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56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56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56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56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56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56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56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56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56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56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56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56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56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56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56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56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56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56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56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56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56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56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56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56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56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56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56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56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56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56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56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56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56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56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56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56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56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56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56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56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56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56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56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56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56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56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56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56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56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56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56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56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56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56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56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56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56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56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56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56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56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56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56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56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56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56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56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56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56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56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56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56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56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56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56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56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56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56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56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56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56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56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56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56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56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56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56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56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56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56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56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56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56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56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56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56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56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56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56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56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56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56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56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56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56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56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56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56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56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56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56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56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56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56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56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56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56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56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56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56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56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56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56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56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56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56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56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56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56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56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56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56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56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56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56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56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56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56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56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56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56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56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56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56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56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56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56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56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56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56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56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56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56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56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56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56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56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56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56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56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56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56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56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56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56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56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56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56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56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56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56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56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56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56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56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56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56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56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56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56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56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56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56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56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56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56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56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56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56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56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56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56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56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56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56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56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56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56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56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56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56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56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56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56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56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56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56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56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56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56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56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56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56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56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56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56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56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56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56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56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56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56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56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56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56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56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56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56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56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56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56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56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56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56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56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56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56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56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56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56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56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56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56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56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56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56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56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56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56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56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56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56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56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56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56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56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56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56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56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56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56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56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56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56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56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56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56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56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56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56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56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56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56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56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56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56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56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56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56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56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56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56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56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56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56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56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56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56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56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56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56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56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56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56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56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56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56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56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56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56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56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56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56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56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56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56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56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56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56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56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autoFilter ref="A4:Z18" xr:uid="{00000000-0009-0000-0000-000000000000}">
    <sortState ref="A5:Z18">
      <sortCondition ref="B4:B18"/>
    </sortState>
  </autoFilter>
  <mergeCells count="1">
    <mergeCell ref="B2:H2"/>
  </mergeCells>
  <printOptions horizontalCentered="1" gridLines="1"/>
  <pageMargins left="0.25" right="0.25" top="0.75" bottom="0.75" header="0" footer="0"/>
  <pageSetup paperSize="8" pageOrder="overThenDown" orientation="landscape" cellComments="atEnd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CDC-F765-4DDA-9FE4-09EDBA49ADF4}">
  <dimension ref="A1:O40"/>
  <sheetViews>
    <sheetView workbookViewId="0">
      <selection activeCell="I34" sqref="I34"/>
    </sheetView>
  </sheetViews>
  <sheetFormatPr baseColWidth="10" defaultRowHeight="12.75"/>
  <cols>
    <col min="2" max="2" width="14.140625" customWidth="1"/>
    <col min="3" max="3" width="8.140625" customWidth="1"/>
    <col min="4" max="4" width="11.5703125" style="40" customWidth="1"/>
    <col min="5" max="5" width="11.5703125" style="59" customWidth="1"/>
    <col min="6" max="6" width="13.28515625" bestFit="1" customWidth="1"/>
    <col min="8" max="8" width="13.28515625" bestFit="1" customWidth="1"/>
    <col min="10" max="10" width="13.28515625" bestFit="1" customWidth="1"/>
    <col min="12" max="12" width="13.28515625" bestFit="1" customWidth="1"/>
    <col min="14" max="14" width="13.28515625" bestFit="1" customWidth="1"/>
  </cols>
  <sheetData>
    <row r="1" spans="1:15" s="59" customFormat="1" ht="13.5" thickBot="1">
      <c r="A1" s="59">
        <v>16</v>
      </c>
    </row>
    <row r="2" spans="1:15" ht="13.5" thickBot="1">
      <c r="C2" s="135" t="s">
        <v>93</v>
      </c>
      <c r="D2" s="133"/>
      <c r="E2" s="133"/>
      <c r="F2" s="133"/>
      <c r="G2" s="134"/>
      <c r="H2" s="133" t="s">
        <v>4</v>
      </c>
      <c r="I2" s="134"/>
      <c r="J2" s="133" t="s">
        <v>13</v>
      </c>
      <c r="K2" s="134"/>
      <c r="L2" s="133" t="s">
        <v>14</v>
      </c>
      <c r="M2" s="134"/>
      <c r="N2" s="133" t="s">
        <v>15</v>
      </c>
      <c r="O2" s="134"/>
    </row>
    <row r="3" spans="1:15" ht="13.5" thickBot="1">
      <c r="B3" s="49" t="s">
        <v>62</v>
      </c>
      <c r="C3" s="50" t="s">
        <v>59</v>
      </c>
      <c r="D3" s="50" t="s">
        <v>60</v>
      </c>
      <c r="E3" s="50" t="s">
        <v>61</v>
      </c>
      <c r="F3" s="50" t="s">
        <v>63</v>
      </c>
      <c r="G3" s="51" t="s">
        <v>61</v>
      </c>
      <c r="H3" s="95" t="s">
        <v>63</v>
      </c>
      <c r="I3" s="96" t="s">
        <v>61</v>
      </c>
      <c r="J3" s="95" t="s">
        <v>63</v>
      </c>
      <c r="K3" s="96" t="s">
        <v>61</v>
      </c>
      <c r="L3" s="95" t="s">
        <v>63</v>
      </c>
      <c r="M3" s="96" t="s">
        <v>61</v>
      </c>
      <c r="N3" s="95" t="s">
        <v>63</v>
      </c>
      <c r="O3" s="96" t="s">
        <v>61</v>
      </c>
    </row>
    <row r="4" spans="1:15" ht="15" customHeight="1">
      <c r="B4" s="148" t="s">
        <v>55</v>
      </c>
      <c r="C4" s="139">
        <v>20</v>
      </c>
      <c r="D4" s="145">
        <f>A$1*C4/'Product Backlog'!I$3</f>
        <v>1.6</v>
      </c>
      <c r="E4" s="145">
        <f>60*D4</f>
        <v>96</v>
      </c>
      <c r="F4" s="60" t="s">
        <v>56</v>
      </c>
      <c r="G4" s="46">
        <v>15</v>
      </c>
      <c r="H4" s="97" t="s">
        <v>56</v>
      </c>
      <c r="I4" s="100">
        <v>15</v>
      </c>
      <c r="J4" s="60" t="s">
        <v>56</v>
      </c>
      <c r="K4" s="92"/>
      <c r="L4" s="60" t="s">
        <v>56</v>
      </c>
      <c r="M4" s="92"/>
      <c r="N4" s="60" t="s">
        <v>56</v>
      </c>
      <c r="O4" s="92"/>
    </row>
    <row r="5" spans="1:15" ht="15" customHeight="1">
      <c r="B5" s="149"/>
      <c r="C5" s="140"/>
      <c r="D5" s="146"/>
      <c r="E5" s="146"/>
      <c r="F5" s="61" t="s">
        <v>57</v>
      </c>
      <c r="G5" s="47">
        <v>66</v>
      </c>
      <c r="H5" s="98" t="s">
        <v>57</v>
      </c>
      <c r="I5" s="93">
        <v>60</v>
      </c>
      <c r="J5" s="61" t="s">
        <v>57</v>
      </c>
      <c r="K5" s="101">
        <v>6</v>
      </c>
      <c r="L5" s="61" t="s">
        <v>57</v>
      </c>
      <c r="M5" s="93"/>
      <c r="N5" s="61" t="s">
        <v>57</v>
      </c>
      <c r="O5" s="93"/>
    </row>
    <row r="6" spans="1:15" ht="15" customHeight="1" thickBot="1">
      <c r="B6" s="150"/>
      <c r="C6" s="141"/>
      <c r="D6" s="147"/>
      <c r="E6" s="147"/>
      <c r="F6" s="62" t="s">
        <v>58</v>
      </c>
      <c r="G6" s="48">
        <v>15</v>
      </c>
      <c r="H6" s="99" t="s">
        <v>58</v>
      </c>
      <c r="I6" s="94"/>
      <c r="J6" s="62" t="s">
        <v>58</v>
      </c>
      <c r="K6" s="94"/>
      <c r="L6" s="62" t="s">
        <v>58</v>
      </c>
      <c r="M6" s="94"/>
      <c r="N6" s="62" t="s">
        <v>58</v>
      </c>
      <c r="O6" s="102">
        <v>15</v>
      </c>
    </row>
    <row r="7" spans="1:15" ht="15" customHeight="1">
      <c r="B7" s="148" t="s">
        <v>41</v>
      </c>
      <c r="C7" s="139">
        <v>30</v>
      </c>
      <c r="D7" s="145">
        <f>A$1*C7/'Product Backlog'!I$3</f>
        <v>2.4</v>
      </c>
      <c r="E7" s="145">
        <f t="shared" ref="E7" si="0">60*D7</f>
        <v>144</v>
      </c>
      <c r="F7" s="60" t="s">
        <v>56</v>
      </c>
      <c r="G7" s="46">
        <v>15</v>
      </c>
      <c r="H7" s="97" t="s">
        <v>56</v>
      </c>
      <c r="I7" s="100">
        <v>15</v>
      </c>
      <c r="J7" s="60" t="s">
        <v>56</v>
      </c>
      <c r="K7" s="92"/>
      <c r="L7" s="60" t="s">
        <v>56</v>
      </c>
      <c r="M7" s="92"/>
      <c r="N7" s="60" t="s">
        <v>56</v>
      </c>
      <c r="O7" s="92"/>
    </row>
    <row r="8" spans="1:15" ht="15" customHeight="1">
      <c r="B8" s="149"/>
      <c r="C8" s="140"/>
      <c r="D8" s="146"/>
      <c r="E8" s="146"/>
      <c r="F8" s="61" t="s">
        <v>57</v>
      </c>
      <c r="G8" s="47">
        <v>114</v>
      </c>
      <c r="H8" s="98" t="s">
        <v>57</v>
      </c>
      <c r="I8" s="93">
        <v>60</v>
      </c>
      <c r="J8" s="61" t="s">
        <v>57</v>
      </c>
      <c r="K8" s="101">
        <v>54</v>
      </c>
      <c r="L8" s="61" t="s">
        <v>57</v>
      </c>
      <c r="M8" s="93"/>
      <c r="N8" s="61" t="s">
        <v>57</v>
      </c>
      <c r="O8" s="93"/>
    </row>
    <row r="9" spans="1:15" ht="15" customHeight="1" thickBot="1">
      <c r="B9" s="150"/>
      <c r="C9" s="141"/>
      <c r="D9" s="147"/>
      <c r="E9" s="147"/>
      <c r="F9" s="62" t="s">
        <v>58</v>
      </c>
      <c r="G9" s="48">
        <v>15</v>
      </c>
      <c r="H9" s="99" t="s">
        <v>58</v>
      </c>
      <c r="I9" s="94"/>
      <c r="J9" s="62" t="s">
        <v>58</v>
      </c>
      <c r="K9" s="94"/>
      <c r="L9" s="62" t="s">
        <v>58</v>
      </c>
      <c r="M9" s="94"/>
      <c r="N9" s="62" t="s">
        <v>58</v>
      </c>
      <c r="O9" s="102">
        <v>15</v>
      </c>
    </row>
    <row r="10" spans="1:15" ht="15" customHeight="1">
      <c r="B10" s="148" t="s">
        <v>43</v>
      </c>
      <c r="C10" s="139">
        <v>10</v>
      </c>
      <c r="D10" s="145">
        <f>A$1*C10/'Product Backlog'!I$3</f>
        <v>0.8</v>
      </c>
      <c r="E10" s="145">
        <f t="shared" ref="E10" si="1">60*D10</f>
        <v>48</v>
      </c>
      <c r="F10" s="60" t="s">
        <v>56</v>
      </c>
      <c r="G10" s="46">
        <v>15</v>
      </c>
      <c r="H10" s="97" t="s">
        <v>56</v>
      </c>
      <c r="I10" s="100">
        <v>15</v>
      </c>
      <c r="J10" s="60" t="s">
        <v>56</v>
      </c>
      <c r="K10" s="92"/>
      <c r="L10" s="60" t="s">
        <v>56</v>
      </c>
      <c r="M10" s="92"/>
      <c r="N10" s="60" t="s">
        <v>56</v>
      </c>
      <c r="O10" s="92"/>
    </row>
    <row r="11" spans="1:15" ht="15" customHeight="1">
      <c r="B11" s="149"/>
      <c r="C11" s="140"/>
      <c r="D11" s="146"/>
      <c r="E11" s="146"/>
      <c r="F11" s="61" t="s">
        <v>57</v>
      </c>
      <c r="G11" s="47">
        <v>18</v>
      </c>
      <c r="H11" s="98" t="s">
        <v>57</v>
      </c>
      <c r="I11" s="93"/>
      <c r="J11" s="61" t="s">
        <v>57</v>
      </c>
      <c r="K11" s="101">
        <v>18</v>
      </c>
      <c r="L11" s="61" t="s">
        <v>57</v>
      </c>
      <c r="M11" s="93"/>
      <c r="N11" s="61" t="s">
        <v>57</v>
      </c>
      <c r="O11" s="93"/>
    </row>
    <row r="12" spans="1:15" ht="15" customHeight="1" thickBot="1">
      <c r="B12" s="150"/>
      <c r="C12" s="141"/>
      <c r="D12" s="147"/>
      <c r="E12" s="147"/>
      <c r="F12" s="62" t="s">
        <v>58</v>
      </c>
      <c r="G12" s="48">
        <v>15</v>
      </c>
      <c r="H12" s="99" t="s">
        <v>58</v>
      </c>
      <c r="I12" s="94"/>
      <c r="J12" s="62" t="s">
        <v>58</v>
      </c>
      <c r="K12" s="94"/>
      <c r="L12" s="62" t="s">
        <v>58</v>
      </c>
      <c r="M12" s="94"/>
      <c r="N12" s="62" t="s">
        <v>58</v>
      </c>
      <c r="O12" s="102">
        <v>15</v>
      </c>
    </row>
    <row r="13" spans="1:15" ht="15" customHeight="1">
      <c r="B13" s="148" t="s">
        <v>33</v>
      </c>
      <c r="C13" s="139">
        <v>20</v>
      </c>
      <c r="D13" s="145">
        <f>A$1*C13/'Product Backlog'!I$3</f>
        <v>1.6</v>
      </c>
      <c r="E13" s="145">
        <f t="shared" ref="E13" si="2">60*D13</f>
        <v>96</v>
      </c>
      <c r="F13" s="60" t="s">
        <v>56</v>
      </c>
      <c r="G13" s="46">
        <v>15</v>
      </c>
      <c r="H13" s="97" t="s">
        <v>56</v>
      </c>
      <c r="I13" s="100">
        <v>15</v>
      </c>
      <c r="J13" s="60" t="s">
        <v>56</v>
      </c>
      <c r="K13" s="92"/>
      <c r="L13" s="60" t="s">
        <v>56</v>
      </c>
      <c r="M13" s="92"/>
      <c r="N13" s="60" t="s">
        <v>56</v>
      </c>
      <c r="O13" s="92"/>
    </row>
    <row r="14" spans="1:15" ht="15" customHeight="1">
      <c r="B14" s="149"/>
      <c r="C14" s="140"/>
      <c r="D14" s="146"/>
      <c r="E14" s="146"/>
      <c r="F14" s="61" t="s">
        <v>57</v>
      </c>
      <c r="G14" s="47">
        <v>66</v>
      </c>
      <c r="H14" s="98" t="s">
        <v>57</v>
      </c>
      <c r="I14" s="93"/>
      <c r="J14" s="61" t="s">
        <v>57</v>
      </c>
      <c r="K14" s="101">
        <v>66</v>
      </c>
      <c r="L14" s="61" t="s">
        <v>57</v>
      </c>
      <c r="M14" s="93"/>
      <c r="N14" s="61" t="s">
        <v>57</v>
      </c>
      <c r="O14" s="93"/>
    </row>
    <row r="15" spans="1:15" ht="15" customHeight="1" thickBot="1">
      <c r="B15" s="150"/>
      <c r="C15" s="141"/>
      <c r="D15" s="147"/>
      <c r="E15" s="147"/>
      <c r="F15" s="62" t="s">
        <v>58</v>
      </c>
      <c r="G15" s="48">
        <v>15</v>
      </c>
      <c r="H15" s="99" t="s">
        <v>58</v>
      </c>
      <c r="I15" s="94"/>
      <c r="J15" s="62" t="s">
        <v>58</v>
      </c>
      <c r="K15" s="94"/>
      <c r="L15" s="62" t="s">
        <v>58</v>
      </c>
      <c r="M15" s="94"/>
      <c r="N15" s="62" t="s">
        <v>58</v>
      </c>
      <c r="O15" s="102">
        <v>15</v>
      </c>
    </row>
    <row r="16" spans="1:15" ht="15" customHeight="1">
      <c r="B16" s="152" t="s">
        <v>95</v>
      </c>
      <c r="C16" s="139">
        <v>30</v>
      </c>
      <c r="D16" s="145">
        <f>A$1*C16/'Product Backlog'!I$3</f>
        <v>2.4</v>
      </c>
      <c r="E16" s="145">
        <f t="shared" ref="E16" si="3">60*D16</f>
        <v>144</v>
      </c>
      <c r="F16" s="60" t="s">
        <v>56</v>
      </c>
      <c r="G16" s="46">
        <v>15</v>
      </c>
      <c r="H16" s="97" t="s">
        <v>56</v>
      </c>
      <c r="I16" s="100">
        <v>15</v>
      </c>
      <c r="J16" s="60" t="s">
        <v>56</v>
      </c>
      <c r="K16" s="92"/>
      <c r="L16" s="60" t="s">
        <v>56</v>
      </c>
      <c r="M16" s="92"/>
      <c r="N16" s="60" t="s">
        <v>56</v>
      </c>
      <c r="O16" s="92"/>
    </row>
    <row r="17" spans="1:15" ht="15" customHeight="1">
      <c r="B17" s="153"/>
      <c r="C17" s="140"/>
      <c r="D17" s="146"/>
      <c r="E17" s="146"/>
      <c r="F17" s="61" t="s">
        <v>57</v>
      </c>
      <c r="G17" s="47">
        <v>114</v>
      </c>
      <c r="H17" s="98" t="s">
        <v>57</v>
      </c>
      <c r="I17" s="93"/>
      <c r="J17" s="61" t="s">
        <v>57</v>
      </c>
      <c r="K17" s="93">
        <v>96</v>
      </c>
      <c r="L17" s="61" t="s">
        <v>57</v>
      </c>
      <c r="M17" s="101">
        <v>18</v>
      </c>
      <c r="N17" s="61" t="s">
        <v>57</v>
      </c>
      <c r="O17" s="93"/>
    </row>
    <row r="18" spans="1:15" ht="15" customHeight="1" thickBot="1">
      <c r="B18" s="154"/>
      <c r="C18" s="141"/>
      <c r="D18" s="147"/>
      <c r="E18" s="147"/>
      <c r="F18" s="62" t="s">
        <v>58</v>
      </c>
      <c r="G18" s="48">
        <v>15</v>
      </c>
      <c r="H18" s="99" t="s">
        <v>58</v>
      </c>
      <c r="I18" s="94"/>
      <c r="J18" s="62" t="s">
        <v>58</v>
      </c>
      <c r="K18" s="94"/>
      <c r="L18" s="62" t="s">
        <v>58</v>
      </c>
      <c r="M18" s="94"/>
      <c r="N18" s="62" t="s">
        <v>58</v>
      </c>
      <c r="O18" s="102">
        <v>15</v>
      </c>
    </row>
    <row r="19" spans="1:15" ht="15" customHeight="1">
      <c r="B19" s="148" t="s">
        <v>37</v>
      </c>
      <c r="C19" s="139">
        <v>20</v>
      </c>
      <c r="D19" s="145">
        <f>A$1*C19/'Product Backlog'!I$3</f>
        <v>1.6</v>
      </c>
      <c r="E19" s="145">
        <f t="shared" ref="E19" si="4">60*D19</f>
        <v>96</v>
      </c>
      <c r="F19" s="60" t="s">
        <v>56</v>
      </c>
      <c r="G19" s="46">
        <v>15</v>
      </c>
      <c r="H19" s="97" t="s">
        <v>56</v>
      </c>
      <c r="I19" s="100">
        <v>15</v>
      </c>
      <c r="J19" s="60" t="s">
        <v>56</v>
      </c>
      <c r="K19" s="92"/>
      <c r="L19" s="60" t="s">
        <v>56</v>
      </c>
      <c r="M19" s="92"/>
      <c r="N19" s="60" t="s">
        <v>56</v>
      </c>
      <c r="O19" s="92"/>
    </row>
    <row r="20" spans="1:15" ht="15" customHeight="1">
      <c r="B20" s="149"/>
      <c r="C20" s="140"/>
      <c r="D20" s="146"/>
      <c r="E20" s="146"/>
      <c r="F20" s="61" t="s">
        <v>57</v>
      </c>
      <c r="G20" s="47">
        <v>66</v>
      </c>
      <c r="H20" s="98" t="s">
        <v>57</v>
      </c>
      <c r="I20" s="93"/>
      <c r="J20" s="61" t="s">
        <v>57</v>
      </c>
      <c r="K20" s="93"/>
      <c r="L20" s="61" t="s">
        <v>57</v>
      </c>
      <c r="M20" s="101">
        <v>66</v>
      </c>
      <c r="N20" s="61" t="s">
        <v>57</v>
      </c>
      <c r="O20" s="93"/>
    </row>
    <row r="21" spans="1:15" ht="15" customHeight="1" thickBot="1">
      <c r="B21" s="150"/>
      <c r="C21" s="141"/>
      <c r="D21" s="147"/>
      <c r="E21" s="147"/>
      <c r="F21" s="62" t="s">
        <v>58</v>
      </c>
      <c r="G21" s="48">
        <v>15</v>
      </c>
      <c r="H21" s="99" t="s">
        <v>58</v>
      </c>
      <c r="I21" s="94"/>
      <c r="J21" s="62" t="s">
        <v>58</v>
      </c>
      <c r="K21" s="94"/>
      <c r="L21" s="62" t="s">
        <v>58</v>
      </c>
      <c r="M21" s="94"/>
      <c r="N21" s="62" t="s">
        <v>58</v>
      </c>
      <c r="O21" s="102">
        <v>15</v>
      </c>
    </row>
    <row r="22" spans="1:15" ht="15" customHeight="1">
      <c r="B22" s="148" t="s">
        <v>39</v>
      </c>
      <c r="C22" s="139">
        <v>40</v>
      </c>
      <c r="D22" s="145">
        <f>A$1*C22/'Product Backlog'!I$3</f>
        <v>3.2</v>
      </c>
      <c r="E22" s="145">
        <f t="shared" ref="E22" si="5">60*D22</f>
        <v>192</v>
      </c>
      <c r="F22" s="60" t="s">
        <v>56</v>
      </c>
      <c r="G22" s="46">
        <v>15</v>
      </c>
      <c r="H22" s="97" t="s">
        <v>56</v>
      </c>
      <c r="I22" s="100">
        <v>15</v>
      </c>
      <c r="J22" s="60" t="s">
        <v>56</v>
      </c>
      <c r="K22" s="92"/>
      <c r="L22" s="60" t="s">
        <v>56</v>
      </c>
      <c r="M22" s="92"/>
      <c r="N22" s="60" t="s">
        <v>56</v>
      </c>
      <c r="O22" s="92"/>
    </row>
    <row r="23" spans="1:15" ht="15" customHeight="1">
      <c r="B23" s="149"/>
      <c r="C23" s="140"/>
      <c r="D23" s="146"/>
      <c r="E23" s="146"/>
      <c r="F23" s="61" t="s">
        <v>57</v>
      </c>
      <c r="G23" s="47">
        <v>162</v>
      </c>
      <c r="H23" s="98" t="s">
        <v>57</v>
      </c>
      <c r="I23" s="93"/>
      <c r="J23" s="61" t="s">
        <v>57</v>
      </c>
      <c r="K23" s="93"/>
      <c r="L23" s="61" t="s">
        <v>57</v>
      </c>
      <c r="M23" s="93">
        <v>156</v>
      </c>
      <c r="N23" s="61" t="s">
        <v>57</v>
      </c>
      <c r="O23" s="101">
        <v>6</v>
      </c>
    </row>
    <row r="24" spans="1:15" ht="15" customHeight="1" thickBot="1">
      <c r="B24" s="150"/>
      <c r="C24" s="151"/>
      <c r="D24" s="146"/>
      <c r="E24" s="147"/>
      <c r="F24" s="90" t="s">
        <v>58</v>
      </c>
      <c r="G24" s="91">
        <v>15</v>
      </c>
      <c r="H24" s="99" t="s">
        <v>58</v>
      </c>
      <c r="I24" s="94"/>
      <c r="J24" s="62" t="s">
        <v>58</v>
      </c>
      <c r="K24" s="94"/>
      <c r="L24" s="62" t="s">
        <v>58</v>
      </c>
      <c r="M24" s="94"/>
      <c r="N24" s="62" t="s">
        <v>58</v>
      </c>
      <c r="O24" s="102">
        <v>15</v>
      </c>
    </row>
    <row r="25" spans="1:15" ht="15" customHeight="1">
      <c r="B25" s="136" t="s">
        <v>51</v>
      </c>
      <c r="C25" s="139">
        <v>30</v>
      </c>
      <c r="D25" s="142">
        <f>A$1*C25/'Product Backlog'!I$3</f>
        <v>2.4</v>
      </c>
      <c r="E25" s="145">
        <f t="shared" ref="E25" si="6">60*D25</f>
        <v>144</v>
      </c>
      <c r="F25" s="60" t="s">
        <v>56</v>
      </c>
      <c r="G25" s="46">
        <v>15</v>
      </c>
      <c r="H25" s="97" t="s">
        <v>56</v>
      </c>
      <c r="I25" s="100">
        <v>15</v>
      </c>
      <c r="J25" s="60" t="s">
        <v>56</v>
      </c>
      <c r="K25" s="92"/>
      <c r="L25" s="60" t="s">
        <v>56</v>
      </c>
      <c r="M25" s="92"/>
      <c r="N25" s="60" t="s">
        <v>56</v>
      </c>
      <c r="O25" s="92"/>
    </row>
    <row r="26" spans="1:15" ht="15" customHeight="1">
      <c r="B26" s="137"/>
      <c r="C26" s="140"/>
      <c r="D26" s="143"/>
      <c r="E26" s="146"/>
      <c r="F26" s="61" t="s">
        <v>57</v>
      </c>
      <c r="G26" s="47">
        <v>114</v>
      </c>
      <c r="H26" s="98" t="s">
        <v>57</v>
      </c>
      <c r="I26" s="93"/>
      <c r="J26" s="61" t="s">
        <v>57</v>
      </c>
      <c r="K26" s="93"/>
      <c r="L26" s="61" t="s">
        <v>57</v>
      </c>
      <c r="M26" s="93"/>
      <c r="N26" s="61" t="s">
        <v>57</v>
      </c>
      <c r="O26" s="101">
        <v>114</v>
      </c>
    </row>
    <row r="27" spans="1:15" ht="15" customHeight="1" thickBot="1">
      <c r="B27" s="138"/>
      <c r="C27" s="141"/>
      <c r="D27" s="144"/>
      <c r="E27" s="147"/>
      <c r="F27" s="62" t="s">
        <v>58</v>
      </c>
      <c r="G27" s="48">
        <v>15</v>
      </c>
      <c r="H27" s="99" t="s">
        <v>58</v>
      </c>
      <c r="I27" s="94"/>
      <c r="J27" s="62" t="s">
        <v>58</v>
      </c>
      <c r="K27" s="94"/>
      <c r="L27" s="62" t="s">
        <v>58</v>
      </c>
      <c r="M27" s="94"/>
      <c r="N27" s="62" t="s">
        <v>58</v>
      </c>
      <c r="O27" s="102">
        <v>15</v>
      </c>
    </row>
    <row r="30" spans="1:15">
      <c r="I30">
        <f>SUM(I4:I27)</f>
        <v>240</v>
      </c>
      <c r="K30" s="59">
        <f>SUM(K4:K27)</f>
        <v>240</v>
      </c>
      <c r="M30" s="59">
        <f>SUM(M4:M27)</f>
        <v>240</v>
      </c>
      <c r="O30" s="59">
        <f>SUM(O4:O27)</f>
        <v>240</v>
      </c>
    </row>
    <row r="31" spans="1:15">
      <c r="A31" s="52"/>
      <c r="B31" s="52"/>
      <c r="C31" s="52"/>
    </row>
    <row r="32" spans="1:15">
      <c r="A32" s="52"/>
      <c r="B32" s="103"/>
      <c r="C32" s="52"/>
    </row>
    <row r="33" spans="1:3">
      <c r="A33" s="52"/>
      <c r="B33" s="103"/>
      <c r="C33" s="52"/>
    </row>
    <row r="34" spans="1:3">
      <c r="A34" s="52"/>
      <c r="B34" s="103"/>
      <c r="C34" s="52"/>
    </row>
    <row r="35" spans="1:3">
      <c r="A35" s="52"/>
      <c r="B35" s="103"/>
      <c r="C35" s="52"/>
    </row>
    <row r="36" spans="1:3">
      <c r="A36" s="52"/>
      <c r="B36" s="103"/>
      <c r="C36" s="52"/>
    </row>
    <row r="37" spans="1:3">
      <c r="A37" s="52"/>
      <c r="B37" s="103"/>
      <c r="C37" s="52"/>
    </row>
    <row r="38" spans="1:3">
      <c r="A38" s="52"/>
      <c r="B38" s="103"/>
      <c r="C38" s="52"/>
    </row>
    <row r="39" spans="1:3">
      <c r="A39" s="52"/>
      <c r="B39" s="103"/>
      <c r="C39" s="52"/>
    </row>
    <row r="40" spans="1:3">
      <c r="A40" s="52"/>
      <c r="B40" s="103"/>
      <c r="C40" s="52"/>
    </row>
  </sheetData>
  <mergeCells count="37">
    <mergeCell ref="C4:C6"/>
    <mergeCell ref="B4:B6"/>
    <mergeCell ref="B7:B9"/>
    <mergeCell ref="B10:B12"/>
    <mergeCell ref="B13:B15"/>
    <mergeCell ref="D16:D18"/>
    <mergeCell ref="D19:D21"/>
    <mergeCell ref="B19:B21"/>
    <mergeCell ref="B22:B24"/>
    <mergeCell ref="C7:C9"/>
    <mergeCell ref="C10:C12"/>
    <mergeCell ref="C13:C15"/>
    <mergeCell ref="C16:C18"/>
    <mergeCell ref="C19:C21"/>
    <mergeCell ref="C22:C24"/>
    <mergeCell ref="B16:B18"/>
    <mergeCell ref="B25:B27"/>
    <mergeCell ref="C25:C27"/>
    <mergeCell ref="D25:D27"/>
    <mergeCell ref="E4:E6"/>
    <mergeCell ref="E7:E9"/>
    <mergeCell ref="E10:E12"/>
    <mergeCell ref="E13:E15"/>
    <mergeCell ref="E16:E18"/>
    <mergeCell ref="E19:E21"/>
    <mergeCell ref="E22:E24"/>
    <mergeCell ref="E25:E27"/>
    <mergeCell ref="D22:D24"/>
    <mergeCell ref="D4:D6"/>
    <mergeCell ref="D7:D9"/>
    <mergeCell ref="D10:D12"/>
    <mergeCell ref="D13:D15"/>
    <mergeCell ref="L2:M2"/>
    <mergeCell ref="N2:O2"/>
    <mergeCell ref="J2:K2"/>
    <mergeCell ref="H2:I2"/>
    <mergeCell ref="C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5B6A-3B47-4B59-A52E-2C64D685729F}">
  <dimension ref="B1:C16"/>
  <sheetViews>
    <sheetView workbookViewId="0">
      <selection activeCell="J14" sqref="J14"/>
    </sheetView>
  </sheetViews>
  <sheetFormatPr baseColWidth="10" defaultRowHeight="12.75"/>
  <cols>
    <col min="2" max="2" width="15" customWidth="1"/>
    <col min="3" max="3" width="28.140625" bestFit="1" customWidth="1"/>
  </cols>
  <sheetData>
    <row r="1" spans="2:3" ht="13.5" thickBot="1"/>
    <row r="2" spans="2:3" ht="27.95" customHeight="1" thickBot="1">
      <c r="B2" s="113" t="s">
        <v>64</v>
      </c>
      <c r="C2" s="114">
        <v>43216</v>
      </c>
    </row>
    <row r="3" spans="2:3" ht="27.95" customHeight="1" thickBot="1">
      <c r="B3" s="112" t="s">
        <v>65</v>
      </c>
      <c r="C3" s="115" t="s">
        <v>69</v>
      </c>
    </row>
    <row r="4" spans="2:3" ht="27.95" customHeight="1" thickBot="1">
      <c r="B4" s="111" t="s">
        <v>66</v>
      </c>
      <c r="C4" s="116" t="s">
        <v>70</v>
      </c>
    </row>
    <row r="5" spans="2:3" ht="12" customHeight="1">
      <c r="B5" s="155" t="s">
        <v>67</v>
      </c>
      <c r="C5" s="117" t="s">
        <v>55</v>
      </c>
    </row>
    <row r="6" spans="2:3" ht="12" customHeight="1">
      <c r="B6" s="156"/>
      <c r="C6" s="118" t="s">
        <v>41</v>
      </c>
    </row>
    <row r="7" spans="2:3" ht="12" customHeight="1">
      <c r="B7" s="156"/>
      <c r="C7" s="119" t="s">
        <v>43</v>
      </c>
    </row>
    <row r="8" spans="2:3" ht="12" customHeight="1">
      <c r="B8" s="156"/>
      <c r="C8" s="118" t="s">
        <v>33</v>
      </c>
    </row>
    <row r="9" spans="2:3" ht="12" customHeight="1">
      <c r="B9" s="156"/>
      <c r="C9" s="120" t="s">
        <v>95</v>
      </c>
    </row>
    <row r="10" spans="2:3" ht="12" customHeight="1">
      <c r="B10" s="156"/>
      <c r="C10" s="118" t="s">
        <v>37</v>
      </c>
    </row>
    <row r="11" spans="2:3" s="59" customFormat="1" ht="12" customHeight="1">
      <c r="B11" s="157"/>
      <c r="C11" s="118" t="s">
        <v>39</v>
      </c>
    </row>
    <row r="12" spans="2:3" ht="12" customHeight="1" thickBot="1">
      <c r="B12" s="158"/>
      <c r="C12" s="121" t="s">
        <v>51</v>
      </c>
    </row>
    <row r="13" spans="2:3" ht="12" customHeight="1">
      <c r="B13" s="159" t="s">
        <v>68</v>
      </c>
      <c r="C13" s="108" t="s">
        <v>71</v>
      </c>
    </row>
    <row r="14" spans="2:3" ht="12" customHeight="1">
      <c r="B14" s="160"/>
      <c r="C14" s="109" t="s">
        <v>72</v>
      </c>
    </row>
    <row r="15" spans="2:3" ht="12" customHeight="1">
      <c r="B15" s="160"/>
      <c r="C15" s="109" t="s">
        <v>73</v>
      </c>
    </row>
    <row r="16" spans="2:3" ht="12" customHeight="1" thickBot="1">
      <c r="B16" s="161"/>
      <c r="C16" s="110" t="s">
        <v>74</v>
      </c>
    </row>
  </sheetData>
  <mergeCells count="2">
    <mergeCell ref="B5:B12"/>
    <mergeCell ref="B13:B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workbookViewId="0">
      <selection activeCell="G8" sqref="G8"/>
    </sheetView>
  </sheetViews>
  <sheetFormatPr baseColWidth="10" defaultColWidth="17.28515625" defaultRowHeight="15" customHeight="1"/>
  <cols>
    <col min="1" max="1" width="3.140625" customWidth="1"/>
    <col min="2" max="2" width="22.85546875" customWidth="1"/>
    <col min="3" max="5" width="11.7109375" customWidth="1"/>
    <col min="6" max="6" width="11.5703125" customWidth="1"/>
    <col min="7" max="7" width="11.28515625" customWidth="1"/>
    <col min="8" max="12" width="13.28515625" customWidth="1"/>
    <col min="13" max="13" width="11.5703125" customWidth="1"/>
    <col min="14" max="26" width="14.42578125" customWidth="1"/>
  </cols>
  <sheetData>
    <row r="1" spans="1:13" ht="7.5" customHeight="1">
      <c r="A1" s="1"/>
      <c r="B1" s="2"/>
      <c r="C1" s="2"/>
      <c r="D1" s="2"/>
      <c r="E1" s="3"/>
      <c r="F1" s="3"/>
      <c r="G1" s="5"/>
      <c r="H1" s="5"/>
      <c r="I1" s="5"/>
      <c r="J1" s="5"/>
      <c r="K1" s="5"/>
      <c r="L1" s="5"/>
      <c r="M1" s="5"/>
    </row>
    <row r="2" spans="1:13" ht="18.75">
      <c r="A2" s="2"/>
      <c r="B2" s="162" t="s">
        <v>0</v>
      </c>
      <c r="C2" s="163"/>
      <c r="D2" s="2"/>
      <c r="E2" s="3"/>
      <c r="F2" s="3"/>
      <c r="G2" s="5"/>
      <c r="H2" s="5"/>
      <c r="I2" s="5"/>
    </row>
    <row r="3" spans="1:13" ht="6" customHeight="1">
      <c r="A3" s="2"/>
      <c r="B3" s="9"/>
      <c r="C3" s="9">
        <v>0</v>
      </c>
      <c r="D3" s="9">
        <v>1</v>
      </c>
      <c r="E3" s="11">
        <v>2</v>
      </c>
      <c r="F3" s="84">
        <v>3</v>
      </c>
      <c r="G3" s="81">
        <v>4</v>
      </c>
      <c r="H3" s="81">
        <v>5</v>
      </c>
      <c r="I3" s="81"/>
    </row>
    <row r="4" spans="1:13" ht="15.75" customHeight="1">
      <c r="A4" s="13"/>
      <c r="B4" s="15"/>
      <c r="C4" s="18" t="s">
        <v>4</v>
      </c>
      <c r="D4" s="18" t="s">
        <v>13</v>
      </c>
      <c r="E4" s="76" t="s">
        <v>14</v>
      </c>
      <c r="F4" s="85" t="s">
        <v>15</v>
      </c>
      <c r="G4" s="78" t="s">
        <v>16</v>
      </c>
      <c r="H4" s="78" t="s">
        <v>17</v>
      </c>
      <c r="I4" s="78" t="s">
        <v>18</v>
      </c>
    </row>
    <row r="5" spans="1:13" ht="15.75" customHeight="1">
      <c r="A5" s="13"/>
      <c r="B5" s="20" t="s">
        <v>19</v>
      </c>
      <c r="C5" s="22"/>
      <c r="D5" s="22"/>
      <c r="E5" s="77"/>
      <c r="F5" s="86"/>
      <c r="G5" s="79"/>
      <c r="H5" s="79"/>
      <c r="I5" s="79"/>
      <c r="J5" s="26"/>
      <c r="K5" s="27"/>
      <c r="L5" s="27"/>
    </row>
    <row r="6" spans="1:13" ht="12.75" customHeight="1">
      <c r="A6" s="2"/>
      <c r="B6" s="29"/>
      <c r="C6" s="29"/>
      <c r="D6" s="29"/>
      <c r="E6" s="31"/>
      <c r="F6" s="82"/>
      <c r="G6" s="82"/>
      <c r="H6" s="83"/>
      <c r="I6" s="83"/>
      <c r="J6" s="52"/>
    </row>
    <row r="7" spans="1:13" ht="15.75" customHeight="1">
      <c r="A7" s="13"/>
      <c r="B7" s="15" t="s">
        <v>21</v>
      </c>
      <c r="C7" s="18" t="s">
        <v>22</v>
      </c>
      <c r="D7" s="18" t="s">
        <v>23</v>
      </c>
      <c r="E7" s="18" t="s">
        <v>24</v>
      </c>
      <c r="F7" s="18" t="s">
        <v>25</v>
      </c>
      <c r="G7" s="76" t="s">
        <v>26</v>
      </c>
      <c r="H7" s="85" t="s">
        <v>27</v>
      </c>
      <c r="I7" s="78"/>
      <c r="J7" s="78"/>
    </row>
    <row r="8" spans="1:13">
      <c r="A8" s="13"/>
      <c r="B8" s="20" t="s">
        <v>28</v>
      </c>
      <c r="C8" s="104">
        <v>200</v>
      </c>
      <c r="D8" s="104">
        <v>180</v>
      </c>
      <c r="E8" s="104">
        <v>160</v>
      </c>
      <c r="F8" s="104">
        <v>140</v>
      </c>
      <c r="G8" s="105">
        <v>120</v>
      </c>
      <c r="H8" s="106"/>
      <c r="I8" s="79"/>
      <c r="J8" s="79"/>
    </row>
    <row r="9" spans="1:13">
      <c r="A9" s="13"/>
      <c r="B9" s="20" t="s">
        <v>29</v>
      </c>
      <c r="C9" s="107">
        <f>$C$8-C$3*($C$8/4)</f>
        <v>200</v>
      </c>
      <c r="D9" s="107">
        <f t="shared" ref="D9:G9" si="0">$C$8-D$3*($C$8/4)</f>
        <v>150</v>
      </c>
      <c r="E9" s="107">
        <f t="shared" si="0"/>
        <v>100</v>
      </c>
      <c r="F9" s="107">
        <f t="shared" si="0"/>
        <v>50</v>
      </c>
      <c r="G9" s="107">
        <f t="shared" si="0"/>
        <v>0</v>
      </c>
      <c r="H9" s="107"/>
      <c r="I9" s="80"/>
      <c r="J9" s="80"/>
      <c r="K9" s="5"/>
      <c r="L9" s="5"/>
      <c r="M9" s="5"/>
    </row>
    <row r="10" spans="1:13">
      <c r="A10" s="2"/>
      <c r="B10" s="35" t="s">
        <v>30</v>
      </c>
      <c r="C10" s="107">
        <f>$C$8-C3*($C$8/3)</f>
        <v>200</v>
      </c>
      <c r="D10" s="107">
        <f t="shared" ref="D10:F10" si="1">$C$8-D3*($C$8/3)</f>
        <v>133.33333333333331</v>
      </c>
      <c r="E10" s="107">
        <f t="shared" si="1"/>
        <v>66.666666666666657</v>
      </c>
      <c r="F10" s="107">
        <f t="shared" si="1"/>
        <v>0</v>
      </c>
      <c r="G10" s="107"/>
      <c r="H10" s="107"/>
      <c r="I10" s="80"/>
      <c r="J10" s="80"/>
      <c r="K10" s="5"/>
      <c r="L10" s="5"/>
      <c r="M10" s="5"/>
    </row>
    <row r="11" spans="1:13">
      <c r="A11" s="2"/>
      <c r="B11" s="35" t="s">
        <v>31</v>
      </c>
      <c r="C11" s="107">
        <f>$C$8-C$3*($C$8/5)</f>
        <v>200</v>
      </c>
      <c r="D11" s="107">
        <f t="shared" ref="D11:H11" si="2">$C$8-D$3*($C$8/5)</f>
        <v>160</v>
      </c>
      <c r="E11" s="107">
        <f t="shared" si="2"/>
        <v>120</v>
      </c>
      <c r="F11" s="107">
        <f t="shared" si="2"/>
        <v>80</v>
      </c>
      <c r="G11" s="107">
        <f t="shared" si="2"/>
        <v>40</v>
      </c>
      <c r="H11" s="107">
        <f t="shared" si="2"/>
        <v>0</v>
      </c>
      <c r="I11" s="80"/>
      <c r="J11" s="80"/>
      <c r="K11" s="5"/>
      <c r="L11" s="5"/>
      <c r="M11" s="5"/>
    </row>
    <row r="12" spans="1:13" ht="12.7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</row>
    <row r="13" spans="1:13" ht="12.75">
      <c r="A13" s="2"/>
      <c r="B13" s="2"/>
      <c r="C13" s="2"/>
      <c r="D13" s="2"/>
      <c r="E13" s="2"/>
      <c r="F13" s="2"/>
      <c r="G13" s="5"/>
      <c r="H13" s="5"/>
      <c r="I13" s="5"/>
      <c r="J13" s="5"/>
      <c r="K13" s="5"/>
      <c r="L13" s="5"/>
      <c r="M13" s="5"/>
    </row>
    <row r="14" spans="1:13" ht="12.75">
      <c r="A14" s="2"/>
      <c r="B14" s="2"/>
      <c r="C14" s="2"/>
      <c r="D14" s="2"/>
      <c r="E14" s="2"/>
      <c r="F14" s="2"/>
      <c r="G14" s="5"/>
      <c r="H14" s="5"/>
      <c r="I14" s="5"/>
      <c r="J14" s="5"/>
      <c r="K14" s="5"/>
      <c r="L14" s="5"/>
      <c r="M14" s="5"/>
    </row>
    <row r="15" spans="1:13" ht="12.7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</row>
    <row r="16" spans="1:13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spans="1:13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spans="1:13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spans="1:13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3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spans="1:13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mergeCells count="1">
    <mergeCell ref="B2:C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showGridLines="0" tabSelected="1" workbookViewId="0">
      <selection activeCell="I18" sqref="I18"/>
    </sheetView>
  </sheetViews>
  <sheetFormatPr baseColWidth="10" defaultColWidth="17.28515625" defaultRowHeight="15" customHeight="1"/>
  <cols>
    <col min="1" max="1" width="1.7109375" customWidth="1"/>
    <col min="2" max="2" width="32.28515625" customWidth="1"/>
    <col min="3" max="11" width="17.28515625" customWidth="1"/>
    <col min="12" max="12" width="10.7109375" customWidth="1"/>
    <col min="13" max="13" width="17.28515625" customWidth="1"/>
    <col min="14" max="26" width="14.42578125" customWidth="1"/>
  </cols>
  <sheetData>
    <row r="1" spans="1:20" ht="12.75" customHeight="1">
      <c r="A1" s="37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2.75" customHeight="1">
      <c r="A2" s="5"/>
      <c r="B2" s="38" t="s">
        <v>32</v>
      </c>
      <c r="C2" s="39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Story Mapping</vt:lpstr>
      <vt:lpstr>Product Backlog</vt:lpstr>
      <vt:lpstr>Sprint Backlog</vt:lpstr>
      <vt:lpstr>Road Map</vt:lpstr>
      <vt:lpstr>Suivi Release &amp; Vélocité</vt:lpstr>
      <vt:lpstr>Tableau de bord</vt:lpstr>
      <vt:lpstr>RP_Sprint_All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2018-04-19T09:49:41Z</dcterms:created>
  <dcterms:modified xsi:type="dcterms:W3CDTF">2018-04-26T14:22:42Z</dcterms:modified>
</cp:coreProperties>
</file>