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_Project工作项目\2D Design 二维设计\DAMOTO Spec\Completed Version\MX\MX2210-GP\"/>
    </mc:Choice>
  </mc:AlternateContent>
  <xr:revisionPtr revIDLastSave="0" documentId="13_ncr:1_{9B714FB3-9157-4C49-A0C8-24D4EC4575A1}" xr6:coauthVersionLast="45" xr6:coauthVersionMax="45" xr10:uidLastSave="{00000000-0000-0000-0000-000000000000}"/>
  <bookViews>
    <workbookView xWindow="-120" yWindow="-120" windowWidth="29040" windowHeight="15840" xr2:uid="{3230DE21-B86D-42E6-BB3D-9F99C8D8BD16}"/>
  </bookViews>
  <sheets>
    <sheet name="MX2210KV360HA-GP28L3A" sheetId="1" r:id="rId1"/>
  </sheets>
  <definedNames>
    <definedName name="_xlnm.Print_Area" localSheetId="0">'MX2210KV360HA-GP28L3A'!$A$1:$N$32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3" i="1" l="1"/>
  <c r="J23" i="1"/>
  <c r="L23" i="1"/>
  <c r="M23" i="1"/>
  <c r="J26" i="1" l="1"/>
  <c r="L26" i="1"/>
  <c r="M26" i="1"/>
  <c r="I26" i="1"/>
  <c r="J28" i="1" l="1"/>
  <c r="L28" i="1"/>
  <c r="M28" i="1"/>
  <c r="J27" i="1"/>
  <c r="L27" i="1"/>
  <c r="M27" i="1"/>
  <c r="I27" i="1"/>
  <c r="J25" i="1"/>
  <c r="L25" i="1"/>
  <c r="M25" i="1"/>
  <c r="I25" i="1"/>
  <c r="J24" i="1"/>
  <c r="L24" i="1"/>
  <c r="M24" i="1"/>
  <c r="J22" i="1"/>
  <c r="L22" i="1"/>
  <c r="M22" i="1"/>
  <c r="J21" i="1"/>
  <c r="L21" i="1"/>
  <c r="I24" i="1" l="1"/>
  <c r="I28" i="1" l="1"/>
  <c r="I22" i="1"/>
  <c r="I21" i="1"/>
</calcChain>
</file>

<file path=xl/sharedStrings.xml><?xml version="1.0" encoding="utf-8"?>
<sst xmlns="http://schemas.openxmlformats.org/spreadsheetml/2006/main" count="70" uniqueCount="59">
  <si>
    <t>Diametier</t>
    <phoneticPr fontId="1" type="noConversion"/>
  </si>
  <si>
    <t>Body length</t>
    <phoneticPr fontId="1" type="noConversion"/>
  </si>
  <si>
    <t>Output shaft diameter</t>
    <phoneticPr fontId="1" type="noConversion"/>
  </si>
  <si>
    <t>Output shaft lenghth</t>
    <phoneticPr fontId="1" type="noConversion"/>
  </si>
  <si>
    <t>Motor type</t>
    <phoneticPr fontId="1" type="noConversion"/>
  </si>
  <si>
    <t>BLDC outrunner</t>
    <phoneticPr fontId="1" type="noConversion"/>
  </si>
  <si>
    <t>Motor model</t>
    <phoneticPr fontId="1" type="noConversion"/>
  </si>
  <si>
    <t>Pole pairs</t>
    <phoneticPr fontId="1" type="noConversion"/>
  </si>
  <si>
    <t>Nominal &amp; Stall</t>
    <phoneticPr fontId="1" type="noConversion"/>
  </si>
  <si>
    <t>Nominal voltage</t>
    <phoneticPr fontId="1" type="noConversion"/>
  </si>
  <si>
    <t>Noload speed</t>
    <phoneticPr fontId="1" type="noConversion"/>
  </si>
  <si>
    <t>Nominal speed</t>
    <phoneticPr fontId="1" type="noConversion"/>
  </si>
  <si>
    <t>Nominal current</t>
    <phoneticPr fontId="1" type="noConversion"/>
  </si>
  <si>
    <t>Maximal power</t>
    <phoneticPr fontId="1" type="noConversion"/>
  </si>
  <si>
    <t>Gearbox Features</t>
    <phoneticPr fontId="1" type="noConversion"/>
  </si>
  <si>
    <t>Gearbox model</t>
    <phoneticPr fontId="1" type="noConversion"/>
  </si>
  <si>
    <t>Gearbox length</t>
    <phoneticPr fontId="1" type="noConversion"/>
  </si>
  <si>
    <t>Operating torque</t>
    <phoneticPr fontId="1" type="noConversion"/>
  </si>
  <si>
    <t>Gearbox efficiency</t>
    <phoneticPr fontId="1" type="noConversion"/>
  </si>
  <si>
    <t>Gearbox type</t>
    <phoneticPr fontId="1" type="noConversion"/>
  </si>
  <si>
    <t>Gearbox levels</t>
    <phoneticPr fontId="1" type="noConversion"/>
  </si>
  <si>
    <t>Gearbox diameter</t>
    <phoneticPr fontId="1" type="noConversion"/>
  </si>
  <si>
    <t>Gearbox ratio</t>
    <phoneticPr fontId="1" type="noConversion"/>
  </si>
  <si>
    <t>Brakeing torque</t>
    <phoneticPr fontId="1" type="noConversion"/>
  </si>
  <si>
    <t>Nominal torque</t>
    <phoneticPr fontId="1" type="noConversion"/>
  </si>
  <si>
    <t>Maximal efficiency</t>
    <phoneticPr fontId="1" type="noConversion"/>
  </si>
  <si>
    <r>
      <rPr>
        <b/>
        <sz val="10"/>
        <color theme="0"/>
        <rFont val="Arial Unicode MS"/>
        <family val="2"/>
        <charset val="134"/>
      </rPr>
      <t>General Characteris</t>
    </r>
    <r>
      <rPr>
        <b/>
        <sz val="10"/>
        <color theme="1"/>
        <rFont val="Arial Unicode MS"/>
        <family val="2"/>
        <charset val="134"/>
      </rPr>
      <t>itcs：</t>
    </r>
  </si>
  <si>
    <t>Basic Dimensions</t>
    <phoneticPr fontId="1" type="noConversion"/>
  </si>
  <si>
    <t>V</t>
    <phoneticPr fontId="1" type="noConversion"/>
  </si>
  <si>
    <t>Planetary</t>
  </si>
  <si>
    <t>kg*cm</t>
    <phoneticPr fontId="1" type="noConversion"/>
  </si>
  <si>
    <t>mm</t>
  </si>
  <si>
    <t>mm</t>
    <phoneticPr fontId="1" type="noConversion"/>
  </si>
  <si>
    <t>K</t>
    <phoneticPr fontId="1" type="noConversion"/>
  </si>
  <si>
    <t>Number of phases</t>
    <phoneticPr fontId="1" type="noConversion"/>
  </si>
  <si>
    <t>Motor Features</t>
    <phoneticPr fontId="1" type="noConversion"/>
  </si>
  <si>
    <t>rpm</t>
    <phoneticPr fontId="1" type="noConversion"/>
  </si>
  <si>
    <t>A</t>
    <phoneticPr fontId="1" type="noConversion"/>
  </si>
  <si>
    <t>W</t>
    <phoneticPr fontId="1" type="noConversion"/>
  </si>
  <si>
    <t>Motor parameter</t>
    <phoneticPr fontId="1" type="noConversion"/>
  </si>
  <si>
    <t>Unit</t>
    <phoneticPr fontId="1" type="noConversion"/>
  </si>
  <si>
    <t>Nm</t>
    <phoneticPr fontId="1" type="noConversion"/>
  </si>
  <si>
    <t>Pin definition(left to right):</t>
    <phoneticPr fontId="1" type="noConversion"/>
  </si>
  <si>
    <t>K</t>
    <phoneticPr fontId="1" type="noConversion"/>
  </si>
  <si>
    <t>*For more motor features please refer datasheet "MX2210KV360HA".</t>
    <phoneticPr fontId="1" type="noConversion"/>
  </si>
  <si>
    <t>*Attention: Stall operation is not recommended, please do necessary protection to avoid irreparable damage!</t>
    <phoneticPr fontId="1" type="noConversion"/>
  </si>
  <si>
    <t>*In case specific shaft, connector, or any other features need to be customized, please visit www.damoto.tech
and contact us.</t>
    <phoneticPr fontId="1" type="noConversion"/>
  </si>
  <si>
    <t>Connector:</t>
    <phoneticPr fontId="1" type="noConversion"/>
  </si>
  <si>
    <t>GH1.25-F-8P</t>
    <phoneticPr fontId="1" type="noConversion"/>
  </si>
  <si>
    <t>Cable：</t>
    <phoneticPr fontId="1" type="noConversion"/>
  </si>
  <si>
    <t>GH8P-M-28AWG-15cm</t>
    <phoneticPr fontId="1" type="noConversion"/>
  </si>
  <si>
    <t>MX2210KV360HA</t>
    <phoneticPr fontId="1" type="noConversion"/>
  </si>
  <si>
    <t>mm</t>
    <phoneticPr fontId="1" type="noConversion"/>
  </si>
  <si>
    <t>MX2210KV360HA-GP28L3A</t>
    <phoneticPr fontId="1" type="noConversion"/>
  </si>
  <si>
    <t>GP28L3A</t>
    <phoneticPr fontId="1" type="noConversion"/>
  </si>
  <si>
    <t xml:space="preserve">1.HW 2.HV 3.HU 4.GND 5.VCC 6.W  7.V  8.U </t>
    <phoneticPr fontId="1" type="noConversion"/>
  </si>
  <si>
    <t>37.7/52.1</t>
    <phoneticPr fontId="1" type="noConversion"/>
  </si>
  <si>
    <t>Stall torque*</t>
    <phoneticPr fontId="1" type="noConversion"/>
  </si>
  <si>
    <t>Stall current*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</si>
</sst>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_ "/>
  </numFmts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b/>
      <sz val="10"/>
      <color theme="0"/>
      <name val="Arial Unicode MS"/>
      <family val="2"/>
      <charset val="134"/>
    </font>
    <font>
      <sz val="11"/>
      <color theme="1"/>
      <name val="等线"/>
      <family val="3"/>
      <charset val="134"/>
      <scheme val="minor"/>
    </font>
    <font>
      <sz val="14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b/>
      <sz val="11"/>
      <color theme="1"/>
      <name val="Microsoft YaHei U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0" xfId="0" applyBorder="1">
      <alignment vertical="center"/>
    </xf>
    <xf numFmtId="0" fontId="4" fillId="0" borderId="0" xfId="0" applyFont="1" applyBorder="1">
      <alignment vertical="center"/>
    </xf>
    <xf numFmtId="0" fontId="2" fillId="3" borderId="0" xfId="0" applyFont="1" applyFill="1" applyBorder="1">
      <alignment vertical="center"/>
    </xf>
    <xf numFmtId="0" fontId="2" fillId="0" borderId="0" xfId="0" applyFont="1" applyBorder="1">
      <alignment vertical="center"/>
    </xf>
    <xf numFmtId="0" fontId="6" fillId="3" borderId="0" xfId="0" applyFont="1" applyFill="1" applyBorder="1" applyAlignment="1">
      <alignment horizontal="right" vertical="center"/>
    </xf>
    <xf numFmtId="0" fontId="0" fillId="3" borderId="0" xfId="0" applyFont="1" applyFill="1" applyBorder="1">
      <alignment vertical="center"/>
    </xf>
    <xf numFmtId="0" fontId="6" fillId="3" borderId="0" xfId="0" applyFont="1" applyFill="1" applyBorder="1">
      <alignment vertical="center"/>
    </xf>
    <xf numFmtId="0" fontId="6" fillId="4" borderId="0" xfId="0" applyFont="1" applyFill="1" applyBorder="1" applyAlignment="1">
      <alignment horizontal="right" vertical="center"/>
    </xf>
    <xf numFmtId="0" fontId="6" fillId="4" borderId="0" xfId="0" applyFont="1" applyFill="1" applyBorder="1">
      <alignment vertical="center"/>
    </xf>
    <xf numFmtId="9" fontId="6" fillId="4" borderId="0" xfId="0" applyNumberFormat="1" applyFont="1" applyFill="1" applyBorder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 applyAlignment="1">
      <alignment horizontal="center" vertical="center"/>
    </xf>
    <xf numFmtId="9" fontId="0" fillId="0" borderId="0" xfId="0" applyNumberFormat="1">
      <alignment vertical="center"/>
    </xf>
    <xf numFmtId="0" fontId="2" fillId="3" borderId="0" xfId="0" applyFont="1" applyFill="1" applyBorder="1" applyAlignment="1">
      <alignment horizontal="right" vertical="center"/>
    </xf>
    <xf numFmtId="177" fontId="0" fillId="3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0" fillId="0" borderId="0" xfId="0" applyFont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176" fontId="0" fillId="3" borderId="0" xfId="0" applyNumberFormat="1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177" fontId="0" fillId="4" borderId="0" xfId="0" applyNumberFormat="1" applyFont="1" applyFill="1" applyBorder="1" applyAlignment="1">
      <alignment horizontal="center" vertical="center"/>
    </xf>
    <xf numFmtId="9" fontId="0" fillId="4" borderId="0" xfId="0" applyNumberFormat="1" applyFont="1" applyFill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horizontal="right" vertical="center"/>
    </xf>
    <xf numFmtId="0" fontId="2" fillId="4" borderId="0" xfId="0" applyFont="1" applyFill="1" applyBorder="1">
      <alignment vertical="center"/>
    </xf>
    <xf numFmtId="0" fontId="2" fillId="0" borderId="0" xfId="0" applyFont="1" applyFill="1" applyBorder="1" applyAlignment="1">
      <alignment horizontal="right"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3" borderId="0" xfId="0" applyFill="1" applyAlignment="1"/>
    <xf numFmtId="0" fontId="0" fillId="3" borderId="0" xfId="0" applyFill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right"/>
    </xf>
    <xf numFmtId="0" fontId="2" fillId="0" borderId="0" xfId="0" applyFont="1" applyBorder="1" applyAlignment="1">
      <alignment horizontal="right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4" fillId="3" borderId="0" xfId="0" applyFont="1" applyFill="1" applyBorder="1">
      <alignment vertical="center"/>
    </xf>
    <xf numFmtId="0" fontId="0" fillId="4" borderId="0" xfId="0" applyFont="1" applyFill="1" applyBorder="1">
      <alignment vertical="center"/>
    </xf>
    <xf numFmtId="0" fontId="0" fillId="4" borderId="0" xfId="0" applyFont="1" applyFill="1" applyBorder="1" applyAlignment="1">
      <alignment horizontal="right" vertical="center"/>
    </xf>
    <xf numFmtId="0" fontId="6" fillId="4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176" fontId="0" fillId="4" borderId="0" xfId="0" applyNumberFormat="1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0" fillId="0" borderId="0" xfId="0" applyFont="1" applyBorder="1" applyAlignment="1">
      <alignment horizontal="right"/>
    </xf>
    <xf numFmtId="0" fontId="0" fillId="3" borderId="0" xfId="0" applyFill="1" applyAlignment="1">
      <alignment horizontal="left" vertical="center"/>
    </xf>
    <xf numFmtId="0" fontId="8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906</xdr:colOff>
      <xdr:row>0</xdr:row>
      <xdr:rowOff>9978</xdr:rowOff>
    </xdr:from>
    <xdr:to>
      <xdr:col>2</xdr:col>
      <xdr:colOff>89892</xdr:colOff>
      <xdr:row>0</xdr:row>
      <xdr:rowOff>336544</xdr:rowOff>
    </xdr:to>
    <xdr:pic>
      <xdr:nvPicPr>
        <xdr:cNvPr id="9" name="图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4714" t="1347" r="75265" b="95445"/>
        <a:stretch/>
      </xdr:blipFill>
      <xdr:spPr>
        <a:xfrm>
          <a:off x="906" y="191407"/>
          <a:ext cx="1404797" cy="32656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</xdr:row>
          <xdr:rowOff>2381250</xdr:rowOff>
        </xdr:from>
        <xdr:to>
          <xdr:col>6</xdr:col>
          <xdr:colOff>104775</xdr:colOff>
          <xdr:row>4</xdr:row>
          <xdr:rowOff>228600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3</xdr:row>
          <xdr:rowOff>200025</xdr:rowOff>
        </xdr:from>
        <xdr:to>
          <xdr:col>13</xdr:col>
          <xdr:colOff>360742</xdr:colOff>
          <xdr:row>3</xdr:row>
          <xdr:rowOff>2000250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7CD03FC8-7037-48D3-B4C6-D32920F703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B1C9-DBC6-405B-BFA7-038383C234A2}">
  <dimension ref="A1:T34"/>
  <sheetViews>
    <sheetView tabSelected="1" showWhiteSpace="0" topLeftCell="A10" zoomScaleNormal="100" zoomScalePageLayoutView="55" workbookViewId="0">
      <selection activeCell="P21" sqref="P21"/>
    </sheetView>
  </sheetViews>
  <sheetFormatPr defaultRowHeight="14.25" x14ac:dyDescent="0.2"/>
  <cols>
    <col min="1" max="1" width="11.375" customWidth="1"/>
    <col min="2" max="2" width="6.375" customWidth="1"/>
    <col min="3" max="3" width="6" customWidth="1"/>
    <col min="4" max="4" width="11.875" customWidth="1"/>
    <col min="5" max="5" width="2.5" customWidth="1"/>
    <col min="6" max="6" width="12" customWidth="1"/>
    <col min="7" max="7" width="5.375" customWidth="1"/>
    <col min="8" max="8" width="5.25" customWidth="1"/>
    <col min="9" max="14" width="5.375" customWidth="1"/>
  </cols>
  <sheetData>
    <row r="1" spans="1:14" ht="28.35" customHeight="1" x14ac:dyDescent="0.35">
      <c r="N1" s="41" t="s">
        <v>53</v>
      </c>
    </row>
    <row r="2" spans="1:14" ht="4.3499999999999996" customHeight="1" x14ac:dyDescent="0.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 ht="9.9499999999999993" customHeight="1" x14ac:dyDescent="0.2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</row>
    <row r="4" spans="1:14" ht="199.5" customHeight="1" x14ac:dyDescent="0.2"/>
    <row r="5" spans="1:14" ht="20.100000000000001" customHeight="1" x14ac:dyDescent="0.2"/>
    <row r="6" spans="1:14" ht="20.100000000000001" customHeight="1" x14ac:dyDescent="0.2">
      <c r="A6" s="37" t="s">
        <v>47</v>
      </c>
      <c r="B6" s="3"/>
      <c r="C6" s="3"/>
      <c r="D6" s="38" t="s">
        <v>48</v>
      </c>
      <c r="E6" s="15"/>
      <c r="F6" s="53" t="s">
        <v>42</v>
      </c>
      <c r="G6" s="53"/>
      <c r="H6" s="53"/>
      <c r="I6" s="53"/>
      <c r="J6" s="53"/>
      <c r="K6" s="53"/>
      <c r="L6" s="53"/>
      <c r="M6" s="53"/>
      <c r="N6" s="53"/>
    </row>
    <row r="7" spans="1:14" ht="20.100000000000001" customHeight="1" x14ac:dyDescent="0.2">
      <c r="A7" t="s">
        <v>49</v>
      </c>
      <c r="D7" s="39" t="s">
        <v>50</v>
      </c>
      <c r="F7" s="40" t="s">
        <v>55</v>
      </c>
      <c r="G7" s="40"/>
      <c r="H7" s="40"/>
      <c r="I7" s="40"/>
      <c r="J7" s="40"/>
      <c r="K7" s="40"/>
      <c r="L7" s="40"/>
    </row>
    <row r="8" spans="1:14" ht="20.100000000000001" customHeight="1" x14ac:dyDescent="0.2"/>
    <row r="9" spans="1:14" ht="20.100000000000001" customHeight="1" x14ac:dyDescent="0.2">
      <c r="A9" s="1" t="s">
        <v>26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s="15" customFormat="1" ht="9.9499999999999993" customHeight="1" x14ac:dyDescent="0.2">
      <c r="A10" s="21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</row>
    <row r="11" spans="1:14" ht="24.95" customHeight="1" x14ac:dyDescent="0.2">
      <c r="A11" s="51" t="s">
        <v>27</v>
      </c>
      <c r="B11" s="5"/>
      <c r="C11" s="24" t="s">
        <v>40</v>
      </c>
      <c r="D11" s="5"/>
      <c r="E11" s="35"/>
      <c r="F11" s="51" t="s">
        <v>35</v>
      </c>
      <c r="G11" s="4"/>
      <c r="H11" s="20" t="s">
        <v>40</v>
      </c>
      <c r="I11" s="7"/>
      <c r="J11" s="7"/>
      <c r="K11" s="7"/>
      <c r="L11" s="7"/>
      <c r="M11" s="7"/>
      <c r="N11" s="7"/>
    </row>
    <row r="12" spans="1:14" ht="24.95" customHeight="1" x14ac:dyDescent="0.2">
      <c r="A12" s="6" t="s">
        <v>0</v>
      </c>
      <c r="B12" s="6"/>
      <c r="C12" s="43" t="s">
        <v>52</v>
      </c>
      <c r="D12" s="6">
        <v>28</v>
      </c>
      <c r="E12" s="23"/>
      <c r="F12" s="6" t="s">
        <v>4</v>
      </c>
      <c r="G12" s="44"/>
      <c r="H12" s="6"/>
      <c r="I12" s="6"/>
      <c r="J12" s="6"/>
      <c r="K12" s="6"/>
      <c r="L12" s="6"/>
      <c r="M12" s="6"/>
      <c r="N12" s="18" t="s">
        <v>5</v>
      </c>
    </row>
    <row r="13" spans="1:14" ht="24.95" customHeight="1" x14ac:dyDescent="0.2">
      <c r="A13" s="7" t="s">
        <v>1</v>
      </c>
      <c r="B13" s="7"/>
      <c r="C13" s="20" t="s">
        <v>32</v>
      </c>
      <c r="D13" s="7">
        <v>53.7</v>
      </c>
      <c r="E13" s="23"/>
      <c r="F13" s="7" t="s">
        <v>6</v>
      </c>
      <c r="G13" s="4"/>
      <c r="H13" s="7"/>
      <c r="I13" s="7"/>
      <c r="J13" s="7"/>
      <c r="K13" s="7"/>
      <c r="L13" s="7"/>
      <c r="M13" s="7"/>
      <c r="N13" s="42" t="s">
        <v>51</v>
      </c>
    </row>
    <row r="14" spans="1:14" ht="24.95" customHeight="1" x14ac:dyDescent="0.2">
      <c r="A14" s="6" t="s">
        <v>2</v>
      </c>
      <c r="B14" s="6"/>
      <c r="C14" s="43" t="s">
        <v>32</v>
      </c>
      <c r="D14" s="6">
        <v>6</v>
      </c>
      <c r="E14" s="23"/>
      <c r="F14" s="6" t="s">
        <v>7</v>
      </c>
      <c r="G14" s="44"/>
      <c r="H14" s="6"/>
      <c r="I14" s="6"/>
      <c r="J14" s="6"/>
      <c r="K14" s="6"/>
      <c r="L14" s="6"/>
      <c r="M14" s="6"/>
      <c r="N14" s="6">
        <v>7</v>
      </c>
    </row>
    <row r="15" spans="1:14" ht="24.95" customHeight="1" x14ac:dyDescent="0.2">
      <c r="A15" s="7" t="s">
        <v>3</v>
      </c>
      <c r="B15" s="7"/>
      <c r="C15" s="20" t="s">
        <v>32</v>
      </c>
      <c r="D15" s="7">
        <v>15.15</v>
      </c>
      <c r="E15" s="23"/>
      <c r="F15" s="7" t="s">
        <v>34</v>
      </c>
      <c r="G15" s="4"/>
      <c r="H15" s="7"/>
      <c r="I15" s="7"/>
      <c r="J15" s="7"/>
      <c r="K15" s="7"/>
      <c r="L15" s="7"/>
      <c r="M15" s="7"/>
      <c r="N15" s="7">
        <v>3</v>
      </c>
    </row>
    <row r="16" spans="1:14" ht="20.100000000000001" customHeight="1" x14ac:dyDescent="0.2">
      <c r="A16" s="6"/>
      <c r="B16" s="6"/>
      <c r="C16" s="18"/>
      <c r="D16" s="6"/>
      <c r="E16" s="23"/>
      <c r="F16" s="54" t="s">
        <v>44</v>
      </c>
      <c r="G16" s="54"/>
      <c r="H16" s="54"/>
      <c r="I16" s="54"/>
      <c r="J16" s="54"/>
      <c r="K16" s="54"/>
      <c r="L16" s="54"/>
      <c r="M16" s="54"/>
      <c r="N16" s="54"/>
    </row>
    <row r="17" spans="1:20" s="15" customFormat="1" ht="9.9499999999999993" customHeight="1" x14ac:dyDescent="0.2">
      <c r="A17" s="23"/>
      <c r="B17" s="23"/>
      <c r="C17" s="33"/>
      <c r="D17" s="23"/>
      <c r="E17" s="23"/>
      <c r="F17" s="23"/>
      <c r="G17" s="34"/>
      <c r="H17" s="23"/>
      <c r="I17" s="23"/>
      <c r="J17" s="23"/>
      <c r="K17" s="23"/>
      <c r="L17" s="23"/>
      <c r="M17" s="23"/>
      <c r="N17" s="23"/>
    </row>
    <row r="18" spans="1:20" ht="24.95" customHeight="1" x14ac:dyDescent="0.2">
      <c r="A18" s="51" t="s">
        <v>14</v>
      </c>
      <c r="B18" s="30"/>
      <c r="C18" s="31" t="s">
        <v>40</v>
      </c>
      <c r="D18" s="30"/>
      <c r="E18" s="36"/>
      <c r="F18" s="51" t="s">
        <v>8</v>
      </c>
      <c r="G18" s="30"/>
      <c r="H18" s="24" t="s">
        <v>40</v>
      </c>
      <c r="I18" s="30"/>
      <c r="J18" s="30"/>
      <c r="K18" s="52"/>
      <c r="L18" s="30"/>
      <c r="M18" s="30"/>
      <c r="N18" s="52"/>
    </row>
    <row r="19" spans="1:20" ht="24.95" customHeight="1" x14ac:dyDescent="0.2">
      <c r="A19" s="45"/>
      <c r="B19" s="9"/>
      <c r="C19" s="9"/>
      <c r="D19" s="9"/>
      <c r="E19" s="36"/>
      <c r="F19" s="6" t="s">
        <v>22</v>
      </c>
      <c r="G19" s="9"/>
      <c r="H19" s="25" t="s">
        <v>43</v>
      </c>
      <c r="I19" s="25">
        <v>37.700000000000003</v>
      </c>
      <c r="J19" s="25">
        <v>52.1</v>
      </c>
      <c r="K19" s="25"/>
      <c r="L19" s="25">
        <v>37.700000000000003</v>
      </c>
      <c r="M19" s="25">
        <v>52.1</v>
      </c>
      <c r="N19" s="25"/>
      <c r="O19" t="s">
        <v>39</v>
      </c>
    </row>
    <row r="20" spans="1:20" ht="24.95" customHeight="1" x14ac:dyDescent="0.2">
      <c r="A20" s="32" t="s">
        <v>15</v>
      </c>
      <c r="B20" s="46"/>
      <c r="C20" s="47"/>
      <c r="D20" s="11" t="s">
        <v>54</v>
      </c>
      <c r="E20" s="36"/>
      <c r="F20" s="32" t="s">
        <v>9</v>
      </c>
      <c r="G20" s="46"/>
      <c r="H20" s="27" t="s">
        <v>28</v>
      </c>
      <c r="I20" s="27">
        <v>12</v>
      </c>
      <c r="J20" s="27">
        <v>12</v>
      </c>
      <c r="K20" s="27"/>
      <c r="L20" s="27">
        <v>24</v>
      </c>
      <c r="M20" s="27">
        <v>24</v>
      </c>
      <c r="N20" s="27"/>
      <c r="O20" s="16">
        <v>12</v>
      </c>
      <c r="P20" s="16">
        <v>12</v>
      </c>
      <c r="Q20" s="16">
        <v>12</v>
      </c>
      <c r="R20" s="16">
        <v>24</v>
      </c>
      <c r="S20" s="16">
        <v>24</v>
      </c>
      <c r="T20" s="16">
        <v>24</v>
      </c>
    </row>
    <row r="21" spans="1:20" ht="24.95" customHeight="1" x14ac:dyDescent="0.2">
      <c r="A21" s="6" t="s">
        <v>19</v>
      </c>
      <c r="B21" s="9"/>
      <c r="C21" s="25"/>
      <c r="D21" s="8" t="s">
        <v>29</v>
      </c>
      <c r="E21" s="36"/>
      <c r="F21" s="6" t="s">
        <v>10</v>
      </c>
      <c r="G21" s="9"/>
      <c r="H21" s="25" t="s">
        <v>36</v>
      </c>
      <c r="I21" s="19">
        <f>O21/I19</f>
        <v>114.05835543766577</v>
      </c>
      <c r="J21" s="19">
        <f t="shared" ref="J21:N21" si="0">P21/J19</f>
        <v>82.533589251439537</v>
      </c>
      <c r="K21" s="19"/>
      <c r="L21" s="19">
        <f t="shared" si="0"/>
        <v>228.11671087533153</v>
      </c>
      <c r="M21" s="25">
        <v>24</v>
      </c>
      <c r="N21" s="19"/>
      <c r="O21">
        <v>4300</v>
      </c>
      <c r="P21">
        <v>4300</v>
      </c>
      <c r="Q21">
        <v>4300</v>
      </c>
      <c r="R21">
        <v>8600</v>
      </c>
      <c r="S21">
        <v>8600</v>
      </c>
      <c r="T21">
        <v>8600</v>
      </c>
    </row>
    <row r="22" spans="1:20" ht="24.95" customHeight="1" x14ac:dyDescent="0.2">
      <c r="A22" s="32" t="s">
        <v>22</v>
      </c>
      <c r="B22" s="46"/>
      <c r="C22" s="27" t="s">
        <v>33</v>
      </c>
      <c r="D22" s="11" t="s">
        <v>56</v>
      </c>
      <c r="E22" s="36"/>
      <c r="F22" s="32" t="s">
        <v>11</v>
      </c>
      <c r="G22" s="46"/>
      <c r="H22" s="27" t="s">
        <v>36</v>
      </c>
      <c r="I22" s="28">
        <f>O22/I19</f>
        <v>95.490716180371351</v>
      </c>
      <c r="J22" s="28">
        <f t="shared" ref="J22:N22" si="1">P22/J19</f>
        <v>69.097888675623793</v>
      </c>
      <c r="K22" s="28"/>
      <c r="L22" s="28">
        <f t="shared" si="1"/>
        <v>190.9814323607427</v>
      </c>
      <c r="M22" s="28">
        <f t="shared" si="1"/>
        <v>138.19577735124759</v>
      </c>
      <c r="N22" s="28"/>
      <c r="O22">
        <v>3600</v>
      </c>
      <c r="P22">
        <v>3600</v>
      </c>
      <c r="Q22">
        <v>3600</v>
      </c>
      <c r="R22">
        <v>7200</v>
      </c>
      <c r="S22">
        <v>7200</v>
      </c>
      <c r="T22">
        <v>7200</v>
      </c>
    </row>
    <row r="23" spans="1:20" ht="24.95" customHeight="1" x14ac:dyDescent="0.2">
      <c r="A23" s="6" t="s">
        <v>20</v>
      </c>
      <c r="B23" s="9"/>
      <c r="C23" s="25"/>
      <c r="D23" s="10">
        <v>3</v>
      </c>
      <c r="E23" s="36"/>
      <c r="F23" s="6" t="s">
        <v>24</v>
      </c>
      <c r="G23" s="9"/>
      <c r="H23" s="25" t="s">
        <v>41</v>
      </c>
      <c r="I23" s="26">
        <f>O23*I19/1000</f>
        <v>0.82940000000000014</v>
      </c>
      <c r="J23" s="26">
        <f>P23*J19/1000</f>
        <v>1.1462000000000001</v>
      </c>
      <c r="K23" s="19"/>
      <c r="L23" s="26">
        <f>R23*L19/1000</f>
        <v>1.6965000000000001</v>
      </c>
      <c r="M23" s="26">
        <f>S23*M19/1000</f>
        <v>2.3445</v>
      </c>
      <c r="N23" s="19"/>
      <c r="O23">
        <v>22</v>
      </c>
      <c r="P23">
        <v>22</v>
      </c>
      <c r="Q23">
        <v>22</v>
      </c>
      <c r="R23">
        <v>45</v>
      </c>
      <c r="S23">
        <v>45</v>
      </c>
      <c r="T23">
        <v>45</v>
      </c>
    </row>
    <row r="24" spans="1:20" ht="24.95" customHeight="1" x14ac:dyDescent="0.2">
      <c r="A24" s="32" t="s">
        <v>21</v>
      </c>
      <c r="B24" s="46"/>
      <c r="C24" s="48" t="s">
        <v>32</v>
      </c>
      <c r="D24" s="12">
        <v>28</v>
      </c>
      <c r="E24" s="36"/>
      <c r="F24" s="32" t="s">
        <v>12</v>
      </c>
      <c r="G24" s="46"/>
      <c r="H24" s="27" t="s">
        <v>37</v>
      </c>
      <c r="I24" s="50">
        <f>O24*1.1</f>
        <v>0.9900000000000001</v>
      </c>
      <c r="J24" s="50">
        <f t="shared" ref="J24:N24" si="2">P24*1.1</f>
        <v>0.9900000000000001</v>
      </c>
      <c r="K24" s="50"/>
      <c r="L24" s="50">
        <f t="shared" si="2"/>
        <v>1.87</v>
      </c>
      <c r="M24" s="50">
        <f t="shared" si="2"/>
        <v>1.87</v>
      </c>
      <c r="N24" s="50"/>
      <c r="O24">
        <v>0.9</v>
      </c>
      <c r="P24">
        <v>0.9</v>
      </c>
      <c r="Q24">
        <v>0.9</v>
      </c>
      <c r="R24">
        <v>1.7</v>
      </c>
      <c r="S24">
        <v>1.7</v>
      </c>
      <c r="T24">
        <v>1.7</v>
      </c>
    </row>
    <row r="25" spans="1:20" ht="24.95" customHeight="1" x14ac:dyDescent="0.2">
      <c r="A25" s="6" t="s">
        <v>16</v>
      </c>
      <c r="B25" s="9"/>
      <c r="C25" s="49" t="s">
        <v>31</v>
      </c>
      <c r="D25" s="10">
        <v>27.7</v>
      </c>
      <c r="E25" s="36"/>
      <c r="F25" s="6" t="s">
        <v>13</v>
      </c>
      <c r="G25" s="9"/>
      <c r="H25" s="25" t="s">
        <v>38</v>
      </c>
      <c r="I25" s="25">
        <f>O25*0.9</f>
        <v>13.5</v>
      </c>
      <c r="J25" s="25">
        <f t="shared" ref="J25:N25" si="3">P25*0.9</f>
        <v>13.5</v>
      </c>
      <c r="K25" s="25"/>
      <c r="L25" s="25">
        <f t="shared" si="3"/>
        <v>49.5</v>
      </c>
      <c r="M25" s="25">
        <f t="shared" si="3"/>
        <v>49.5</v>
      </c>
      <c r="N25" s="25"/>
      <c r="O25">
        <v>15</v>
      </c>
      <c r="P25">
        <v>15</v>
      </c>
      <c r="Q25">
        <v>15</v>
      </c>
      <c r="R25">
        <v>55</v>
      </c>
      <c r="S25">
        <v>55</v>
      </c>
      <c r="T25">
        <v>55</v>
      </c>
    </row>
    <row r="26" spans="1:20" ht="24.95" customHeight="1" x14ac:dyDescent="0.2">
      <c r="A26" s="32" t="s">
        <v>18</v>
      </c>
      <c r="B26" s="46"/>
      <c r="C26" s="27"/>
      <c r="D26" s="13">
        <v>0.82</v>
      </c>
      <c r="E26" s="36"/>
      <c r="F26" s="32" t="s">
        <v>25</v>
      </c>
      <c r="G26" s="46"/>
      <c r="H26" s="27"/>
      <c r="I26" s="29">
        <f>O26*0.82</f>
        <v>0.68059999999999987</v>
      </c>
      <c r="J26" s="29">
        <f t="shared" ref="J26:N26" si="4">P26*0.82</f>
        <v>0.68059999999999987</v>
      </c>
      <c r="K26" s="29"/>
      <c r="L26" s="29">
        <f t="shared" si="4"/>
        <v>0.68879999999999997</v>
      </c>
      <c r="M26" s="29">
        <f t="shared" si="4"/>
        <v>0.68879999999999997</v>
      </c>
      <c r="N26" s="29"/>
      <c r="O26" s="17">
        <v>0.83</v>
      </c>
      <c r="P26" s="17">
        <v>0.83</v>
      </c>
      <c r="Q26" s="17">
        <v>0.83</v>
      </c>
      <c r="R26" s="17">
        <v>0.84</v>
      </c>
      <c r="S26" s="17">
        <v>0.84</v>
      </c>
      <c r="T26" s="17">
        <v>0.84</v>
      </c>
    </row>
    <row r="27" spans="1:20" ht="24.95" customHeight="1" x14ac:dyDescent="0.2">
      <c r="A27" s="6" t="s">
        <v>17</v>
      </c>
      <c r="B27" s="9"/>
      <c r="C27" s="25" t="s">
        <v>30</v>
      </c>
      <c r="D27" s="10">
        <v>25</v>
      </c>
      <c r="E27" s="36"/>
      <c r="F27" s="6" t="s">
        <v>57</v>
      </c>
      <c r="G27" s="9"/>
      <c r="H27" s="25" t="s">
        <v>41</v>
      </c>
      <c r="I27" s="26">
        <f>O27*I19/1000</f>
        <v>3.9585000000000004</v>
      </c>
      <c r="J27" s="26">
        <f t="shared" ref="J27:N27" si="5">P27*J19/1000</f>
        <v>5.4705000000000004</v>
      </c>
      <c r="K27" s="26"/>
      <c r="L27" s="26">
        <f t="shared" si="5"/>
        <v>7.9170000000000007</v>
      </c>
      <c r="M27" s="26">
        <f t="shared" si="5"/>
        <v>10.941000000000001</v>
      </c>
      <c r="N27" s="26"/>
      <c r="O27">
        <v>105</v>
      </c>
      <c r="P27">
        <v>105</v>
      </c>
      <c r="Q27">
        <v>105</v>
      </c>
      <c r="R27">
        <v>210</v>
      </c>
      <c r="S27">
        <v>210</v>
      </c>
      <c r="T27">
        <v>210</v>
      </c>
    </row>
    <row r="28" spans="1:20" ht="24.95" customHeight="1" x14ac:dyDescent="0.2">
      <c r="A28" s="32" t="s">
        <v>23</v>
      </c>
      <c r="B28" s="46"/>
      <c r="C28" s="27" t="s">
        <v>30</v>
      </c>
      <c r="D28" s="12">
        <v>75</v>
      </c>
      <c r="E28" s="36"/>
      <c r="F28" s="32" t="s">
        <v>58</v>
      </c>
      <c r="G28" s="46"/>
      <c r="H28" s="27" t="s">
        <v>37</v>
      </c>
      <c r="I28" s="27">
        <f>O28</f>
        <v>1.5</v>
      </c>
      <c r="J28" s="27">
        <f t="shared" ref="J28:N28" si="6">P28</f>
        <v>1.5</v>
      </c>
      <c r="K28" s="27"/>
      <c r="L28" s="27">
        <f t="shared" si="6"/>
        <v>3</v>
      </c>
      <c r="M28" s="27">
        <f t="shared" si="6"/>
        <v>3</v>
      </c>
      <c r="N28" s="27"/>
      <c r="O28">
        <v>1.5</v>
      </c>
      <c r="P28">
        <v>1.5</v>
      </c>
      <c r="Q28">
        <v>1.5</v>
      </c>
      <c r="R28">
        <v>3</v>
      </c>
      <c r="S28">
        <v>3</v>
      </c>
      <c r="T28">
        <v>3</v>
      </c>
    </row>
    <row r="29" spans="1:20" ht="20.100000000000001" customHeight="1" x14ac:dyDescent="0.2">
      <c r="A29" s="44"/>
      <c r="B29" s="44"/>
      <c r="C29" s="44"/>
      <c r="D29" s="44"/>
      <c r="E29" s="34"/>
      <c r="F29" s="44"/>
      <c r="G29" s="44"/>
      <c r="H29" s="44"/>
      <c r="I29" s="44"/>
      <c r="J29" s="44"/>
      <c r="K29" s="44"/>
      <c r="L29" s="44"/>
      <c r="M29" s="44"/>
      <c r="N29" s="44"/>
    </row>
    <row r="30" spans="1:20" ht="20.100000000000001" customHeight="1" x14ac:dyDescent="0.2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</row>
    <row r="31" spans="1:20" ht="30" customHeight="1" x14ac:dyDescent="0.2">
      <c r="A31" s="55" t="s">
        <v>45</v>
      </c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</row>
    <row r="32" spans="1:20" s="40" customFormat="1" ht="30" customHeight="1" x14ac:dyDescent="0.2">
      <c r="A32" s="56" t="s">
        <v>46</v>
      </c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</row>
    <row r="34" spans="5:5" x14ac:dyDescent="0.2">
      <c r="E34" s="4"/>
    </row>
  </sheetData>
  <mergeCells count="4">
    <mergeCell ref="F6:N6"/>
    <mergeCell ref="F16:N16"/>
    <mergeCell ref="A31:N31"/>
    <mergeCell ref="A32:N32"/>
  </mergeCells>
  <phoneticPr fontId="1" type="noConversion"/>
  <pageMargins left="0.39370078740157483" right="0.39370078740157483" top="0.31496062992125984" bottom="0.19685039370078741" header="0.31496062992125984" footer="0.31496062992125984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CorelDraw.Graphic.21" shapeId="1027" r:id="rId4">
          <objectPr defaultSize="0" autoPict="0" r:id="rId5">
            <anchor moveWithCells="1">
              <from>
                <xdr:col>5</xdr:col>
                <xdr:colOff>19050</xdr:colOff>
                <xdr:row>3</xdr:row>
                <xdr:rowOff>2381250</xdr:rowOff>
              </from>
              <to>
                <xdr:col>6</xdr:col>
                <xdr:colOff>104775</xdr:colOff>
                <xdr:row>4</xdr:row>
                <xdr:rowOff>228600</xdr:rowOff>
              </to>
            </anchor>
          </objectPr>
        </oleObject>
      </mc:Choice>
      <mc:Fallback>
        <oleObject progId="CorelDraw.Graphic.21" shapeId="1027" r:id="rId4"/>
      </mc:Fallback>
    </mc:AlternateContent>
    <mc:AlternateContent xmlns:mc="http://schemas.openxmlformats.org/markup-compatibility/2006">
      <mc:Choice Requires="x14">
        <oleObject progId="CorelDraw.Graphic.21" shapeId="1030" r:id="rId6">
          <objectPr defaultSize="0" autoPict="0" r:id="rId7">
            <anchor moveWithCells="1">
              <from>
                <xdr:col>0</xdr:col>
                <xdr:colOff>47625</xdr:colOff>
                <xdr:row>3</xdr:row>
                <xdr:rowOff>200025</xdr:rowOff>
              </from>
              <to>
                <xdr:col>13</xdr:col>
                <xdr:colOff>361950</xdr:colOff>
                <xdr:row>3</xdr:row>
                <xdr:rowOff>2000250</xdr:rowOff>
              </to>
            </anchor>
          </objectPr>
        </oleObject>
      </mc:Choice>
      <mc:Fallback>
        <oleObject progId="CorelDraw.Graphic.21" shapeId="1030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MX2210KV360HA-GP28L3A</vt:lpstr>
      <vt:lpstr>'MX2210KV360HA-GP28L3A'!Print_Area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 JIANNENG</dc:creator>
  <cp:lastModifiedBy>CAI JIANNENG</cp:lastModifiedBy>
  <cp:lastPrinted>2022-11-29T05:46:59Z</cp:lastPrinted>
  <dcterms:created xsi:type="dcterms:W3CDTF">2021-08-23T02:59:29Z</dcterms:created>
  <dcterms:modified xsi:type="dcterms:W3CDTF">2022-11-29T05:49:14Z</dcterms:modified>
</cp:coreProperties>
</file>