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810-GP\"/>
    </mc:Choice>
  </mc:AlternateContent>
  <xr:revisionPtr revIDLastSave="0" documentId="13_ncr:1_{C27ADAD1-65D0-4036-BF0A-877CBD0F84BB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810KV200HA-GP36L1A" sheetId="1" r:id="rId1"/>
    <sheet name="MX2810KV200HA-GP36L1A chinese" sheetId="3" r:id="rId2"/>
  </sheets>
  <definedNames>
    <definedName name="_xlnm.Print_Area" localSheetId="0">'MX2810KV200HA-GP36L1A'!$A$1:$N$33</definedName>
    <definedName name="_xlnm.Print_Area" localSheetId="1">'MX2810KV200HA-GP36L1A chinese'!$A$1:$N$31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3" l="1"/>
  <c r="K28" i="3"/>
  <c r="L28" i="3"/>
  <c r="M28" i="3"/>
  <c r="N28" i="3"/>
  <c r="L27" i="3"/>
  <c r="N27" i="3"/>
  <c r="J26" i="3"/>
  <c r="K26" i="3"/>
  <c r="L26" i="3"/>
  <c r="M26" i="3"/>
  <c r="N26" i="3"/>
  <c r="J25" i="3"/>
  <c r="K25" i="3"/>
  <c r="L25" i="3"/>
  <c r="M25" i="3"/>
  <c r="N25" i="3"/>
  <c r="J24" i="3"/>
  <c r="K24" i="3"/>
  <c r="L24" i="3"/>
  <c r="M24" i="3"/>
  <c r="N24" i="3"/>
  <c r="L23" i="3"/>
  <c r="N23" i="3"/>
  <c r="L22" i="3"/>
  <c r="N22" i="3"/>
  <c r="L21" i="3"/>
  <c r="M21" i="3"/>
  <c r="N21" i="3"/>
  <c r="J20" i="3"/>
  <c r="K20" i="3"/>
  <c r="L20" i="3"/>
  <c r="M20" i="3"/>
  <c r="N20" i="3"/>
  <c r="J19" i="3"/>
  <c r="K19" i="3"/>
  <c r="L19" i="3"/>
  <c r="M19" i="3"/>
  <c r="N19" i="3"/>
  <c r="I19" i="3"/>
  <c r="J24" i="1"/>
  <c r="J23" i="3" s="1"/>
  <c r="K23" i="3"/>
  <c r="M24" i="1"/>
  <c r="M23" i="3" s="1"/>
  <c r="J29" i="1"/>
  <c r="M29" i="1"/>
  <c r="J28" i="1"/>
  <c r="J27" i="3" s="1"/>
  <c r="K27" i="3"/>
  <c r="M28" i="1"/>
  <c r="M27" i="3" s="1"/>
  <c r="J27" i="1"/>
  <c r="M27" i="1"/>
  <c r="J26" i="1"/>
  <c r="M26" i="1"/>
  <c r="J25" i="1"/>
  <c r="M25" i="1"/>
  <c r="J23" i="1"/>
  <c r="J22" i="3" s="1"/>
  <c r="K22" i="3"/>
  <c r="M23" i="1"/>
  <c r="M22" i="3" s="1"/>
  <c r="J22" i="1"/>
  <c r="J21" i="3" s="1"/>
  <c r="K21" i="3"/>
  <c r="M22" i="1"/>
  <c r="J21" i="1"/>
  <c r="M21" i="1"/>
  <c r="F7" i="3"/>
  <c r="D12" i="3"/>
  <c r="N13" i="3"/>
  <c r="I20" i="3"/>
  <c r="N1" i="3"/>
  <c r="D20" i="3"/>
  <c r="D22" i="3"/>
  <c r="D23" i="3"/>
  <c r="D24" i="3"/>
  <c r="D25" i="3"/>
  <c r="D26" i="3"/>
  <c r="D27" i="3"/>
  <c r="D28" i="3"/>
  <c r="D15" i="3"/>
  <c r="D13" i="3"/>
  <c r="I27" i="3" l="1"/>
  <c r="I26" i="3"/>
  <c r="I25" i="3"/>
  <c r="I24" i="3" l="1"/>
  <c r="I28" i="3" l="1"/>
  <c r="I23" i="3"/>
  <c r="I22" i="3"/>
  <c r="I21" i="3"/>
</calcChain>
</file>

<file path=xl/sharedStrings.xml><?xml version="1.0" encoding="utf-8"?>
<sst xmlns="http://schemas.openxmlformats.org/spreadsheetml/2006/main" count="142" uniqueCount="106">
  <si>
    <t>Diametier</t>
    <phoneticPr fontId="1" type="noConversion"/>
  </si>
  <si>
    <t>Body length</t>
    <phoneticPr fontId="1" type="noConversion"/>
  </si>
  <si>
    <t>Output shaft diameter</t>
    <phoneticPr fontId="1" type="noConversion"/>
  </si>
  <si>
    <t>Output shaft lenghth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</si>
  <si>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</si>
  <si>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</si>
  <si>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</si>
  <si>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</si>
  <si>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</si>
  <si>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</si>
  <si>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</si>
  <si>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</si>
  <si>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</si>
  <si>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</si>
  <si>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</si>
  <si>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</si>
  <si>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</si>
  <si>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</si>
  <si>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</si>
  <si>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</si>
  <si>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</si>
  <si>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</si>
  <si>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</si>
  <si>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</si>
  <si>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</si>
  <si>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</si>
  <si>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</si>
  <si>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</si>
  <si>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</si>
  <si>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</si>
  <si>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</si>
  <si>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</si>
  <si>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</si>
  <si>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</si>
  <si>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</si>
  <si>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</si>
  <si>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</si>
  <si>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</si>
  <si>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</si>
  <si>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</si>
  <si>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</si>
  <si>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</si>
  <si>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</si>
  <si>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</si>
  <si>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</si>
  <si>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</si>
  <si>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</si>
  <si>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</si>
  <si>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</si>
  <si>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</si>
  <si>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</si>
  <si>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</si>
  <si>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</si>
  <si>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</si>
  <si>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</si>
  <si>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</si>
  <si>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</si>
  <si>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</si>
  <si>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</si>
  <si>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</si>
  <si>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</si>
  <si>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</si>
  <si>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</si>
  <si>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</si>
  <si>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</si>
  <si>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</si>
  <si>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</si>
  <si>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</si>
  <si>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</si>
  <si>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</si>
  <si>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</si>
  <si>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</si>
  <si>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</si>
  <si>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</si>
  <si>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</si>
  <si>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</si>
  <si>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</si>
  <si>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</si>
  <si>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单位：mm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</si>
  <si>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</si>
  <si>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</si>
  <si>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</si>
  <si>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</si>
  <si>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</si>
  <si>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</si>
  <si>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MX2810KV200HA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</si>
  <si>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</si>
  <si>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</si>
  <si>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</si>
  <si>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Pin definition(left to right):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</si>
  <si>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 xml:space="preserve"> P1:</t>
    </r>
    <r>
      <rPr>
        <sz val="10"/>
        <color theme="1"/>
        <rFont val="等线"/>
        <family val="2"/>
        <charset val="134"/>
        <scheme val="minor"/>
      </rPr>
      <t xml:space="preserve"> 1.HW 2.HV 3.HU 4.VCC 5.GND    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2"/>
        <charset val="134"/>
        <scheme val="minor"/>
      </rPr>
      <t xml:space="preserve"> 1.W  2.W  3.V  4.V  5.U 6.U</t>
    </r>
    <phoneticPr fontId="1" type="noConversion"/>
  </si>
  <si>
    <t>Signal Connector (P1):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</si>
  <si>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</si>
  <si>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</si>
  <si>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</si>
  <si>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GH1.25-F-6P</t>
    <phoneticPr fontId="1" type="noConversion"/>
  </si>
  <si>
    <t>GH6P-M-28AWG-15cm</t>
    <phoneticPr fontId="1" type="noConversion"/>
  </si>
  <si>
    <t>Phase connector (P2):</t>
    <phoneticPr fontId="1" type="noConversion"/>
  </si>
  <si>
    <t>P1 (5 PIN):</t>
    <phoneticPr fontId="1" type="noConversion"/>
  </si>
  <si>
    <t xml:space="preserve">    P2(6 PIN):</t>
    <phoneticPr fontId="1" type="noConversion"/>
  </si>
  <si>
    <t>* Ratio 26.9 is prototype. Please contact us before ordering.</t>
    <phoneticPr fontId="1" type="noConversion"/>
  </si>
  <si>
    <t>Braking torque</t>
    <phoneticPr fontId="1" type="noConversion"/>
  </si>
  <si>
    <t>MX2810KV200HA-GP28L1A</t>
    <phoneticPr fontId="1" type="noConversion"/>
  </si>
  <si>
    <t>GP36L1A</t>
    <phoneticPr fontId="1" type="noConversion"/>
  </si>
  <si>
    <t>*For more motor features please refer datasheet "MX2210KV360HA".</t>
  </si>
  <si>
    <t>Unit: 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</si>
</sst>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0"/>
      </top>
      <bottom style="thin">
        <color theme="2" tint="-9.9978637043366805E-2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1" fillId="0" borderId="0" xfId="0" applyFont="1" applyBorder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0" fillId="0" borderId="5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7" fontId="0" fillId="3" borderId="3" xfId="0" applyNumberFormat="1" applyFont="1" applyFill="1" applyBorder="1" applyAlignment="1">
      <alignment horizontal="center" vertical="center"/>
    </xf>
    <xf numFmtId="177" fontId="0" fillId="3" borderId="0" xfId="0" applyNumberFormat="1" applyFont="1" applyFill="1" applyBorder="1">
      <alignment vertical="center"/>
    </xf>
    <xf numFmtId="177" fontId="0" fillId="3" borderId="2" xfId="0" applyNumberFormat="1" applyFont="1" applyFill="1" applyBorder="1">
      <alignment vertical="center"/>
    </xf>
    <xf numFmtId="0" fontId="12" fillId="4" borderId="0" xfId="0" applyFont="1" applyFill="1" applyBorder="1" applyAlignment="1">
      <alignment horizontal="righ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47625</xdr:rowOff>
        </xdr:from>
        <xdr:to>
          <xdr:col>8</xdr:col>
          <xdr:colOff>295275</xdr:colOff>
          <xdr:row>6</xdr:row>
          <xdr:rowOff>219075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</xdr:row>
          <xdr:rowOff>228600</xdr:rowOff>
        </xdr:from>
        <xdr:to>
          <xdr:col>13</xdr:col>
          <xdr:colOff>318492</xdr:colOff>
          <xdr:row>3</xdr:row>
          <xdr:rowOff>2162175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22A61321-A852-4972-A4E8-D16E44AD3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2447925</xdr:rowOff>
        </xdr:from>
        <xdr:to>
          <xdr:col>6</xdr:col>
          <xdr:colOff>476250</xdr:colOff>
          <xdr:row>4</xdr:row>
          <xdr:rowOff>228600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3</xdr:row>
          <xdr:rowOff>171450</xdr:rowOff>
        </xdr:from>
        <xdr:to>
          <xdr:col>13</xdr:col>
          <xdr:colOff>95250</xdr:colOff>
          <xdr:row>3</xdr:row>
          <xdr:rowOff>2162175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zoomScaleNormal="100" zoomScalePageLayoutView="55" workbookViewId="0">
      <selection activeCell="P14" sqref="P14"/>
    </sheetView>
  </sheetViews>
  <sheetFormatPr defaultRowHeight="14.25" x14ac:dyDescent="0.2"/>
  <cols>
    <col min="1" max="1" width="11.375" customWidth="1"/>
    <col min="2" max="2" width="7.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125" customWidth="1"/>
    <col min="8" max="8" width="5.125" customWidth="1"/>
    <col min="9" max="9" width="4.5" customWidth="1"/>
    <col min="10" max="10" width="5.125" customWidth="1"/>
    <col min="11" max="11" width="4.125" customWidth="1"/>
    <col min="12" max="12" width="4.25" customWidth="1"/>
    <col min="13" max="13" width="5.375" customWidth="1"/>
    <col min="14" max="14" width="5" customWidth="1"/>
  </cols>
  <sheetData>
    <row r="1" spans="1:14" ht="28.35" customHeight="1" x14ac:dyDescent="0.35">
      <c r="N1" s="44" t="s">
        <v>102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>
      <c r="N4" s="89" t="s">
        <v>105</v>
      </c>
    </row>
    <row r="5" spans="1:14" ht="20.100000000000001" customHeight="1" x14ac:dyDescent="0.2">
      <c r="F5" t="s">
        <v>98</v>
      </c>
      <c r="G5" t="s">
        <v>99</v>
      </c>
    </row>
    <row r="6" spans="1:14" ht="20.100000000000001" customHeight="1" x14ac:dyDescent="0.2">
      <c r="A6" s="40" t="s">
        <v>91</v>
      </c>
      <c r="B6" s="4"/>
      <c r="C6" s="4"/>
      <c r="D6" s="41" t="s">
        <v>92</v>
      </c>
      <c r="E6" s="17"/>
      <c r="F6" s="63"/>
      <c r="G6" s="63"/>
      <c r="H6" s="63"/>
      <c r="I6" s="63"/>
      <c r="J6" s="63"/>
      <c r="K6" s="63"/>
      <c r="L6" s="63"/>
      <c r="M6" s="63"/>
      <c r="N6" s="63"/>
    </row>
    <row r="7" spans="1:14" ht="20.100000000000001" customHeight="1" x14ac:dyDescent="0.2">
      <c r="A7" t="s">
        <v>93</v>
      </c>
      <c r="D7" s="42" t="s">
        <v>94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ht="20.100000000000001" customHeight="1" x14ac:dyDescent="0.2">
      <c r="A8" s="4" t="s">
        <v>97</v>
      </c>
      <c r="B8" s="4"/>
      <c r="C8" s="4"/>
      <c r="D8" s="64" t="s">
        <v>95</v>
      </c>
      <c r="F8" s="54" t="s">
        <v>89</v>
      </c>
      <c r="G8" s="54"/>
      <c r="H8" s="54"/>
      <c r="I8" s="54"/>
      <c r="J8" s="54"/>
      <c r="K8" s="54"/>
      <c r="L8" s="54"/>
      <c r="M8" s="54"/>
      <c r="N8" s="54"/>
    </row>
    <row r="9" spans="1:14" ht="20.100000000000001" customHeight="1" x14ac:dyDescent="0.2">
      <c r="A9" t="s">
        <v>49</v>
      </c>
      <c r="D9" s="42" t="s">
        <v>96</v>
      </c>
      <c r="F9" s="62" t="s">
        <v>90</v>
      </c>
    </row>
    <row r="10" spans="1:14" ht="20.100000000000001" customHeight="1" x14ac:dyDescent="0.2">
      <c r="A10" s="2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s="17" customFormat="1" ht="9.9499999999999993" customHeight="1" x14ac:dyDescent="0.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24.95" customHeight="1" x14ac:dyDescent="0.2">
      <c r="A12" s="65" t="s">
        <v>28</v>
      </c>
      <c r="B12" s="6"/>
      <c r="C12" s="26" t="s">
        <v>41</v>
      </c>
      <c r="D12" s="6"/>
      <c r="E12" s="37"/>
      <c r="F12" s="65" t="s">
        <v>36</v>
      </c>
      <c r="G12" s="5"/>
      <c r="H12" s="83" t="s">
        <v>41</v>
      </c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0</v>
      </c>
      <c r="B13" s="8"/>
      <c r="C13" s="46" t="s">
        <v>51</v>
      </c>
      <c r="D13" s="12">
        <v>36</v>
      </c>
      <c r="E13" s="25"/>
      <c r="F13" s="8" t="s">
        <v>4</v>
      </c>
      <c r="G13" s="47"/>
      <c r="H13" s="8"/>
      <c r="I13" s="8"/>
      <c r="J13" s="8"/>
      <c r="K13" s="8"/>
      <c r="L13" s="8"/>
      <c r="M13" s="8"/>
      <c r="N13" s="10" t="s">
        <v>5</v>
      </c>
    </row>
    <row r="14" spans="1:14" ht="24.95" customHeight="1" x14ac:dyDescent="0.2">
      <c r="A14" s="9" t="s">
        <v>1</v>
      </c>
      <c r="B14" s="9"/>
      <c r="C14" s="22" t="s">
        <v>33</v>
      </c>
      <c r="D14" s="81">
        <v>55</v>
      </c>
      <c r="E14" s="25"/>
      <c r="F14" s="9" t="s">
        <v>6</v>
      </c>
      <c r="G14" s="5"/>
      <c r="H14" s="9"/>
      <c r="I14" s="9"/>
      <c r="J14" s="9"/>
      <c r="K14" s="9"/>
      <c r="L14" s="9"/>
      <c r="M14" s="9"/>
      <c r="N14" s="82" t="s">
        <v>85</v>
      </c>
    </row>
    <row r="15" spans="1:14" ht="24.95" customHeight="1" x14ac:dyDescent="0.2">
      <c r="A15" s="8" t="s">
        <v>2</v>
      </c>
      <c r="B15" s="8"/>
      <c r="C15" s="46" t="s">
        <v>33</v>
      </c>
      <c r="D15" s="12">
        <v>8</v>
      </c>
      <c r="E15" s="25"/>
      <c r="F15" s="8" t="s">
        <v>7</v>
      </c>
      <c r="G15" s="47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3</v>
      </c>
      <c r="B16" s="9"/>
      <c r="C16" s="22" t="s">
        <v>33</v>
      </c>
      <c r="D16" s="81">
        <v>21.45</v>
      </c>
      <c r="E16" s="25"/>
      <c r="F16" s="9" t="s">
        <v>35</v>
      </c>
      <c r="G16" s="5"/>
      <c r="H16" s="9"/>
      <c r="I16" s="9"/>
      <c r="J16" s="9"/>
      <c r="K16" s="9"/>
      <c r="L16" s="9"/>
      <c r="M16" s="9"/>
      <c r="N16" s="81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84" t="s">
        <v>104</v>
      </c>
      <c r="G17" s="84"/>
      <c r="H17" s="84"/>
      <c r="I17" s="84"/>
      <c r="J17" s="84"/>
      <c r="K17" s="84"/>
      <c r="L17" s="84"/>
      <c r="M17" s="84"/>
      <c r="N17" s="84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5" t="s">
        <v>16</v>
      </c>
      <c r="B19" s="33"/>
      <c r="C19" s="26" t="s">
        <v>41</v>
      </c>
      <c r="D19" s="33"/>
      <c r="E19" s="38"/>
      <c r="F19" s="65" t="s">
        <v>8</v>
      </c>
      <c r="G19" s="33"/>
      <c r="H19" s="73" t="s">
        <v>41</v>
      </c>
      <c r="I19" s="33"/>
      <c r="J19" s="33"/>
      <c r="K19" s="33"/>
      <c r="L19" s="33"/>
      <c r="M19" s="33"/>
      <c r="N19" s="33"/>
    </row>
    <row r="20" spans="1:21" ht="24.95" customHeight="1" x14ac:dyDescent="0.2">
      <c r="A20" s="48"/>
      <c r="B20" s="11"/>
      <c r="C20" s="11"/>
      <c r="D20" s="11"/>
      <c r="E20" s="38"/>
      <c r="F20" s="8" t="s">
        <v>24</v>
      </c>
      <c r="G20" s="11"/>
      <c r="H20" s="27" t="s">
        <v>44</v>
      </c>
      <c r="I20" s="27"/>
      <c r="J20" s="27">
        <v>3.7</v>
      </c>
      <c r="K20" s="27"/>
      <c r="L20" s="27"/>
      <c r="M20" s="27">
        <v>3.7</v>
      </c>
      <c r="N20" s="75"/>
      <c r="O20" t="s">
        <v>40</v>
      </c>
    </row>
    <row r="21" spans="1:21" ht="24.95" customHeight="1" x14ac:dyDescent="0.2">
      <c r="A21" s="34" t="s">
        <v>17</v>
      </c>
      <c r="B21" s="49"/>
      <c r="C21" s="50"/>
      <c r="D21" s="13" t="s">
        <v>103</v>
      </c>
      <c r="E21" s="38"/>
      <c r="F21" s="34" t="s">
        <v>9</v>
      </c>
      <c r="G21" s="49"/>
      <c r="H21" s="29" t="s">
        <v>29</v>
      </c>
      <c r="I21" s="29"/>
      <c r="J21" s="29">
        <f t="shared" ref="J21:N21" si="0">P21</f>
        <v>12</v>
      </c>
      <c r="K21" s="67"/>
      <c r="L21" s="29"/>
      <c r="M21" s="29">
        <f t="shared" si="0"/>
        <v>24</v>
      </c>
      <c r="N21" s="30"/>
      <c r="O21" s="18">
        <v>12</v>
      </c>
      <c r="P21" s="18">
        <v>12</v>
      </c>
      <c r="Q21" s="18">
        <v>12</v>
      </c>
      <c r="R21" s="18">
        <v>24</v>
      </c>
      <c r="S21" s="18">
        <v>24</v>
      </c>
      <c r="T21" s="18">
        <v>24</v>
      </c>
      <c r="U21" s="18"/>
    </row>
    <row r="22" spans="1:21" ht="24.95" customHeight="1" x14ac:dyDescent="0.2">
      <c r="A22" s="8" t="s">
        <v>21</v>
      </c>
      <c r="B22" s="11"/>
      <c r="C22" s="27"/>
      <c r="D22" s="10" t="s">
        <v>30</v>
      </c>
      <c r="E22" s="38"/>
      <c r="F22" s="8" t="s">
        <v>10</v>
      </c>
      <c r="G22" s="11"/>
      <c r="H22" s="11" t="s">
        <v>37</v>
      </c>
      <c r="I22" s="78"/>
      <c r="J22" s="78">
        <f t="shared" ref="J22:N22" si="1">P22/J20</f>
        <v>648.64864864864865</v>
      </c>
      <c r="K22" s="78"/>
      <c r="L22" s="78"/>
      <c r="M22" s="78">
        <f t="shared" si="1"/>
        <v>1297.2972972972973</v>
      </c>
      <c r="N22" s="79"/>
      <c r="O22">
        <v>2400</v>
      </c>
      <c r="P22">
        <v>2400</v>
      </c>
      <c r="Q22">
        <v>2400</v>
      </c>
      <c r="R22">
        <v>4800</v>
      </c>
      <c r="S22">
        <v>4800</v>
      </c>
      <c r="T22">
        <v>4800</v>
      </c>
    </row>
    <row r="23" spans="1:21" ht="24.95" customHeight="1" x14ac:dyDescent="0.2">
      <c r="A23" s="34" t="s">
        <v>24</v>
      </c>
      <c r="B23" s="49"/>
      <c r="C23" s="29" t="s">
        <v>34</v>
      </c>
      <c r="D23" s="80">
        <v>3.7</v>
      </c>
      <c r="E23" s="38"/>
      <c r="F23" s="34" t="s">
        <v>11</v>
      </c>
      <c r="G23" s="49"/>
      <c r="H23" s="29" t="s">
        <v>37</v>
      </c>
      <c r="I23" s="31"/>
      <c r="J23" s="31">
        <f t="shared" ref="J23:N23" si="2">P23/J20</f>
        <v>486.48648648648646</v>
      </c>
      <c r="K23" s="68"/>
      <c r="L23" s="31"/>
      <c r="M23" s="31">
        <f t="shared" si="2"/>
        <v>918.91891891891885</v>
      </c>
      <c r="N23" s="66"/>
      <c r="O23">
        <v>1800</v>
      </c>
      <c r="P23">
        <v>1800</v>
      </c>
      <c r="Q23">
        <v>1800</v>
      </c>
      <c r="R23">
        <v>3400</v>
      </c>
      <c r="S23">
        <v>3400</v>
      </c>
      <c r="T23">
        <v>3400</v>
      </c>
    </row>
    <row r="24" spans="1:21" ht="24.95" customHeight="1" x14ac:dyDescent="0.2">
      <c r="A24" s="8" t="s">
        <v>22</v>
      </c>
      <c r="B24" s="11"/>
      <c r="C24" s="27"/>
      <c r="D24" s="12">
        <v>1</v>
      </c>
      <c r="E24" s="38"/>
      <c r="F24" s="8" t="s">
        <v>25</v>
      </c>
      <c r="G24" s="11"/>
      <c r="H24" s="27" t="s">
        <v>42</v>
      </c>
      <c r="I24" s="28"/>
      <c r="J24" s="28">
        <f t="shared" ref="J24:N24" si="3">P24*J20/1000</f>
        <v>0.1739</v>
      </c>
      <c r="K24" s="28"/>
      <c r="L24" s="28"/>
      <c r="M24" s="28">
        <f t="shared" si="3"/>
        <v>0.34040000000000004</v>
      </c>
      <c r="N24" s="72"/>
      <c r="O24">
        <v>47</v>
      </c>
      <c r="P24">
        <v>47</v>
      </c>
      <c r="Q24">
        <v>47</v>
      </c>
      <c r="R24">
        <v>92</v>
      </c>
      <c r="S24">
        <v>92</v>
      </c>
      <c r="T24">
        <v>92</v>
      </c>
    </row>
    <row r="25" spans="1:21" ht="24.95" customHeight="1" x14ac:dyDescent="0.2">
      <c r="A25" s="34" t="s">
        <v>23</v>
      </c>
      <c r="B25" s="49"/>
      <c r="C25" s="51" t="s">
        <v>33</v>
      </c>
      <c r="D25" s="14">
        <v>36</v>
      </c>
      <c r="E25" s="38"/>
      <c r="F25" s="34" t="s">
        <v>12</v>
      </c>
      <c r="G25" s="49"/>
      <c r="H25" s="29" t="s">
        <v>38</v>
      </c>
      <c r="I25" s="53"/>
      <c r="J25" s="53">
        <f t="shared" ref="J25:N25" si="4">P25*1.1</f>
        <v>1.1000000000000001</v>
      </c>
      <c r="K25" s="69"/>
      <c r="L25" s="53"/>
      <c r="M25" s="71">
        <f t="shared" si="4"/>
        <v>2.09</v>
      </c>
      <c r="N25" s="69"/>
      <c r="O25">
        <v>1</v>
      </c>
      <c r="P25">
        <v>1</v>
      </c>
      <c r="Q25">
        <v>1</v>
      </c>
      <c r="R25">
        <v>1.9</v>
      </c>
      <c r="S25">
        <v>1.9</v>
      </c>
      <c r="T25">
        <v>1.9</v>
      </c>
    </row>
    <row r="26" spans="1:21" ht="24.95" customHeight="1" x14ac:dyDescent="0.2">
      <c r="A26" s="8" t="s">
        <v>18</v>
      </c>
      <c r="B26" s="11"/>
      <c r="C26" s="52" t="s">
        <v>32</v>
      </c>
      <c r="D26" s="12">
        <v>25</v>
      </c>
      <c r="E26" s="38"/>
      <c r="F26" s="8" t="s">
        <v>15</v>
      </c>
      <c r="G26" s="11"/>
      <c r="H26" s="27" t="s">
        <v>39</v>
      </c>
      <c r="I26" s="21"/>
      <c r="J26" s="21">
        <f t="shared" ref="J26:N27" si="5">P26*0.9</f>
        <v>10.8</v>
      </c>
      <c r="K26" s="77"/>
      <c r="L26" s="21"/>
      <c r="M26" s="21">
        <f t="shared" si="5"/>
        <v>34.200000000000003</v>
      </c>
      <c r="N26" s="77"/>
      <c r="O26">
        <v>12</v>
      </c>
      <c r="P26">
        <v>12</v>
      </c>
      <c r="Q26">
        <v>12</v>
      </c>
      <c r="R26">
        <v>38</v>
      </c>
      <c r="S26">
        <v>38</v>
      </c>
      <c r="T26">
        <v>38</v>
      </c>
    </row>
    <row r="27" spans="1:21" ht="24.95" customHeight="1" x14ac:dyDescent="0.2">
      <c r="A27" s="34" t="s">
        <v>20</v>
      </c>
      <c r="B27" s="49"/>
      <c r="C27" s="29"/>
      <c r="D27" s="15">
        <v>0.9</v>
      </c>
      <c r="E27" s="38"/>
      <c r="F27" s="34" t="s">
        <v>26</v>
      </c>
      <c r="G27" s="49"/>
      <c r="H27" s="29"/>
      <c r="I27" s="32"/>
      <c r="J27" s="32">
        <f t="shared" si="5"/>
        <v>0.747</v>
      </c>
      <c r="K27" s="74"/>
      <c r="L27" s="32"/>
      <c r="M27" s="32">
        <f t="shared" si="5"/>
        <v>0.77400000000000002</v>
      </c>
      <c r="N27" s="70"/>
      <c r="O27" s="19">
        <v>0.83</v>
      </c>
      <c r="P27" s="19">
        <v>0.83</v>
      </c>
      <c r="Q27" s="19">
        <v>0.83</v>
      </c>
      <c r="R27" s="19">
        <v>0.86</v>
      </c>
      <c r="S27" s="19">
        <v>0.86</v>
      </c>
      <c r="T27" s="19">
        <v>0.86</v>
      </c>
      <c r="U27" s="19"/>
    </row>
    <row r="28" spans="1:21" ht="24.95" customHeight="1" x14ac:dyDescent="0.2">
      <c r="A28" s="8" t="s">
        <v>19</v>
      </c>
      <c r="B28" s="11"/>
      <c r="C28" s="27" t="s">
        <v>31</v>
      </c>
      <c r="D28" s="12">
        <v>10</v>
      </c>
      <c r="E28" s="38"/>
      <c r="F28" s="8" t="s">
        <v>13</v>
      </c>
      <c r="G28" s="11"/>
      <c r="H28" s="27" t="s">
        <v>42</v>
      </c>
      <c r="I28" s="28"/>
      <c r="J28" s="28">
        <f t="shared" ref="J28:N28" si="6">P28*J20/1000</f>
        <v>0.59199999999999997</v>
      </c>
      <c r="K28" s="28"/>
      <c r="L28" s="28"/>
      <c r="M28" s="28">
        <f t="shared" si="6"/>
        <v>0.85099999999999998</v>
      </c>
      <c r="N28" s="72"/>
      <c r="O28">
        <v>160</v>
      </c>
      <c r="P28">
        <v>160</v>
      </c>
      <c r="Q28">
        <v>160</v>
      </c>
      <c r="R28">
        <v>230</v>
      </c>
      <c r="S28">
        <v>230</v>
      </c>
      <c r="T28">
        <v>230</v>
      </c>
    </row>
    <row r="29" spans="1:21" ht="24.95" customHeight="1" x14ac:dyDescent="0.2">
      <c r="A29" s="34" t="s">
        <v>101</v>
      </c>
      <c r="B29" s="49"/>
      <c r="C29" s="29" t="s">
        <v>31</v>
      </c>
      <c r="D29" s="14">
        <v>30</v>
      </c>
      <c r="E29" s="38"/>
      <c r="F29" s="34" t="s">
        <v>14</v>
      </c>
      <c r="G29" s="49"/>
      <c r="H29" s="29" t="s">
        <v>38</v>
      </c>
      <c r="I29" s="29"/>
      <c r="J29" s="29">
        <f t="shared" ref="J29:N29" si="7">P29</f>
        <v>3.5</v>
      </c>
      <c r="K29" s="67"/>
      <c r="L29" s="29"/>
      <c r="M29" s="29">
        <f t="shared" si="7"/>
        <v>5.5</v>
      </c>
      <c r="N29" s="76"/>
      <c r="O29">
        <v>3.5</v>
      </c>
      <c r="P29">
        <v>3.5</v>
      </c>
      <c r="Q29">
        <v>3.5</v>
      </c>
      <c r="R29">
        <v>5.5</v>
      </c>
      <c r="S29">
        <v>5.5</v>
      </c>
      <c r="T29">
        <v>5.5</v>
      </c>
    </row>
    <row r="30" spans="1:21" ht="20.100000000000001" customHeight="1" x14ac:dyDescent="0.2">
      <c r="A30" s="47"/>
      <c r="B30" s="47"/>
      <c r="C30" s="47"/>
      <c r="D30" s="47"/>
      <c r="E30" s="36"/>
      <c r="F30" s="47"/>
      <c r="G30" s="47"/>
      <c r="H30" s="47"/>
      <c r="I30" s="47"/>
      <c r="J30" s="47"/>
      <c r="K30" s="47"/>
      <c r="L30" s="47"/>
      <c r="M30" s="47"/>
      <c r="N30" s="47"/>
    </row>
    <row r="31" spans="1:21" ht="20.100000000000001" customHeight="1" x14ac:dyDescent="0.2">
      <c r="A31" s="36" t="s">
        <v>100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21" ht="30" customHeight="1" x14ac:dyDescent="0.2">
      <c r="A32" s="85" t="s">
        <v>45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</row>
    <row r="33" spans="1:14" s="43" customFormat="1" ht="30" customHeight="1" x14ac:dyDescent="0.2">
      <c r="A33" s="86" t="s">
        <v>46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3" r:id="rId4">
          <objectPr defaultSize="0" autoPict="0" r:id="rId5">
            <anchor moveWithCells="1">
              <from>
                <xdr:col>5</xdr:col>
                <xdr:colOff>19050</xdr:colOff>
                <xdr:row>5</xdr:row>
                <xdr:rowOff>47625</xdr:rowOff>
              </from>
              <to>
                <xdr:col>8</xdr:col>
                <xdr:colOff>295275</xdr:colOff>
                <xdr:row>6</xdr:row>
                <xdr:rowOff>219075</xdr:rowOff>
              </to>
            </anchor>
          </objectPr>
        </oleObject>
      </mc:Choice>
      <mc:Fallback>
        <oleObject progId="CorelDraw.Graphic.21" shapeId="1033" r:id="rId4"/>
      </mc:Fallback>
    </mc:AlternateContent>
    <mc:AlternateContent xmlns:mc="http://schemas.openxmlformats.org/markup-compatibility/2006">
      <mc:Choice Requires="x14">
        <oleObject progId="CorelDraw.Graphic.21" shapeId="1040" r:id="rId6">
          <objectPr defaultSize="0" autoPict="0" r:id="rId7">
            <anchor moveWithCells="1">
              <from>
                <xdr:col>0</xdr:col>
                <xdr:colOff>57150</xdr:colOff>
                <xdr:row>3</xdr:row>
                <xdr:rowOff>228600</xdr:rowOff>
              </from>
              <to>
                <xdr:col>13</xdr:col>
                <xdr:colOff>314325</xdr:colOff>
                <xdr:row>3</xdr:row>
                <xdr:rowOff>2162175</xdr:rowOff>
              </to>
            </anchor>
          </objectPr>
        </oleObject>
      </mc:Choice>
      <mc:Fallback>
        <oleObject progId="CorelDraw.Graphic.21" shapeId="104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zoomScaleNormal="100" zoomScalePageLayoutView="55" workbookViewId="0">
      <selection activeCell="O12" sqref="O12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875" customWidth="1"/>
    <col min="8" max="8" width="6.625" customWidth="1"/>
    <col min="9" max="14" width="4.625" customWidth="1"/>
  </cols>
  <sheetData>
    <row r="1" spans="1:14" ht="28.35" customHeight="1" x14ac:dyDescent="0.35">
      <c r="N1" s="44" t="str">
        <f>'MX2810KV200HA-GP36L1A'!N1</f>
        <v>MX2810KV200HA-GP28L1A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N5" s="42" t="s">
        <v>78</v>
      </c>
    </row>
    <row r="6" spans="1:14" ht="20.100000000000001" customHeight="1" x14ac:dyDescent="0.2">
      <c r="A6" s="40" t="s">
        <v>47</v>
      </c>
      <c r="B6" s="4"/>
      <c r="C6" s="4"/>
      <c r="D6" s="41" t="s">
        <v>48</v>
      </c>
      <c r="E6" s="17"/>
      <c r="F6" s="87" t="s">
        <v>43</v>
      </c>
      <c r="G6" s="87"/>
      <c r="H6" s="87"/>
      <c r="I6" s="87"/>
      <c r="J6" s="87"/>
      <c r="K6" s="87"/>
      <c r="L6" s="87"/>
      <c r="M6" s="87"/>
      <c r="N6" s="87"/>
    </row>
    <row r="7" spans="1:14" ht="20.100000000000001" customHeight="1" x14ac:dyDescent="0.2">
      <c r="A7" t="s">
        <v>49</v>
      </c>
      <c r="D7" s="42" t="s">
        <v>50</v>
      </c>
      <c r="F7" s="85">
        <f>'MX2810KV200HA-GP36L1A'!F7</f>
        <v>0</v>
      </c>
      <c r="G7" s="85"/>
      <c r="H7" s="85"/>
      <c r="I7" s="85"/>
      <c r="J7" s="85"/>
      <c r="K7" s="85"/>
      <c r="L7" s="85"/>
      <c r="M7" s="85"/>
      <c r="N7" s="85"/>
    </row>
    <row r="8" spans="1:14" ht="20.100000000000001" customHeight="1" x14ac:dyDescent="0.2"/>
    <row r="9" spans="1:14" ht="20.100000000000001" customHeight="1" x14ac:dyDescent="0.2">
      <c r="A9" s="2" t="s">
        <v>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" t="s">
        <v>87</v>
      </c>
      <c r="B11" s="6"/>
      <c r="C11" s="42" t="s">
        <v>77</v>
      </c>
      <c r="D11" s="6"/>
      <c r="E11" s="37"/>
      <c r="F11" s="6" t="s">
        <v>88</v>
      </c>
      <c r="G11" s="5"/>
      <c r="H11" s="42" t="s">
        <v>77</v>
      </c>
      <c r="I11" s="9"/>
      <c r="J11" s="9"/>
      <c r="K11" s="9"/>
      <c r="L11" s="9"/>
      <c r="M11" s="9"/>
      <c r="N11" s="9"/>
    </row>
    <row r="12" spans="1:14" ht="24.95" customHeight="1" x14ac:dyDescent="0.2">
      <c r="A12" s="7" t="s">
        <v>54</v>
      </c>
      <c r="B12" s="8"/>
      <c r="C12" s="46" t="s">
        <v>51</v>
      </c>
      <c r="D12" s="8">
        <f>'MX2810KV200HA-GP36L1A'!D13</f>
        <v>36</v>
      </c>
      <c r="E12" s="25"/>
      <c r="F12" s="7" t="s">
        <v>79</v>
      </c>
      <c r="G12" s="47"/>
      <c r="H12" s="8"/>
      <c r="I12" s="8"/>
      <c r="J12" s="8"/>
      <c r="K12" s="8"/>
      <c r="L12" s="8"/>
      <c r="M12" s="8"/>
      <c r="N12" s="20" t="s">
        <v>52</v>
      </c>
    </row>
    <row r="13" spans="1:14" ht="24.95" customHeight="1" x14ac:dyDescent="0.2">
      <c r="A13" s="1" t="s">
        <v>55</v>
      </c>
      <c r="B13" s="9"/>
      <c r="C13" s="22" t="s">
        <v>33</v>
      </c>
      <c r="D13" s="9">
        <f>'MX2810KV200HA-GP36L1A'!D14</f>
        <v>55</v>
      </c>
      <c r="E13" s="25"/>
      <c r="F13" s="1" t="s">
        <v>80</v>
      </c>
      <c r="G13" s="5"/>
      <c r="H13" s="9"/>
      <c r="I13" s="9"/>
      <c r="J13" s="9"/>
      <c r="K13" s="9"/>
      <c r="L13" s="9"/>
      <c r="M13" s="9"/>
      <c r="N13" s="45" t="str">
        <f>'MX2810KV200HA-GP36L1A'!N14</f>
        <v>MX2810KV200HA</v>
      </c>
    </row>
    <row r="14" spans="1:14" ht="24.95" customHeight="1" x14ac:dyDescent="0.2">
      <c r="A14" s="7" t="s">
        <v>56</v>
      </c>
      <c r="B14" s="8"/>
      <c r="C14" s="46" t="s">
        <v>33</v>
      </c>
      <c r="D14" s="8">
        <v>6</v>
      </c>
      <c r="E14" s="25"/>
      <c r="F14" s="7" t="s">
        <v>81</v>
      </c>
      <c r="G14" s="47"/>
      <c r="H14" s="8"/>
      <c r="I14" s="8"/>
      <c r="J14" s="8"/>
      <c r="K14" s="8"/>
      <c r="L14" s="8"/>
      <c r="M14" s="8"/>
      <c r="N14" s="8">
        <v>7</v>
      </c>
    </row>
    <row r="15" spans="1:14" ht="24.95" customHeight="1" x14ac:dyDescent="0.2">
      <c r="A15" s="1" t="s">
        <v>57</v>
      </c>
      <c r="B15" s="9"/>
      <c r="C15" s="22" t="s">
        <v>33</v>
      </c>
      <c r="D15" s="9">
        <f>'MX2810KV200HA-GP36L1A'!D16</f>
        <v>21.45</v>
      </c>
      <c r="E15" s="25"/>
      <c r="F15" s="1" t="s">
        <v>82</v>
      </c>
      <c r="G15" s="5"/>
      <c r="H15" s="9"/>
      <c r="I15" s="9"/>
      <c r="J15" s="9"/>
      <c r="K15" s="9"/>
      <c r="L15" s="9"/>
      <c r="M15" s="9"/>
      <c r="N15" s="9">
        <v>3</v>
      </c>
    </row>
    <row r="16" spans="1:14" ht="20.100000000000001" customHeight="1" x14ac:dyDescent="0.2">
      <c r="A16" s="8"/>
      <c r="B16" s="8"/>
      <c r="C16" s="20"/>
      <c r="D16" s="8"/>
      <c r="E16" s="25"/>
      <c r="F16" s="88" t="s">
        <v>53</v>
      </c>
      <c r="G16" s="88"/>
      <c r="H16" s="88"/>
      <c r="I16" s="88"/>
      <c r="J16" s="88"/>
      <c r="K16" s="88"/>
      <c r="L16" s="88"/>
      <c r="M16" s="88"/>
      <c r="N16" s="88"/>
    </row>
    <row r="17" spans="1:20" s="17" customFormat="1" ht="9.9499999999999993" customHeight="1" x14ac:dyDescent="0.2">
      <c r="A17" s="25"/>
      <c r="B17" s="25"/>
      <c r="C17" s="35"/>
      <c r="D17" s="25"/>
      <c r="E17" s="25"/>
      <c r="F17" s="25"/>
      <c r="G17" s="36"/>
      <c r="H17" s="25"/>
      <c r="I17" s="25"/>
      <c r="J17" s="25"/>
      <c r="K17" s="25"/>
      <c r="L17" s="25"/>
      <c r="M17" s="25"/>
      <c r="N17" s="25"/>
    </row>
    <row r="18" spans="1:20" ht="24.95" customHeight="1" x14ac:dyDescent="0.2">
      <c r="A18" s="6" t="s">
        <v>86</v>
      </c>
      <c r="B18" s="33"/>
      <c r="C18" s="42" t="s">
        <v>77</v>
      </c>
      <c r="D18" s="33"/>
      <c r="E18" s="38"/>
      <c r="F18" s="6" t="s">
        <v>76</v>
      </c>
      <c r="G18" s="33"/>
      <c r="H18" s="42" t="s">
        <v>77</v>
      </c>
      <c r="I18" s="33"/>
      <c r="J18" s="33"/>
      <c r="K18" s="33"/>
      <c r="L18" s="33"/>
      <c r="M18" s="33"/>
      <c r="N18" s="33"/>
    </row>
    <row r="19" spans="1:20" ht="24.95" customHeight="1" x14ac:dyDescent="0.2">
      <c r="A19" s="48"/>
      <c r="B19" s="11"/>
      <c r="C19" s="11"/>
      <c r="D19" s="11"/>
      <c r="E19" s="38"/>
      <c r="F19" s="7" t="s">
        <v>66</v>
      </c>
      <c r="G19" s="11"/>
      <c r="H19" s="27" t="s">
        <v>44</v>
      </c>
      <c r="I19" s="27">
        <f>'MX2810KV200HA-GP36L1A'!I20</f>
        <v>0</v>
      </c>
      <c r="J19" s="27">
        <f>'MX2810KV200HA-GP36L1A'!J20</f>
        <v>3.7</v>
      </c>
      <c r="K19" s="27">
        <f>'MX2810KV200HA-GP36L1A'!K20</f>
        <v>0</v>
      </c>
      <c r="L19" s="27">
        <f>'MX2810KV200HA-GP36L1A'!L20</f>
        <v>0</v>
      </c>
      <c r="M19" s="27">
        <f>'MX2810KV200HA-GP36L1A'!M20</f>
        <v>3.7</v>
      </c>
      <c r="N19" s="27">
        <f>'MX2810KV200HA-GP36L1A'!N20</f>
        <v>0</v>
      </c>
    </row>
    <row r="20" spans="1:20" ht="24.95" customHeight="1" x14ac:dyDescent="0.2">
      <c r="A20" s="24" t="s">
        <v>58</v>
      </c>
      <c r="B20" s="38"/>
      <c r="C20" s="55"/>
      <c r="D20" s="39" t="str">
        <f>'MX2810KV200HA-GP36L1A'!D21</f>
        <v>GP36L1A</v>
      </c>
      <c r="E20" s="38"/>
      <c r="F20" s="24" t="s">
        <v>67</v>
      </c>
      <c r="G20" s="38"/>
      <c r="H20" s="30" t="s">
        <v>29</v>
      </c>
      <c r="I20" s="30">
        <f>'MX2810KV200HA-GP36L1A'!I21</f>
        <v>0</v>
      </c>
      <c r="J20" s="30">
        <f>'MX2810KV200HA-GP36L1A'!J21</f>
        <v>12</v>
      </c>
      <c r="K20" s="30">
        <f>'MX2810KV200HA-GP36L1A'!K21</f>
        <v>0</v>
      </c>
      <c r="L20" s="30">
        <f>'MX2810KV200HA-GP36L1A'!L21</f>
        <v>0</v>
      </c>
      <c r="M20" s="30">
        <f>'MX2810KV200HA-GP36L1A'!M21</f>
        <v>24</v>
      </c>
      <c r="N20" s="30">
        <f>'MX2810KV200HA-GP36L1A'!N21</f>
        <v>0</v>
      </c>
      <c r="O20" s="18"/>
      <c r="P20" s="18"/>
      <c r="Q20" s="18"/>
      <c r="R20" s="18"/>
      <c r="S20" s="18"/>
      <c r="T20" s="18"/>
    </row>
    <row r="21" spans="1:20" ht="24.95" customHeight="1" x14ac:dyDescent="0.2">
      <c r="A21" s="7" t="s">
        <v>59</v>
      </c>
      <c r="B21" s="11"/>
      <c r="C21" s="27"/>
      <c r="D21" s="10" t="s">
        <v>30</v>
      </c>
      <c r="E21" s="38"/>
      <c r="F21" s="7" t="s">
        <v>68</v>
      </c>
      <c r="G21" s="11"/>
      <c r="H21" s="27" t="s">
        <v>37</v>
      </c>
      <c r="I21" s="21">
        <f>'MX2810KV200HA-GP36L1A'!I22</f>
        <v>0</v>
      </c>
      <c r="J21" s="21">
        <f>'MX2810KV200HA-GP36L1A'!J22</f>
        <v>648.64864864864865</v>
      </c>
      <c r="K21" s="21">
        <f>'MX2810KV200HA-GP36L1A'!K22</f>
        <v>0</v>
      </c>
      <c r="L21" s="21">
        <f>'MX2810KV200HA-GP36L1A'!L22</f>
        <v>0</v>
      </c>
      <c r="M21" s="21">
        <f>'MX2810KV200HA-GP36L1A'!M22</f>
        <v>1297.2972972972973</v>
      </c>
      <c r="N21" s="21">
        <f>'MX2810KV200HA-GP36L1A'!N22</f>
        <v>0</v>
      </c>
    </row>
    <row r="22" spans="1:20" ht="24.95" customHeight="1" x14ac:dyDescent="0.2">
      <c r="A22" s="24" t="s">
        <v>60</v>
      </c>
      <c r="B22" s="38"/>
      <c r="C22" s="30" t="s">
        <v>34</v>
      </c>
      <c r="D22" s="39">
        <f>'MX2810KV200HA-GP36L1A'!D23</f>
        <v>3.7</v>
      </c>
      <c r="E22" s="38"/>
      <c r="F22" s="24" t="s">
        <v>69</v>
      </c>
      <c r="G22" s="38"/>
      <c r="H22" s="30" t="s">
        <v>37</v>
      </c>
      <c r="I22" s="58">
        <f>'MX2810KV200HA-GP36L1A'!I23</f>
        <v>0</v>
      </c>
      <c r="J22" s="58">
        <f>'MX2810KV200HA-GP36L1A'!J23</f>
        <v>486.48648648648646</v>
      </c>
      <c r="K22" s="58">
        <f>'MX2810KV200HA-GP36L1A'!K23</f>
        <v>0</v>
      </c>
      <c r="L22" s="58">
        <f>'MX2810KV200HA-GP36L1A'!L23</f>
        <v>0</v>
      </c>
      <c r="M22" s="58">
        <f>'MX2810KV200HA-GP36L1A'!M23</f>
        <v>918.91891891891885</v>
      </c>
      <c r="N22" s="58">
        <f>'MX2810KV200HA-GP36L1A'!N23</f>
        <v>0</v>
      </c>
    </row>
    <row r="23" spans="1:20" ht="24.95" customHeight="1" x14ac:dyDescent="0.2">
      <c r="A23" s="7" t="s">
        <v>61</v>
      </c>
      <c r="B23" s="11"/>
      <c r="C23" s="27"/>
      <c r="D23" s="10">
        <f>'MX2810KV200HA-GP36L1A'!D24</f>
        <v>1</v>
      </c>
      <c r="E23" s="38"/>
      <c r="F23" s="7" t="s">
        <v>70</v>
      </c>
      <c r="G23" s="11"/>
      <c r="H23" s="27" t="s">
        <v>42</v>
      </c>
      <c r="I23" s="28">
        <f>'MX2810KV200HA-GP36L1A'!I24</f>
        <v>0</v>
      </c>
      <c r="J23" s="28">
        <f>'MX2810KV200HA-GP36L1A'!J24</f>
        <v>0.1739</v>
      </c>
      <c r="K23" s="28">
        <f>'MX2810KV200HA-GP36L1A'!K24</f>
        <v>0</v>
      </c>
      <c r="L23" s="28">
        <f>'MX2810KV200HA-GP36L1A'!L24</f>
        <v>0</v>
      </c>
      <c r="M23" s="28">
        <f>'MX2810KV200HA-GP36L1A'!M24</f>
        <v>0.34040000000000004</v>
      </c>
      <c r="N23" s="28">
        <f>'MX2810KV200HA-GP36L1A'!N24</f>
        <v>0</v>
      </c>
    </row>
    <row r="24" spans="1:20" ht="24.95" customHeight="1" x14ac:dyDescent="0.2">
      <c r="A24" s="24" t="s">
        <v>62</v>
      </c>
      <c r="B24" s="38"/>
      <c r="C24" s="56" t="s">
        <v>33</v>
      </c>
      <c r="D24" s="39">
        <f>'MX2810KV200HA-GP36L1A'!D25</f>
        <v>36</v>
      </c>
      <c r="E24" s="38"/>
      <c r="F24" s="24" t="s">
        <v>71</v>
      </c>
      <c r="G24" s="38"/>
      <c r="H24" s="30" t="s">
        <v>38</v>
      </c>
      <c r="I24" s="60">
        <f>'MX2810KV200HA-GP36L1A'!I25</f>
        <v>0</v>
      </c>
      <c r="J24" s="60">
        <f>'MX2810KV200HA-GP36L1A'!J25</f>
        <v>1.1000000000000001</v>
      </c>
      <c r="K24" s="60">
        <f>'MX2810KV200HA-GP36L1A'!K25</f>
        <v>0</v>
      </c>
      <c r="L24" s="60">
        <f>'MX2810KV200HA-GP36L1A'!L25</f>
        <v>0</v>
      </c>
      <c r="M24" s="60">
        <f>'MX2810KV200HA-GP36L1A'!M25</f>
        <v>2.09</v>
      </c>
      <c r="N24" s="60">
        <f>'MX2810KV200HA-GP36L1A'!N25</f>
        <v>0</v>
      </c>
    </row>
    <row r="25" spans="1:20" ht="24.95" customHeight="1" x14ac:dyDescent="0.2">
      <c r="A25" s="7" t="s">
        <v>55</v>
      </c>
      <c r="B25" s="11"/>
      <c r="C25" s="52" t="s">
        <v>32</v>
      </c>
      <c r="D25" s="10">
        <f>'MX2810KV200HA-GP36L1A'!D26</f>
        <v>25</v>
      </c>
      <c r="E25" s="38"/>
      <c r="F25" s="7" t="s">
        <v>72</v>
      </c>
      <c r="G25" s="11"/>
      <c r="H25" s="27" t="s">
        <v>39</v>
      </c>
      <c r="I25" s="28">
        <f>'MX2810KV200HA-GP36L1A'!I26</f>
        <v>0</v>
      </c>
      <c r="J25" s="28">
        <f>'MX2810KV200HA-GP36L1A'!J26</f>
        <v>10.8</v>
      </c>
      <c r="K25" s="28">
        <f>'MX2810KV200HA-GP36L1A'!K26</f>
        <v>0</v>
      </c>
      <c r="L25" s="28">
        <f>'MX2810KV200HA-GP36L1A'!L26</f>
        <v>0</v>
      </c>
      <c r="M25" s="28">
        <f>'MX2810KV200HA-GP36L1A'!M26</f>
        <v>34.200000000000003</v>
      </c>
      <c r="N25" s="28">
        <f>'MX2810KV200HA-GP36L1A'!N26</f>
        <v>0</v>
      </c>
    </row>
    <row r="26" spans="1:20" ht="24.95" customHeight="1" x14ac:dyDescent="0.2">
      <c r="A26" s="24" t="s">
        <v>63</v>
      </c>
      <c r="B26" s="38"/>
      <c r="C26" s="30"/>
      <c r="D26" s="57">
        <f>'MX2810KV200HA-GP36L1A'!D27</f>
        <v>0.9</v>
      </c>
      <c r="E26" s="38"/>
      <c r="F26" s="24" t="s">
        <v>73</v>
      </c>
      <c r="G26" s="38"/>
      <c r="H26" s="30"/>
      <c r="I26" s="59">
        <f>'MX2810KV200HA-GP36L1A'!I27</f>
        <v>0</v>
      </c>
      <c r="J26" s="59">
        <f>'MX2810KV200HA-GP36L1A'!J27</f>
        <v>0.747</v>
      </c>
      <c r="K26" s="59">
        <f>'MX2810KV200HA-GP36L1A'!K27</f>
        <v>0</v>
      </c>
      <c r="L26" s="59">
        <f>'MX2810KV200HA-GP36L1A'!L27</f>
        <v>0</v>
      </c>
      <c r="M26" s="59">
        <f>'MX2810KV200HA-GP36L1A'!M27</f>
        <v>0.77400000000000002</v>
      </c>
      <c r="N26" s="59">
        <f>'MX2810KV200HA-GP36L1A'!N27</f>
        <v>0</v>
      </c>
      <c r="O26" s="19"/>
      <c r="P26" s="19"/>
      <c r="Q26" s="19"/>
      <c r="R26" s="19"/>
      <c r="S26" s="19"/>
      <c r="T26" s="19"/>
    </row>
    <row r="27" spans="1:20" ht="24.95" customHeight="1" x14ac:dyDescent="0.2">
      <c r="A27" s="8" t="s">
        <v>64</v>
      </c>
      <c r="B27" s="11"/>
      <c r="C27" s="27" t="s">
        <v>31</v>
      </c>
      <c r="D27" s="10">
        <f>'MX2810KV200HA-GP36L1A'!D28</f>
        <v>10</v>
      </c>
      <c r="E27" s="38"/>
      <c r="F27" s="7" t="s">
        <v>74</v>
      </c>
      <c r="G27" s="11"/>
      <c r="H27" s="27" t="s">
        <v>42</v>
      </c>
      <c r="I27" s="28">
        <f>'MX2810KV200HA-GP36L1A'!I28</f>
        <v>0</v>
      </c>
      <c r="J27" s="28">
        <f>'MX2810KV200HA-GP36L1A'!J28</f>
        <v>0.59199999999999997</v>
      </c>
      <c r="K27" s="28">
        <f>'MX2810KV200HA-GP36L1A'!K28</f>
        <v>0</v>
      </c>
      <c r="L27" s="28">
        <f>'MX2810KV200HA-GP36L1A'!L28</f>
        <v>0</v>
      </c>
      <c r="M27" s="28">
        <f>'MX2810KV200HA-GP36L1A'!M28</f>
        <v>0.85099999999999998</v>
      </c>
      <c r="N27" s="28">
        <f>'MX2810KV200HA-GP36L1A'!N28</f>
        <v>0</v>
      </c>
    </row>
    <row r="28" spans="1:20" ht="24.95" customHeight="1" x14ac:dyDescent="0.2">
      <c r="A28" s="25" t="s">
        <v>65</v>
      </c>
      <c r="B28" s="38"/>
      <c r="C28" s="30" t="s">
        <v>31</v>
      </c>
      <c r="D28" s="39">
        <f>'MX2810KV200HA-GP36L1A'!D29</f>
        <v>30</v>
      </c>
      <c r="E28" s="38"/>
      <c r="F28" s="24" t="s">
        <v>75</v>
      </c>
      <c r="G28" s="38"/>
      <c r="H28" s="30" t="s">
        <v>38</v>
      </c>
      <c r="I28" s="30">
        <f>'MX2810KV200HA-GP36L1A'!I29</f>
        <v>0</v>
      </c>
      <c r="J28" s="30">
        <f>'MX2810KV200HA-GP36L1A'!J29</f>
        <v>3.5</v>
      </c>
      <c r="K28" s="30">
        <f>'MX2810KV200HA-GP36L1A'!K29</f>
        <v>0</v>
      </c>
      <c r="L28" s="30">
        <f>'MX2810KV200HA-GP36L1A'!L29</f>
        <v>0</v>
      </c>
      <c r="M28" s="30">
        <f>'MX2810KV200HA-GP36L1A'!M29</f>
        <v>5.5</v>
      </c>
      <c r="N28" s="30">
        <f>'MX2810KV200HA-GP36L1A'!N29</f>
        <v>0</v>
      </c>
    </row>
    <row r="29" spans="1:20" ht="20.100000000000001" customHeight="1" x14ac:dyDescent="0.2">
      <c r="A29" s="47"/>
      <c r="B29" s="47"/>
      <c r="C29" s="47"/>
      <c r="D29" s="47"/>
      <c r="E29" s="36"/>
      <c r="F29" s="47"/>
      <c r="G29" s="47"/>
      <c r="H29" s="47"/>
      <c r="I29" s="47"/>
      <c r="J29" s="47"/>
      <c r="K29" s="47"/>
      <c r="L29" s="47"/>
      <c r="M29" s="47"/>
      <c r="N29" s="47"/>
    </row>
    <row r="30" spans="1:20" ht="30" customHeight="1" x14ac:dyDescent="0.2">
      <c r="A30" s="85" t="s">
        <v>83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</row>
    <row r="31" spans="1:20" s="43" customFormat="1" ht="30" customHeight="1" x14ac:dyDescent="0.2">
      <c r="A31" s="86" t="s">
        <v>84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</row>
    <row r="33" spans="5:5" x14ac:dyDescent="0.2">
      <c r="E33" s="5"/>
    </row>
  </sheetData>
  <mergeCells count="5">
    <mergeCell ref="F6:N6"/>
    <mergeCell ref="F16:N16"/>
    <mergeCell ref="A30:N30"/>
    <mergeCell ref="A31:N31"/>
    <mergeCell ref="F7:N7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8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2447925</xdr:rowOff>
              </from>
              <to>
                <xdr:col>6</xdr:col>
                <xdr:colOff>476250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3078" r:id="rId4"/>
      </mc:Fallback>
    </mc:AlternateContent>
    <mc:AlternateContent xmlns:mc="http://schemas.openxmlformats.org/markup-compatibility/2006">
      <mc:Choice Requires="x14">
        <oleObject progId="CorelDraw.Graphic.21" shapeId="3080" r:id="rId6">
          <objectPr defaultSize="0" autoPict="0" r:id="rId7">
            <anchor moveWithCells="1">
              <from>
                <xdr:col>0</xdr:col>
                <xdr:colOff>161925</xdr:colOff>
                <xdr:row>3</xdr:row>
                <xdr:rowOff>171450</xdr:rowOff>
              </from>
              <to>
                <xdr:col>13</xdr:col>
                <xdr:colOff>95250</xdr:colOff>
                <xdr:row>3</xdr:row>
                <xdr:rowOff>2162175</xdr:rowOff>
              </to>
            </anchor>
          </objectPr>
        </oleObject>
      </mc:Choice>
      <mc:Fallback>
        <oleObject progId="CorelDraw.Graphic.21" shapeId="308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MX2810KV200HA-GP36L1A</vt:lpstr>
      <vt:lpstr>MX2810KV200HA-GP36L1A chinese</vt:lpstr>
      <vt:lpstr>'MX2810KV200HA-GP36L1A'!Print_Area</vt:lpstr>
      <vt:lpstr>'MX2810KV200HA-GP36L1A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2022-11-29T05:12:50Z</cp:lastPrinted>
  <dcterms:created xsi:type="dcterms:W3CDTF">2021-08-23T02:59:29Z</dcterms:created>
  <dcterms:modified xsi:type="dcterms:W3CDTF">2022-11-29T08:39:46Z</dcterms:modified>
</cp:coreProperties>
</file>