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L-DIX-GP\"/>
    </mc:Choice>
  </mc:AlternateContent>
  <xr:revisionPtr revIDLastSave="0" documentId="13_ncr:1_{E140CED9-2628-41B8-8EC6-BCEAB1A233DA}" xr6:coauthVersionLast="47" xr6:coauthVersionMax="47" xr10:uidLastSave="{00000000-0000-0000-0000-000000000000}"/>
  <bookViews>
    <workbookView xWindow="-120" yWindow="-120" windowWidth="29040" windowHeight="15840" tabRatio="354" xr2:uid="{3230DE21-B86D-42E6-BB3D-9F99C8D8BD16}"/>
  </bookViews>
  <sheets>
    <sheet name="MXL5520KV190HA-D24A-GP42L1A" sheetId="1" r:id="rId1"/>
    <sheet name="Template chinese" sheetId="3" r:id="rId2"/>
  </sheets>
  <definedNames>
    <definedName name="_xlnm.Print_Area" localSheetId="0">'MXL5520KV190HA-D24A-GP42L1A'!$A$1:$M$35</definedName>
    <definedName name="_xlnm.Print_Area" localSheetId="1">'Template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N15" i="3" l="1"/>
  <c r="K32" i="1" l="1"/>
  <c r="K29" i="1"/>
  <c r="K31" i="1"/>
  <c r="K27" i="1"/>
  <c r="K26" i="1"/>
  <c r="K25" i="1"/>
  <c r="K24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<sst xmlns="http://schemas.openxmlformats.org/spreadsheetml/2006/main" count="150" uniqueCount="115">
  <si>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</si>
  <si>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</si>
  <si>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</si>
  <si>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</si>
  <si>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</si>
  <si>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</si>
  <si>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</si>
  <si>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</si>
  <si>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</si>
  <si>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</si>
  <si>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</si>
  <si>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</si>
  <si>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</si>
  <si>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</si>
  <si>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</si>
  <si>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</si>
  <si>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</si>
  <si>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</si>
  <si>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</si>
  <si>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</si>
  <si>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</si>
  <si>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</si>
  <si>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</si>
  <si>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</si>
  <si>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</si>
  <si>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</si>
  <si>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</si>
  <si>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</si>
  <si>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</si>
  <si>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</si>
  <si>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</si>
  <si>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</si>
  <si>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</si>
  <si>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</si>
  <si>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</si>
  <si>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</si>
  <si>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</si>
  <si>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</si>
  <si>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</si>
  <si>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</si>
  <si>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</si>
  <si>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</si>
  <si>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</si>
  <si>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</si>
  <si>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</si>
  <si>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</si>
  <si>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</si>
  <si>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</si>
  <si>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</si>
  <si>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</si>
  <si>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</si>
  <si>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</si>
  <si>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</si>
  <si>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</si>
  <si>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</si>
  <si>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</si>
  <si>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</si>
  <si>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</si>
  <si>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</si>
  <si>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</si>
  <si>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</si>
  <si>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</si>
  <si>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</si>
  <si>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</si>
  <si>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</si>
  <si>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</si>
  <si>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</si>
  <si>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</si>
  <si>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</si>
  <si>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</si>
  <si>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</si>
  <si>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</si>
  <si>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</si>
  <si>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</si>
  <si>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</si>
  <si>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</si>
  <si>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</si>
  <si>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</si>
  <si>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</si>
  <si>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</si>
  <si>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</si>
  <si>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</si>
  <si>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</si>
  <si>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</si>
  <si>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</si>
  <si>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</si>
  <si>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</si>
  <si>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</si>
  <si>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</si>
  <si>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</si>
  <si>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t xml:space="preserve">     </t>
    <phoneticPr fontId="1" type="noConversion"/>
  </si>
  <si>
    <t>Gearbox stages</t>
    <phoneticPr fontId="1" type="noConversion"/>
  </si>
  <si>
    <t>Unit：mm</t>
    <phoneticPr fontId="1" type="noConversion"/>
  </si>
  <si>
    <t>Square-wave/openloop</t>
    <phoneticPr fontId="1" type="noConversion"/>
  </si>
  <si>
    <t>Control type：</t>
    <phoneticPr fontId="1" type="noConversion"/>
  </si>
  <si>
    <t>PWM frequency:</t>
    <phoneticPr fontId="1" type="noConversion"/>
  </si>
  <si>
    <t>5V</t>
    <phoneticPr fontId="1" type="noConversion"/>
  </si>
  <si>
    <t>10K -20K Hz</t>
    <phoneticPr fontId="1" type="noConversion"/>
  </si>
  <si>
    <t>Motor, driver and gearbox are integrited in this product:</t>
    <phoneticPr fontId="1" type="noConversion"/>
  </si>
  <si>
    <t xml:space="preserve">Signal voltage level: </t>
    <phoneticPr fontId="1" type="noConversion"/>
  </si>
  <si>
    <t>Frequency Generator(FG)：</t>
    <phoneticPr fontId="1" type="noConversion"/>
  </si>
  <si>
    <t xml:space="preserve">5 PPR </t>
    <phoneticPr fontId="1" type="noConversion"/>
  </si>
  <si>
    <t>Over Currunt Protection (OCP):</t>
    <phoneticPr fontId="1" type="noConversion"/>
  </si>
  <si>
    <t>Rated voltage:</t>
    <phoneticPr fontId="1" type="noConversion"/>
  </si>
  <si>
    <t>24V(8V-25V)</t>
    <phoneticPr fontId="1" type="noConversion"/>
  </si>
  <si>
    <t>52/55</t>
    <phoneticPr fontId="1" type="noConversion"/>
  </si>
  <si>
    <t>GP52L2A</t>
    <phoneticPr fontId="1" type="noConversion"/>
  </si>
  <si>
    <t>9 A</t>
    <phoneticPr fontId="1" type="noConversion"/>
  </si>
  <si>
    <t>Stall torque*</t>
    <phoneticPr fontId="1" type="noConversion"/>
  </si>
  <si>
    <t>Stall current*</t>
    <phoneticPr fontId="1" type="noConversion"/>
  </si>
  <si>
    <r>
      <t>1.</t>
    </r>
    <r>
      <rPr>
        <sz val="11"/>
        <color theme="1"/>
        <rFont val="等线"/>
        <family val="3"/>
        <charset val="134"/>
        <scheme val="minor"/>
      </rPr>
      <t>PWM</t>
    </r>
    <r>
      <rPr>
        <sz val="11"/>
        <color theme="1"/>
        <rFont val="等线"/>
        <family val="2"/>
        <charset val="134"/>
        <scheme val="minor"/>
      </rPr>
      <t xml:space="preserve"> 2.GND 3.F/R 4.FG 5.VCC</t>
    </r>
    <phoneticPr fontId="1" type="noConversion"/>
  </si>
  <si>
    <t>Driver Features</t>
    <phoneticPr fontId="1" type="noConversion"/>
  </si>
  <si>
    <t>*Attention: Stall operation is only for reference due to Over Current Protection.</t>
    <phoneticPr fontId="1" type="noConversion"/>
  </si>
  <si>
    <t>MXL5520KV260HA</t>
    <phoneticPr fontId="1" type="noConversion"/>
  </si>
  <si>
    <t>MXL5520KV260HA-DIX55S24VA-GP52L1A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</si>
</sst>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Alignment="1">
      <alignment horizontal="right" vertical="center"/>
    </xf>
    <xf numFmtId="177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8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9" fontId="6" fillId="4" borderId="0" xfId="0" applyNumberFormat="1" applyFont="1" applyFill="1" applyAlignment="1">
      <alignment horizontal="right" vertical="center"/>
    </xf>
    <xf numFmtId="0" fontId="0" fillId="0" borderId="0" xfId="0" applyAlignment="1"/>
    <xf numFmtId="49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3</xdr:row>
          <xdr:rowOff>0</xdr:rowOff>
        </xdr:from>
        <xdr:to>
          <xdr:col>12</xdr:col>
          <xdr:colOff>466725</xdr:colOff>
          <xdr:row>3</xdr:row>
          <xdr:rowOff>2038350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T35"/>
  <sheetViews>
    <sheetView tabSelected="1" showWhiteSpace="0" zoomScaleNormal="100" zoomScalePageLayoutView="55" workbookViewId="0">
      <selection activeCell="P4" sqref="P4"/>
    </sheetView>
  </sheetViews>
  <sheetFormatPr defaultRowHeight="14.25"/>
  <cols>
    <col min="1" max="1" width="11.375" customWidth="1"/>
    <col min="2" max="2" width="6.375" customWidth="1"/>
    <col min="3" max="3" width="8.875" customWidth="1"/>
    <col min="4" max="4" width="11.75" customWidth="1"/>
    <col min="5" max="5" width="2.625" customWidth="1"/>
    <col min="6" max="6" width="12" customWidth="1"/>
    <col min="7" max="7" width="5" customWidth="1"/>
    <col min="8" max="8" width="6.875" customWidth="1"/>
    <col min="9" max="9" width="4.75" customWidth="1"/>
    <col min="10" max="10" width="3.875" customWidth="1"/>
    <col min="11" max="11" width="5.75" customWidth="1"/>
    <col min="12" max="12" width="3.875" customWidth="1"/>
    <col min="13" max="13" width="8.75" customWidth="1"/>
  </cols>
  <sheetData>
    <row r="1" spans="1:13" ht="28.35" customHeight="1">
      <c r="M1" s="30" t="s">
        <v>114</v>
      </c>
    </row>
    <row r="2" spans="1:13" ht="4.3499999999999996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5.75" customHeight="1">
      <c r="A3" s="50" t="s">
        <v>98</v>
      </c>
    </row>
    <row r="4" spans="1:13" ht="174" customHeight="1">
      <c r="F4" s="45" t="s">
        <v>90</v>
      </c>
      <c r="G4" s="42"/>
      <c r="M4" s="42" t="s">
        <v>92</v>
      </c>
    </row>
    <row r="5" spans="1:13" ht="20.100000000000001" customHeight="1">
      <c r="A5" s="2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9.9499999999999993" customHeight="1">
      <c r="A6" s="1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0.100000000000001" customHeight="1">
      <c r="A7" s="48" t="s">
        <v>23</v>
      </c>
      <c r="B7" s="5"/>
      <c r="C7" s="16" t="s">
        <v>37</v>
      </c>
      <c r="D7" s="5"/>
      <c r="E7" s="5"/>
      <c r="F7" s="48" t="s">
        <v>31</v>
      </c>
      <c r="H7" s="16" t="s">
        <v>37</v>
      </c>
      <c r="I7" s="1"/>
      <c r="J7" s="1"/>
      <c r="K7" s="1"/>
      <c r="L7" s="1"/>
      <c r="M7" s="1"/>
    </row>
    <row r="8" spans="1:13" ht="9.9499999999999993" customHeight="1">
      <c r="A8" s="5"/>
      <c r="B8" s="5"/>
      <c r="C8" s="12"/>
      <c r="D8" s="5"/>
      <c r="E8" s="5"/>
      <c r="F8" s="5"/>
      <c r="H8" s="16"/>
      <c r="I8" s="1"/>
      <c r="J8" s="1"/>
      <c r="K8" s="1"/>
      <c r="L8" s="1"/>
      <c r="M8" s="1"/>
    </row>
    <row r="9" spans="1:13" ht="20.100000000000001" customHeight="1">
      <c r="A9" s="6" t="s">
        <v>87</v>
      </c>
      <c r="B9" s="6"/>
      <c r="C9" s="31" t="s">
        <v>42</v>
      </c>
      <c r="D9" s="7" t="s">
        <v>105</v>
      </c>
      <c r="E9" s="1"/>
      <c r="F9" s="6" t="s">
        <v>1</v>
      </c>
      <c r="G9" s="4"/>
      <c r="H9" s="6"/>
      <c r="I9" s="6"/>
      <c r="J9" s="6"/>
      <c r="K9" s="6"/>
      <c r="L9" s="6"/>
      <c r="M9" s="7" t="s">
        <v>2</v>
      </c>
    </row>
    <row r="10" spans="1:13" ht="20.100000000000001" customHeight="1">
      <c r="A10" s="1" t="s">
        <v>0</v>
      </c>
      <c r="B10" s="1"/>
      <c r="C10" s="16" t="s">
        <v>28</v>
      </c>
      <c r="D10" s="46">
        <v>61.5</v>
      </c>
      <c r="E10" s="1"/>
      <c r="F10" s="1" t="s">
        <v>3</v>
      </c>
      <c r="H10" s="1"/>
      <c r="I10" s="1"/>
      <c r="J10" s="1"/>
      <c r="K10" s="1"/>
      <c r="L10" s="1"/>
      <c r="M10" s="25" t="s">
        <v>113</v>
      </c>
    </row>
    <row r="11" spans="1:13" ht="20.100000000000001" customHeight="1">
      <c r="A11" s="6" t="s">
        <v>88</v>
      </c>
      <c r="B11" s="6"/>
      <c r="C11" s="31" t="s">
        <v>28</v>
      </c>
      <c r="D11" s="8">
        <v>12</v>
      </c>
      <c r="E11" s="1"/>
      <c r="F11" s="6" t="s">
        <v>4</v>
      </c>
      <c r="G11" s="4"/>
      <c r="H11" s="6"/>
      <c r="I11" s="6"/>
      <c r="J11" s="6"/>
      <c r="K11" s="6"/>
      <c r="L11" s="6"/>
      <c r="M11" s="8">
        <v>5</v>
      </c>
    </row>
    <row r="12" spans="1:13" ht="20.100000000000001" customHeight="1">
      <c r="A12" s="1" t="s">
        <v>89</v>
      </c>
      <c r="B12" s="1"/>
      <c r="C12" s="16" t="s">
        <v>28</v>
      </c>
      <c r="D12" s="46">
        <v>25</v>
      </c>
      <c r="E12" s="1"/>
      <c r="F12" s="1" t="s">
        <v>30</v>
      </c>
      <c r="H12" s="1"/>
      <c r="I12" s="1"/>
      <c r="J12" s="1"/>
      <c r="K12" s="1"/>
      <c r="L12" s="1"/>
      <c r="M12" s="46">
        <v>3</v>
      </c>
    </row>
    <row r="13" spans="1:13" ht="9.9499999999999993" customHeight="1">
      <c r="A13" s="1"/>
      <c r="B13" s="1"/>
      <c r="C13" s="16"/>
      <c r="D13" s="46"/>
      <c r="E13" s="1"/>
      <c r="F13" s="1"/>
      <c r="H13" s="1"/>
      <c r="I13" s="1"/>
      <c r="J13" s="1"/>
      <c r="K13" s="1"/>
      <c r="L13" s="1"/>
      <c r="M13" s="46"/>
    </row>
    <row r="14" spans="1:13" ht="24.95" customHeight="1">
      <c r="A14" s="48" t="s">
        <v>111</v>
      </c>
      <c r="B14" s="1"/>
      <c r="C14" s="16"/>
      <c r="D14" s="46"/>
      <c r="E14" s="1"/>
      <c r="F14" s="1"/>
      <c r="H14" s="1"/>
      <c r="I14" s="1"/>
      <c r="J14" s="1"/>
      <c r="K14" s="1"/>
      <c r="L14" s="1"/>
      <c r="M14" s="46"/>
    </row>
    <row r="15" spans="1:13" ht="9.9499999999999993" customHeight="1">
      <c r="A15" s="1"/>
      <c r="B15" s="1"/>
      <c r="C15" s="16"/>
      <c r="D15" s="46"/>
      <c r="E15" s="1"/>
      <c r="F15" s="1"/>
      <c r="H15" s="1"/>
      <c r="I15" s="1"/>
      <c r="J15" s="1"/>
      <c r="K15" s="1"/>
      <c r="L15" s="1"/>
      <c r="M15" s="46"/>
    </row>
    <row r="16" spans="1:13" ht="24.95" customHeight="1">
      <c r="A16" s="6" t="s">
        <v>94</v>
      </c>
      <c r="B16" s="4"/>
      <c r="C16" s="4"/>
      <c r="D16" s="41" t="s">
        <v>93</v>
      </c>
      <c r="F16" s="54" t="s">
        <v>39</v>
      </c>
      <c r="G16" s="54"/>
      <c r="H16" s="54"/>
      <c r="I16" s="4"/>
      <c r="J16" s="4"/>
      <c r="K16" s="4"/>
      <c r="L16" s="4"/>
      <c r="M16" s="4"/>
    </row>
    <row r="17" spans="1:20" ht="24.95" customHeight="1">
      <c r="A17" s="1" t="s">
        <v>103</v>
      </c>
      <c r="D17" s="28" t="s">
        <v>104</v>
      </c>
      <c r="F17" s="29" t="s">
        <v>110</v>
      </c>
      <c r="G17" s="29"/>
      <c r="H17" s="29"/>
      <c r="I17" s="29"/>
      <c r="J17" s="29"/>
      <c r="K17" s="29"/>
      <c r="L17" s="29"/>
    </row>
    <row r="18" spans="1:20" ht="20.100000000000001" customHeight="1">
      <c r="A18" s="54" t="s">
        <v>102</v>
      </c>
      <c r="B18" s="54"/>
      <c r="C18" s="54"/>
      <c r="D18" s="51" t="s">
        <v>107</v>
      </c>
      <c r="E18" s="1"/>
      <c r="F18" s="54" t="s">
        <v>95</v>
      </c>
      <c r="G18" s="54"/>
      <c r="H18" s="54"/>
      <c r="I18" s="4"/>
      <c r="J18" s="4"/>
      <c r="K18" s="4"/>
      <c r="L18" s="4"/>
      <c r="M18" s="41" t="s">
        <v>97</v>
      </c>
    </row>
    <row r="19" spans="1:20" ht="20.100000000000001" customHeight="1">
      <c r="A19" s="1" t="s">
        <v>99</v>
      </c>
      <c r="B19" s="1"/>
      <c r="C19" s="24"/>
      <c r="D19" s="24" t="s">
        <v>96</v>
      </c>
      <c r="E19" s="1"/>
      <c r="F19" s="55" t="s">
        <v>100</v>
      </c>
      <c r="G19" s="55"/>
      <c r="H19" s="55"/>
      <c r="M19" s="28" t="s">
        <v>101</v>
      </c>
    </row>
    <row r="20" spans="1:20" ht="9.9499999999999993" customHeight="1">
      <c r="A20" s="1"/>
      <c r="B20" s="1"/>
      <c r="C20" s="24"/>
      <c r="D20" s="1"/>
      <c r="E20" s="1"/>
      <c r="F20" s="1"/>
      <c r="H20" s="1"/>
      <c r="I20" s="1"/>
      <c r="J20" s="1"/>
      <c r="K20" s="1"/>
      <c r="L20" s="1"/>
      <c r="M20" s="1"/>
    </row>
    <row r="21" spans="1:20" ht="24.95" customHeight="1">
      <c r="A21" s="48" t="s">
        <v>11</v>
      </c>
      <c r="C21" s="16" t="s">
        <v>37</v>
      </c>
      <c r="F21" s="48" t="s">
        <v>5</v>
      </c>
      <c r="H21" s="16" t="s">
        <v>37</v>
      </c>
    </row>
    <row r="22" spans="1:20" ht="9.9499999999999993" customHeight="1">
      <c r="A22" s="5"/>
      <c r="C22" s="12"/>
      <c r="F22" s="5"/>
      <c r="H22" s="12"/>
    </row>
    <row r="23" spans="1:20" ht="24.95" customHeight="1">
      <c r="A23" s="32"/>
      <c r="B23" s="4"/>
      <c r="C23" s="4"/>
      <c r="D23" s="4"/>
      <c r="F23" s="6" t="s">
        <v>18</v>
      </c>
      <c r="G23" s="4"/>
      <c r="H23" s="31" t="s">
        <v>40</v>
      </c>
      <c r="I23" s="18"/>
      <c r="J23" s="4"/>
      <c r="K23" s="18">
        <v>3.7</v>
      </c>
      <c r="L23" s="4"/>
      <c r="M23" s="18"/>
      <c r="N23" t="s">
        <v>36</v>
      </c>
    </row>
    <row r="24" spans="1:20" ht="24.95" customHeight="1">
      <c r="A24" s="23" t="s">
        <v>12</v>
      </c>
      <c r="B24" s="33"/>
      <c r="C24" s="34"/>
      <c r="D24" s="9" t="s">
        <v>106</v>
      </c>
      <c r="F24" s="23" t="s">
        <v>6</v>
      </c>
      <c r="G24" s="33"/>
      <c r="H24" s="47" t="s">
        <v>24</v>
      </c>
      <c r="I24" s="20"/>
      <c r="J24" s="20"/>
      <c r="K24" s="20">
        <f t="shared" ref="K24" si="0">P24</f>
        <v>24</v>
      </c>
      <c r="L24" s="20"/>
      <c r="M24" s="20"/>
      <c r="N24" s="28">
        <v>24</v>
      </c>
      <c r="O24" s="28">
        <v>24</v>
      </c>
      <c r="P24" s="28">
        <v>24</v>
      </c>
      <c r="Q24" s="28">
        <v>24</v>
      </c>
      <c r="R24" s="28">
        <v>24</v>
      </c>
      <c r="S24" s="12"/>
      <c r="T24" s="12"/>
    </row>
    <row r="25" spans="1:20" ht="24.95" customHeight="1">
      <c r="A25" s="6" t="s">
        <v>16</v>
      </c>
      <c r="B25" s="4"/>
      <c r="C25" s="31"/>
      <c r="D25" s="7" t="s">
        <v>25</v>
      </c>
      <c r="F25" s="6" t="s">
        <v>7</v>
      </c>
      <c r="G25" s="4"/>
      <c r="H25" s="31" t="s">
        <v>32</v>
      </c>
      <c r="I25" s="15"/>
      <c r="J25" s="15"/>
      <c r="K25" s="15">
        <f>P25/K23*0.92</f>
        <v>1566.4864864864865</v>
      </c>
      <c r="L25" s="15"/>
      <c r="M25" s="15"/>
      <c r="N25">
        <v>6300</v>
      </c>
      <c r="O25">
        <v>6300</v>
      </c>
      <c r="P25">
        <v>6300</v>
      </c>
      <c r="Q25">
        <v>6300</v>
      </c>
      <c r="R25">
        <v>6300</v>
      </c>
    </row>
    <row r="26" spans="1:20" ht="24.95" customHeight="1">
      <c r="A26" s="23" t="s">
        <v>18</v>
      </c>
      <c r="B26" s="33"/>
      <c r="C26" s="47" t="s">
        <v>29</v>
      </c>
      <c r="D26" s="9">
        <v>3.7</v>
      </c>
      <c r="F26" s="23" t="s">
        <v>8</v>
      </c>
      <c r="G26" s="33"/>
      <c r="H26" s="47" t="s">
        <v>32</v>
      </c>
      <c r="I26" s="21"/>
      <c r="J26" s="21"/>
      <c r="K26" s="21">
        <f>P26/K23*0.95</f>
        <v>1283.7837837837835</v>
      </c>
      <c r="L26" s="21"/>
      <c r="M26" s="21"/>
      <c r="N26">
        <v>5000</v>
      </c>
      <c r="O26">
        <v>5000</v>
      </c>
      <c r="P26">
        <v>5000</v>
      </c>
      <c r="Q26">
        <v>5000</v>
      </c>
      <c r="R26">
        <v>5000</v>
      </c>
    </row>
    <row r="27" spans="1:20" ht="24.95" customHeight="1">
      <c r="A27" s="6" t="s">
        <v>91</v>
      </c>
      <c r="B27" s="4"/>
      <c r="C27" s="31"/>
      <c r="D27" s="8">
        <v>1</v>
      </c>
      <c r="F27" s="6" t="s">
        <v>20</v>
      </c>
      <c r="G27" s="4"/>
      <c r="H27" s="31" t="s">
        <v>38</v>
      </c>
      <c r="I27" s="19"/>
      <c r="J27" s="19"/>
      <c r="K27" s="19">
        <f>0.9*P27*K23/1000</f>
        <v>0.53280000000000005</v>
      </c>
      <c r="L27" s="19"/>
      <c r="M27" s="19"/>
      <c r="N27">
        <v>160</v>
      </c>
      <c r="O27">
        <v>160</v>
      </c>
      <c r="P27">
        <v>160</v>
      </c>
      <c r="Q27">
        <v>160</v>
      </c>
      <c r="R27">
        <v>160</v>
      </c>
    </row>
    <row r="28" spans="1:20" ht="24.95" customHeight="1">
      <c r="A28" s="23" t="s">
        <v>17</v>
      </c>
      <c r="B28" s="33"/>
      <c r="C28" s="47" t="s">
        <v>28</v>
      </c>
      <c r="D28" s="10">
        <v>52</v>
      </c>
      <c r="F28" s="23" t="s">
        <v>9</v>
      </c>
      <c r="G28" s="33"/>
      <c r="H28" s="47" t="s">
        <v>34</v>
      </c>
      <c r="I28" s="36"/>
      <c r="J28" s="36"/>
      <c r="K28" s="36">
        <v>5.5</v>
      </c>
      <c r="L28" s="36"/>
      <c r="M28" s="36"/>
      <c r="N28">
        <v>5</v>
      </c>
      <c r="O28">
        <v>5</v>
      </c>
      <c r="P28">
        <v>5</v>
      </c>
      <c r="Q28">
        <v>5</v>
      </c>
      <c r="R28">
        <v>5</v>
      </c>
    </row>
    <row r="29" spans="1:20" ht="24.95" customHeight="1">
      <c r="A29" s="6" t="s">
        <v>13</v>
      </c>
      <c r="B29" s="4"/>
      <c r="C29" s="31" t="s">
        <v>27</v>
      </c>
      <c r="D29" s="8">
        <v>27.3</v>
      </c>
      <c r="F29" s="6" t="s">
        <v>10</v>
      </c>
      <c r="G29" s="4"/>
      <c r="H29" s="31" t="s">
        <v>35</v>
      </c>
      <c r="I29" s="15"/>
      <c r="J29" s="15"/>
      <c r="K29" s="15">
        <f>P29*0.9</f>
        <v>121.5</v>
      </c>
      <c r="L29" s="15"/>
      <c r="M29" s="15"/>
      <c r="N29">
        <v>135</v>
      </c>
      <c r="O29">
        <v>135</v>
      </c>
      <c r="P29">
        <v>135</v>
      </c>
      <c r="Q29">
        <v>135</v>
      </c>
      <c r="R29">
        <v>135</v>
      </c>
    </row>
    <row r="30" spans="1:20" ht="24.95" customHeight="1">
      <c r="A30" s="23" t="s">
        <v>15</v>
      </c>
      <c r="B30" s="33"/>
      <c r="C30" s="47"/>
      <c r="D30" s="49">
        <v>0.9</v>
      </c>
      <c r="F30" s="23" t="s">
        <v>21</v>
      </c>
      <c r="G30" s="33"/>
      <c r="H30" s="47"/>
      <c r="I30" s="22"/>
      <c r="J30" s="22"/>
      <c r="K30" s="22">
        <f>P30*0.9</f>
        <v>0.64800000000000002</v>
      </c>
      <c r="L30" s="22"/>
      <c r="M30" s="22"/>
      <c r="N30" s="13">
        <v>0.72</v>
      </c>
      <c r="O30" s="13">
        <v>0.72</v>
      </c>
      <c r="P30" s="13">
        <v>0.72</v>
      </c>
      <c r="Q30" s="13">
        <v>0.72</v>
      </c>
      <c r="R30" s="13">
        <v>0.72</v>
      </c>
      <c r="S30" s="13"/>
      <c r="T30" s="13"/>
    </row>
    <row r="31" spans="1:20" ht="24.95" customHeight="1">
      <c r="A31" s="6" t="s">
        <v>14</v>
      </c>
      <c r="B31" s="4"/>
      <c r="C31" s="31" t="s">
        <v>26</v>
      </c>
      <c r="D31" s="8">
        <v>20</v>
      </c>
      <c r="F31" s="6" t="s">
        <v>108</v>
      </c>
      <c r="G31" s="4"/>
      <c r="H31" s="31" t="s">
        <v>38</v>
      </c>
      <c r="I31" s="19"/>
      <c r="J31" s="19"/>
      <c r="K31" s="19">
        <f>P31*K23/1000</f>
        <v>1.48</v>
      </c>
      <c r="L31" s="19"/>
      <c r="M31" s="19"/>
      <c r="N31">
        <v>400</v>
      </c>
      <c r="O31">
        <v>400</v>
      </c>
      <c r="P31">
        <v>400</v>
      </c>
      <c r="Q31">
        <v>400</v>
      </c>
      <c r="R31">
        <v>400</v>
      </c>
    </row>
    <row r="32" spans="1:20" ht="24.95" customHeight="1">
      <c r="A32" s="23" t="s">
        <v>19</v>
      </c>
      <c r="B32" s="33"/>
      <c r="C32" s="47" t="s">
        <v>26</v>
      </c>
      <c r="D32" s="10">
        <v>60</v>
      </c>
      <c r="F32" s="23" t="s">
        <v>109</v>
      </c>
      <c r="G32" s="33"/>
      <c r="H32" s="47" t="s">
        <v>34</v>
      </c>
      <c r="I32" s="20"/>
      <c r="J32" s="20"/>
      <c r="K32" s="20">
        <f>P32</f>
        <v>40</v>
      </c>
      <c r="L32" s="20"/>
      <c r="M32" s="20"/>
      <c r="N32">
        <v>40</v>
      </c>
      <c r="O32">
        <v>40</v>
      </c>
      <c r="P32">
        <v>40</v>
      </c>
      <c r="Q32">
        <v>40</v>
      </c>
      <c r="R32">
        <v>40</v>
      </c>
    </row>
    <row r="33" spans="1:13" ht="20.100000000000001" customHeight="1">
      <c r="A33" s="4"/>
      <c r="B33" s="4"/>
      <c r="C33" s="4"/>
      <c r="D33" s="4"/>
      <c r="F33" s="4"/>
      <c r="G33" s="4"/>
      <c r="H33" s="4"/>
      <c r="I33" s="4"/>
      <c r="J33" s="4"/>
      <c r="K33" s="4"/>
      <c r="L33" s="4"/>
      <c r="M33" s="4"/>
    </row>
    <row r="34" spans="1:13" ht="32.25" customHeight="1">
      <c r="A34" s="52" t="s">
        <v>112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</row>
    <row r="35" spans="1:13" s="29" customFormat="1" ht="45.75" customHeight="1">
      <c r="A35" s="53" t="s">
        <v>41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</sheetData>
  <mergeCells count="6">
    <mergeCell ref="A34:M34"/>
    <mergeCell ref="A35:M35"/>
    <mergeCell ref="A18:C18"/>
    <mergeCell ref="F16:H16"/>
    <mergeCell ref="F18:H18"/>
    <mergeCell ref="F19:H19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9" r:id="rId4">
          <objectPr defaultSize="0" autoPict="0" r:id="rId5">
            <anchor moveWithCells="1">
              <from>
                <xdr:col>0</xdr:col>
                <xdr:colOff>266700</xdr:colOff>
                <xdr:row>3</xdr:row>
                <xdr:rowOff>0</xdr:rowOff>
              </from>
              <to>
                <xdr:col>12</xdr:col>
                <xdr:colOff>466725</xdr:colOff>
                <xdr:row>3</xdr:row>
                <xdr:rowOff>2038350</xdr:rowOff>
              </to>
            </anchor>
          </objectPr>
        </oleObject>
      </mc:Choice>
      <mc:Fallback>
        <oleObject progId="CorelDraw.Graphic.21" shapeId="103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3"/>
  <sheetViews>
    <sheetView showWhiteSpace="0" topLeftCell="A16" zoomScaleNormal="100" zoomScalePageLayoutView="55" workbookViewId="0">
      <selection activeCell="P17" sqref="P17"/>
    </sheetView>
  </sheetViews>
  <sheetFormatPr defaultRowHeight="14.25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>
      <c r="N1" s="30" t="str">
        <f>'MXL5520KV190HA-D24A-GP42L1A'!M1</f>
        <v>MXL5520KV260HA-DIX55S24VA-GP52L1A</v>
      </c>
    </row>
    <row r="2" spans="1:14" ht="4.3499999999999996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9.9499999999999993" customHeight="1"/>
    <row r="4" spans="1:14" ht="200.1" customHeight="1"/>
    <row r="5" spans="1:14" ht="20.100000000000001" customHeight="1">
      <c r="A5" s="26" t="s">
        <v>77</v>
      </c>
      <c r="B5" s="4"/>
      <c r="C5" s="4"/>
      <c r="D5" s="27" t="s">
        <v>78</v>
      </c>
      <c r="F5" s="42"/>
      <c r="N5" s="28" t="s">
        <v>79</v>
      </c>
    </row>
    <row r="6" spans="1:14" ht="20.100000000000001" customHeight="1">
      <c r="A6" t="s">
        <v>80</v>
      </c>
      <c r="D6" s="28" t="s">
        <v>81</v>
      </c>
      <c r="F6" s="28"/>
    </row>
    <row r="7" spans="1:14" ht="20.100000000000001" customHeight="1">
      <c r="A7" s="4" t="s">
        <v>82</v>
      </c>
      <c r="B7" s="4"/>
      <c r="C7" s="4"/>
      <c r="D7" s="41" t="s">
        <v>83</v>
      </c>
      <c r="F7" s="4" t="s">
        <v>39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>
      <c r="A8" t="s">
        <v>84</v>
      </c>
      <c r="D8" s="28" t="s">
        <v>85</v>
      </c>
      <c r="F8" s="29" t="s">
        <v>86</v>
      </c>
      <c r="G8" s="29"/>
      <c r="H8" s="29"/>
      <c r="I8" s="29"/>
      <c r="J8" s="29"/>
      <c r="K8" s="29"/>
      <c r="L8" s="29"/>
    </row>
    <row r="9" spans="1:14" ht="20.100000000000001" customHeight="1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9.9499999999999993" customHeight="1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24.95" customHeight="1">
      <c r="A11" s="43" t="s">
        <v>75</v>
      </c>
      <c r="B11" s="5"/>
      <c r="C11" s="28" t="s">
        <v>67</v>
      </c>
      <c r="D11" s="5"/>
      <c r="E11" s="5"/>
      <c r="F11" s="43" t="s">
        <v>76</v>
      </c>
      <c r="H11" s="28" t="s">
        <v>67</v>
      </c>
      <c r="I11" s="1"/>
      <c r="J11" s="1"/>
      <c r="K11" s="1"/>
      <c r="L11" s="1"/>
      <c r="M11" s="1"/>
      <c r="N11" s="1"/>
    </row>
    <row r="12" spans="1:14" ht="9.9499999999999993" customHeight="1">
      <c r="A12" s="43"/>
      <c r="B12" s="5"/>
      <c r="C12" s="28"/>
      <c r="D12" s="5"/>
      <c r="E12" s="5"/>
      <c r="F12" s="43"/>
      <c r="H12" s="28"/>
      <c r="I12" s="1"/>
      <c r="J12" s="1"/>
      <c r="K12" s="1"/>
      <c r="L12" s="1"/>
      <c r="M12" s="1"/>
      <c r="N12" s="1"/>
    </row>
    <row r="13" spans="1:14" ht="24.95" customHeight="1">
      <c r="A13" s="6" t="s">
        <v>44</v>
      </c>
      <c r="B13" s="6"/>
      <c r="C13" s="31" t="s">
        <v>42</v>
      </c>
      <c r="D13" s="6" t="str">
        <f>'MXL5520KV190HA-D24A-GP42L1A'!D9</f>
        <v>52/55</v>
      </c>
      <c r="E13" s="1"/>
      <c r="F13" s="6" t="s">
        <v>68</v>
      </c>
      <c r="G13" s="4"/>
      <c r="H13" s="6"/>
      <c r="I13" s="6"/>
      <c r="J13" s="6"/>
      <c r="K13" s="6"/>
      <c r="L13" s="6"/>
      <c r="M13" s="6"/>
      <c r="N13" s="14" t="s">
        <v>43</v>
      </c>
    </row>
    <row r="14" spans="1:14" ht="24.95" customHeight="1">
      <c r="A14" s="1" t="s">
        <v>45</v>
      </c>
      <c r="B14" s="1"/>
      <c r="C14" s="16" t="s">
        <v>28</v>
      </c>
      <c r="D14" s="1">
        <f>'MXL5520KV190HA-D24A-GP42L1A'!D10</f>
        <v>61.5</v>
      </c>
      <c r="E14" s="1"/>
      <c r="F14" s="1" t="s">
        <v>69</v>
      </c>
      <c r="H14" s="1"/>
      <c r="I14" s="1"/>
      <c r="J14" s="1"/>
      <c r="K14" s="1"/>
      <c r="L14" s="1"/>
      <c r="M14" s="1"/>
      <c r="N14" s="24" t="str">
        <f>'MXL5520KV190HA-D24A-GP42L1A'!M10</f>
        <v>MXL5520KV260HA</v>
      </c>
    </row>
    <row r="15" spans="1:14" ht="24.95" customHeight="1">
      <c r="A15" s="6" t="s">
        <v>46</v>
      </c>
      <c r="B15" s="6"/>
      <c r="C15" s="31" t="s">
        <v>28</v>
      </c>
      <c r="D15" s="6">
        <v>6</v>
      </c>
      <c r="E15" s="1"/>
      <c r="F15" s="6" t="s">
        <v>70</v>
      </c>
      <c r="G15" s="4"/>
      <c r="H15" s="6"/>
      <c r="I15" s="6"/>
      <c r="J15" s="6"/>
      <c r="K15" s="6"/>
      <c r="L15" s="6"/>
      <c r="M15" s="6"/>
      <c r="N15" s="6">
        <f>'MXL5520KV190HA-D24A-GP42L1A'!M11</f>
        <v>5</v>
      </c>
    </row>
    <row r="16" spans="1:14" ht="24.95" customHeight="1">
      <c r="A16" s="1" t="s">
        <v>47</v>
      </c>
      <c r="B16" s="1"/>
      <c r="C16" s="16" t="s">
        <v>28</v>
      </c>
      <c r="D16" s="1">
        <f>'MXL5520KV190HA-D24A-GP42L1A'!D12</f>
        <v>25</v>
      </c>
      <c r="E16" s="1"/>
      <c r="F16" s="1" t="s">
        <v>71</v>
      </c>
      <c r="H16" s="1"/>
      <c r="I16" s="1"/>
      <c r="J16" s="1"/>
      <c r="K16" s="1"/>
      <c r="L16" s="1"/>
      <c r="M16" s="1"/>
      <c r="N16" s="1">
        <v>3</v>
      </c>
    </row>
    <row r="17" spans="1:20" ht="20.100000000000001" customHeight="1">
      <c r="A17" s="6"/>
      <c r="B17" s="6"/>
      <c r="C17" s="14"/>
      <c r="D17" s="6"/>
      <c r="E17" s="1"/>
      <c r="F17" s="54"/>
      <c r="G17" s="54"/>
      <c r="H17" s="54"/>
      <c r="I17" s="54"/>
      <c r="J17" s="54"/>
      <c r="K17" s="54"/>
      <c r="L17" s="54"/>
      <c r="M17" s="54"/>
      <c r="N17" s="54"/>
    </row>
    <row r="18" spans="1:20" ht="9.9499999999999993" customHeight="1">
      <c r="A18" s="1"/>
      <c r="B18" s="1"/>
      <c r="C18" s="24"/>
      <c r="D18" s="1"/>
      <c r="E18" s="1"/>
      <c r="F18" s="1"/>
      <c r="H18" s="1"/>
      <c r="I18" s="1"/>
      <c r="J18" s="1"/>
      <c r="K18" s="1"/>
      <c r="L18" s="1"/>
      <c r="M18" s="1"/>
      <c r="N18" s="1"/>
    </row>
    <row r="19" spans="1:20" ht="24.95" customHeight="1">
      <c r="A19" s="43" t="s">
        <v>74</v>
      </c>
      <c r="C19" s="28" t="s">
        <v>67</v>
      </c>
      <c r="F19" s="43" t="s">
        <v>66</v>
      </c>
      <c r="H19" s="28" t="s">
        <v>67</v>
      </c>
    </row>
    <row r="20" spans="1:20" ht="9.9499999999999993" customHeight="1">
      <c r="A20" s="43"/>
      <c r="C20" s="28"/>
      <c r="F20" s="43"/>
      <c r="H20" s="28"/>
    </row>
    <row r="21" spans="1:20" ht="24.95" customHeight="1">
      <c r="A21" s="32"/>
      <c r="B21" s="4"/>
      <c r="C21" s="4"/>
      <c r="D21" s="4"/>
      <c r="F21" s="6" t="s">
        <v>56</v>
      </c>
      <c r="G21" s="4"/>
      <c r="H21" s="18" t="s">
        <v>40</v>
      </c>
      <c r="I21" s="18" t="e">
        <f>'MXL5520KV190HA-D24A-GP42L1A'!#REF!</f>
        <v>#REF!</v>
      </c>
      <c r="J21" s="18">
        <f>'MXL5520KV190HA-D24A-GP42L1A'!I23</f>
        <v>0</v>
      </c>
      <c r="K21" s="18">
        <f>'MXL5520KV190HA-D24A-GP42L1A'!K23</f>
        <v>3.7</v>
      </c>
      <c r="L21" s="18">
        <f>'MXL5520KV190HA-D24A-GP42L1A'!M23</f>
        <v>0</v>
      </c>
      <c r="M21" s="18" t="e">
        <f>'MXL5520KV190HA-D24A-GP42L1A'!#REF!</f>
        <v>#REF!</v>
      </c>
      <c r="N21" s="18" t="e">
        <f>'MXL5520KV190HA-D24A-GP42L1A'!#REF!</f>
        <v>#REF!</v>
      </c>
    </row>
    <row r="22" spans="1:20" ht="24.95" customHeight="1">
      <c r="A22" s="1" t="s">
        <v>48</v>
      </c>
      <c r="C22" s="28"/>
      <c r="D22" s="25" t="str">
        <f>'MXL5520KV190HA-D24A-GP42L1A'!D24</f>
        <v>GP52L2A</v>
      </c>
      <c r="F22" s="1" t="s">
        <v>57</v>
      </c>
      <c r="H22" s="12" t="s">
        <v>24</v>
      </c>
      <c r="I22" s="12">
        <f>'MXL5520KV190HA-D24A-GP42L1A'!I24</f>
        <v>0</v>
      </c>
      <c r="J22" s="12">
        <f>'MXL5520KV190HA-D24A-GP42L1A'!J24</f>
        <v>0</v>
      </c>
      <c r="K22" s="12">
        <f>'MXL5520KV190HA-D24A-GP42L1A'!K24</f>
        <v>24</v>
      </c>
      <c r="L22" s="12">
        <f>'MXL5520KV190HA-D24A-GP42L1A'!L24</f>
        <v>0</v>
      </c>
      <c r="M22" s="12" t="e">
        <f>'MXL5520KV190HA-D24A-GP42L1A'!#REF!</f>
        <v>#REF!</v>
      </c>
      <c r="N22" s="12">
        <f>'MXL5520KV190HA-D24A-GP42L1A'!M24</f>
        <v>0</v>
      </c>
      <c r="O22" s="12"/>
      <c r="P22" s="12"/>
      <c r="Q22" s="12"/>
      <c r="R22" s="12"/>
      <c r="S22" s="12"/>
      <c r="T22" s="12"/>
    </row>
    <row r="23" spans="1:20" ht="24.95" customHeight="1">
      <c r="A23" s="6" t="s">
        <v>49</v>
      </c>
      <c r="B23" s="4"/>
      <c r="C23" s="18"/>
      <c r="D23" s="7" t="s">
        <v>25</v>
      </c>
      <c r="F23" s="6" t="s">
        <v>58</v>
      </c>
      <c r="G23" s="4"/>
      <c r="H23" s="18" t="s">
        <v>32</v>
      </c>
      <c r="I23" s="15">
        <f>'MXL5520KV190HA-D24A-GP42L1A'!I25</f>
        <v>0</v>
      </c>
      <c r="J23" s="15">
        <f>'MXL5520KV190HA-D24A-GP42L1A'!J25</f>
        <v>0</v>
      </c>
      <c r="K23" s="15">
        <f>'MXL5520KV190HA-D24A-GP42L1A'!K25</f>
        <v>1566.4864864864865</v>
      </c>
      <c r="L23" s="15">
        <f>'MXL5520KV190HA-D24A-GP42L1A'!L25</f>
        <v>0</v>
      </c>
      <c r="M23" s="15" t="e">
        <f>'MXL5520KV190HA-D24A-GP42L1A'!#REF!</f>
        <v>#REF!</v>
      </c>
      <c r="N23" s="15">
        <f>'MXL5520KV190HA-D24A-GP42L1A'!M25</f>
        <v>0</v>
      </c>
    </row>
    <row r="24" spans="1:20" ht="24.95" customHeight="1">
      <c r="A24" s="1" t="s">
        <v>50</v>
      </c>
      <c r="C24" s="12" t="s">
        <v>29</v>
      </c>
      <c r="D24" s="25">
        <f>'MXL5520KV190HA-D24A-GP42L1A'!D26</f>
        <v>3.7</v>
      </c>
      <c r="F24" s="1" t="s">
        <v>59</v>
      </c>
      <c r="H24" s="12" t="s">
        <v>32</v>
      </c>
      <c r="I24" s="39">
        <f>'MXL5520KV190HA-D24A-GP42L1A'!I26</f>
        <v>0</v>
      </c>
      <c r="J24" s="39">
        <f>'MXL5520KV190HA-D24A-GP42L1A'!J26</f>
        <v>0</v>
      </c>
      <c r="K24" s="39">
        <f>'MXL5520KV190HA-D24A-GP42L1A'!K26</f>
        <v>1283.7837837837835</v>
      </c>
      <c r="L24" s="39">
        <f>'MXL5520KV190HA-D24A-GP42L1A'!L26</f>
        <v>0</v>
      </c>
      <c r="M24" s="39" t="e">
        <f>'MXL5520KV190HA-D24A-GP42L1A'!#REF!</f>
        <v>#REF!</v>
      </c>
      <c r="N24" s="39">
        <f>'MXL5520KV190HA-D24A-GP42L1A'!M26</f>
        <v>0</v>
      </c>
    </row>
    <row r="25" spans="1:20" ht="24.95" customHeight="1">
      <c r="A25" s="6" t="s">
        <v>51</v>
      </c>
      <c r="B25" s="4"/>
      <c r="C25" s="18"/>
      <c r="D25" s="7">
        <f>'MXL5520KV190HA-D24A-GP42L1A'!D27</f>
        <v>1</v>
      </c>
      <c r="F25" s="6" t="s">
        <v>60</v>
      </c>
      <c r="G25" s="4"/>
      <c r="H25" s="18" t="s">
        <v>33</v>
      </c>
      <c r="I25" s="15">
        <f>'MXL5520KV190HA-D24A-GP42L1A'!I27</f>
        <v>0</v>
      </c>
      <c r="J25" s="15">
        <f>'MXL5520KV190HA-D24A-GP42L1A'!J27</f>
        <v>0</v>
      </c>
      <c r="K25" s="15">
        <f>'MXL5520KV190HA-D24A-GP42L1A'!K27</f>
        <v>0.53280000000000005</v>
      </c>
      <c r="L25" s="15">
        <f>'MXL5520KV190HA-D24A-GP42L1A'!L27</f>
        <v>0</v>
      </c>
      <c r="M25" s="15" t="e">
        <f>'MXL5520KV190HA-D24A-GP42L1A'!#REF!</f>
        <v>#REF!</v>
      </c>
      <c r="N25" s="15">
        <f>'MXL5520KV190HA-D24A-GP42L1A'!M27</f>
        <v>0</v>
      </c>
    </row>
    <row r="26" spans="1:20" ht="24.95" customHeight="1">
      <c r="A26" s="1" t="s">
        <v>52</v>
      </c>
      <c r="C26" s="37" t="s">
        <v>28</v>
      </c>
      <c r="D26" s="25">
        <f>'MXL5520KV190HA-D24A-GP42L1A'!D28</f>
        <v>52</v>
      </c>
      <c r="F26" s="1" t="s">
        <v>61</v>
      </c>
      <c r="H26" s="12" t="s">
        <v>34</v>
      </c>
      <c r="I26" s="44">
        <f>'MXL5520KV190HA-D24A-GP42L1A'!I28</f>
        <v>0</v>
      </c>
      <c r="J26" s="44">
        <f>'MXL5520KV190HA-D24A-GP42L1A'!J28</f>
        <v>0</v>
      </c>
      <c r="K26" s="44">
        <f>'MXL5520KV190HA-D24A-GP42L1A'!K28</f>
        <v>5.5</v>
      </c>
      <c r="L26" s="44">
        <f>'MXL5520KV190HA-D24A-GP42L1A'!L28</f>
        <v>0</v>
      </c>
      <c r="M26" s="44" t="e">
        <f>'MXL5520KV190HA-D24A-GP42L1A'!#REF!</f>
        <v>#REF!</v>
      </c>
      <c r="N26" s="44">
        <f>'MXL5520KV190HA-D24A-GP42L1A'!M28</f>
        <v>0</v>
      </c>
    </row>
    <row r="27" spans="1:20" ht="24.95" customHeight="1">
      <c r="A27" s="6" t="s">
        <v>45</v>
      </c>
      <c r="B27" s="4"/>
      <c r="C27" s="35" t="s">
        <v>27</v>
      </c>
      <c r="D27" s="7">
        <f>'MXL5520KV190HA-D24A-GP42L1A'!D29</f>
        <v>27.3</v>
      </c>
      <c r="F27" s="6" t="s">
        <v>62</v>
      </c>
      <c r="G27" s="4"/>
      <c r="H27" s="18" t="s">
        <v>35</v>
      </c>
      <c r="I27" s="15">
        <f>'MXL5520KV190HA-D24A-GP42L1A'!I29</f>
        <v>0</v>
      </c>
      <c r="J27" s="15">
        <f>'MXL5520KV190HA-D24A-GP42L1A'!J29</f>
        <v>0</v>
      </c>
      <c r="K27" s="15">
        <f>'MXL5520KV190HA-D24A-GP42L1A'!K29</f>
        <v>121.5</v>
      </c>
      <c r="L27" s="15">
        <f>'MXL5520KV190HA-D24A-GP42L1A'!L29</f>
        <v>0</v>
      </c>
      <c r="M27" s="15" t="e">
        <f>'MXL5520KV190HA-D24A-GP42L1A'!#REF!</f>
        <v>#REF!</v>
      </c>
      <c r="N27" s="15">
        <f>'MXL5520KV190HA-D24A-GP42L1A'!M29</f>
        <v>0</v>
      </c>
    </row>
    <row r="28" spans="1:20" ht="24.95" customHeight="1">
      <c r="A28" s="1" t="s">
        <v>53</v>
      </c>
      <c r="C28" s="12"/>
      <c r="D28" s="38">
        <f>'MXL5520KV190HA-D24A-GP42L1A'!D30</f>
        <v>0.9</v>
      </c>
      <c r="F28" s="1" t="s">
        <v>63</v>
      </c>
      <c r="H28" s="12"/>
      <c r="I28" s="40">
        <f>'MXL5520KV190HA-D24A-GP42L1A'!I30</f>
        <v>0</v>
      </c>
      <c r="J28" s="40">
        <f>'MXL5520KV190HA-D24A-GP42L1A'!J30</f>
        <v>0</v>
      </c>
      <c r="K28" s="40">
        <f>'MXL5520KV190HA-D24A-GP42L1A'!K30</f>
        <v>0.64800000000000002</v>
      </c>
      <c r="L28" s="40">
        <f>'MXL5520KV190HA-D24A-GP42L1A'!L30</f>
        <v>0</v>
      </c>
      <c r="M28" s="40" t="e">
        <f>'MXL5520KV190HA-D24A-GP42L1A'!#REF!</f>
        <v>#REF!</v>
      </c>
      <c r="N28" s="40">
        <f>'MXL5520KV190HA-D24A-GP42L1A'!M30</f>
        <v>0</v>
      </c>
      <c r="O28" s="13"/>
      <c r="P28" s="13"/>
      <c r="Q28" s="13"/>
      <c r="R28" s="13"/>
      <c r="S28" s="13"/>
      <c r="T28" s="13"/>
    </row>
    <row r="29" spans="1:20" ht="24.95" customHeight="1">
      <c r="A29" s="6" t="s">
        <v>54</v>
      </c>
      <c r="B29" s="4"/>
      <c r="C29" s="18" t="s">
        <v>26</v>
      </c>
      <c r="D29" s="7">
        <f>'MXL5520KV190HA-D24A-GP42L1A'!D31</f>
        <v>20</v>
      </c>
      <c r="F29" s="6" t="s">
        <v>64</v>
      </c>
      <c r="G29" s="4"/>
      <c r="H29" s="18" t="s">
        <v>38</v>
      </c>
      <c r="I29" s="19">
        <f>'MXL5520KV190HA-D24A-GP42L1A'!I31</f>
        <v>0</v>
      </c>
      <c r="J29" s="19">
        <f>'MXL5520KV190HA-D24A-GP42L1A'!J31</f>
        <v>0</v>
      </c>
      <c r="K29" s="19">
        <f>'MXL5520KV190HA-D24A-GP42L1A'!K31</f>
        <v>1.48</v>
      </c>
      <c r="L29" s="19">
        <f>'MXL5520KV190HA-D24A-GP42L1A'!L31</f>
        <v>0</v>
      </c>
      <c r="M29" s="19" t="e">
        <f>'MXL5520KV190HA-D24A-GP42L1A'!#REF!</f>
        <v>#REF!</v>
      </c>
      <c r="N29" s="19">
        <f>'MXL5520KV190HA-D24A-GP42L1A'!M31</f>
        <v>0</v>
      </c>
    </row>
    <row r="30" spans="1:20" ht="24.95" customHeight="1">
      <c r="A30" s="1" t="s">
        <v>55</v>
      </c>
      <c r="C30" s="12" t="s">
        <v>26</v>
      </c>
      <c r="D30" s="25">
        <f>'MXL5520KV190HA-D24A-GP42L1A'!D32</f>
        <v>60</v>
      </c>
      <c r="F30" s="1" t="s">
        <v>65</v>
      </c>
      <c r="H30" s="12" t="s">
        <v>34</v>
      </c>
      <c r="I30" s="12">
        <f>'MXL5520KV190HA-D24A-GP42L1A'!I32</f>
        <v>0</v>
      </c>
      <c r="J30" s="12">
        <f>'MXL5520KV190HA-D24A-GP42L1A'!J32</f>
        <v>0</v>
      </c>
      <c r="K30" s="12">
        <f>'MXL5520KV190HA-D24A-GP42L1A'!K32</f>
        <v>40</v>
      </c>
      <c r="L30" s="12">
        <f>'MXL5520KV190HA-D24A-GP42L1A'!L32</f>
        <v>0</v>
      </c>
      <c r="M30" s="12" t="e">
        <f>'MXL5520KV190HA-D24A-GP42L1A'!#REF!</f>
        <v>#REF!</v>
      </c>
      <c r="N30" s="12">
        <f>'MXL5520KV190HA-D24A-GP42L1A'!M32</f>
        <v>0</v>
      </c>
    </row>
    <row r="31" spans="1:20" ht="20.100000000000001" customHeight="1">
      <c r="A31" s="4"/>
      <c r="B31" s="4"/>
      <c r="C31" s="4"/>
      <c r="D31" s="4"/>
      <c r="F31" s="4"/>
      <c r="G31" s="4"/>
      <c r="H31" s="4"/>
      <c r="I31" s="4"/>
      <c r="J31" s="4"/>
      <c r="K31" s="4"/>
      <c r="L31" s="4"/>
      <c r="M31" s="4"/>
      <c r="N31" s="4"/>
    </row>
    <row r="32" spans="1:20" ht="30" customHeight="1">
      <c r="A32" s="52" t="s">
        <v>72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</row>
    <row r="33" spans="1:14" s="29" customFormat="1" ht="30" customHeight="1">
      <c r="A33" s="53" t="s">
        <v>73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MXL5520KV190HA-D24A-GP42L1A</vt:lpstr>
      <vt:lpstr>Template chinese</vt:lpstr>
      <vt:lpstr>'MXL5520KV190HA-D24A-GP42L1A'!Print_Area</vt:lpstr>
      <vt:lpstr>'Template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Administrator</cp:lastModifiedBy>
  <cp:lastPrinted>2022-11-27T12:47:21Z</cp:lastPrinted>
  <dcterms:created xsi:type="dcterms:W3CDTF">2021-08-23T02:59:29Z</dcterms:created>
  <dcterms:modified xsi:type="dcterms:W3CDTF">2023-12-18T08:22:28Z</dcterms:modified>
</cp:coreProperties>
</file>