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<sst xmlns="http://schemas.openxmlformats.org/spreadsheetml/2006/main" count="1354" uniqueCount="516">
  <si>
    <t>Country</t>
  </si>
  <si>
    <t>Other names</t>
  </si>
  <si>
    <t>ISO 3166-1 alpha-3 CODE</t>
  </si>
  <si>
    <t>Population</t>
  </si>
  <si>
    <t>Continent</t>
  </si>
  <si>
    <t>Total Cases</t>
  </si>
  <si>
    <t>Total Deaths</t>
  </si>
  <si>
    <t>Tot Cases//1M pop</t>
  </si>
  <si>
    <t>Tot Deaths/1M pop</t>
  </si>
  <si>
    <t>Death percentage</t>
  </si>
  <si>
    <t>Afghanistan</t>
  </si>
  <si>
    <t>AFG</t>
  </si>
  <si>
    <t>Asia</t>
  </si>
  <si>
    <t>Albania</t>
  </si>
  <si>
    <t>ALB</t>
  </si>
  <si>
    <t>Europe</t>
  </si>
  <si>
    <t>Baris warna biru kami tidak masukkan ke dalam kriteria karena beberapa pertimbangan</t>
  </si>
  <si>
    <t>Algeria</t>
  </si>
  <si>
    <t>DZA</t>
  </si>
  <si>
    <t>Africa</t>
  </si>
  <si>
    <t>Andorra</t>
  </si>
  <si>
    <t>AND</t>
  </si>
  <si>
    <t>Angola</t>
  </si>
  <si>
    <t>AGO</t>
  </si>
  <si>
    <t>Anguilla</t>
  </si>
  <si>
    <t>AIA</t>
  </si>
  <si>
    <t>Latin America and the Caribbean</t>
  </si>
  <si>
    <t>1. Menentukan Kriteria Kriteria</t>
  </si>
  <si>
    <t>3. Menentukan Rating Kecocokan</t>
  </si>
  <si>
    <t>4. Menentukan Nilai Vektor S</t>
  </si>
  <si>
    <t>Antigua and Barbuda</t>
  </si>
  <si>
    <t>ATG</t>
  </si>
  <si>
    <t>Kriteria</t>
  </si>
  <si>
    <t>Sifat</t>
  </si>
  <si>
    <t xml:space="preserve">keterangan </t>
  </si>
  <si>
    <t>Alternatif</t>
  </si>
  <si>
    <t>Perpangkatan</t>
  </si>
  <si>
    <t>Vektor</t>
  </si>
  <si>
    <t>Max</t>
  </si>
  <si>
    <t>Argentina</t>
  </si>
  <si>
    <t>ARG</t>
  </si>
  <si>
    <t>C1 = Populasi (orang)</t>
  </si>
  <si>
    <t>cost (karena semakin dikit orang maka penularan akan semakin susah)</t>
  </si>
  <si>
    <t>C1</t>
  </si>
  <si>
    <t>C2</t>
  </si>
  <si>
    <t>C3</t>
  </si>
  <si>
    <t>C4</t>
  </si>
  <si>
    <t>Kiteria</t>
  </si>
  <si>
    <t>S</t>
  </si>
  <si>
    <t>V</t>
  </si>
  <si>
    <t>Armenia</t>
  </si>
  <si>
    <t>ARM</t>
  </si>
  <si>
    <t>Aruba</t>
  </si>
  <si>
    <t>ABW</t>
  </si>
  <si>
    <t>C2 = Total Kasus (orang)</t>
  </si>
  <si>
    <t>cost (karena semakin dikit kasus maka covid penularan covid di negara tersebut rendah)</t>
  </si>
  <si>
    <t>Australia</t>
  </si>
  <si>
    <t>AUS</t>
  </si>
  <si>
    <t>Oceania</t>
  </si>
  <si>
    <t>Austria</t>
  </si>
  <si>
    <t>AUT</t>
  </si>
  <si>
    <t>C3 = Total Kematian (orang)</t>
  </si>
  <si>
    <t>cost (karena semakin dikit kematian maka covid di negara tersebut rendah)</t>
  </si>
  <si>
    <t>Azerbaijan</t>
  </si>
  <si>
    <t>AZE</t>
  </si>
  <si>
    <t>Bahamas</t>
  </si>
  <si>
    <t>BHM</t>
  </si>
  <si>
    <t>C4 = Persentase Kematian (%)</t>
  </si>
  <si>
    <t>cost (karena semakin rendah presentase maka covid di negara tersebut rendah)</t>
  </si>
  <si>
    <t>Bahrain</t>
  </si>
  <si>
    <t>BHR</t>
  </si>
  <si>
    <t>Bangladesh</t>
  </si>
  <si>
    <t>BGD</t>
  </si>
  <si>
    <t>2.  Menentukan Bobot</t>
  </si>
  <si>
    <t>Barbados</t>
  </si>
  <si>
    <t>BRB</t>
  </si>
  <si>
    <t>Bobot</t>
  </si>
  <si>
    <t>Nilai</t>
  </si>
  <si>
    <t>Normalsasi</t>
  </si>
  <si>
    <t>Perkalian dengan kriteria</t>
  </si>
  <si>
    <t>Belarus</t>
  </si>
  <si>
    <t>BLR</t>
  </si>
  <si>
    <t>W1</t>
  </si>
  <si>
    <t>Belgium</t>
  </si>
  <si>
    <t>BEL</t>
  </si>
  <si>
    <t>W2</t>
  </si>
  <si>
    <t>Belize</t>
  </si>
  <si>
    <t>BLZ</t>
  </si>
  <si>
    <t>W3</t>
  </si>
  <si>
    <t>Benin</t>
  </si>
  <si>
    <t>BEN</t>
  </si>
  <si>
    <t>W4</t>
  </si>
  <si>
    <t>Bermuda</t>
  </si>
  <si>
    <t>BMU</t>
  </si>
  <si>
    <t>Northern America</t>
  </si>
  <si>
    <t>Jumlah</t>
  </si>
  <si>
    <t>Bhutan</t>
  </si>
  <si>
    <t>BTN</t>
  </si>
  <si>
    <t>Bolivia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</si>
  <si>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</si>
  <si>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</si>
  <si>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</si>
  <si>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</si>
  <si>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</si>
  <si>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</si>
  <si>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</si>
  <si>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</si>
  <si>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</si>
  <si>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</si>
  <si>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 xml:space="preserve">Brunei 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</si>
  <si>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</si>
  <si>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</si>
  <si>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</si>
  <si>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</si>
  <si>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</si>
  <si>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</si>
  <si>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</si>
  <si>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</si>
  <si>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</si>
  <si>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</si>
  <si>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</si>
  <si>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</si>
  <si>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</si>
  <si>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</si>
  <si>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</si>
  <si>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</si>
  <si>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</t>
  </si>
  <si>
    <t>Central African Republic</t>
  </si>
  <si>
    <t>CAF</t>
  </si>
  <si>
    <t>Caribbean Netherlands</t>
  </si>
  <si>
    <t>Bonaire, Sint Eustatius and Saba</t>
  </si>
  <si>
    <t>BES</t>
  </si>
  <si>
    <t>Cayman Islands</t>
  </si>
  <si>
    <t>CYM</t>
  </si>
  <si>
    <t>Chad</t>
  </si>
  <si>
    <t>TCD</t>
  </si>
  <si>
    <t>Channel Islands</t>
  </si>
  <si>
    <t>Guernsey</t>
  </si>
  <si>
    <t>GGY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</si>
  <si>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</si>
  <si>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</si>
  <si>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</si>
  <si>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</si>
  <si>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</si>
  <si>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</si>
  <si>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</si>
  <si>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</si>
  <si>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</si>
  <si>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</si>
  <si>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</si>
  <si>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</si>
  <si>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</si>
  <si>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</si>
  <si>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</si>
  <si>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</si>
  <si>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</si>
  <si>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</si>
  <si>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</si>
  <si>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</si>
  <si>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</si>
  <si>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</si>
  <si>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</si>
  <si>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</si>
  <si>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</si>
  <si>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</si>
  <si>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</si>
  <si>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</si>
  <si>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</si>
  <si>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</si>
  <si>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</si>
  <si>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Democratic Republic of the Congo</t>
  </si>
  <si>
    <t>COD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</si>
  <si>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</si>
  <si>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</si>
  <si>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</si>
  <si>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</si>
  <si>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</si>
  <si>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</si>
  <si>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</si>
  <si>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</si>
  <si>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</si>
  <si>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</si>
  <si>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</si>
  <si>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</si>
  <si>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</si>
  <si>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</si>
  <si>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</si>
  <si>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</si>
  <si>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</si>
  <si>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</si>
  <si>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</si>
  <si>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</si>
  <si>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</si>
  <si>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</si>
  <si>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</si>
  <si>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</si>
  <si>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</si>
  <si>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</si>
  <si>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</si>
  <si>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</si>
  <si>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</si>
  <si>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</si>
  <si>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</si>
  <si>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</si>
  <si>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</si>
  <si>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</si>
  <si>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</si>
  <si>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</si>
  <si>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</si>
  <si>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</si>
  <si>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</si>
  <si>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</si>
  <si>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</si>
  <si>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</si>
  <si>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</si>
  <si>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</si>
  <si>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</si>
  <si>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</si>
  <si>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</si>
  <si>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</si>
  <si>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</si>
  <si>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</si>
  <si>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</si>
  <si>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</si>
  <si>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</si>
  <si>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</si>
  <si>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</si>
  <si>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</si>
  <si>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</si>
  <si>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</si>
  <si>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</si>
  <si>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</si>
  <si>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</si>
  <si>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</si>
  <si>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</si>
  <si>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</si>
  <si>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</si>
  <si>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</si>
  <si>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</si>
  <si>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</si>
  <si>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</si>
  <si>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</si>
  <si>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</si>
  <si>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</si>
  <si>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United Kingdom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</si>
  <si>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</si>
  <si>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</si>
  <si>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</si>
  <si>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</si>
  <si>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</si>
  <si>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</si>
  <si>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</si>
  <si>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</si>
  <si>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</si>
  <si>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</si>
  <si>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</si>
  <si>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Ivory Coast</t>
  </si>
  <si>
    <t>CÃ´te d'Ivoire</t>
  </si>
  <si>
    <t>CIV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</si>
  <si>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</si>
  <si>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</si>
  <si>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</si>
  <si>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</si>
  <si>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</si>
  <si>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</si>
  <si>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</si>
  <si>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</si>
  <si>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</si>
  <si>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</si>
  <si>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</si>
  <si>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</si>
  <si>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</si>
  <si>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</si>
  <si>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</si>
  <si>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</si>
  <si>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</si>
  <si>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</si>
  <si>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</si>
  <si>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</si>
  <si>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</si>
  <si>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</si>
  <si>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</si>
  <si>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</si>
  <si>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</si>
  <si>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</si>
  <si>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</si>
  <si>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</si>
  <si>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</si>
  <si>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</si>
  <si>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</si>
  <si>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</si>
  <si>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</si>
  <si>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</si>
  <si>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</si>
  <si>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</si>
  <si>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</si>
  <si>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</si>
  <si>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</si>
  <si>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</si>
  <si>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</si>
  <si>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</si>
  <si>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</si>
  <si>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</si>
  <si>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</si>
  <si>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</si>
  <si>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</si>
  <si>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</si>
  <si>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</si>
  <si>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</si>
  <si>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</si>
  <si>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</si>
  <si>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</si>
  <si>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Mayotte</t>
  </si>
  <si>
    <t>MYTÂ </t>
  </si>
  <si>
    <t>Mexico</t>
  </si>
  <si>
    <t>MEX</t>
  </si>
  <si>
    <t>Moldova</t>
  </si>
  <si>
    <t>Republic of 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</si>
  <si>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</si>
  <si>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</si>
  <si>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</si>
  <si>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</si>
  <si>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</si>
  <si>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</si>
  <si>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</si>
  <si>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</si>
  <si>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</si>
  <si>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</si>
  <si>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</si>
  <si>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</si>
  <si>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</si>
  <si>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</si>
  <si>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</si>
  <si>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</si>
  <si>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</si>
  <si>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</si>
  <si>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</si>
  <si>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</si>
  <si>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</si>
  <si>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</si>
  <si>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</si>
  <si>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</si>
  <si>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</si>
  <si>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</si>
  <si>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</si>
  <si>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</si>
  <si>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</si>
  <si>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</si>
  <si>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</si>
  <si>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</si>
  <si>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The former Yugoslav Republic of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</si>
  <si>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</si>
  <si>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</si>
  <si>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</si>
  <si>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</si>
  <si>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</si>
  <si>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</si>
  <si>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</si>
  <si>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</si>
  <si>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</si>
  <si>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</si>
  <si>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State of Palestine</t>
  </si>
  <si>
    <t>WBG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</si>
  <si>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</si>
  <si>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</si>
  <si>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</si>
  <si>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</si>
  <si>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</si>
  <si>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</si>
  <si>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</si>
  <si>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</si>
  <si>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</si>
  <si>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</si>
  <si>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</si>
  <si>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</si>
  <si>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</si>
  <si>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</si>
  <si>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</si>
  <si>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</si>
  <si>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Réunion</t>
  </si>
  <si>
    <t>RÃ©union</t>
  </si>
  <si>
    <t>REU</t>
  </si>
  <si>
    <t>Romania</t>
  </si>
  <si>
    <t>ROU</t>
  </si>
  <si>
    <t>Russia</t>
  </si>
  <si>
    <t>Russian Federation</t>
  </si>
  <si>
    <t>RUS</t>
  </si>
  <si>
    <t>Rwanda</t>
  </si>
  <si>
    <t>RWA</t>
  </si>
  <si>
    <t>S. Korea</t>
  </si>
  <si>
    <t>Republic of Korea</t>
  </si>
  <si>
    <t>KOR</t>
  </si>
  <si>
    <t>Saint Kitts and Nevis</t>
  </si>
  <si>
    <t>KNA</t>
  </si>
  <si>
    <t>Saint Lucia</t>
  </si>
  <si>
    <t>LCA</t>
  </si>
  <si>
    <t>Saint Martin</t>
  </si>
  <si>
    <t>MAF</t>
  </si>
  <si>
    <t>Saint Pierre Miquelon</t>
  </si>
  <si>
    <t> Saint Pierre and Miquelon</t>
  </si>
  <si>
    <t>SPM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</si>
  <si>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</si>
  <si>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</si>
  <si>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</si>
  <si>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</si>
  <si>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</si>
  <si>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</si>
  <si>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</si>
  <si>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</si>
  <si>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</si>
  <si>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</si>
  <si>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</si>
  <si>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</si>
  <si>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</si>
  <si>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</si>
  <si>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</si>
  <si>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</si>
  <si>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</si>
  <si>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</si>
  <si>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</si>
  <si>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</si>
  <si>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</si>
  <si>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</si>
  <si>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</si>
  <si>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</si>
  <si>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</si>
  <si>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</si>
  <si>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</si>
  <si>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</si>
  <si>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</si>
  <si>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</si>
  <si>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</si>
  <si>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</si>
  <si>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</si>
  <si>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</si>
  <si>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</si>
  <si>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</si>
  <si>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 xml:space="preserve">St. Barth </t>
  </si>
  <si>
    <t>Saint Barthélemy</t>
  </si>
  <si>
    <t>BLM</t>
  </si>
  <si>
    <t>St. Vincent Grenadines</t>
  </si>
  <si>
    <t>Saint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</si>
  <si>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</si>
  <si>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</si>
  <si>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</si>
  <si>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</si>
  <si>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</si>
  <si>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</si>
  <si>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</si>
  <si>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</si>
  <si>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</si>
  <si>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</si>
  <si>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Syrian Arab Republic</t>
  </si>
  <si>
    <t>SYR</t>
  </si>
  <si>
    <t>Taiwan</t>
  </si>
  <si>
    <t>China, Taiwan Province of China</t>
  </si>
  <si>
    <t>TWN</t>
  </si>
  <si>
    <t>Tajikistan</t>
  </si>
  <si>
    <t>TJK</t>
  </si>
  <si>
    <t>Tanzania</t>
  </si>
  <si>
    <t>United Republic of 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</si>
  <si>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</si>
  <si>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</si>
  <si>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</si>
  <si>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</si>
  <si>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</si>
  <si>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</si>
  <si>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</si>
  <si>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</si>
  <si>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</si>
  <si>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</si>
  <si>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</si>
  <si>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</si>
  <si>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</si>
  <si>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</si>
  <si>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</si>
  <si>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Turks and Caicos</t>
  </si>
  <si>
    <t>Turks and Caicos Islands</t>
  </si>
  <si>
    <t>TCAÂ </t>
  </si>
  <si>
    <t>UAE</t>
  </si>
  <si>
    <t>United Arab Emirates</t>
  </si>
  <si>
    <t>ARE</t>
  </si>
  <si>
    <t>Uganda</t>
  </si>
  <si>
    <t>UGA</t>
  </si>
  <si>
    <t>UK</t>
  </si>
  <si>
    <t>United Kingdom of Great Britain and Northern Ireland</t>
  </si>
  <si>
    <t>GBR</t>
  </si>
  <si>
    <t>Ukraine</t>
  </si>
  <si>
    <t>UKR</t>
  </si>
  <si>
    <t>Uruguay</t>
  </si>
  <si>
    <t>URY</t>
  </si>
  <si>
    <t>USA</t>
  </si>
  <si>
    <t>United States of America</t>
  </si>
  <si>
    <t>Uzbekistan</t>
  </si>
  <si>
    <t>UZB</t>
  </si>
  <si>
    <t>Vanuatu</t>
  </si>
  <si>
    <t>VUT</t>
  </si>
  <si>
    <t>Venezuela</t>
  </si>
  <si>
    <t>Venezuela (Bolivarian Republic of)</t>
  </si>
  <si>
    <t>VEN</t>
  </si>
  <si>
    <t>Vietnam</t>
  </si>
  <si>
    <t>Viet Nam</t>
  </si>
  <si>
    <t>VNM</t>
  </si>
  <si>
    <t>Wallis and Futuna</t>
  </si>
  <si>
    <t>Wallis and Futuna Islands</t>
  </si>
  <si>
    <t>WLF</t>
  </si>
  <si>
    <t>Western Sahara</t>
  </si>
  <si>
    <t>ESHÂ </t>
  </si>
  <si>
    <t>Yemen</t>
  </si>
  <si>
    <t>YEM</t>
  </si>
  <si>
    <t>Zambia</t>
  </si>
  <si>
    <t>ZMB</t>
  </si>
  <si>
    <t>Zimbabwe</t>
  </si>
  <si>
    <t>ZWE</t>
  </si>
  <si>
    <t>Vatican City</t>
  </si>
  <si>
    <t>JUMLAH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</si>
</sst>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_);[Red]\(0.00\)"/>
    <numFmt numFmtId="179" formatCode="_ * #,##0.00000000_ ;_ * \-#,##0.00000000_ ;_ * &quot;-&quot;??.000000_ ;_ @_ "/>
    <numFmt numFmtId="180" formatCode="#\ ?/?"/>
    <numFmt numFmtId="181" formatCode="0.00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5" borderId="14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8" borderId="12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2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181" fontId="0" fillId="0" borderId="1" xfId="0" applyNumberFormat="1" applyBorder="1">
      <alignment vertical="center"/>
    </xf>
    <xf numFmtId="179" fontId="0" fillId="0" borderId="1" xfId="2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0" borderId="3" xfId="2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5" xfId="2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9" fontId="0" fillId="0" borderId="7" xfId="2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9" xfId="2" applyNumberFormat="1" applyBorder="1" applyAlignment="1">
      <alignment horizontal="center" vertical="center"/>
    </xf>
    <xf numFmtId="179" fontId="0" fillId="0" borderId="10" xfId="2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3" xfId="2" applyNumberFormat="1" applyBorder="1">
      <alignment vertical="center"/>
    </xf>
    <xf numFmtId="179" fontId="0" fillId="0" borderId="7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8"/>
  <sheetViews>
    <sheetView tabSelected="1" topLeftCell="U21" workbookViewId="0">
      <selection activeCell="AE4" sqref="AE4"/>
    </sheetView>
  </sheetViews>
  <sheetFormatPr defaultColWidth="9.81818181818182" defaultRowHeight="14.5"/>
  <cols>
    <col min="4" max="4" width="11.7272727272727"/>
    <col min="8" max="8" width="24.4545454545455" customWidth="1"/>
    <col min="10" max="10" width="12.8181818181818"/>
    <col min="12" max="12" width="29.6363636363636" customWidth="1"/>
    <col min="13" max="13" width="38.9363636363636" customWidth="1"/>
    <col min="14" max="14" width="10.4727272727273" style="1" customWidth="1"/>
    <col min="15" max="15" width="22.5636363636364" customWidth="1"/>
    <col min="17" max="17" width="23.2090909090909" customWidth="1"/>
    <col min="18" max="18" width="11.7272727272727"/>
    <col min="21" max="21" width="12.8181818181818"/>
    <col min="23" max="23" width="20.4272727272727" customWidth="1"/>
    <col min="24" max="27" width="12.8727272727273" style="2" customWidth="1"/>
    <col min="28" max="29" width="13" customWidth="1"/>
    <col min="30" max="30" width="16.4545454545455" customWidth="1"/>
  </cols>
  <sheetData>
    <row r="1" spans="1:10">
      <c r="A1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3" t="s">
        <v>10</v>
      </c>
      <c r="C2" s="3" t="s">
        <v>11</v>
      </c>
      <c r="D2">
        <v>40462186</v>
      </c>
      <c r="E2" s="3" t="s">
        <v>12</v>
      </c>
      <c r="F2">
        <v>177827</v>
      </c>
      <c r="G2">
        <v>7671</v>
      </c>
      <c r="H2">
        <v>4395</v>
      </c>
      <c r="I2">
        <v>190</v>
      </c>
      <c r="J2">
        <v>4.313743132</v>
      </c>
    </row>
    <row r="3" spans="1:24">
      <c r="A3" t="s">
        <v>13</v>
      </c>
      <c r="B3" s="3" t="s">
        <v>13</v>
      </c>
      <c r="C3" s="3" t="s">
        <v>14</v>
      </c>
      <c r="D3">
        <v>2872296</v>
      </c>
      <c r="E3" s="3" t="s">
        <v>15</v>
      </c>
      <c r="F3">
        <v>273870</v>
      </c>
      <c r="G3">
        <v>3492</v>
      </c>
      <c r="H3">
        <v>95349</v>
      </c>
      <c r="I3">
        <v>1216</v>
      </c>
      <c r="J3">
        <v>1.275057509</v>
      </c>
      <c r="L3" t="s">
        <v>16</v>
      </c>
      <c r="X3" s="10"/>
    </row>
    <row r="4" spans="1:10">
      <c r="A4" t="s">
        <v>17</v>
      </c>
      <c r="B4" s="3" t="s">
        <v>17</v>
      </c>
      <c r="C4" s="3" t="s">
        <v>18</v>
      </c>
      <c r="D4">
        <v>45236699</v>
      </c>
      <c r="E4" s="3" t="s">
        <v>19</v>
      </c>
      <c r="F4">
        <v>265691</v>
      </c>
      <c r="G4">
        <v>6874</v>
      </c>
      <c r="H4">
        <v>5873</v>
      </c>
      <c r="I4">
        <v>152</v>
      </c>
      <c r="J4">
        <v>2.587215976</v>
      </c>
    </row>
    <row r="5" spans="1:10">
      <c r="A5" t="s">
        <v>20</v>
      </c>
      <c r="B5" s="3" t="s">
        <v>20</v>
      </c>
      <c r="C5" s="3" t="s">
        <v>21</v>
      </c>
      <c r="D5">
        <v>77481</v>
      </c>
      <c r="E5" s="3" t="s">
        <v>15</v>
      </c>
      <c r="F5">
        <v>40024</v>
      </c>
      <c r="G5">
        <v>153</v>
      </c>
      <c r="H5">
        <v>516565</v>
      </c>
      <c r="I5">
        <v>1975</v>
      </c>
      <c r="J5">
        <v>0.382270638</v>
      </c>
    </row>
    <row r="6" spans="1:10">
      <c r="A6" t="s">
        <v>22</v>
      </c>
      <c r="B6" s="3" t="s">
        <v>22</v>
      </c>
      <c r="C6" s="3" t="s">
        <v>23</v>
      </c>
      <c r="D6">
        <v>34654212</v>
      </c>
      <c r="E6" s="3" t="s">
        <v>19</v>
      </c>
      <c r="F6">
        <v>99194</v>
      </c>
      <c r="G6">
        <v>1900</v>
      </c>
      <c r="H6">
        <v>2862</v>
      </c>
      <c r="I6">
        <v>55</v>
      </c>
      <c r="J6">
        <v>1.915438434</v>
      </c>
    </row>
    <row r="7" spans="1:23">
      <c r="A7" t="s">
        <v>24</v>
      </c>
      <c r="B7" s="3" t="s">
        <v>24</v>
      </c>
      <c r="C7" s="3" t="s">
        <v>25</v>
      </c>
      <c r="D7">
        <v>15237</v>
      </c>
      <c r="E7" s="3" t="s">
        <v>26</v>
      </c>
      <c r="F7">
        <v>2700</v>
      </c>
      <c r="G7">
        <v>9</v>
      </c>
      <c r="H7">
        <v>177200</v>
      </c>
      <c r="I7">
        <v>591</v>
      </c>
      <c r="J7">
        <v>0.333333333</v>
      </c>
      <c r="L7" t="s">
        <v>27</v>
      </c>
      <c r="Q7" t="s">
        <v>28</v>
      </c>
      <c r="W7" t="s">
        <v>29</v>
      </c>
    </row>
    <row r="8" spans="1:30">
      <c r="A8" t="s">
        <v>30</v>
      </c>
      <c r="B8" s="3" t="s">
        <v>30</v>
      </c>
      <c r="C8" s="3" t="s">
        <v>31</v>
      </c>
      <c r="D8">
        <v>99348</v>
      </c>
      <c r="E8" s="3" t="s">
        <v>26</v>
      </c>
      <c r="F8">
        <v>7493</v>
      </c>
      <c r="G8">
        <v>135</v>
      </c>
      <c r="H8">
        <v>75422</v>
      </c>
      <c r="I8">
        <v>1359</v>
      </c>
      <c r="J8">
        <v>1.801681569</v>
      </c>
      <c r="L8" s="4" t="s">
        <v>32</v>
      </c>
      <c r="M8" s="4" t="s">
        <v>33</v>
      </c>
      <c r="N8" s="5" t="s">
        <v>34</v>
      </c>
      <c r="Q8" s="11" t="s">
        <v>35</v>
      </c>
      <c r="R8" s="11" t="s">
        <v>32</v>
      </c>
      <c r="S8" s="11"/>
      <c r="T8" s="11"/>
      <c r="U8" s="11"/>
      <c r="W8" s="12" t="s">
        <v>36</v>
      </c>
      <c r="X8" s="13"/>
      <c r="Y8" s="13"/>
      <c r="Z8" s="13"/>
      <c r="AA8" s="17"/>
      <c r="AB8" s="18" t="s">
        <v>37</v>
      </c>
      <c r="AC8" s="19"/>
      <c r="AD8" s="20" t="s">
        <v>38</v>
      </c>
    </row>
    <row r="9" ht="22" customHeight="1" spans="1:30">
      <c r="A9" t="s">
        <v>39</v>
      </c>
      <c r="B9" s="3" t="s">
        <v>39</v>
      </c>
      <c r="C9" s="3" t="s">
        <v>40</v>
      </c>
      <c r="D9">
        <v>45921761</v>
      </c>
      <c r="E9" s="3" t="s">
        <v>26</v>
      </c>
      <c r="F9">
        <v>9041124</v>
      </c>
      <c r="G9">
        <v>128065</v>
      </c>
      <c r="H9">
        <v>196881</v>
      </c>
      <c r="I9">
        <v>2789</v>
      </c>
      <c r="J9">
        <v>1.416472111</v>
      </c>
      <c r="L9" s="4" t="s">
        <v>41</v>
      </c>
      <c r="M9" s="4" t="s">
        <v>42</v>
      </c>
      <c r="N9" s="6">
        <v>-1</v>
      </c>
      <c r="Q9" s="11"/>
      <c r="R9" s="4" t="s">
        <v>43</v>
      </c>
      <c r="S9" s="4" t="s">
        <v>44</v>
      </c>
      <c r="T9" s="4" t="s">
        <v>45</v>
      </c>
      <c r="U9" s="4" t="s">
        <v>46</v>
      </c>
      <c r="W9" s="14" t="s">
        <v>35</v>
      </c>
      <c r="X9" s="15" t="s">
        <v>47</v>
      </c>
      <c r="Y9" s="21"/>
      <c r="Z9" s="21"/>
      <c r="AA9" s="22"/>
      <c r="AB9" s="20" t="s">
        <v>48</v>
      </c>
      <c r="AC9" s="20" t="s">
        <v>49</v>
      </c>
      <c r="AD9" s="14"/>
    </row>
    <row r="10" spans="1:30">
      <c r="A10" t="s">
        <v>50</v>
      </c>
      <c r="B10" s="3" t="s">
        <v>50</v>
      </c>
      <c r="C10" s="3" t="s">
        <v>51</v>
      </c>
      <c r="D10">
        <v>2972939</v>
      </c>
      <c r="E10" s="3" t="s">
        <v>12</v>
      </c>
      <c r="F10">
        <v>422574</v>
      </c>
      <c r="G10">
        <v>8617</v>
      </c>
      <c r="H10">
        <v>142140</v>
      </c>
      <c r="I10">
        <v>2898</v>
      </c>
      <c r="J10">
        <v>2.039169471</v>
      </c>
      <c r="L10" s="7"/>
      <c r="M10" s="7"/>
      <c r="N10" s="6"/>
      <c r="Q10" s="4" t="s">
        <v>10</v>
      </c>
      <c r="R10" s="4">
        <v>40462186</v>
      </c>
      <c r="S10" s="4">
        <v>177827</v>
      </c>
      <c r="T10" s="4">
        <v>7671</v>
      </c>
      <c r="U10" s="4">
        <v>4.313743132</v>
      </c>
      <c r="W10" s="16"/>
      <c r="X10" s="10" t="s">
        <v>43</v>
      </c>
      <c r="Y10" s="10" t="s">
        <v>44</v>
      </c>
      <c r="Z10" s="10" t="s">
        <v>45</v>
      </c>
      <c r="AA10" s="10" t="s">
        <v>46</v>
      </c>
      <c r="AB10" s="16"/>
      <c r="AC10" s="16"/>
      <c r="AD10" s="16"/>
    </row>
    <row r="11" spans="1:30">
      <c r="A11" t="s">
        <v>52</v>
      </c>
      <c r="B11" s="3" t="s">
        <v>52</v>
      </c>
      <c r="C11" s="3" t="s">
        <v>53</v>
      </c>
      <c r="D11">
        <v>107560</v>
      </c>
      <c r="E11" s="3" t="s">
        <v>26</v>
      </c>
      <c r="F11">
        <v>34051</v>
      </c>
      <c r="G11">
        <v>212</v>
      </c>
      <c r="H11">
        <v>316577</v>
      </c>
      <c r="I11">
        <v>1971</v>
      </c>
      <c r="J11">
        <v>0.622595518</v>
      </c>
      <c r="L11" s="4" t="s">
        <v>54</v>
      </c>
      <c r="M11" s="4" t="s">
        <v>55</v>
      </c>
      <c r="N11" s="6">
        <v>-1</v>
      </c>
      <c r="Q11" s="4" t="s">
        <v>13</v>
      </c>
      <c r="R11" s="4">
        <v>2872296</v>
      </c>
      <c r="S11" s="4">
        <v>273870</v>
      </c>
      <c r="T11" s="4">
        <v>3492</v>
      </c>
      <c r="U11" s="4">
        <v>1.275057509</v>
      </c>
      <c r="W11" s="4" t="s">
        <v>10</v>
      </c>
      <c r="X11" s="10">
        <f t="shared" ref="X11:X74" si="0">(R10^(-0.29))</f>
        <v>0.00622236797748106</v>
      </c>
      <c r="Y11" s="10">
        <f t="shared" ref="Y11:Y74" si="1">(S10^(-0.21))</f>
        <v>0.0789769727031188</v>
      </c>
      <c r="Z11" s="10">
        <f t="shared" ref="Z11:Z74" si="2">(T10^(-0.14))</f>
        <v>0.285838498861639</v>
      </c>
      <c r="AA11" s="10">
        <f t="shared" ref="AA11:AA74" si="3">(U10^(-0.36))</f>
        <v>0.590816286886727</v>
      </c>
      <c r="AB11" s="23">
        <f t="shared" ref="AB11:AB74" si="4">(X11*Y11*Z11*AA11)</f>
        <v>8.29906860418986e-5</v>
      </c>
      <c r="AC11" s="23">
        <f>AB11/AB228</f>
        <v>0.000101656313312215</v>
      </c>
      <c r="AD11" s="20">
        <f>MAX(AC11:AC227)</f>
        <v>0.579279405896205</v>
      </c>
    </row>
    <row r="12" spans="1:30">
      <c r="A12" t="s">
        <v>56</v>
      </c>
      <c r="B12" s="3" t="s">
        <v>56</v>
      </c>
      <c r="C12" s="3" t="s">
        <v>57</v>
      </c>
      <c r="D12">
        <v>26017767</v>
      </c>
      <c r="E12" s="3" t="s">
        <v>58</v>
      </c>
      <c r="F12">
        <v>4680816</v>
      </c>
      <c r="G12">
        <v>6384</v>
      </c>
      <c r="H12">
        <v>179908</v>
      </c>
      <c r="I12">
        <v>245</v>
      </c>
      <c r="J12">
        <v>0.136386476</v>
      </c>
      <c r="L12" s="7"/>
      <c r="M12" s="7"/>
      <c r="N12" s="6"/>
      <c r="Q12" s="4" t="s">
        <v>17</v>
      </c>
      <c r="R12" s="4">
        <v>45236699</v>
      </c>
      <c r="S12" s="4">
        <v>265691</v>
      </c>
      <c r="T12" s="4">
        <v>6874</v>
      </c>
      <c r="U12" s="4">
        <v>2.587215976</v>
      </c>
      <c r="W12" s="4" t="s">
        <v>13</v>
      </c>
      <c r="X12" s="10">
        <f t="shared" si="0"/>
        <v>0.0134002695347652</v>
      </c>
      <c r="Y12" s="10">
        <f t="shared" si="1"/>
        <v>0.0721299552951985</v>
      </c>
      <c r="Z12" s="10">
        <f t="shared" si="2"/>
        <v>0.319131451191811</v>
      </c>
      <c r="AA12" s="10">
        <f t="shared" si="3"/>
        <v>0.916240071580186</v>
      </c>
      <c r="AB12" s="23">
        <f t="shared" si="4"/>
        <v>0.000282623379795334</v>
      </c>
      <c r="AC12" s="23">
        <f>AB12/0.81638497</f>
        <v>0.000346188857194828</v>
      </c>
      <c r="AD12" s="14"/>
    </row>
    <row r="13" spans="1:30">
      <c r="A13" t="s">
        <v>59</v>
      </c>
      <c r="B13" s="3" t="s">
        <v>59</v>
      </c>
      <c r="C13" s="3" t="s">
        <v>60</v>
      </c>
      <c r="D13">
        <v>9096360</v>
      </c>
      <c r="E13" s="3" t="s">
        <v>15</v>
      </c>
      <c r="F13">
        <v>3887355</v>
      </c>
      <c r="G13">
        <v>15985</v>
      </c>
      <c r="H13">
        <v>427353</v>
      </c>
      <c r="I13">
        <v>1757</v>
      </c>
      <c r="J13">
        <v>0.411205048</v>
      </c>
      <c r="L13" s="4" t="s">
        <v>61</v>
      </c>
      <c r="M13" s="4" t="s">
        <v>62</v>
      </c>
      <c r="N13" s="6">
        <v>-1</v>
      </c>
      <c r="Q13" s="4" t="s">
        <v>20</v>
      </c>
      <c r="R13" s="4">
        <v>77481</v>
      </c>
      <c r="S13" s="4">
        <v>40024</v>
      </c>
      <c r="T13" s="4">
        <v>153</v>
      </c>
      <c r="U13" s="4">
        <v>0.382270638</v>
      </c>
      <c r="W13" s="4" t="s">
        <v>17</v>
      </c>
      <c r="X13" s="10">
        <f t="shared" si="0"/>
        <v>0.00602431451427104</v>
      </c>
      <c r="Y13" s="10">
        <f t="shared" si="1"/>
        <v>0.072590679694164</v>
      </c>
      <c r="Z13" s="10">
        <f t="shared" si="2"/>
        <v>0.290262322641527</v>
      </c>
      <c r="AA13" s="10">
        <f t="shared" si="3"/>
        <v>0.710199289751915</v>
      </c>
      <c r="AB13" s="23">
        <f t="shared" si="4"/>
        <v>9.01486857877527e-5</v>
      </c>
      <c r="AC13" s="23">
        <f t="shared" ref="AC13:AC76" si="5">AB13/0.81638497</f>
        <v>0.000110424235012255</v>
      </c>
      <c r="AD13" s="14"/>
    </row>
    <row r="14" spans="1:30">
      <c r="A14" t="s">
        <v>63</v>
      </c>
      <c r="B14" s="3" t="s">
        <v>63</v>
      </c>
      <c r="C14" s="3" t="s">
        <v>64</v>
      </c>
      <c r="D14">
        <v>10299156</v>
      </c>
      <c r="E14" s="3" t="s">
        <v>12</v>
      </c>
      <c r="F14">
        <v>792061</v>
      </c>
      <c r="G14">
        <v>9697</v>
      </c>
      <c r="H14">
        <v>76905</v>
      </c>
      <c r="I14">
        <v>942</v>
      </c>
      <c r="J14">
        <v>1.224274393</v>
      </c>
      <c r="L14" s="7"/>
      <c r="M14" s="7"/>
      <c r="N14" s="6"/>
      <c r="Q14" s="4" t="s">
        <v>22</v>
      </c>
      <c r="R14" s="4">
        <v>34654212</v>
      </c>
      <c r="S14" s="4">
        <v>99194</v>
      </c>
      <c r="T14" s="4">
        <v>1900</v>
      </c>
      <c r="U14" s="4">
        <v>1.915438434</v>
      </c>
      <c r="W14" s="4" t="s">
        <v>20</v>
      </c>
      <c r="X14" s="10">
        <f t="shared" si="0"/>
        <v>0.0382061597274844</v>
      </c>
      <c r="Y14" s="10">
        <f t="shared" si="1"/>
        <v>0.108022120199787</v>
      </c>
      <c r="Z14" s="10">
        <f t="shared" si="2"/>
        <v>0.494473702657397</v>
      </c>
      <c r="AA14" s="10">
        <f t="shared" si="3"/>
        <v>1.41366485476968</v>
      </c>
      <c r="AB14" s="23">
        <f t="shared" si="4"/>
        <v>0.00288493308904813</v>
      </c>
      <c r="AC14" s="23">
        <f t="shared" si="5"/>
        <v>0.00353379005623797</v>
      </c>
      <c r="AD14" s="16"/>
    </row>
    <row r="15" spans="1:29">
      <c r="A15" t="s">
        <v>65</v>
      </c>
      <c r="B15" s="3" t="s">
        <v>65</v>
      </c>
      <c r="C15" s="3" t="s">
        <v>66</v>
      </c>
      <c r="D15">
        <v>399822</v>
      </c>
      <c r="E15" s="3" t="s">
        <v>26</v>
      </c>
      <c r="F15">
        <v>33295</v>
      </c>
      <c r="G15">
        <v>788</v>
      </c>
      <c r="H15">
        <v>83275</v>
      </c>
      <c r="I15">
        <v>1971</v>
      </c>
      <c r="J15">
        <v>2.36672173</v>
      </c>
      <c r="L15" s="4" t="s">
        <v>67</v>
      </c>
      <c r="M15" s="4" t="s">
        <v>68</v>
      </c>
      <c r="N15" s="6">
        <v>-1</v>
      </c>
      <c r="Q15" s="4" t="s">
        <v>24</v>
      </c>
      <c r="R15" s="4">
        <v>15237</v>
      </c>
      <c r="S15" s="4">
        <v>2700</v>
      </c>
      <c r="T15" s="4">
        <v>9</v>
      </c>
      <c r="U15" s="4">
        <v>0.333333333</v>
      </c>
      <c r="W15" s="4" t="s">
        <v>22</v>
      </c>
      <c r="X15" s="10">
        <f t="shared" si="0"/>
        <v>0.00650834778103455</v>
      </c>
      <c r="Y15" s="10">
        <f t="shared" si="1"/>
        <v>0.0892766869484233</v>
      </c>
      <c r="Z15" s="10">
        <f t="shared" si="2"/>
        <v>0.347515752829382</v>
      </c>
      <c r="AA15" s="10">
        <f t="shared" si="3"/>
        <v>0.791377045224789</v>
      </c>
      <c r="AB15" s="23">
        <f t="shared" si="4"/>
        <v>0.00015979631571657</v>
      </c>
      <c r="AC15" s="23">
        <f t="shared" si="5"/>
        <v>0.00019573647432114</v>
      </c>
    </row>
    <row r="16" spans="1:29">
      <c r="A16" t="s">
        <v>69</v>
      </c>
      <c r="B16" s="3" t="s">
        <v>69</v>
      </c>
      <c r="C16" s="3" t="s">
        <v>70</v>
      </c>
      <c r="D16">
        <v>1804995</v>
      </c>
      <c r="E16" s="3" t="s">
        <v>12</v>
      </c>
      <c r="F16">
        <v>556241</v>
      </c>
      <c r="G16">
        <v>1471</v>
      </c>
      <c r="H16">
        <v>308168</v>
      </c>
      <c r="I16">
        <v>815</v>
      </c>
      <c r="J16">
        <v>0.264453717</v>
      </c>
      <c r="Q16" s="4" t="s">
        <v>30</v>
      </c>
      <c r="R16" s="4">
        <v>99348</v>
      </c>
      <c r="S16" s="4">
        <v>7493</v>
      </c>
      <c r="T16" s="4">
        <v>135</v>
      </c>
      <c r="U16" s="4">
        <v>1.801681569</v>
      </c>
      <c r="W16" s="4" t="s">
        <v>24</v>
      </c>
      <c r="X16" s="10">
        <f t="shared" si="0"/>
        <v>0.0612292802606526</v>
      </c>
      <c r="Y16" s="10">
        <f t="shared" si="1"/>
        <v>0.190288967441653</v>
      </c>
      <c r="Z16" s="10">
        <f t="shared" si="2"/>
        <v>0.735200931582501</v>
      </c>
      <c r="AA16" s="10">
        <f t="shared" si="3"/>
        <v>1.48512719870573</v>
      </c>
      <c r="AB16" s="23">
        <f t="shared" si="4"/>
        <v>0.0127216213354894</v>
      </c>
      <c r="AC16" s="23">
        <f t="shared" si="5"/>
        <v>0.0155828705855393</v>
      </c>
    </row>
    <row r="17" spans="1:29">
      <c r="A17" t="s">
        <v>71</v>
      </c>
      <c r="B17" s="3" t="s">
        <v>71</v>
      </c>
      <c r="C17" s="3" t="s">
        <v>72</v>
      </c>
      <c r="D17">
        <v>167561502</v>
      </c>
      <c r="E17" s="3" t="s">
        <v>12</v>
      </c>
      <c r="F17">
        <v>1951770</v>
      </c>
      <c r="G17">
        <v>29122</v>
      </c>
      <c r="H17">
        <v>11648</v>
      </c>
      <c r="I17">
        <v>174</v>
      </c>
      <c r="J17">
        <v>1.492081546</v>
      </c>
      <c r="L17" t="s">
        <v>73</v>
      </c>
      <c r="Q17" s="4" t="s">
        <v>39</v>
      </c>
      <c r="R17" s="4">
        <v>45921761</v>
      </c>
      <c r="S17" s="4">
        <v>9041124</v>
      </c>
      <c r="T17" s="4">
        <v>128065</v>
      </c>
      <c r="U17" s="4">
        <v>1.416472111</v>
      </c>
      <c r="W17" s="4" t="s">
        <v>30</v>
      </c>
      <c r="X17" s="10">
        <f t="shared" si="0"/>
        <v>0.0355487105830817</v>
      </c>
      <c r="Y17" s="10">
        <f t="shared" si="1"/>
        <v>0.153575626672611</v>
      </c>
      <c r="Z17" s="10">
        <f t="shared" si="2"/>
        <v>0.503214645655157</v>
      </c>
      <c r="AA17" s="10">
        <f t="shared" si="3"/>
        <v>0.809013757772071</v>
      </c>
      <c r="AB17" s="23">
        <f t="shared" si="4"/>
        <v>0.00222256938784438</v>
      </c>
      <c r="AC17" s="23">
        <f t="shared" si="5"/>
        <v>0.0027224526044917</v>
      </c>
    </row>
    <row r="18" spans="1:29">
      <c r="A18" t="s">
        <v>74</v>
      </c>
      <c r="B18" s="3" t="s">
        <v>74</v>
      </c>
      <c r="C18" s="3" t="s">
        <v>75</v>
      </c>
      <c r="D18">
        <v>287991</v>
      </c>
      <c r="E18" s="3" t="s">
        <v>26</v>
      </c>
      <c r="F18">
        <v>59938</v>
      </c>
      <c r="G18">
        <v>375</v>
      </c>
      <c r="H18">
        <v>208125</v>
      </c>
      <c r="I18">
        <v>1302</v>
      </c>
      <c r="J18">
        <v>0.625646501</v>
      </c>
      <c r="L18" s="4" t="s">
        <v>76</v>
      </c>
      <c r="M18" s="4" t="s">
        <v>77</v>
      </c>
      <c r="N18" s="5" t="s">
        <v>78</v>
      </c>
      <c r="O18" s="4" t="s">
        <v>79</v>
      </c>
      <c r="Q18" s="4" t="s">
        <v>50</v>
      </c>
      <c r="R18" s="4">
        <v>2972939</v>
      </c>
      <c r="S18" s="4">
        <v>422574</v>
      </c>
      <c r="T18" s="4">
        <v>8617</v>
      </c>
      <c r="U18" s="4">
        <v>2.039169471</v>
      </c>
      <c r="W18" s="4" t="s">
        <v>39</v>
      </c>
      <c r="X18" s="10">
        <f t="shared" si="0"/>
        <v>0.00599811274953075</v>
      </c>
      <c r="Y18" s="10">
        <f t="shared" si="1"/>
        <v>0.0346093378665438</v>
      </c>
      <c r="Z18" s="10">
        <f t="shared" si="2"/>
        <v>0.192734622021474</v>
      </c>
      <c r="AA18" s="10">
        <f t="shared" si="3"/>
        <v>0.88219605198578</v>
      </c>
      <c r="AB18" s="23">
        <f t="shared" si="4"/>
        <v>3.52965909622591e-5</v>
      </c>
      <c r="AC18" s="23">
        <f t="shared" si="5"/>
        <v>4.32352287943997e-5</v>
      </c>
    </row>
    <row r="19" spans="1:29">
      <c r="A19" t="s">
        <v>80</v>
      </c>
      <c r="B19" s="3" t="s">
        <v>80</v>
      </c>
      <c r="C19" s="3" t="s">
        <v>81</v>
      </c>
      <c r="D19">
        <v>9443882</v>
      </c>
      <c r="E19" s="3" t="s">
        <v>15</v>
      </c>
      <c r="F19">
        <v>965322</v>
      </c>
      <c r="G19">
        <v>6844</v>
      </c>
      <c r="H19">
        <v>102217</v>
      </c>
      <c r="I19">
        <v>725</v>
      </c>
      <c r="J19">
        <v>0.708986224</v>
      </c>
      <c r="L19" s="4" t="s">
        <v>82</v>
      </c>
      <c r="M19" s="8">
        <v>4</v>
      </c>
      <c r="N19" s="5">
        <f>(M19/M23)</f>
        <v>0.285714285714286</v>
      </c>
      <c r="O19" s="9">
        <v>-0.29</v>
      </c>
      <c r="Q19" s="4" t="s">
        <v>52</v>
      </c>
      <c r="R19" s="4">
        <v>107560</v>
      </c>
      <c r="S19" s="4">
        <v>34051</v>
      </c>
      <c r="T19" s="4">
        <v>212</v>
      </c>
      <c r="U19" s="4">
        <v>0.622595518</v>
      </c>
      <c r="W19" s="4" t="s">
        <v>50</v>
      </c>
      <c r="X19" s="10">
        <f t="shared" si="0"/>
        <v>0.0132671017682673</v>
      </c>
      <c r="Y19" s="10">
        <f t="shared" si="1"/>
        <v>0.0658507033169711</v>
      </c>
      <c r="Z19" s="10">
        <f t="shared" si="2"/>
        <v>0.281222553288372</v>
      </c>
      <c r="AA19" s="10">
        <f t="shared" si="3"/>
        <v>0.773743127535907</v>
      </c>
      <c r="AB19" s="23">
        <f t="shared" si="4"/>
        <v>0.000190100574737697</v>
      </c>
      <c r="AC19" s="23">
        <f t="shared" si="5"/>
        <v>0.00023285653426189</v>
      </c>
    </row>
    <row r="20" spans="1:29">
      <c r="A20" t="s">
        <v>83</v>
      </c>
      <c r="B20" s="3" t="s">
        <v>83</v>
      </c>
      <c r="C20" s="3" t="s">
        <v>84</v>
      </c>
      <c r="D20">
        <v>11677924</v>
      </c>
      <c r="E20" s="3" t="s">
        <v>15</v>
      </c>
      <c r="F20">
        <v>3851048</v>
      </c>
      <c r="G20">
        <v>30826</v>
      </c>
      <c r="H20">
        <v>329772</v>
      </c>
      <c r="I20">
        <v>2640</v>
      </c>
      <c r="J20">
        <v>0.800457434</v>
      </c>
      <c r="L20" s="4" t="s">
        <v>85</v>
      </c>
      <c r="M20" s="8">
        <v>3</v>
      </c>
      <c r="N20" s="5">
        <f>(M20/M23)</f>
        <v>0.214285714285714</v>
      </c>
      <c r="O20" s="9">
        <v>-0.21</v>
      </c>
      <c r="Q20" s="4" t="s">
        <v>56</v>
      </c>
      <c r="R20" s="4">
        <v>26017767</v>
      </c>
      <c r="S20" s="4">
        <v>4680816</v>
      </c>
      <c r="T20" s="4">
        <v>6384</v>
      </c>
      <c r="U20" s="4">
        <v>0.136386476</v>
      </c>
      <c r="W20" s="4" t="s">
        <v>52</v>
      </c>
      <c r="X20" s="10">
        <f t="shared" si="0"/>
        <v>0.0347393165374579</v>
      </c>
      <c r="Y20" s="10">
        <f t="shared" si="1"/>
        <v>0.111751336844955</v>
      </c>
      <c r="Z20" s="10">
        <f t="shared" si="2"/>
        <v>0.472403361707131</v>
      </c>
      <c r="AA20" s="10">
        <f t="shared" si="3"/>
        <v>1.18600315306625</v>
      </c>
      <c r="AB20" s="23">
        <f t="shared" si="4"/>
        <v>0.00217506790538356</v>
      </c>
      <c r="AC20" s="23">
        <f t="shared" si="5"/>
        <v>0.00266426745385031</v>
      </c>
    </row>
    <row r="21" spans="1:29">
      <c r="A21" t="s">
        <v>86</v>
      </c>
      <c r="B21" s="3" t="s">
        <v>86</v>
      </c>
      <c r="C21" s="3" t="s">
        <v>87</v>
      </c>
      <c r="D21">
        <v>410260</v>
      </c>
      <c r="E21" s="3" t="s">
        <v>26</v>
      </c>
      <c r="F21">
        <v>57289</v>
      </c>
      <c r="G21">
        <v>656</v>
      </c>
      <c r="H21">
        <v>139641</v>
      </c>
      <c r="I21">
        <v>1599</v>
      </c>
      <c r="J21">
        <v>1.14507148</v>
      </c>
      <c r="L21" s="4" t="s">
        <v>88</v>
      </c>
      <c r="M21" s="8">
        <v>2</v>
      </c>
      <c r="N21" s="5">
        <f>(M21/M23)</f>
        <v>0.142857142857143</v>
      </c>
      <c r="O21" s="9">
        <v>-0.14</v>
      </c>
      <c r="Q21" s="4" t="s">
        <v>59</v>
      </c>
      <c r="R21" s="4">
        <v>9096360</v>
      </c>
      <c r="S21" s="4">
        <v>3887355</v>
      </c>
      <c r="T21" s="4">
        <v>15985</v>
      </c>
      <c r="U21" s="4">
        <v>0.411205048</v>
      </c>
      <c r="W21" s="4" t="s">
        <v>56</v>
      </c>
      <c r="X21" s="10">
        <f t="shared" si="0"/>
        <v>0.0070724794490898</v>
      </c>
      <c r="Y21" s="10">
        <f t="shared" si="1"/>
        <v>0.039740421620106</v>
      </c>
      <c r="Z21" s="10">
        <f t="shared" si="2"/>
        <v>0.293283072245096</v>
      </c>
      <c r="AA21" s="10">
        <f t="shared" si="3"/>
        <v>2.04871868841772</v>
      </c>
      <c r="AB21" s="23">
        <f t="shared" si="4"/>
        <v>0.000168878160847896</v>
      </c>
      <c r="AC21" s="23">
        <f t="shared" si="5"/>
        <v>0.000206860938226112</v>
      </c>
    </row>
    <row r="22" spans="1:29">
      <c r="A22" t="s">
        <v>89</v>
      </c>
      <c r="B22" s="3" t="s">
        <v>89</v>
      </c>
      <c r="C22" s="3" t="s">
        <v>90</v>
      </c>
      <c r="D22">
        <v>12678649</v>
      </c>
      <c r="E22" s="3" t="s">
        <v>19</v>
      </c>
      <c r="F22">
        <v>26952</v>
      </c>
      <c r="G22">
        <v>163</v>
      </c>
      <c r="H22">
        <v>2126</v>
      </c>
      <c r="I22">
        <v>13</v>
      </c>
      <c r="J22">
        <v>0.604778866</v>
      </c>
      <c r="L22" s="4" t="s">
        <v>91</v>
      </c>
      <c r="M22" s="8">
        <v>5</v>
      </c>
      <c r="N22" s="5">
        <f>(M22/M23)</f>
        <v>0.357142857142857</v>
      </c>
      <c r="O22" s="9">
        <v>-0.36</v>
      </c>
      <c r="Q22" s="4" t="s">
        <v>63</v>
      </c>
      <c r="R22" s="4">
        <v>10299156</v>
      </c>
      <c r="S22" s="4">
        <v>792061</v>
      </c>
      <c r="T22" s="4">
        <v>9697</v>
      </c>
      <c r="U22" s="4">
        <v>1.224274393</v>
      </c>
      <c r="W22" s="4" t="s">
        <v>59</v>
      </c>
      <c r="X22" s="10">
        <f t="shared" si="0"/>
        <v>0.00959242438567192</v>
      </c>
      <c r="Y22" s="10">
        <f t="shared" si="1"/>
        <v>0.0413211707041455</v>
      </c>
      <c r="Z22" s="10">
        <f t="shared" si="2"/>
        <v>0.25791715543012</v>
      </c>
      <c r="AA22" s="10">
        <f t="shared" si="3"/>
        <v>1.37701592395166</v>
      </c>
      <c r="AB22" s="23">
        <f t="shared" si="4"/>
        <v>0.000140773268632853</v>
      </c>
      <c r="AC22" s="23">
        <f t="shared" si="5"/>
        <v>0.000172434909761817</v>
      </c>
    </row>
    <row r="23" spans="1:29">
      <c r="A23" t="s">
        <v>92</v>
      </c>
      <c r="B23" s="3" t="s">
        <v>92</v>
      </c>
      <c r="C23" s="3" t="s">
        <v>93</v>
      </c>
      <c r="D23">
        <v>61875</v>
      </c>
      <c r="E23" s="3" t="s">
        <v>94</v>
      </c>
      <c r="F23">
        <v>12564</v>
      </c>
      <c r="G23">
        <v>128</v>
      </c>
      <c r="H23">
        <v>203055</v>
      </c>
      <c r="I23">
        <v>2069</v>
      </c>
      <c r="J23">
        <v>1.018783827</v>
      </c>
      <c r="L23" s="4" t="s">
        <v>95</v>
      </c>
      <c r="M23" s="8">
        <v>14</v>
      </c>
      <c r="N23" s="5">
        <f>SUM(N19:N22)</f>
        <v>1</v>
      </c>
      <c r="Q23" s="4" t="s">
        <v>65</v>
      </c>
      <c r="R23" s="4">
        <v>399822</v>
      </c>
      <c r="S23" s="4">
        <v>33295</v>
      </c>
      <c r="T23" s="4">
        <v>788</v>
      </c>
      <c r="U23" s="4">
        <v>2.36672173</v>
      </c>
      <c r="W23" s="4" t="s">
        <v>63</v>
      </c>
      <c r="X23" s="10">
        <f t="shared" si="0"/>
        <v>0.00925310574729085</v>
      </c>
      <c r="Y23" s="10">
        <f t="shared" si="1"/>
        <v>0.057711277469564</v>
      </c>
      <c r="Z23" s="10">
        <f t="shared" si="2"/>
        <v>0.276611839394129</v>
      </c>
      <c r="AA23" s="10">
        <f t="shared" si="3"/>
        <v>0.929744556446472</v>
      </c>
      <c r="AB23" s="23">
        <f t="shared" si="4"/>
        <v>0.000137335439635556</v>
      </c>
      <c r="AC23" s="23">
        <f t="shared" si="5"/>
        <v>0.000168223870701045</v>
      </c>
    </row>
    <row r="24" spans="1:29">
      <c r="A24" t="s">
        <v>96</v>
      </c>
      <c r="B24" s="3" t="s">
        <v>96</v>
      </c>
      <c r="C24" s="3" t="s">
        <v>97</v>
      </c>
      <c r="D24">
        <v>786480</v>
      </c>
      <c r="E24" s="3" t="s">
        <v>12</v>
      </c>
      <c r="F24">
        <v>31437</v>
      </c>
      <c r="G24">
        <v>12</v>
      </c>
      <c r="H24">
        <v>39972</v>
      </c>
      <c r="I24">
        <v>15</v>
      </c>
      <c r="J24">
        <v>0.038171581</v>
      </c>
      <c r="Q24" s="4" t="s">
        <v>69</v>
      </c>
      <c r="R24" s="4">
        <v>1804995</v>
      </c>
      <c r="S24" s="4">
        <v>556241</v>
      </c>
      <c r="T24" s="4">
        <v>1471</v>
      </c>
      <c r="U24" s="4">
        <v>0.264453717</v>
      </c>
      <c r="W24" s="4" t="s">
        <v>65</v>
      </c>
      <c r="X24" s="10">
        <f t="shared" si="0"/>
        <v>0.0237387944886391</v>
      </c>
      <c r="Y24" s="10">
        <f t="shared" si="1"/>
        <v>0.112279483449645</v>
      </c>
      <c r="Z24" s="10">
        <f t="shared" si="2"/>
        <v>0.393084871434387</v>
      </c>
      <c r="AA24" s="10">
        <f t="shared" si="3"/>
        <v>0.733342759832032</v>
      </c>
      <c r="AB24" s="23">
        <f t="shared" si="4"/>
        <v>0.000768338162825313</v>
      </c>
      <c r="AC24" s="23">
        <f t="shared" si="5"/>
        <v>0.000941146874403277</v>
      </c>
    </row>
    <row r="25" spans="1:29">
      <c r="A25" t="s">
        <v>98</v>
      </c>
      <c r="B25" s="3" t="s">
        <v>99</v>
      </c>
      <c r="C25" s="3" t="s">
        <v>100</v>
      </c>
      <c r="D25">
        <v>11951714</v>
      </c>
      <c r="E25" s="3" t="s">
        <v>26</v>
      </c>
      <c r="F25">
        <v>902448</v>
      </c>
      <c r="G25">
        <v>21896</v>
      </c>
      <c r="H25">
        <v>75508</v>
      </c>
      <c r="I25">
        <v>1832</v>
      </c>
      <c r="J25">
        <v>2.426289382</v>
      </c>
      <c r="Q25" s="4" t="s">
        <v>71</v>
      </c>
      <c r="R25" s="4">
        <v>167561502</v>
      </c>
      <c r="S25" s="4">
        <v>1951770</v>
      </c>
      <c r="T25" s="4">
        <v>29122</v>
      </c>
      <c r="U25" s="4">
        <v>1.492081546</v>
      </c>
      <c r="W25" s="4" t="s">
        <v>69</v>
      </c>
      <c r="X25" s="10">
        <f t="shared" si="0"/>
        <v>0.0153328172382588</v>
      </c>
      <c r="Y25" s="10">
        <f t="shared" si="1"/>
        <v>0.0621576763214927</v>
      </c>
      <c r="Z25" s="10">
        <f t="shared" si="2"/>
        <v>0.360192135247122</v>
      </c>
      <c r="AA25" s="10">
        <f t="shared" si="3"/>
        <v>1.6141880088716</v>
      </c>
      <c r="AB25" s="23">
        <f t="shared" si="4"/>
        <v>0.00055412159071733</v>
      </c>
      <c r="AC25" s="23">
        <f t="shared" si="5"/>
        <v>0.000678750358078408</v>
      </c>
    </row>
    <row r="26" spans="1:29">
      <c r="A26" t="s">
        <v>101</v>
      </c>
      <c r="B26" s="3" t="s">
        <v>101</v>
      </c>
      <c r="C26" s="3" t="s">
        <v>102</v>
      </c>
      <c r="D26">
        <v>3245097</v>
      </c>
      <c r="E26" s="3" t="s">
        <v>15</v>
      </c>
      <c r="F26">
        <v>375693</v>
      </c>
      <c r="G26">
        <v>15719</v>
      </c>
      <c r="H26">
        <v>115773</v>
      </c>
      <c r="I26">
        <v>4844</v>
      </c>
      <c r="J26">
        <v>4.184001299</v>
      </c>
      <c r="Q26" s="4" t="s">
        <v>74</v>
      </c>
      <c r="R26" s="4">
        <v>287991</v>
      </c>
      <c r="S26" s="4">
        <v>59938</v>
      </c>
      <c r="T26" s="4">
        <v>375</v>
      </c>
      <c r="U26" s="4">
        <v>0.625646501</v>
      </c>
      <c r="W26" s="4" t="s">
        <v>71</v>
      </c>
      <c r="X26" s="10">
        <f t="shared" si="0"/>
        <v>0.00412087526506209</v>
      </c>
      <c r="Y26" s="10">
        <f t="shared" si="1"/>
        <v>0.0477540253855611</v>
      </c>
      <c r="Z26" s="10">
        <f t="shared" si="2"/>
        <v>0.237142302539626</v>
      </c>
      <c r="AA26" s="10">
        <f t="shared" si="3"/>
        <v>0.865834085391842</v>
      </c>
      <c r="AB26" s="23">
        <f t="shared" si="4"/>
        <v>4.04057494094414e-5</v>
      </c>
      <c r="AC26" s="23">
        <f t="shared" si="5"/>
        <v>4.94934998735234e-5</v>
      </c>
    </row>
    <row r="27" spans="1:29">
      <c r="A27" t="s">
        <v>103</v>
      </c>
      <c r="B27" s="3" t="s">
        <v>103</v>
      </c>
      <c r="C27" s="3" t="s">
        <v>104</v>
      </c>
      <c r="D27">
        <v>2434708</v>
      </c>
      <c r="E27" s="3" t="s">
        <v>19</v>
      </c>
      <c r="F27">
        <v>305526</v>
      </c>
      <c r="G27">
        <v>2686</v>
      </c>
      <c r="H27">
        <v>125488</v>
      </c>
      <c r="I27">
        <v>1103</v>
      </c>
      <c r="J27">
        <v>0.879139582</v>
      </c>
      <c r="Q27" s="4" t="s">
        <v>80</v>
      </c>
      <c r="R27" s="4">
        <v>9443882</v>
      </c>
      <c r="S27" s="4">
        <v>965322</v>
      </c>
      <c r="T27" s="4">
        <v>6844</v>
      </c>
      <c r="U27" s="4">
        <v>0.708986224</v>
      </c>
      <c r="W27" s="4" t="s">
        <v>74</v>
      </c>
      <c r="X27" s="10">
        <f t="shared" si="0"/>
        <v>0.0261083913802995</v>
      </c>
      <c r="Y27" s="10">
        <f t="shared" si="1"/>
        <v>0.0992390339727311</v>
      </c>
      <c r="Z27" s="10">
        <f t="shared" si="2"/>
        <v>0.436149744619879</v>
      </c>
      <c r="AA27" s="10">
        <f t="shared" si="3"/>
        <v>1.18391780715239</v>
      </c>
      <c r="AB27" s="23">
        <f t="shared" si="4"/>
        <v>0.00133788818278905</v>
      </c>
      <c r="AC27" s="23">
        <f t="shared" si="5"/>
        <v>0.00163879570539993</v>
      </c>
    </row>
    <row r="28" spans="1:29">
      <c r="A28" t="s">
        <v>105</v>
      </c>
      <c r="B28" s="3" t="s">
        <v>105</v>
      </c>
      <c r="C28" s="3" t="s">
        <v>106</v>
      </c>
      <c r="D28">
        <v>215204501</v>
      </c>
      <c r="E28" s="3" t="s">
        <v>26</v>
      </c>
      <c r="F28">
        <v>29999816</v>
      </c>
      <c r="G28">
        <v>660269</v>
      </c>
      <c r="H28">
        <v>139401</v>
      </c>
      <c r="I28">
        <v>3068</v>
      </c>
      <c r="J28">
        <v>2.200910166</v>
      </c>
      <c r="Q28" s="4" t="s">
        <v>83</v>
      </c>
      <c r="R28" s="4">
        <v>11677924</v>
      </c>
      <c r="S28" s="4">
        <v>3851048</v>
      </c>
      <c r="T28" s="4">
        <v>30826</v>
      </c>
      <c r="U28" s="4">
        <v>0.800457434</v>
      </c>
      <c r="W28" s="4" t="s">
        <v>80</v>
      </c>
      <c r="X28" s="10">
        <f t="shared" si="0"/>
        <v>0.00948869178419402</v>
      </c>
      <c r="Y28" s="10">
        <f t="shared" si="1"/>
        <v>0.0553629007714065</v>
      </c>
      <c r="Z28" s="10">
        <f t="shared" si="2"/>
        <v>0.290440114888909</v>
      </c>
      <c r="AA28" s="10">
        <f t="shared" si="3"/>
        <v>1.13180183361899</v>
      </c>
      <c r="AB28" s="23">
        <f t="shared" si="4"/>
        <v>0.000172684027907461</v>
      </c>
      <c r="AC28" s="23">
        <f t="shared" si="5"/>
        <v>0.000211522791640151</v>
      </c>
    </row>
    <row r="29" spans="1:29">
      <c r="A29" t="s">
        <v>107</v>
      </c>
      <c r="B29" s="3" t="s">
        <v>107</v>
      </c>
      <c r="C29" s="3" t="s">
        <v>108</v>
      </c>
      <c r="D29">
        <v>30583</v>
      </c>
      <c r="E29" s="3" t="s">
        <v>26</v>
      </c>
      <c r="F29">
        <v>6155</v>
      </c>
      <c r="G29">
        <v>62</v>
      </c>
      <c r="H29">
        <v>201256</v>
      </c>
      <c r="I29">
        <v>2027</v>
      </c>
      <c r="J29">
        <v>1.007311129</v>
      </c>
      <c r="Q29" s="4" t="s">
        <v>86</v>
      </c>
      <c r="R29" s="4">
        <v>410260</v>
      </c>
      <c r="S29" s="4">
        <v>57289</v>
      </c>
      <c r="T29" s="4">
        <v>656</v>
      </c>
      <c r="U29" s="4">
        <v>1.14507148</v>
      </c>
      <c r="W29" s="4" t="s">
        <v>83</v>
      </c>
      <c r="X29" s="10">
        <f t="shared" si="0"/>
        <v>0.00892203583191464</v>
      </c>
      <c r="Y29" s="10">
        <f t="shared" si="1"/>
        <v>0.0414026771752406</v>
      </c>
      <c r="Z29" s="10">
        <f t="shared" si="2"/>
        <v>0.235261897575032</v>
      </c>
      <c r="AA29" s="10">
        <f t="shared" si="3"/>
        <v>1.08342345343642</v>
      </c>
      <c r="AB29" s="23">
        <f t="shared" si="4"/>
        <v>9.41547459307956e-5</v>
      </c>
      <c r="AC29" s="23">
        <f t="shared" si="5"/>
        <v>0.000115331307398758</v>
      </c>
    </row>
    <row r="30" spans="1:29">
      <c r="A30" t="s">
        <v>109</v>
      </c>
      <c r="B30" s="3" t="s">
        <v>110</v>
      </c>
      <c r="C30" s="3" t="s">
        <v>111</v>
      </c>
      <c r="D30">
        <v>444812</v>
      </c>
      <c r="E30" s="3" t="s">
        <v>12</v>
      </c>
      <c r="F30">
        <v>135974</v>
      </c>
      <c r="G30">
        <v>213</v>
      </c>
      <c r="H30">
        <v>305689</v>
      </c>
      <c r="I30">
        <v>479</v>
      </c>
      <c r="J30">
        <v>0.156647594</v>
      </c>
      <c r="Q30" s="4" t="s">
        <v>89</v>
      </c>
      <c r="R30" s="4">
        <v>12678649</v>
      </c>
      <c r="S30" s="4">
        <v>26952</v>
      </c>
      <c r="T30" s="4">
        <v>163</v>
      </c>
      <c r="U30" s="4">
        <v>0.604778866</v>
      </c>
      <c r="W30" s="4" t="s">
        <v>86</v>
      </c>
      <c r="X30" s="10">
        <f t="shared" si="0"/>
        <v>0.0235620372936741</v>
      </c>
      <c r="Y30" s="10">
        <f t="shared" si="1"/>
        <v>0.100185539054361</v>
      </c>
      <c r="Z30" s="10">
        <f t="shared" si="2"/>
        <v>0.403304866509565</v>
      </c>
      <c r="AA30" s="10">
        <f t="shared" si="3"/>
        <v>0.952401925457156</v>
      </c>
      <c r="AB30" s="23">
        <f t="shared" si="4"/>
        <v>0.0009067166809367</v>
      </c>
      <c r="AC30" s="23">
        <f t="shared" si="5"/>
        <v>0.00111064842477036</v>
      </c>
    </row>
    <row r="31" spans="1:29">
      <c r="A31" t="s">
        <v>112</v>
      </c>
      <c r="B31" s="3" t="s">
        <v>112</v>
      </c>
      <c r="C31" s="3" t="s">
        <v>113</v>
      </c>
      <c r="D31">
        <v>6856886</v>
      </c>
      <c r="E31" s="3" t="s">
        <v>15</v>
      </c>
      <c r="F31">
        <v>1140679</v>
      </c>
      <c r="G31">
        <v>36568</v>
      </c>
      <c r="H31">
        <v>166355</v>
      </c>
      <c r="I31">
        <v>5333</v>
      </c>
      <c r="J31">
        <v>3.205809873</v>
      </c>
      <c r="Q31" s="4" t="s">
        <v>92</v>
      </c>
      <c r="R31" s="4">
        <v>61875</v>
      </c>
      <c r="S31" s="4">
        <v>12564</v>
      </c>
      <c r="T31" s="4">
        <v>128</v>
      </c>
      <c r="U31" s="4">
        <v>1.018783827</v>
      </c>
      <c r="W31" s="4" t="s">
        <v>89</v>
      </c>
      <c r="X31" s="10">
        <f t="shared" si="0"/>
        <v>0.00871181884664933</v>
      </c>
      <c r="Y31" s="10">
        <f t="shared" si="1"/>
        <v>0.117375077066756</v>
      </c>
      <c r="Z31" s="10">
        <f t="shared" si="2"/>
        <v>0.490110193673211</v>
      </c>
      <c r="AA31" s="10">
        <f t="shared" si="3"/>
        <v>1.19846463107478</v>
      </c>
      <c r="AB31" s="23">
        <f t="shared" si="4"/>
        <v>0.000600625385367882</v>
      </c>
      <c r="AC31" s="23">
        <f t="shared" si="5"/>
        <v>0.000735713428638797</v>
      </c>
    </row>
    <row r="32" spans="1:29">
      <c r="A32" t="s">
        <v>114</v>
      </c>
      <c r="B32" s="3" t="s">
        <v>114</v>
      </c>
      <c r="C32" s="3" t="s">
        <v>115</v>
      </c>
      <c r="D32">
        <v>21905848</v>
      </c>
      <c r="E32" s="3" t="s">
        <v>19</v>
      </c>
      <c r="F32">
        <v>20853</v>
      </c>
      <c r="G32">
        <v>382</v>
      </c>
      <c r="H32">
        <v>952</v>
      </c>
      <c r="I32">
        <v>17</v>
      </c>
      <c r="J32">
        <v>1.831870714</v>
      </c>
      <c r="Q32" s="4" t="s">
        <v>96</v>
      </c>
      <c r="R32" s="4">
        <v>786480</v>
      </c>
      <c r="S32" s="4">
        <v>31437</v>
      </c>
      <c r="T32" s="4">
        <v>12</v>
      </c>
      <c r="U32" s="4">
        <v>0.038171581</v>
      </c>
      <c r="W32" s="4" t="s">
        <v>92</v>
      </c>
      <c r="X32" s="10">
        <f t="shared" si="0"/>
        <v>0.0407812551817672</v>
      </c>
      <c r="Y32" s="10">
        <f t="shared" si="1"/>
        <v>0.137779033900883</v>
      </c>
      <c r="Z32" s="10">
        <f t="shared" si="2"/>
        <v>0.506979739895015</v>
      </c>
      <c r="AA32" s="10">
        <f t="shared" si="3"/>
        <v>0.993322939100838</v>
      </c>
      <c r="AB32" s="23">
        <f t="shared" si="4"/>
        <v>0.00282959834532224</v>
      </c>
      <c r="AC32" s="23">
        <f t="shared" si="5"/>
        <v>0.00346600984744028</v>
      </c>
    </row>
    <row r="33" spans="1:29">
      <c r="A33" t="s">
        <v>116</v>
      </c>
      <c r="B33" s="3" t="s">
        <v>116</v>
      </c>
      <c r="C33" s="3" t="s">
        <v>117</v>
      </c>
      <c r="D33">
        <v>12510155</v>
      </c>
      <c r="E33" s="3" t="s">
        <v>19</v>
      </c>
      <c r="F33">
        <v>38519</v>
      </c>
      <c r="G33">
        <v>38</v>
      </c>
      <c r="H33">
        <v>3079</v>
      </c>
      <c r="I33">
        <v>3</v>
      </c>
      <c r="J33">
        <v>0.098652613</v>
      </c>
      <c r="Q33" s="4" t="s">
        <v>98</v>
      </c>
      <c r="R33" s="4">
        <v>11951714</v>
      </c>
      <c r="S33" s="4">
        <v>902448</v>
      </c>
      <c r="T33" s="4">
        <v>21896</v>
      </c>
      <c r="U33" s="4">
        <v>2.426289382</v>
      </c>
      <c r="W33" s="4" t="s">
        <v>96</v>
      </c>
      <c r="X33" s="10">
        <f t="shared" si="0"/>
        <v>0.0195096991279825</v>
      </c>
      <c r="Y33" s="10">
        <f t="shared" si="1"/>
        <v>0.113641607943067</v>
      </c>
      <c r="Z33" s="10">
        <f t="shared" si="2"/>
        <v>0.706178718642944</v>
      </c>
      <c r="AA33" s="10">
        <f t="shared" si="3"/>
        <v>3.24021290000332</v>
      </c>
      <c r="AB33" s="23">
        <f t="shared" si="4"/>
        <v>0.00507313143505842</v>
      </c>
      <c r="AC33" s="23">
        <f t="shared" si="5"/>
        <v>0.00621414114845649</v>
      </c>
    </row>
    <row r="34" spans="1:29">
      <c r="A34" t="s">
        <v>118</v>
      </c>
      <c r="B34" s="3" t="s">
        <v>118</v>
      </c>
      <c r="C34" s="3" t="s">
        <v>119</v>
      </c>
      <c r="D34">
        <v>566557</v>
      </c>
      <c r="E34" s="3" t="s">
        <v>19</v>
      </c>
      <c r="F34">
        <v>55960</v>
      </c>
      <c r="G34">
        <v>401</v>
      </c>
      <c r="H34">
        <v>98772</v>
      </c>
      <c r="I34">
        <v>708</v>
      </c>
      <c r="J34">
        <v>0.716583274</v>
      </c>
      <c r="Q34" s="4" t="s">
        <v>101</v>
      </c>
      <c r="R34" s="4">
        <v>3245097</v>
      </c>
      <c r="S34" s="4">
        <v>375693</v>
      </c>
      <c r="T34" s="4">
        <v>15719</v>
      </c>
      <c r="U34" s="4">
        <v>4.184001299</v>
      </c>
      <c r="W34" s="4" t="s">
        <v>98</v>
      </c>
      <c r="X34" s="10">
        <f t="shared" si="0"/>
        <v>0.00886227545003456</v>
      </c>
      <c r="Y34" s="10">
        <f t="shared" si="1"/>
        <v>0.0561514972226265</v>
      </c>
      <c r="Z34" s="10">
        <f t="shared" si="2"/>
        <v>0.246802145157911</v>
      </c>
      <c r="AA34" s="10">
        <f t="shared" si="3"/>
        <v>0.726809616455596</v>
      </c>
      <c r="AB34" s="23">
        <f t="shared" si="4"/>
        <v>8.9263966297999e-5</v>
      </c>
      <c r="AC34" s="23">
        <f t="shared" si="5"/>
        <v>0.000109340531217765</v>
      </c>
    </row>
    <row r="35" spans="1:29">
      <c r="A35" t="s">
        <v>120</v>
      </c>
      <c r="B35" s="3" t="s">
        <v>120</v>
      </c>
      <c r="C35" s="3" t="s">
        <v>121</v>
      </c>
      <c r="D35">
        <v>17123941</v>
      </c>
      <c r="E35" s="3" t="s">
        <v>12</v>
      </c>
      <c r="F35">
        <v>135747</v>
      </c>
      <c r="G35">
        <v>3054</v>
      </c>
      <c r="H35">
        <v>7927</v>
      </c>
      <c r="I35">
        <v>178</v>
      </c>
      <c r="J35">
        <v>2.249773476</v>
      </c>
      <c r="Q35" s="4" t="s">
        <v>103</v>
      </c>
      <c r="R35" s="4">
        <v>2434708</v>
      </c>
      <c r="S35" s="4">
        <v>305526</v>
      </c>
      <c r="T35" s="4">
        <v>2686</v>
      </c>
      <c r="U35" s="4">
        <v>0.879139582</v>
      </c>
      <c r="W35" s="4" t="s">
        <v>101</v>
      </c>
      <c r="X35" s="10">
        <f t="shared" si="0"/>
        <v>0.0129343310371783</v>
      </c>
      <c r="Y35" s="10">
        <f t="shared" si="1"/>
        <v>0.0674970898143016</v>
      </c>
      <c r="Z35" s="10">
        <f t="shared" si="2"/>
        <v>0.258523788763872</v>
      </c>
      <c r="AA35" s="10">
        <f t="shared" si="3"/>
        <v>0.597347359310091</v>
      </c>
      <c r="AB35" s="23">
        <f t="shared" si="4"/>
        <v>0.000134820669813327</v>
      </c>
      <c r="AC35" s="23">
        <f t="shared" si="5"/>
        <v>0.000165143498187292</v>
      </c>
    </row>
    <row r="36" spans="1:29">
      <c r="A36" t="s">
        <v>122</v>
      </c>
      <c r="B36" s="3" t="s">
        <v>122</v>
      </c>
      <c r="C36" s="3" t="s">
        <v>123</v>
      </c>
      <c r="D36">
        <v>27701805</v>
      </c>
      <c r="E36" s="3" t="s">
        <v>19</v>
      </c>
      <c r="F36">
        <v>119544</v>
      </c>
      <c r="G36">
        <v>1927</v>
      </c>
      <c r="H36">
        <v>4315</v>
      </c>
      <c r="I36">
        <v>70</v>
      </c>
      <c r="J36">
        <v>1.611958777</v>
      </c>
      <c r="Q36" s="4" t="s">
        <v>105</v>
      </c>
      <c r="R36" s="4">
        <v>215204501</v>
      </c>
      <c r="S36" s="4">
        <v>29999816</v>
      </c>
      <c r="T36" s="4">
        <v>660269</v>
      </c>
      <c r="U36" s="4">
        <v>2.200910166</v>
      </c>
      <c r="W36" s="4" t="s">
        <v>103</v>
      </c>
      <c r="X36" s="10">
        <f t="shared" si="0"/>
        <v>0.014058222220636</v>
      </c>
      <c r="Y36" s="10">
        <f t="shared" si="1"/>
        <v>0.0704920082549926</v>
      </c>
      <c r="Z36" s="10">
        <f t="shared" si="2"/>
        <v>0.331074063184044</v>
      </c>
      <c r="AA36" s="10">
        <f t="shared" si="3"/>
        <v>1.04746417852362</v>
      </c>
      <c r="AB36" s="23">
        <f t="shared" si="4"/>
        <v>0.000343664463195245</v>
      </c>
      <c r="AC36" s="23">
        <f t="shared" si="5"/>
        <v>0.000420958831708091</v>
      </c>
    </row>
    <row r="37" spans="1:29">
      <c r="A37" t="s">
        <v>124</v>
      </c>
      <c r="B37" s="3" t="s">
        <v>124</v>
      </c>
      <c r="C37" s="3" t="s">
        <v>125</v>
      </c>
      <c r="D37">
        <v>38321435</v>
      </c>
      <c r="E37" s="3" t="s">
        <v>94</v>
      </c>
      <c r="F37">
        <v>3499226</v>
      </c>
      <c r="G37">
        <v>37690</v>
      </c>
      <c r="H37">
        <v>91312</v>
      </c>
      <c r="I37">
        <v>984</v>
      </c>
      <c r="J37">
        <v>1.077095335</v>
      </c>
      <c r="Q37" s="4" t="s">
        <v>107</v>
      </c>
      <c r="R37" s="4">
        <v>30583</v>
      </c>
      <c r="S37" s="4">
        <v>6155</v>
      </c>
      <c r="T37" s="4">
        <v>62</v>
      </c>
      <c r="U37" s="4">
        <v>1.007311129</v>
      </c>
      <c r="W37" s="4" t="s">
        <v>105</v>
      </c>
      <c r="X37" s="10">
        <f t="shared" si="0"/>
        <v>0.00383242009242126</v>
      </c>
      <c r="Y37" s="10">
        <f t="shared" si="1"/>
        <v>0.0269032715901564</v>
      </c>
      <c r="Z37" s="10">
        <f t="shared" si="2"/>
        <v>0.153193053569186</v>
      </c>
      <c r="AA37" s="10">
        <f t="shared" si="3"/>
        <v>0.752771496162966</v>
      </c>
      <c r="AB37" s="23">
        <f t="shared" si="4"/>
        <v>1.18899613622382e-5</v>
      </c>
      <c r="AC37" s="23">
        <f t="shared" si="5"/>
        <v>1.45641600460114e-5</v>
      </c>
    </row>
    <row r="38" spans="1:29">
      <c r="A38" t="s">
        <v>126</v>
      </c>
      <c r="B38" s="3" t="s">
        <v>127</v>
      </c>
      <c r="C38" s="3" t="s">
        <v>128</v>
      </c>
      <c r="D38">
        <v>4976719</v>
      </c>
      <c r="E38" s="3" t="s">
        <v>19</v>
      </c>
      <c r="F38">
        <v>14649</v>
      </c>
      <c r="G38">
        <v>113</v>
      </c>
      <c r="H38">
        <v>2944</v>
      </c>
      <c r="I38">
        <v>23</v>
      </c>
      <c r="J38">
        <v>0.771383712</v>
      </c>
      <c r="Q38" s="4" t="s">
        <v>109</v>
      </c>
      <c r="R38" s="4">
        <v>444812</v>
      </c>
      <c r="S38" s="4">
        <v>135974</v>
      </c>
      <c r="T38" s="4">
        <v>213</v>
      </c>
      <c r="U38" s="4">
        <v>0.156647594</v>
      </c>
      <c r="W38" s="4" t="s">
        <v>107</v>
      </c>
      <c r="X38" s="10">
        <f t="shared" si="0"/>
        <v>0.0500277274818931</v>
      </c>
      <c r="Y38" s="10">
        <f t="shared" si="1"/>
        <v>0.160052369470781</v>
      </c>
      <c r="Z38" s="10">
        <f t="shared" si="2"/>
        <v>0.561132164474996</v>
      </c>
      <c r="AA38" s="10">
        <f t="shared" si="3"/>
        <v>0.997381003959027</v>
      </c>
      <c r="AB38" s="23">
        <f t="shared" si="4"/>
        <v>0.00448124965210832</v>
      </c>
      <c r="AC38" s="23">
        <f t="shared" si="5"/>
        <v>0.00548913786605886</v>
      </c>
    </row>
    <row r="39" spans="1:29">
      <c r="A39" t="s">
        <v>129</v>
      </c>
      <c r="B39" s="3" t="s">
        <v>130</v>
      </c>
      <c r="C39" s="3" t="s">
        <v>131</v>
      </c>
      <c r="D39">
        <v>26650</v>
      </c>
      <c r="E39" s="3" t="s">
        <v>26</v>
      </c>
      <c r="F39">
        <v>8574</v>
      </c>
      <c r="G39">
        <v>33</v>
      </c>
      <c r="H39">
        <v>321726</v>
      </c>
      <c r="I39">
        <v>1238</v>
      </c>
      <c r="J39">
        <v>0.384884535</v>
      </c>
      <c r="Q39" s="4" t="s">
        <v>112</v>
      </c>
      <c r="R39" s="4">
        <v>6856886</v>
      </c>
      <c r="S39" s="4">
        <v>1140679</v>
      </c>
      <c r="T39" s="4">
        <v>36568</v>
      </c>
      <c r="U39" s="4">
        <v>3.205809873</v>
      </c>
      <c r="W39" s="4" t="s">
        <v>109</v>
      </c>
      <c r="X39" s="10">
        <f t="shared" si="0"/>
        <v>0.023015945285073</v>
      </c>
      <c r="Y39" s="10">
        <f t="shared" si="1"/>
        <v>0.0835553507339506</v>
      </c>
      <c r="Z39" s="10">
        <f t="shared" si="2"/>
        <v>0.472092233183544</v>
      </c>
      <c r="AA39" s="10">
        <f t="shared" si="3"/>
        <v>1.94907009306225</v>
      </c>
      <c r="AB39" s="23">
        <f t="shared" si="4"/>
        <v>0.00176952782520889</v>
      </c>
      <c r="AC39" s="23">
        <f t="shared" si="5"/>
        <v>0.00216751641717374</v>
      </c>
    </row>
    <row r="40" spans="1:29">
      <c r="A40" t="s">
        <v>132</v>
      </c>
      <c r="B40" s="3" t="s">
        <v>132</v>
      </c>
      <c r="C40" s="3" t="s">
        <v>133</v>
      </c>
      <c r="D40">
        <v>67073</v>
      </c>
      <c r="E40" s="3" t="s">
        <v>26</v>
      </c>
      <c r="F40">
        <v>20606</v>
      </c>
      <c r="G40">
        <v>24</v>
      </c>
      <c r="H40">
        <v>307218</v>
      </c>
      <c r="I40">
        <v>358</v>
      </c>
      <c r="J40">
        <v>0.116470931</v>
      </c>
      <c r="Q40" s="4" t="s">
        <v>114</v>
      </c>
      <c r="R40" s="4">
        <v>21905848</v>
      </c>
      <c r="S40" s="4">
        <v>20853</v>
      </c>
      <c r="T40" s="4">
        <v>382</v>
      </c>
      <c r="U40" s="4">
        <v>1.831870714</v>
      </c>
      <c r="W40" s="4" t="s">
        <v>112</v>
      </c>
      <c r="X40" s="10">
        <f t="shared" si="0"/>
        <v>0.0104117370297594</v>
      </c>
      <c r="Y40" s="10">
        <f t="shared" si="1"/>
        <v>0.0534559037459905</v>
      </c>
      <c r="Z40" s="10">
        <f t="shared" si="2"/>
        <v>0.22970255760555</v>
      </c>
      <c r="AA40" s="10">
        <f t="shared" si="3"/>
        <v>0.65744950943234</v>
      </c>
      <c r="AB40" s="23">
        <f t="shared" si="4"/>
        <v>8.40518164303904e-5</v>
      </c>
      <c r="AC40" s="23">
        <f t="shared" si="5"/>
        <v>0.000102956104679867</v>
      </c>
    </row>
    <row r="41" spans="1:29">
      <c r="A41" t="s">
        <v>134</v>
      </c>
      <c r="B41" s="3" t="s">
        <v>134</v>
      </c>
      <c r="C41" s="3" t="s">
        <v>135</v>
      </c>
      <c r="D41">
        <v>17250246</v>
      </c>
      <c r="E41" s="3" t="s">
        <v>19</v>
      </c>
      <c r="F41">
        <v>7308</v>
      </c>
      <c r="G41">
        <v>191</v>
      </c>
      <c r="H41">
        <v>424</v>
      </c>
      <c r="I41">
        <v>11</v>
      </c>
      <c r="J41">
        <v>2.613574165</v>
      </c>
      <c r="Q41" s="4" t="s">
        <v>116</v>
      </c>
      <c r="R41" s="4">
        <v>12510155</v>
      </c>
      <c r="S41" s="4">
        <v>38519</v>
      </c>
      <c r="T41" s="4">
        <v>38</v>
      </c>
      <c r="U41" s="4">
        <v>0.098652613</v>
      </c>
      <c r="W41" s="4" t="s">
        <v>114</v>
      </c>
      <c r="X41" s="10">
        <f t="shared" si="0"/>
        <v>0.00743425715904935</v>
      </c>
      <c r="Y41" s="10">
        <f t="shared" si="1"/>
        <v>0.123872415370206</v>
      </c>
      <c r="Z41" s="10">
        <f t="shared" si="2"/>
        <v>0.435021908321188</v>
      </c>
      <c r="AA41" s="10">
        <f t="shared" si="3"/>
        <v>0.804188512174001</v>
      </c>
      <c r="AB41" s="23">
        <f t="shared" si="4"/>
        <v>0.000322167094046581</v>
      </c>
      <c r="AC41" s="23">
        <f t="shared" si="5"/>
        <v>0.000394626439590847</v>
      </c>
    </row>
    <row r="42" spans="1:29">
      <c r="A42" t="s">
        <v>136</v>
      </c>
      <c r="B42" s="3" t="s">
        <v>137</v>
      </c>
      <c r="C42" s="3" t="s">
        <v>138</v>
      </c>
      <c r="D42">
        <v>176668</v>
      </c>
      <c r="E42" s="3" t="s">
        <v>15</v>
      </c>
      <c r="F42">
        <v>69036</v>
      </c>
      <c r="G42">
        <v>156</v>
      </c>
      <c r="H42">
        <v>390767</v>
      </c>
      <c r="I42">
        <v>883</v>
      </c>
      <c r="J42">
        <v>0.22596906</v>
      </c>
      <c r="Q42" s="4" t="s">
        <v>118</v>
      </c>
      <c r="R42" s="4">
        <v>566557</v>
      </c>
      <c r="S42" s="4">
        <v>55960</v>
      </c>
      <c r="T42" s="4">
        <v>401</v>
      </c>
      <c r="U42" s="4">
        <v>0.716583274</v>
      </c>
      <c r="W42" s="4" t="s">
        <v>116</v>
      </c>
      <c r="X42" s="10">
        <f t="shared" si="0"/>
        <v>0.0087456847734251</v>
      </c>
      <c r="Y42" s="10">
        <f t="shared" si="1"/>
        <v>0.108895077720806</v>
      </c>
      <c r="Z42" s="10">
        <f t="shared" si="2"/>
        <v>0.600938870642255</v>
      </c>
      <c r="AA42" s="10">
        <f t="shared" si="3"/>
        <v>2.30208262266094</v>
      </c>
      <c r="AB42" s="23">
        <f t="shared" si="4"/>
        <v>0.00131750803342732</v>
      </c>
      <c r="AC42" s="23">
        <f t="shared" si="5"/>
        <v>0.00161383180955343</v>
      </c>
    </row>
    <row r="43" spans="1:29">
      <c r="A43" t="s">
        <v>139</v>
      </c>
      <c r="B43" s="3" t="s">
        <v>139</v>
      </c>
      <c r="C43" s="3" t="s">
        <v>140</v>
      </c>
      <c r="D43">
        <v>19403451</v>
      </c>
      <c r="E43" s="3" t="s">
        <v>26</v>
      </c>
      <c r="F43">
        <v>3486653</v>
      </c>
      <c r="G43">
        <v>56750</v>
      </c>
      <c r="H43">
        <v>179692</v>
      </c>
      <c r="I43">
        <v>2925</v>
      </c>
      <c r="J43">
        <v>1.627635443</v>
      </c>
      <c r="Q43" s="4" t="s">
        <v>120</v>
      </c>
      <c r="R43" s="4">
        <v>17123941</v>
      </c>
      <c r="S43" s="4">
        <v>135747</v>
      </c>
      <c r="T43" s="4">
        <v>3054</v>
      </c>
      <c r="U43" s="4">
        <v>2.249773476</v>
      </c>
      <c r="W43" s="4" t="s">
        <v>118</v>
      </c>
      <c r="X43" s="10">
        <f t="shared" si="0"/>
        <v>0.0214565233289455</v>
      </c>
      <c r="Y43" s="10">
        <f t="shared" si="1"/>
        <v>0.100680573743866</v>
      </c>
      <c r="Z43" s="10">
        <f t="shared" si="2"/>
        <v>0.432075645897588</v>
      </c>
      <c r="AA43" s="10">
        <f t="shared" si="3"/>
        <v>1.12746741691906</v>
      </c>
      <c r="AB43" s="23">
        <f t="shared" si="4"/>
        <v>0.00105237088096418</v>
      </c>
      <c r="AC43" s="23">
        <f t="shared" si="5"/>
        <v>0.001289062047485</v>
      </c>
    </row>
    <row r="44" spans="1:29">
      <c r="A44" t="s">
        <v>141</v>
      </c>
      <c r="B44" s="3" t="s">
        <v>141</v>
      </c>
      <c r="C44" s="3" t="s">
        <v>142</v>
      </c>
      <c r="D44">
        <v>1439323776</v>
      </c>
      <c r="E44" s="3" t="s">
        <v>12</v>
      </c>
      <c r="F44">
        <v>154738</v>
      </c>
      <c r="G44">
        <v>4638</v>
      </c>
      <c r="H44">
        <v>108</v>
      </c>
      <c r="I44">
        <v>3</v>
      </c>
      <c r="J44">
        <v>2.99732451</v>
      </c>
      <c r="Q44" s="4" t="s">
        <v>122</v>
      </c>
      <c r="R44" s="4">
        <v>27701805</v>
      </c>
      <c r="S44" s="4">
        <v>119544</v>
      </c>
      <c r="T44" s="4">
        <v>1927</v>
      </c>
      <c r="U44" s="4">
        <v>1.611958777</v>
      </c>
      <c r="W44" s="4" t="s">
        <v>120</v>
      </c>
      <c r="X44" s="10">
        <f t="shared" si="0"/>
        <v>0.00798463228394732</v>
      </c>
      <c r="Y44" s="10">
        <f t="shared" si="1"/>
        <v>0.0835846733358814</v>
      </c>
      <c r="Z44" s="10">
        <f t="shared" si="2"/>
        <v>0.3251758883869</v>
      </c>
      <c r="AA44" s="10">
        <f t="shared" si="3"/>
        <v>0.746844238113721</v>
      </c>
      <c r="AB44" s="23">
        <f t="shared" si="4"/>
        <v>0.000162080191100894</v>
      </c>
      <c r="AC44" s="23">
        <f t="shared" si="5"/>
        <v>0.000198534021395438</v>
      </c>
    </row>
    <row r="45" spans="1:29">
      <c r="A45" t="s">
        <v>143</v>
      </c>
      <c r="B45" s="3" t="s">
        <v>143</v>
      </c>
      <c r="C45" s="3" t="s">
        <v>144</v>
      </c>
      <c r="D45">
        <v>51832231</v>
      </c>
      <c r="E45" s="3" t="s">
        <v>26</v>
      </c>
      <c r="F45">
        <v>6085926</v>
      </c>
      <c r="G45">
        <v>139660</v>
      </c>
      <c r="H45">
        <v>117416</v>
      </c>
      <c r="I45">
        <v>2694</v>
      </c>
      <c r="J45">
        <v>2.294802796</v>
      </c>
      <c r="Q45" s="4" t="s">
        <v>124</v>
      </c>
      <c r="R45" s="4">
        <v>38321435</v>
      </c>
      <c r="S45" s="4">
        <v>3499226</v>
      </c>
      <c r="T45" s="4">
        <v>37690</v>
      </c>
      <c r="U45" s="4">
        <v>1.077095335</v>
      </c>
      <c r="W45" s="4" t="s">
        <v>122</v>
      </c>
      <c r="X45" s="10">
        <f t="shared" si="0"/>
        <v>0.00694500656055489</v>
      </c>
      <c r="Y45" s="10">
        <f t="shared" si="1"/>
        <v>0.0858458223934167</v>
      </c>
      <c r="Z45" s="10">
        <f t="shared" si="2"/>
        <v>0.346829923367499</v>
      </c>
      <c r="AA45" s="10">
        <f t="shared" si="3"/>
        <v>0.842078510995897</v>
      </c>
      <c r="AB45" s="23">
        <f t="shared" si="4"/>
        <v>0.000174124936272393</v>
      </c>
      <c r="AC45" s="23">
        <f t="shared" si="5"/>
        <v>0.000213287778034906</v>
      </c>
    </row>
    <row r="46" spans="1:29">
      <c r="A46" t="s">
        <v>145</v>
      </c>
      <c r="B46" s="3" t="s">
        <v>145</v>
      </c>
      <c r="C46" s="3" t="s">
        <v>146</v>
      </c>
      <c r="D46">
        <v>902011</v>
      </c>
      <c r="E46" s="3" t="s">
        <v>19</v>
      </c>
      <c r="F46">
        <v>8093</v>
      </c>
      <c r="G46">
        <v>160</v>
      </c>
      <c r="H46">
        <v>8972</v>
      </c>
      <c r="I46">
        <v>177</v>
      </c>
      <c r="J46">
        <v>1.977017175</v>
      </c>
      <c r="Q46" s="4" t="s">
        <v>126</v>
      </c>
      <c r="R46" s="4">
        <v>4976719</v>
      </c>
      <c r="S46" s="4">
        <v>14649</v>
      </c>
      <c r="T46" s="4">
        <v>113</v>
      </c>
      <c r="U46" s="4">
        <v>0.771383712</v>
      </c>
      <c r="W46" s="4" t="s">
        <v>124</v>
      </c>
      <c r="X46" s="10">
        <f t="shared" si="0"/>
        <v>0.00632123430877873</v>
      </c>
      <c r="Y46" s="10">
        <f t="shared" si="1"/>
        <v>0.042244082446727</v>
      </c>
      <c r="Z46" s="10">
        <f t="shared" si="2"/>
        <v>0.228732744379915</v>
      </c>
      <c r="AA46" s="10">
        <f t="shared" si="3"/>
        <v>0.973617805869836</v>
      </c>
      <c r="AB46" s="23">
        <f t="shared" si="4"/>
        <v>5.94681760886141e-5</v>
      </c>
      <c r="AC46" s="23">
        <f t="shared" si="5"/>
        <v>7.28433009841106e-5</v>
      </c>
    </row>
    <row r="47" spans="1:29">
      <c r="A47" t="s">
        <v>147</v>
      </c>
      <c r="B47" s="3" t="s">
        <v>147</v>
      </c>
      <c r="C47" s="3" t="s">
        <v>148</v>
      </c>
      <c r="D47">
        <v>5755689</v>
      </c>
      <c r="E47" s="3" t="s">
        <v>19</v>
      </c>
      <c r="F47">
        <v>24071</v>
      </c>
      <c r="G47">
        <v>385</v>
      </c>
      <c r="H47">
        <v>4182</v>
      </c>
      <c r="I47">
        <v>67</v>
      </c>
      <c r="J47">
        <v>1.599435005</v>
      </c>
      <c r="Q47" s="4" t="s">
        <v>129</v>
      </c>
      <c r="R47" s="4">
        <v>26650</v>
      </c>
      <c r="S47" s="4">
        <v>8574</v>
      </c>
      <c r="T47" s="4">
        <v>33</v>
      </c>
      <c r="U47" s="4">
        <v>0.384884535</v>
      </c>
      <c r="W47" s="4" t="s">
        <v>126</v>
      </c>
      <c r="X47" s="10">
        <f t="shared" si="0"/>
        <v>0.0114257967753785</v>
      </c>
      <c r="Y47" s="10">
        <f t="shared" si="1"/>
        <v>0.133407524162595</v>
      </c>
      <c r="Z47" s="10">
        <f t="shared" si="2"/>
        <v>0.515904145846738</v>
      </c>
      <c r="AA47" s="10">
        <f t="shared" si="3"/>
        <v>1.09795017641145</v>
      </c>
      <c r="AB47" s="23">
        <f t="shared" si="4"/>
        <v>0.00086341277542624</v>
      </c>
      <c r="AC47" s="23">
        <f t="shared" si="5"/>
        <v>0.00105760493781046</v>
      </c>
    </row>
    <row r="48" spans="1:29">
      <c r="A48" t="s">
        <v>149</v>
      </c>
      <c r="B48" s="3" t="s">
        <v>149</v>
      </c>
      <c r="C48" s="3" t="s">
        <v>150</v>
      </c>
      <c r="D48">
        <v>5175547</v>
      </c>
      <c r="E48" s="3" t="s">
        <v>26</v>
      </c>
      <c r="F48">
        <v>839368</v>
      </c>
      <c r="G48">
        <v>8308</v>
      </c>
      <c r="H48">
        <v>162180</v>
      </c>
      <c r="I48">
        <v>1605</v>
      </c>
      <c r="J48">
        <v>0.98979232</v>
      </c>
      <c r="Q48" s="4" t="s">
        <v>132</v>
      </c>
      <c r="R48" s="4">
        <v>67073</v>
      </c>
      <c r="S48" s="4">
        <v>20606</v>
      </c>
      <c r="T48" s="4">
        <v>24</v>
      </c>
      <c r="U48" s="4">
        <v>0.116470931</v>
      </c>
      <c r="W48" s="4" t="s">
        <v>129</v>
      </c>
      <c r="X48" s="10">
        <f t="shared" si="0"/>
        <v>0.0520652320239212</v>
      </c>
      <c r="Y48" s="10">
        <f t="shared" si="1"/>
        <v>0.149290258273935</v>
      </c>
      <c r="Z48" s="10">
        <f t="shared" si="2"/>
        <v>0.612926005828313</v>
      </c>
      <c r="AA48" s="10">
        <f t="shared" si="3"/>
        <v>1.41020105095661</v>
      </c>
      <c r="AB48" s="23">
        <f t="shared" si="4"/>
        <v>0.00671843871488975</v>
      </c>
      <c r="AC48" s="23">
        <f t="shared" si="5"/>
        <v>0.00822949829035896</v>
      </c>
    </row>
    <row r="49" spans="1:29">
      <c r="A49" t="s">
        <v>151</v>
      </c>
      <c r="B49" s="3" t="s">
        <v>151</v>
      </c>
      <c r="C49" s="3" t="s">
        <v>152</v>
      </c>
      <c r="D49">
        <v>4060951</v>
      </c>
      <c r="E49" s="3" t="s">
        <v>15</v>
      </c>
      <c r="F49">
        <v>1102730</v>
      </c>
      <c r="G49">
        <v>15601</v>
      </c>
      <c r="H49">
        <v>271545</v>
      </c>
      <c r="I49">
        <v>3842</v>
      </c>
      <c r="J49">
        <v>1.414761546</v>
      </c>
      <c r="Q49" s="4" t="s">
        <v>134</v>
      </c>
      <c r="R49" s="4">
        <v>17250246</v>
      </c>
      <c r="S49" s="4">
        <v>7308</v>
      </c>
      <c r="T49" s="4">
        <v>191</v>
      </c>
      <c r="U49" s="4">
        <v>2.613574165</v>
      </c>
      <c r="W49" s="4" t="s">
        <v>132</v>
      </c>
      <c r="X49" s="10">
        <f t="shared" si="0"/>
        <v>0.0398383330335137</v>
      </c>
      <c r="Y49" s="10">
        <f t="shared" si="1"/>
        <v>0.124182764575523</v>
      </c>
      <c r="Z49" s="10">
        <f t="shared" si="2"/>
        <v>0.640870714245799</v>
      </c>
      <c r="AA49" s="10">
        <f t="shared" si="3"/>
        <v>2.16851126759788</v>
      </c>
      <c r="AB49" s="23">
        <f t="shared" si="4"/>
        <v>0.00687534650995766</v>
      </c>
      <c r="AC49" s="23">
        <f t="shared" si="5"/>
        <v>0.00842169658017793</v>
      </c>
    </row>
    <row r="50" spans="1:29">
      <c r="A50" t="s">
        <v>153</v>
      </c>
      <c r="B50" s="3" t="s">
        <v>153</v>
      </c>
      <c r="C50" s="3" t="s">
        <v>154</v>
      </c>
      <c r="D50">
        <v>11314513</v>
      </c>
      <c r="E50" s="3" t="s">
        <v>26</v>
      </c>
      <c r="F50">
        <v>1092547</v>
      </c>
      <c r="G50">
        <v>8514</v>
      </c>
      <c r="H50">
        <v>96562</v>
      </c>
      <c r="I50">
        <v>752</v>
      </c>
      <c r="J50">
        <v>0.779279976</v>
      </c>
      <c r="Q50" s="4" t="s">
        <v>136</v>
      </c>
      <c r="R50" s="4">
        <v>176668</v>
      </c>
      <c r="S50" s="4">
        <v>69036</v>
      </c>
      <c r="T50" s="4">
        <v>156</v>
      </c>
      <c r="U50" s="4">
        <v>0.22596906</v>
      </c>
      <c r="W50" s="4" t="s">
        <v>134</v>
      </c>
      <c r="X50" s="10">
        <f t="shared" si="0"/>
        <v>0.00796763379641902</v>
      </c>
      <c r="Y50" s="10">
        <f t="shared" si="1"/>
        <v>0.154384006334306</v>
      </c>
      <c r="Z50" s="10">
        <f t="shared" si="2"/>
        <v>0.479352866297523</v>
      </c>
      <c r="AA50" s="10">
        <f t="shared" si="3"/>
        <v>0.707612443951938</v>
      </c>
      <c r="AB50" s="23">
        <f t="shared" si="4"/>
        <v>0.000417236662010943</v>
      </c>
      <c r="AC50" s="23">
        <f t="shared" si="5"/>
        <v>0.000511078323760594</v>
      </c>
    </row>
    <row r="51" spans="1:29">
      <c r="A51" t="s">
        <v>155</v>
      </c>
      <c r="B51" s="3" t="s">
        <v>155</v>
      </c>
      <c r="C51" s="3" t="s">
        <v>156</v>
      </c>
      <c r="D51">
        <v>165268</v>
      </c>
      <c r="E51" s="3" t="s">
        <v>26</v>
      </c>
      <c r="F51">
        <v>40671</v>
      </c>
      <c r="G51">
        <v>267</v>
      </c>
      <c r="H51">
        <v>246091</v>
      </c>
      <c r="I51">
        <v>1616</v>
      </c>
      <c r="J51">
        <v>0.656487423</v>
      </c>
      <c r="Q51" s="4" t="s">
        <v>139</v>
      </c>
      <c r="R51" s="4">
        <v>19403451</v>
      </c>
      <c r="S51" s="4">
        <v>3486653</v>
      </c>
      <c r="T51" s="4">
        <v>56750</v>
      </c>
      <c r="U51" s="4">
        <v>1.627635443</v>
      </c>
      <c r="W51" s="4" t="s">
        <v>136</v>
      </c>
      <c r="X51" s="10">
        <f t="shared" si="0"/>
        <v>0.0300832124791036</v>
      </c>
      <c r="Y51" s="10">
        <f t="shared" si="1"/>
        <v>0.0963372222286807</v>
      </c>
      <c r="Z51" s="10">
        <f t="shared" si="2"/>
        <v>0.493131285592317</v>
      </c>
      <c r="AA51" s="10">
        <f t="shared" si="3"/>
        <v>1.70821435661923</v>
      </c>
      <c r="AB51" s="23">
        <f t="shared" si="4"/>
        <v>0.00244131182501545</v>
      </c>
      <c r="AC51" s="23">
        <f t="shared" si="5"/>
        <v>0.00299039290864879</v>
      </c>
    </row>
    <row r="52" spans="1:29">
      <c r="A52" t="s">
        <v>157</v>
      </c>
      <c r="B52" s="3" t="s">
        <v>157</v>
      </c>
      <c r="C52" s="3" t="s">
        <v>158</v>
      </c>
      <c r="D52">
        <v>1222745</v>
      </c>
      <c r="E52" s="3" t="s">
        <v>12</v>
      </c>
      <c r="F52">
        <v>439964</v>
      </c>
      <c r="G52">
        <v>947</v>
      </c>
      <c r="H52">
        <v>359817</v>
      </c>
      <c r="I52">
        <v>774</v>
      </c>
      <c r="J52">
        <v>0.215244884</v>
      </c>
      <c r="Q52" s="4" t="s">
        <v>141</v>
      </c>
      <c r="R52" s="4">
        <v>1439323776</v>
      </c>
      <c r="S52" s="4">
        <v>154738</v>
      </c>
      <c r="T52" s="4">
        <v>4638</v>
      </c>
      <c r="U52" s="4">
        <v>2.99732451</v>
      </c>
      <c r="W52" s="4" t="s">
        <v>139</v>
      </c>
      <c r="X52" s="10">
        <f t="shared" si="0"/>
        <v>0.00770043211015322</v>
      </c>
      <c r="Y52" s="10">
        <f t="shared" si="1"/>
        <v>0.0422760270611505</v>
      </c>
      <c r="Z52" s="10">
        <f t="shared" si="2"/>
        <v>0.215995537561666</v>
      </c>
      <c r="AA52" s="10">
        <f t="shared" si="3"/>
        <v>0.839149673987251</v>
      </c>
      <c r="AB52" s="23">
        <f t="shared" si="4"/>
        <v>5.90056328310145e-5</v>
      </c>
      <c r="AC52" s="23">
        <f t="shared" si="5"/>
        <v>7.22767260536589e-5</v>
      </c>
    </row>
    <row r="53" spans="1:29">
      <c r="A53" t="s">
        <v>159</v>
      </c>
      <c r="B53" s="3" t="s">
        <v>160</v>
      </c>
      <c r="C53" s="3" t="s">
        <v>161</v>
      </c>
      <c r="D53">
        <v>10743762</v>
      </c>
      <c r="E53" s="3" t="s">
        <v>15</v>
      </c>
      <c r="F53">
        <v>3830631</v>
      </c>
      <c r="G53">
        <v>39720</v>
      </c>
      <c r="H53">
        <v>356545</v>
      </c>
      <c r="I53">
        <v>3697</v>
      </c>
      <c r="J53">
        <v>1.036904886</v>
      </c>
      <c r="Q53" s="4" t="s">
        <v>143</v>
      </c>
      <c r="R53" s="4">
        <v>51832231</v>
      </c>
      <c r="S53" s="4">
        <v>6085926</v>
      </c>
      <c r="T53" s="4">
        <v>139660</v>
      </c>
      <c r="U53" s="4">
        <v>2.294802796</v>
      </c>
      <c r="W53" s="4" t="s">
        <v>141</v>
      </c>
      <c r="X53" s="10">
        <f t="shared" si="0"/>
        <v>0.00220868628877733</v>
      </c>
      <c r="Y53" s="10">
        <f t="shared" si="1"/>
        <v>0.0813176153396374</v>
      </c>
      <c r="Z53" s="10">
        <f t="shared" si="2"/>
        <v>0.306699943373299</v>
      </c>
      <c r="AA53" s="10">
        <f t="shared" si="3"/>
        <v>0.673559311870993</v>
      </c>
      <c r="AB53" s="23">
        <f t="shared" si="4"/>
        <v>3.71029302463892e-5</v>
      </c>
      <c r="AC53" s="23">
        <f t="shared" si="5"/>
        <v>4.54478360207797e-5</v>
      </c>
    </row>
    <row r="54" spans="1:29">
      <c r="A54" t="s">
        <v>162</v>
      </c>
      <c r="B54" s="3" t="s">
        <v>162</v>
      </c>
      <c r="C54" s="3" t="s">
        <v>163</v>
      </c>
      <c r="D54">
        <v>5827911</v>
      </c>
      <c r="E54" s="3" t="s">
        <v>15</v>
      </c>
      <c r="F54">
        <v>2919428</v>
      </c>
      <c r="G54">
        <v>5762</v>
      </c>
      <c r="H54">
        <v>500939</v>
      </c>
      <c r="I54">
        <v>989</v>
      </c>
      <c r="J54">
        <v>0.19736743</v>
      </c>
      <c r="Q54" s="4" t="s">
        <v>145</v>
      </c>
      <c r="R54" s="4">
        <v>902011</v>
      </c>
      <c r="S54" s="4">
        <v>8093</v>
      </c>
      <c r="T54" s="4">
        <v>160</v>
      </c>
      <c r="U54" s="4">
        <v>1.977017175</v>
      </c>
      <c r="W54" s="4" t="s">
        <v>143</v>
      </c>
      <c r="X54" s="10">
        <f t="shared" si="0"/>
        <v>0.00579116619212095</v>
      </c>
      <c r="Y54" s="10">
        <f t="shared" si="1"/>
        <v>0.0376089665641536</v>
      </c>
      <c r="Z54" s="10">
        <f t="shared" si="2"/>
        <v>0.190410070889589</v>
      </c>
      <c r="AA54" s="10">
        <f t="shared" si="3"/>
        <v>0.741535021152412</v>
      </c>
      <c r="AB54" s="23">
        <f t="shared" si="4"/>
        <v>3.07523996167166e-5</v>
      </c>
      <c r="AC54" s="23">
        <f t="shared" si="5"/>
        <v>3.76689928731988e-5</v>
      </c>
    </row>
    <row r="55" spans="1:29">
      <c r="A55" t="s">
        <v>164</v>
      </c>
      <c r="B55" s="3" t="s">
        <v>164</v>
      </c>
      <c r="C55" s="3" t="s">
        <v>165</v>
      </c>
      <c r="D55">
        <v>1013146</v>
      </c>
      <c r="E55" s="3" t="s">
        <v>19</v>
      </c>
      <c r="F55">
        <v>15590</v>
      </c>
      <c r="G55">
        <v>189</v>
      </c>
      <c r="H55">
        <v>15388</v>
      </c>
      <c r="I55">
        <v>187</v>
      </c>
      <c r="J55">
        <v>1.212315587</v>
      </c>
      <c r="Q55" s="4" t="s">
        <v>147</v>
      </c>
      <c r="R55" s="4">
        <v>5755689</v>
      </c>
      <c r="S55" s="4">
        <v>24071</v>
      </c>
      <c r="T55" s="4">
        <v>385</v>
      </c>
      <c r="U55" s="4">
        <v>1.599435005</v>
      </c>
      <c r="W55" s="4" t="s">
        <v>145</v>
      </c>
      <c r="X55" s="10">
        <f t="shared" si="0"/>
        <v>0.0187494515382518</v>
      </c>
      <c r="Y55" s="10">
        <f t="shared" si="1"/>
        <v>0.151111319039261</v>
      </c>
      <c r="Z55" s="10">
        <f t="shared" si="2"/>
        <v>0.49138647919822</v>
      </c>
      <c r="AA55" s="10">
        <f t="shared" si="3"/>
        <v>0.782413329785207</v>
      </c>
      <c r="AB55" s="23">
        <f t="shared" si="4"/>
        <v>0.00108929374035786</v>
      </c>
      <c r="AC55" s="23">
        <f t="shared" si="5"/>
        <v>0.0013342893125015</v>
      </c>
    </row>
    <row r="56" spans="1:29">
      <c r="A56" t="s">
        <v>166</v>
      </c>
      <c r="B56" s="3" t="s">
        <v>166</v>
      </c>
      <c r="C56" s="3" t="s">
        <v>167</v>
      </c>
      <c r="D56">
        <v>72299</v>
      </c>
      <c r="E56" s="3" t="s">
        <v>26</v>
      </c>
      <c r="F56">
        <v>11891</v>
      </c>
      <c r="G56">
        <v>63</v>
      </c>
      <c r="H56">
        <v>164470</v>
      </c>
      <c r="I56">
        <v>871</v>
      </c>
      <c r="J56">
        <v>0.529812463</v>
      </c>
      <c r="Q56" s="4" t="s">
        <v>149</v>
      </c>
      <c r="R56" s="4">
        <v>5175547</v>
      </c>
      <c r="S56" s="4">
        <v>839368</v>
      </c>
      <c r="T56" s="4">
        <v>8308</v>
      </c>
      <c r="U56" s="4">
        <v>0.98979232</v>
      </c>
      <c r="W56" s="4" t="s">
        <v>147</v>
      </c>
      <c r="X56" s="10">
        <f t="shared" si="0"/>
        <v>0.0109539758057546</v>
      </c>
      <c r="Y56" s="10">
        <f t="shared" si="1"/>
        <v>0.12019495303365</v>
      </c>
      <c r="Z56" s="10">
        <f t="shared" si="2"/>
        <v>0.43454574112598</v>
      </c>
      <c r="AA56" s="10">
        <f t="shared" si="3"/>
        <v>0.844446276756496</v>
      </c>
      <c r="AB56" s="23">
        <f t="shared" si="4"/>
        <v>0.000483131698307649</v>
      </c>
      <c r="AC56" s="23">
        <f t="shared" si="5"/>
        <v>0.00059179396493256</v>
      </c>
    </row>
    <row r="57" spans="1:29">
      <c r="A57" t="s">
        <v>168</v>
      </c>
      <c r="B57" s="3" t="s">
        <v>168</v>
      </c>
      <c r="C57" s="3" t="s">
        <v>169</v>
      </c>
      <c r="D57">
        <v>11038333</v>
      </c>
      <c r="E57" s="3" t="s">
        <v>26</v>
      </c>
      <c r="F57">
        <v>578130</v>
      </c>
      <c r="G57">
        <v>4375</v>
      </c>
      <c r="H57">
        <v>52375</v>
      </c>
      <c r="I57">
        <v>396</v>
      </c>
      <c r="J57">
        <v>0.756750212</v>
      </c>
      <c r="Q57" s="4" t="s">
        <v>151</v>
      </c>
      <c r="R57" s="4">
        <v>4060951</v>
      </c>
      <c r="S57" s="4">
        <v>1102730</v>
      </c>
      <c r="T57" s="4">
        <v>15601</v>
      </c>
      <c r="U57" s="4">
        <v>1.414761546</v>
      </c>
      <c r="W57" s="4" t="s">
        <v>149</v>
      </c>
      <c r="X57" s="10">
        <f t="shared" si="0"/>
        <v>0.0112967283505612</v>
      </c>
      <c r="Y57" s="10">
        <f t="shared" si="1"/>
        <v>0.0570124880581715</v>
      </c>
      <c r="Z57" s="10">
        <f t="shared" si="2"/>
        <v>0.282663994337015</v>
      </c>
      <c r="AA57" s="10">
        <f t="shared" si="3"/>
        <v>1.00370047875694</v>
      </c>
      <c r="AB57" s="23">
        <f t="shared" si="4"/>
        <v>0.000182724719049574</v>
      </c>
      <c r="AC57" s="23">
        <f t="shared" si="5"/>
        <v>0.000223821757827773</v>
      </c>
    </row>
    <row r="58" spans="1:29">
      <c r="A58" t="s">
        <v>170</v>
      </c>
      <c r="B58" s="3" t="s">
        <v>170</v>
      </c>
      <c r="C58" s="3" t="s">
        <v>171</v>
      </c>
      <c r="D58">
        <v>94323344</v>
      </c>
      <c r="E58" s="3" t="s">
        <v>19</v>
      </c>
      <c r="F58">
        <v>86748</v>
      </c>
      <c r="G58">
        <v>1337</v>
      </c>
      <c r="H58">
        <v>920</v>
      </c>
      <c r="I58">
        <v>14</v>
      </c>
      <c r="J58">
        <v>1.541245908</v>
      </c>
      <c r="Q58" s="4" t="s">
        <v>153</v>
      </c>
      <c r="R58" s="4">
        <v>11314513</v>
      </c>
      <c r="S58" s="4">
        <v>1092547</v>
      </c>
      <c r="T58" s="4">
        <v>8514</v>
      </c>
      <c r="U58" s="4">
        <v>0.779279976</v>
      </c>
      <c r="W58" s="4" t="s">
        <v>151</v>
      </c>
      <c r="X58" s="10">
        <f t="shared" si="0"/>
        <v>0.0121198697539243</v>
      </c>
      <c r="Y58" s="10">
        <f t="shared" si="1"/>
        <v>0.0538370767055858</v>
      </c>
      <c r="Z58" s="10">
        <f t="shared" si="2"/>
        <v>0.258796655091341</v>
      </c>
      <c r="AA58" s="10">
        <f t="shared" si="3"/>
        <v>0.882579897078211</v>
      </c>
      <c r="AB58" s="23">
        <f t="shared" si="4"/>
        <v>0.000149036318064955</v>
      </c>
      <c r="AC58" s="23">
        <f t="shared" si="5"/>
        <v>0.000182556420734883</v>
      </c>
    </row>
    <row r="59" spans="1:29">
      <c r="A59" t="s">
        <v>172</v>
      </c>
      <c r="B59" s="3" t="s">
        <v>172</v>
      </c>
      <c r="C59" s="3" t="s">
        <v>173</v>
      </c>
      <c r="D59">
        <v>18111933</v>
      </c>
      <c r="E59" s="3" t="s">
        <v>26</v>
      </c>
      <c r="F59">
        <v>859890</v>
      </c>
      <c r="G59">
        <v>35421</v>
      </c>
      <c r="H59">
        <v>47476</v>
      </c>
      <c r="I59">
        <v>1956</v>
      </c>
      <c r="J59">
        <v>4.119247811</v>
      </c>
      <c r="Q59" s="4" t="s">
        <v>155</v>
      </c>
      <c r="R59" s="4">
        <v>165268</v>
      </c>
      <c r="S59" s="4">
        <v>40671</v>
      </c>
      <c r="T59" s="4">
        <v>267</v>
      </c>
      <c r="U59" s="4">
        <v>0.656487423</v>
      </c>
      <c r="W59" s="4" t="s">
        <v>153</v>
      </c>
      <c r="X59" s="10">
        <f t="shared" si="0"/>
        <v>0.00900420966169157</v>
      </c>
      <c r="Y59" s="10">
        <f t="shared" si="1"/>
        <v>0.0539420656119787</v>
      </c>
      <c r="Z59" s="10">
        <f t="shared" si="2"/>
        <v>0.281696395278726</v>
      </c>
      <c r="AA59" s="10">
        <f t="shared" si="3"/>
        <v>1.09393201832053</v>
      </c>
      <c r="AB59" s="23">
        <f t="shared" si="4"/>
        <v>0.000149673458962793</v>
      </c>
      <c r="AC59" s="23">
        <f t="shared" si="5"/>
        <v>0.000183336862464277</v>
      </c>
    </row>
    <row r="60" spans="1:29">
      <c r="A60" t="s">
        <v>174</v>
      </c>
      <c r="B60" s="3" t="s">
        <v>174</v>
      </c>
      <c r="C60" s="3" t="s">
        <v>175</v>
      </c>
      <c r="D60">
        <v>105711844</v>
      </c>
      <c r="E60" s="3" t="s">
        <v>19</v>
      </c>
      <c r="F60">
        <v>505264</v>
      </c>
      <c r="G60">
        <v>24417</v>
      </c>
      <c r="H60">
        <v>4780</v>
      </c>
      <c r="I60">
        <v>231</v>
      </c>
      <c r="J60">
        <v>4.832523196</v>
      </c>
      <c r="Q60" s="4" t="s">
        <v>157</v>
      </c>
      <c r="R60" s="4">
        <v>1222745</v>
      </c>
      <c r="S60" s="4">
        <v>439964</v>
      </c>
      <c r="T60" s="4">
        <v>947</v>
      </c>
      <c r="U60" s="4">
        <v>0.215244884</v>
      </c>
      <c r="W60" s="4" t="s">
        <v>155</v>
      </c>
      <c r="X60" s="10">
        <f t="shared" si="0"/>
        <v>0.0306708107518299</v>
      </c>
      <c r="Y60" s="10">
        <f t="shared" si="1"/>
        <v>0.107658960292819</v>
      </c>
      <c r="Z60" s="10">
        <f t="shared" si="2"/>
        <v>0.45739185159103</v>
      </c>
      <c r="AA60" s="10">
        <f t="shared" si="3"/>
        <v>1.16358601345942</v>
      </c>
      <c r="AB60" s="23">
        <f t="shared" si="4"/>
        <v>0.0017573665402981</v>
      </c>
      <c r="AC60" s="23">
        <f t="shared" si="5"/>
        <v>0.00215261990957293</v>
      </c>
    </row>
    <row r="61" spans="1:29">
      <c r="A61" t="s">
        <v>176</v>
      </c>
      <c r="B61" s="3" t="s">
        <v>176</v>
      </c>
      <c r="C61" s="3" t="s">
        <v>177</v>
      </c>
      <c r="D61">
        <v>6543499</v>
      </c>
      <c r="E61" s="3" t="s">
        <v>26</v>
      </c>
      <c r="F61">
        <v>161570</v>
      </c>
      <c r="G61">
        <v>4120</v>
      </c>
      <c r="H61">
        <v>24692</v>
      </c>
      <c r="I61">
        <v>630</v>
      </c>
      <c r="J61">
        <v>2.549978338</v>
      </c>
      <c r="Q61" s="4" t="s">
        <v>159</v>
      </c>
      <c r="R61" s="4">
        <v>10743762</v>
      </c>
      <c r="S61" s="4">
        <v>3830631</v>
      </c>
      <c r="T61" s="4">
        <v>39720</v>
      </c>
      <c r="U61" s="4">
        <v>1.036904886</v>
      </c>
      <c r="W61" s="4" t="s">
        <v>157</v>
      </c>
      <c r="X61" s="10">
        <f t="shared" si="0"/>
        <v>0.0171661376341689</v>
      </c>
      <c r="Y61" s="10">
        <f t="shared" si="1"/>
        <v>0.0652953719601024</v>
      </c>
      <c r="Z61" s="10">
        <f t="shared" si="2"/>
        <v>0.383098986406656</v>
      </c>
      <c r="AA61" s="10">
        <f t="shared" si="3"/>
        <v>1.73837784486014</v>
      </c>
      <c r="AB61" s="23">
        <f t="shared" si="4"/>
        <v>0.000746466241540418</v>
      </c>
      <c r="AC61" s="23">
        <f t="shared" si="5"/>
        <v>0.000914355688763376</v>
      </c>
    </row>
    <row r="62" spans="1:29">
      <c r="A62" t="s">
        <v>178</v>
      </c>
      <c r="B62" s="3" t="s">
        <v>178</v>
      </c>
      <c r="C62" s="3" t="s">
        <v>179</v>
      </c>
      <c r="D62">
        <v>1483588</v>
      </c>
      <c r="E62" s="3" t="s">
        <v>19</v>
      </c>
      <c r="F62">
        <v>15903</v>
      </c>
      <c r="G62">
        <v>183</v>
      </c>
      <c r="H62">
        <v>10719</v>
      </c>
      <c r="I62">
        <v>123</v>
      </c>
      <c r="J62">
        <v>1.150726278</v>
      </c>
      <c r="Q62" s="4" t="s">
        <v>162</v>
      </c>
      <c r="R62" s="4">
        <v>5827911</v>
      </c>
      <c r="S62" s="4">
        <v>2919428</v>
      </c>
      <c r="T62" s="4">
        <v>5762</v>
      </c>
      <c r="U62" s="4">
        <v>0.19736743</v>
      </c>
      <c r="W62" s="4" t="s">
        <v>159</v>
      </c>
      <c r="X62" s="10">
        <f t="shared" si="0"/>
        <v>0.00914038839111079</v>
      </c>
      <c r="Y62" s="10">
        <f t="shared" si="1"/>
        <v>0.0414489213398109</v>
      </c>
      <c r="Z62" s="10">
        <f t="shared" si="2"/>
        <v>0.227058992469686</v>
      </c>
      <c r="AA62" s="10">
        <f t="shared" si="3"/>
        <v>0.987038262644407</v>
      </c>
      <c r="AB62" s="23">
        <f t="shared" si="4"/>
        <v>8.49083845138571e-5</v>
      </c>
      <c r="AC62" s="23">
        <f t="shared" si="5"/>
        <v>0.000104005325470234</v>
      </c>
    </row>
    <row r="63" spans="1:29">
      <c r="A63" t="s">
        <v>180</v>
      </c>
      <c r="B63" s="3" t="s">
        <v>180</v>
      </c>
      <c r="C63" s="3" t="s">
        <v>181</v>
      </c>
      <c r="D63">
        <v>3632329</v>
      </c>
      <c r="E63" s="3" t="s">
        <v>19</v>
      </c>
      <c r="F63">
        <v>9728</v>
      </c>
      <c r="G63">
        <v>103</v>
      </c>
      <c r="H63">
        <v>2678</v>
      </c>
      <c r="I63">
        <v>28</v>
      </c>
      <c r="J63">
        <v>1.058799342</v>
      </c>
      <c r="Q63" s="4" t="s">
        <v>164</v>
      </c>
      <c r="R63" s="4">
        <v>1013146</v>
      </c>
      <c r="S63" s="4">
        <v>15590</v>
      </c>
      <c r="T63" s="4">
        <v>189</v>
      </c>
      <c r="U63" s="4">
        <v>1.212315587</v>
      </c>
      <c r="W63" s="4" t="s">
        <v>162</v>
      </c>
      <c r="X63" s="10">
        <f t="shared" si="0"/>
        <v>0.0109144349255212</v>
      </c>
      <c r="Y63" s="10">
        <f t="shared" si="1"/>
        <v>0.0438821066415973</v>
      </c>
      <c r="Z63" s="10">
        <f t="shared" si="2"/>
        <v>0.297522451924518</v>
      </c>
      <c r="AA63" s="10">
        <f t="shared" si="3"/>
        <v>1.79349770396388</v>
      </c>
      <c r="AB63" s="23">
        <f t="shared" si="4"/>
        <v>0.000255569659196289</v>
      </c>
      <c r="AC63" s="23">
        <f t="shared" si="5"/>
        <v>0.000313050421783596</v>
      </c>
    </row>
    <row r="64" spans="1:29">
      <c r="A64" t="s">
        <v>182</v>
      </c>
      <c r="B64" s="3" t="s">
        <v>182</v>
      </c>
      <c r="C64" s="3" t="s">
        <v>183</v>
      </c>
      <c r="D64">
        <v>1328097</v>
      </c>
      <c r="E64" s="3" t="s">
        <v>15</v>
      </c>
      <c r="F64">
        <v>558706</v>
      </c>
      <c r="G64">
        <v>2468</v>
      </c>
      <c r="H64">
        <v>420682</v>
      </c>
      <c r="I64">
        <v>1858</v>
      </c>
      <c r="J64">
        <v>0.441735009</v>
      </c>
      <c r="Q64" s="4" t="s">
        <v>166</v>
      </c>
      <c r="R64" s="4">
        <v>72299</v>
      </c>
      <c r="S64" s="4">
        <v>11891</v>
      </c>
      <c r="T64" s="4">
        <v>63</v>
      </c>
      <c r="U64" s="4">
        <v>0.529812463</v>
      </c>
      <c r="W64" s="4" t="s">
        <v>164</v>
      </c>
      <c r="X64" s="10">
        <f t="shared" si="0"/>
        <v>0.0181282177897883</v>
      </c>
      <c r="Y64" s="10">
        <f t="shared" si="1"/>
        <v>0.131674693405891</v>
      </c>
      <c r="Z64" s="10">
        <f t="shared" si="2"/>
        <v>0.480059808352261</v>
      </c>
      <c r="AA64" s="10">
        <f t="shared" si="3"/>
        <v>0.933035895132655</v>
      </c>
      <c r="AB64" s="23">
        <f t="shared" si="4"/>
        <v>0.00106918073610584</v>
      </c>
      <c r="AC64" s="23">
        <f t="shared" si="5"/>
        <v>0.00130965264598862</v>
      </c>
    </row>
    <row r="65" spans="1:29">
      <c r="A65" t="s">
        <v>184</v>
      </c>
      <c r="B65" s="3" t="s">
        <v>184</v>
      </c>
      <c r="C65" s="3" t="s">
        <v>185</v>
      </c>
      <c r="D65">
        <v>1181191</v>
      </c>
      <c r="E65" s="3" t="s">
        <v>19</v>
      </c>
      <c r="F65">
        <v>69851</v>
      </c>
      <c r="G65">
        <v>1394</v>
      </c>
      <c r="H65">
        <v>59136</v>
      </c>
      <c r="I65">
        <v>1180</v>
      </c>
      <c r="J65">
        <v>1.995676511</v>
      </c>
      <c r="Q65" s="4" t="s">
        <v>168</v>
      </c>
      <c r="R65" s="4">
        <v>11038333</v>
      </c>
      <c r="S65" s="4">
        <v>578130</v>
      </c>
      <c r="T65" s="4">
        <v>4375</v>
      </c>
      <c r="U65" s="4">
        <v>0.756750212</v>
      </c>
      <c r="W65" s="4" t="s">
        <v>166</v>
      </c>
      <c r="X65" s="10">
        <f t="shared" si="0"/>
        <v>0.038980879696256</v>
      </c>
      <c r="Y65" s="10">
        <f t="shared" si="1"/>
        <v>0.139381181108319</v>
      </c>
      <c r="Z65" s="10">
        <f t="shared" si="2"/>
        <v>0.559876608388736</v>
      </c>
      <c r="AA65" s="10">
        <f t="shared" si="3"/>
        <v>1.25694425911053</v>
      </c>
      <c r="AB65" s="23">
        <f t="shared" si="4"/>
        <v>0.00382352661840221</v>
      </c>
      <c r="AC65" s="23">
        <f t="shared" si="5"/>
        <v>0.00468348482506018</v>
      </c>
    </row>
    <row r="66" spans="1:29">
      <c r="A66" t="s">
        <v>186</v>
      </c>
      <c r="B66" s="3" t="s">
        <v>186</v>
      </c>
      <c r="C66" s="3" t="s">
        <v>187</v>
      </c>
      <c r="D66">
        <v>119945147</v>
      </c>
      <c r="E66" s="3" t="s">
        <v>19</v>
      </c>
      <c r="F66">
        <v>469819</v>
      </c>
      <c r="G66">
        <v>7504</v>
      </c>
      <c r="H66">
        <v>3917</v>
      </c>
      <c r="I66">
        <v>63</v>
      </c>
      <c r="J66">
        <v>1.597210841</v>
      </c>
      <c r="Q66" s="4" t="s">
        <v>170</v>
      </c>
      <c r="R66" s="4">
        <v>94323344</v>
      </c>
      <c r="S66" s="4">
        <v>86748</v>
      </c>
      <c r="T66" s="4">
        <v>1337</v>
      </c>
      <c r="U66" s="4">
        <v>1.541245908</v>
      </c>
      <c r="W66" s="4" t="s">
        <v>168</v>
      </c>
      <c r="X66" s="10">
        <f t="shared" si="0"/>
        <v>0.00906897046337133</v>
      </c>
      <c r="Y66" s="10">
        <f t="shared" si="1"/>
        <v>0.0616559003008383</v>
      </c>
      <c r="Z66" s="10">
        <f t="shared" si="2"/>
        <v>0.309216793243459</v>
      </c>
      <c r="AA66" s="10">
        <f t="shared" si="3"/>
        <v>1.10554667190214</v>
      </c>
      <c r="AB66" s="23">
        <f t="shared" si="4"/>
        <v>0.000191149332007757</v>
      </c>
      <c r="AC66" s="23">
        <f t="shared" si="5"/>
        <v>0.000234141169952892</v>
      </c>
    </row>
    <row r="67" spans="1:29">
      <c r="A67" t="s">
        <v>188</v>
      </c>
      <c r="B67" s="3" t="s">
        <v>188</v>
      </c>
      <c r="C67" s="3" t="s">
        <v>189</v>
      </c>
      <c r="D67">
        <v>49188</v>
      </c>
      <c r="E67" s="3" t="s">
        <v>15</v>
      </c>
      <c r="F67">
        <v>34237</v>
      </c>
      <c r="G67">
        <v>28</v>
      </c>
      <c r="H67">
        <v>696044</v>
      </c>
      <c r="I67">
        <v>569</v>
      </c>
      <c r="J67">
        <v>0.081782866</v>
      </c>
      <c r="Q67" s="4" t="s">
        <v>172</v>
      </c>
      <c r="R67" s="4">
        <v>18111933</v>
      </c>
      <c r="S67" s="4">
        <v>859890</v>
      </c>
      <c r="T67" s="4">
        <v>35421</v>
      </c>
      <c r="U67" s="4">
        <v>4.119247811</v>
      </c>
      <c r="W67" s="4" t="s">
        <v>170</v>
      </c>
      <c r="X67" s="10">
        <f t="shared" si="0"/>
        <v>0.00486811058434297</v>
      </c>
      <c r="Y67" s="10">
        <f t="shared" si="1"/>
        <v>0.0918259671327016</v>
      </c>
      <c r="Z67" s="10">
        <f t="shared" si="2"/>
        <v>0.365040964279518</v>
      </c>
      <c r="AA67" s="10">
        <f t="shared" si="3"/>
        <v>0.855787823436968</v>
      </c>
      <c r="AB67" s="23">
        <f t="shared" si="4"/>
        <v>0.000139647656536682</v>
      </c>
      <c r="AC67" s="23">
        <f t="shared" si="5"/>
        <v>0.000171056133648175</v>
      </c>
    </row>
    <row r="68" spans="1:29">
      <c r="A68" t="s">
        <v>190</v>
      </c>
      <c r="B68" s="3" t="s">
        <v>190</v>
      </c>
      <c r="C68" s="3" t="s">
        <v>191</v>
      </c>
      <c r="D68">
        <v>907817</v>
      </c>
      <c r="E68" s="3" t="s">
        <v>58</v>
      </c>
      <c r="F68">
        <v>64422</v>
      </c>
      <c r="G68">
        <v>834</v>
      </c>
      <c r="H68">
        <v>70964</v>
      </c>
      <c r="I68">
        <v>919</v>
      </c>
      <c r="J68">
        <v>1.294588805</v>
      </c>
      <c r="Q68" s="4" t="s">
        <v>174</v>
      </c>
      <c r="R68" s="4">
        <v>105711844</v>
      </c>
      <c r="S68" s="4">
        <v>505264</v>
      </c>
      <c r="T68" s="4">
        <v>24417</v>
      </c>
      <c r="U68" s="4">
        <v>4.832523196</v>
      </c>
      <c r="W68" s="4" t="s">
        <v>172</v>
      </c>
      <c r="X68" s="10">
        <f t="shared" si="0"/>
        <v>0.00785579618112582</v>
      </c>
      <c r="Y68" s="10">
        <f t="shared" si="1"/>
        <v>0.0567240186756929</v>
      </c>
      <c r="Z68" s="10">
        <f t="shared" si="2"/>
        <v>0.230729691547545</v>
      </c>
      <c r="AA68" s="10">
        <f t="shared" si="3"/>
        <v>0.600710950601788</v>
      </c>
      <c r="AB68" s="23">
        <f t="shared" si="4"/>
        <v>6.1762694265927e-5</v>
      </c>
      <c r="AC68" s="23">
        <f t="shared" si="5"/>
        <v>7.56538845465602e-5</v>
      </c>
    </row>
    <row r="69" spans="1:29">
      <c r="A69" t="s">
        <v>192</v>
      </c>
      <c r="B69" s="3" t="s">
        <v>192</v>
      </c>
      <c r="C69" s="3" t="s">
        <v>193</v>
      </c>
      <c r="D69">
        <v>5555788</v>
      </c>
      <c r="E69" s="3" t="s">
        <v>15</v>
      </c>
      <c r="F69">
        <v>889626</v>
      </c>
      <c r="G69">
        <v>3178</v>
      </c>
      <c r="H69">
        <v>160126</v>
      </c>
      <c r="I69">
        <v>572</v>
      </c>
      <c r="J69">
        <v>0.357228768</v>
      </c>
      <c r="Q69" s="4" t="s">
        <v>176</v>
      </c>
      <c r="R69" s="4">
        <v>6543499</v>
      </c>
      <c r="S69" s="4">
        <v>161570</v>
      </c>
      <c r="T69" s="4">
        <v>4120</v>
      </c>
      <c r="U69" s="4">
        <v>2.549978338</v>
      </c>
      <c r="W69" s="4" t="s">
        <v>174</v>
      </c>
      <c r="X69" s="10">
        <f t="shared" si="0"/>
        <v>0.0047098181818077</v>
      </c>
      <c r="Y69" s="10">
        <f t="shared" si="1"/>
        <v>0.0634250977551278</v>
      </c>
      <c r="Z69" s="10">
        <f t="shared" si="2"/>
        <v>0.24306536389272</v>
      </c>
      <c r="AA69" s="10">
        <f t="shared" si="3"/>
        <v>0.567149272020967</v>
      </c>
      <c r="AB69" s="23">
        <f t="shared" si="4"/>
        <v>4.1179943241607e-5</v>
      </c>
      <c r="AC69" s="23">
        <f t="shared" si="5"/>
        <v>5.04418194293888e-5</v>
      </c>
    </row>
    <row r="70" spans="1:29">
      <c r="A70" t="s">
        <v>194</v>
      </c>
      <c r="B70" s="3" t="s">
        <v>194</v>
      </c>
      <c r="C70" s="3" t="s">
        <v>195</v>
      </c>
      <c r="D70">
        <v>65526369</v>
      </c>
      <c r="E70" s="3" t="s">
        <v>15</v>
      </c>
      <c r="F70">
        <v>25997852</v>
      </c>
      <c r="G70">
        <v>142506</v>
      </c>
      <c r="H70">
        <v>396754</v>
      </c>
      <c r="I70">
        <v>2175</v>
      </c>
      <c r="J70">
        <v>0.548145285</v>
      </c>
      <c r="Q70" s="4" t="s">
        <v>178</v>
      </c>
      <c r="R70" s="4">
        <v>1483588</v>
      </c>
      <c r="S70" s="4">
        <v>15903</v>
      </c>
      <c r="T70" s="4">
        <v>183</v>
      </c>
      <c r="U70" s="4">
        <v>1.150726278</v>
      </c>
      <c r="W70" s="4" t="s">
        <v>176</v>
      </c>
      <c r="X70" s="10">
        <f t="shared" si="0"/>
        <v>0.0105539513594588</v>
      </c>
      <c r="Y70" s="10">
        <f t="shared" si="1"/>
        <v>0.080583151442447</v>
      </c>
      <c r="Z70" s="10">
        <f t="shared" si="2"/>
        <v>0.311827483397368</v>
      </c>
      <c r="AA70" s="10">
        <f t="shared" si="3"/>
        <v>0.713915585570961</v>
      </c>
      <c r="AB70" s="23">
        <f t="shared" si="4"/>
        <v>0.000189330503128421</v>
      </c>
      <c r="AC70" s="23">
        <f t="shared" si="5"/>
        <v>0.000231913264067589</v>
      </c>
    </row>
    <row r="71" spans="1:29">
      <c r="A71" t="s">
        <v>196</v>
      </c>
      <c r="B71" s="3" t="s">
        <v>196</v>
      </c>
      <c r="C71" s="3" t="s">
        <v>197</v>
      </c>
      <c r="D71">
        <v>312224</v>
      </c>
      <c r="E71" s="3" t="s">
        <v>26</v>
      </c>
      <c r="F71">
        <v>79075</v>
      </c>
      <c r="G71">
        <v>394</v>
      </c>
      <c r="H71">
        <v>253264</v>
      </c>
      <c r="I71">
        <v>1262</v>
      </c>
      <c r="J71">
        <v>0.498261144</v>
      </c>
      <c r="Q71" s="4" t="s">
        <v>180</v>
      </c>
      <c r="R71" s="4">
        <v>3632329</v>
      </c>
      <c r="S71" s="4">
        <v>9728</v>
      </c>
      <c r="T71" s="4">
        <v>103</v>
      </c>
      <c r="U71" s="4">
        <v>1.058799342</v>
      </c>
      <c r="W71" s="4" t="s">
        <v>178</v>
      </c>
      <c r="X71" s="10">
        <f t="shared" si="0"/>
        <v>0.0162300231598622</v>
      </c>
      <c r="Y71" s="10">
        <f t="shared" si="1"/>
        <v>0.131126176437526</v>
      </c>
      <c r="Z71" s="10">
        <f t="shared" si="2"/>
        <v>0.482232912159075</v>
      </c>
      <c r="AA71" s="10">
        <f t="shared" si="3"/>
        <v>0.950714393263605</v>
      </c>
      <c r="AB71" s="23">
        <f t="shared" si="4"/>
        <v>0.000975698087106172</v>
      </c>
      <c r="AC71" s="23">
        <f t="shared" si="5"/>
        <v>0.00119514459839477</v>
      </c>
    </row>
    <row r="72" spans="1:29">
      <c r="A72" t="s">
        <v>198</v>
      </c>
      <c r="B72" s="3" t="s">
        <v>198</v>
      </c>
      <c r="C72" s="3" t="s">
        <v>199</v>
      </c>
      <c r="D72">
        <v>283751</v>
      </c>
      <c r="E72" s="3" t="s">
        <v>58</v>
      </c>
      <c r="F72">
        <v>72318</v>
      </c>
      <c r="G72">
        <v>646</v>
      </c>
      <c r="H72">
        <v>254864</v>
      </c>
      <c r="I72">
        <v>2277</v>
      </c>
      <c r="J72">
        <v>0.893276916</v>
      </c>
      <c r="Q72" s="4" t="s">
        <v>182</v>
      </c>
      <c r="R72" s="4">
        <v>1328097</v>
      </c>
      <c r="S72" s="4">
        <v>558706</v>
      </c>
      <c r="T72" s="4">
        <v>2468</v>
      </c>
      <c r="U72" s="4">
        <v>0.441735009</v>
      </c>
      <c r="W72" s="4" t="s">
        <v>180</v>
      </c>
      <c r="X72" s="10">
        <f t="shared" si="0"/>
        <v>0.0125183271868944</v>
      </c>
      <c r="Y72" s="10">
        <f t="shared" si="1"/>
        <v>0.145383477246588</v>
      </c>
      <c r="Z72" s="10">
        <f t="shared" si="2"/>
        <v>0.522640172522182</v>
      </c>
      <c r="AA72" s="10">
        <f t="shared" si="3"/>
        <v>0.979641289771616</v>
      </c>
      <c r="AB72" s="23">
        <f t="shared" si="4"/>
        <v>0.0009318182678109</v>
      </c>
      <c r="AC72" s="23">
        <f t="shared" si="5"/>
        <v>0.00114139566754995</v>
      </c>
    </row>
    <row r="73" spans="1:29">
      <c r="A73" t="s">
        <v>200</v>
      </c>
      <c r="B73" s="3" t="s">
        <v>200</v>
      </c>
      <c r="C73" s="3" t="s">
        <v>201</v>
      </c>
      <c r="D73">
        <v>2317612</v>
      </c>
      <c r="E73" s="3" t="s">
        <v>19</v>
      </c>
      <c r="F73">
        <v>47586</v>
      </c>
      <c r="G73">
        <v>303</v>
      </c>
      <c r="H73">
        <v>20532</v>
      </c>
      <c r="I73">
        <v>131</v>
      </c>
      <c r="J73">
        <v>0.636741899</v>
      </c>
      <c r="Q73" s="4" t="s">
        <v>184</v>
      </c>
      <c r="R73" s="4">
        <v>1181191</v>
      </c>
      <c r="S73" s="4">
        <v>69851</v>
      </c>
      <c r="T73" s="4">
        <v>1394</v>
      </c>
      <c r="U73" s="4">
        <v>1.995676511</v>
      </c>
      <c r="W73" s="4" t="s">
        <v>182</v>
      </c>
      <c r="X73" s="10">
        <f t="shared" si="0"/>
        <v>0.0167595888128154</v>
      </c>
      <c r="Y73" s="10">
        <f t="shared" si="1"/>
        <v>0.0620999856161218</v>
      </c>
      <c r="Z73" s="10">
        <f t="shared" si="2"/>
        <v>0.335020728181186</v>
      </c>
      <c r="AA73" s="10">
        <f t="shared" si="3"/>
        <v>1.34196671724747</v>
      </c>
      <c r="AB73" s="23">
        <f t="shared" si="4"/>
        <v>0.000467916416013797</v>
      </c>
      <c r="AC73" s="23">
        <f t="shared" si="5"/>
        <v>0.000573156578340482</v>
      </c>
    </row>
    <row r="74" spans="1:29">
      <c r="A74" t="s">
        <v>202</v>
      </c>
      <c r="B74" s="3" t="s">
        <v>202</v>
      </c>
      <c r="C74" s="3" t="s">
        <v>203</v>
      </c>
      <c r="D74">
        <v>2535418</v>
      </c>
      <c r="E74" s="3" t="s">
        <v>19</v>
      </c>
      <c r="F74">
        <v>11988</v>
      </c>
      <c r="G74">
        <v>365</v>
      </c>
      <c r="H74">
        <v>4728</v>
      </c>
      <c r="I74">
        <v>144</v>
      </c>
      <c r="J74">
        <v>3.044711378</v>
      </c>
      <c r="Q74" s="4" t="s">
        <v>186</v>
      </c>
      <c r="R74" s="4">
        <v>119945147</v>
      </c>
      <c r="S74" s="4">
        <v>469819</v>
      </c>
      <c r="T74" s="4">
        <v>7504</v>
      </c>
      <c r="U74" s="4">
        <v>1.597210841</v>
      </c>
      <c r="W74" s="4" t="s">
        <v>184</v>
      </c>
      <c r="X74" s="10">
        <f t="shared" si="0"/>
        <v>0.0173391244021934</v>
      </c>
      <c r="Y74" s="10">
        <f t="shared" si="1"/>
        <v>0.0961000797631447</v>
      </c>
      <c r="Z74" s="10">
        <f t="shared" si="2"/>
        <v>0.362913573431741</v>
      </c>
      <c r="AA74" s="10">
        <f t="shared" si="3"/>
        <v>0.779771840239349</v>
      </c>
      <c r="AB74" s="23">
        <f t="shared" si="4"/>
        <v>0.00047154339921442</v>
      </c>
      <c r="AC74" s="23">
        <f t="shared" si="5"/>
        <v>0.000577599314713523</v>
      </c>
    </row>
    <row r="75" spans="1:29">
      <c r="A75" t="s">
        <v>204</v>
      </c>
      <c r="B75" s="3" t="s">
        <v>204</v>
      </c>
      <c r="C75" s="3" t="s">
        <v>205</v>
      </c>
      <c r="D75">
        <v>3975762</v>
      </c>
      <c r="E75" s="3" t="s">
        <v>12</v>
      </c>
      <c r="F75">
        <v>1649222</v>
      </c>
      <c r="G75">
        <v>16756</v>
      </c>
      <c r="H75">
        <v>414819</v>
      </c>
      <c r="I75">
        <v>4215</v>
      </c>
      <c r="J75">
        <v>1.015994208</v>
      </c>
      <c r="Q75" s="4" t="s">
        <v>188</v>
      </c>
      <c r="R75" s="4">
        <v>49188</v>
      </c>
      <c r="S75" s="4">
        <v>34237</v>
      </c>
      <c r="T75" s="4">
        <v>28</v>
      </c>
      <c r="U75" s="4">
        <v>0.081782866</v>
      </c>
      <c r="W75" s="4" t="s">
        <v>186</v>
      </c>
      <c r="X75" s="10">
        <f t="shared" ref="X75:X138" si="6">(R74^(-0.29))</f>
        <v>0.00454040948758446</v>
      </c>
      <c r="Y75" s="10">
        <f t="shared" ref="Y75:Y138" si="7">(S74^(-0.21))</f>
        <v>0.064401291832802</v>
      </c>
      <c r="Z75" s="10">
        <f t="shared" ref="Z75:Z138" si="8">(T74^(-0.14))</f>
        <v>0.286720671068808</v>
      </c>
      <c r="AA75" s="10">
        <f t="shared" ref="AA75:AA138" si="9">(U74^(-0.36))</f>
        <v>0.844869418296234</v>
      </c>
      <c r="AB75" s="23">
        <f t="shared" ref="AB75:AB138" si="10">(X75*Y75*Z75*AA75)</f>
        <v>7.08334175821258e-5</v>
      </c>
      <c r="AC75" s="23">
        <f t="shared" si="5"/>
        <v>8.67647252032651e-5</v>
      </c>
    </row>
    <row r="76" spans="1:29">
      <c r="A76" t="s">
        <v>206</v>
      </c>
      <c r="B76" s="3" t="s">
        <v>206</v>
      </c>
      <c r="C76" s="3" t="s">
        <v>207</v>
      </c>
      <c r="D76">
        <v>84252947</v>
      </c>
      <c r="E76" s="3" t="s">
        <v>15</v>
      </c>
      <c r="F76">
        <v>21646375</v>
      </c>
      <c r="G76">
        <v>130563</v>
      </c>
      <c r="H76">
        <v>256921</v>
      </c>
      <c r="I76">
        <v>1550</v>
      </c>
      <c r="J76">
        <v>0.603163347</v>
      </c>
      <c r="Q76" s="4" t="s">
        <v>190</v>
      </c>
      <c r="R76" s="4">
        <v>907817</v>
      </c>
      <c r="S76" s="4">
        <v>64422</v>
      </c>
      <c r="T76" s="4">
        <v>834</v>
      </c>
      <c r="U76" s="4">
        <v>1.294588805</v>
      </c>
      <c r="W76" s="4" t="s">
        <v>188</v>
      </c>
      <c r="X76" s="10">
        <f t="shared" si="6"/>
        <v>0.0435873877882922</v>
      </c>
      <c r="Y76" s="10">
        <f t="shared" si="7"/>
        <v>0.111623568504571</v>
      </c>
      <c r="Z76" s="10">
        <f t="shared" si="8"/>
        <v>0.62718819527972</v>
      </c>
      <c r="AA76" s="10">
        <f t="shared" si="9"/>
        <v>2.46287041968701</v>
      </c>
      <c r="AB76" s="23">
        <f t="shared" si="10"/>
        <v>0.0075154706486982</v>
      </c>
      <c r="AC76" s="23">
        <f t="shared" si="5"/>
        <v>0.00920579251807906</v>
      </c>
    </row>
    <row r="77" spans="1:29">
      <c r="A77" t="s">
        <v>208</v>
      </c>
      <c r="B77" s="3" t="s">
        <v>208</v>
      </c>
      <c r="C77" s="3" t="s">
        <v>209</v>
      </c>
      <c r="D77">
        <v>32207812</v>
      </c>
      <c r="E77" s="3" t="s">
        <v>19</v>
      </c>
      <c r="F77">
        <v>160971</v>
      </c>
      <c r="G77">
        <v>1445</v>
      </c>
      <c r="H77">
        <v>4998</v>
      </c>
      <c r="I77">
        <v>45</v>
      </c>
      <c r="J77">
        <v>0.897677221</v>
      </c>
      <c r="Q77" s="4" t="s">
        <v>192</v>
      </c>
      <c r="R77" s="4">
        <v>5555788</v>
      </c>
      <c r="S77" s="4">
        <v>889626</v>
      </c>
      <c r="T77" s="4">
        <v>3178</v>
      </c>
      <c r="U77" s="4">
        <v>0.357228768</v>
      </c>
      <c r="W77" s="4" t="s">
        <v>190</v>
      </c>
      <c r="X77" s="10">
        <f t="shared" si="6"/>
        <v>0.0187145974438126</v>
      </c>
      <c r="Y77" s="10">
        <f t="shared" si="7"/>
        <v>0.0977468604863588</v>
      </c>
      <c r="Z77" s="10">
        <f t="shared" si="8"/>
        <v>0.389974987578119</v>
      </c>
      <c r="AA77" s="10">
        <f t="shared" si="9"/>
        <v>0.911239495709379</v>
      </c>
      <c r="AB77" s="23">
        <f t="shared" si="10"/>
        <v>0.000650058729883505</v>
      </c>
      <c r="AC77" s="23">
        <f t="shared" ref="AC77:AC140" si="11">AB77/0.81638497</f>
        <v>0.000796264940893639</v>
      </c>
    </row>
    <row r="78" spans="1:29">
      <c r="A78" t="s">
        <v>210</v>
      </c>
      <c r="B78" s="3" t="s">
        <v>210</v>
      </c>
      <c r="C78" s="3" t="s">
        <v>211</v>
      </c>
      <c r="D78">
        <v>33673</v>
      </c>
      <c r="E78" s="3" t="s">
        <v>15</v>
      </c>
      <c r="F78">
        <v>16979</v>
      </c>
      <c r="G78">
        <v>101</v>
      </c>
      <c r="H78">
        <v>504232</v>
      </c>
      <c r="I78">
        <v>2999</v>
      </c>
      <c r="J78">
        <v>0.594852465</v>
      </c>
      <c r="Q78" s="4" t="s">
        <v>194</v>
      </c>
      <c r="R78" s="4">
        <v>65526369</v>
      </c>
      <c r="S78" s="4">
        <v>25997852</v>
      </c>
      <c r="T78" s="4">
        <v>142506</v>
      </c>
      <c r="U78" s="4">
        <v>0.548145285</v>
      </c>
      <c r="W78" s="4" t="s">
        <v>192</v>
      </c>
      <c r="X78" s="10">
        <f t="shared" si="6"/>
        <v>0.0110668432082485</v>
      </c>
      <c r="Y78" s="10">
        <f t="shared" si="7"/>
        <v>0.0563204909498671</v>
      </c>
      <c r="Z78" s="10">
        <f t="shared" si="8"/>
        <v>0.323369053150406</v>
      </c>
      <c r="AA78" s="10">
        <f t="shared" si="9"/>
        <v>1.44856933299337</v>
      </c>
      <c r="AB78" s="23">
        <f t="shared" si="10"/>
        <v>0.000291963076083198</v>
      </c>
      <c r="AC78" s="23">
        <f t="shared" si="11"/>
        <v>0.000357629166155763</v>
      </c>
    </row>
    <row r="79" spans="1:29">
      <c r="A79" t="s">
        <v>212</v>
      </c>
      <c r="B79" s="3" t="s">
        <v>212</v>
      </c>
      <c r="C79" s="3" t="s">
        <v>213</v>
      </c>
      <c r="D79">
        <v>10333930</v>
      </c>
      <c r="E79" s="3" t="s">
        <v>15</v>
      </c>
      <c r="F79">
        <v>3077711</v>
      </c>
      <c r="G79">
        <v>27684</v>
      </c>
      <c r="H79">
        <v>297826</v>
      </c>
      <c r="I79">
        <v>2679</v>
      </c>
      <c r="J79">
        <v>0.899499661</v>
      </c>
      <c r="Q79" s="4" t="s">
        <v>196</v>
      </c>
      <c r="R79" s="4">
        <v>312224</v>
      </c>
      <c r="S79" s="4">
        <v>79075</v>
      </c>
      <c r="T79" s="4">
        <v>394</v>
      </c>
      <c r="U79" s="4">
        <v>0.498261144</v>
      </c>
      <c r="W79" s="4" t="s">
        <v>194</v>
      </c>
      <c r="X79" s="10">
        <f t="shared" si="6"/>
        <v>0.00541052402822812</v>
      </c>
      <c r="Y79" s="10">
        <f t="shared" si="7"/>
        <v>0.0277244622937044</v>
      </c>
      <c r="Z79" s="10">
        <f t="shared" si="8"/>
        <v>0.189873064127294</v>
      </c>
      <c r="AA79" s="10">
        <f t="shared" si="9"/>
        <v>1.24164531504809</v>
      </c>
      <c r="AB79" s="23">
        <f t="shared" si="10"/>
        <v>3.53641623118296e-5</v>
      </c>
      <c r="AC79" s="23">
        <f t="shared" si="11"/>
        <v>4.33179977723372e-5</v>
      </c>
    </row>
    <row r="80" spans="1:29">
      <c r="A80" t="s">
        <v>214</v>
      </c>
      <c r="B80" s="3" t="s">
        <v>214</v>
      </c>
      <c r="C80" s="3" t="s">
        <v>215</v>
      </c>
      <c r="D80">
        <v>56942</v>
      </c>
      <c r="E80" s="3" t="s">
        <v>94</v>
      </c>
      <c r="F80">
        <v>11971</v>
      </c>
      <c r="G80">
        <v>21</v>
      </c>
      <c r="H80">
        <v>210231</v>
      </c>
      <c r="I80">
        <v>369</v>
      </c>
      <c r="J80">
        <v>0.175423941</v>
      </c>
      <c r="Q80" s="4" t="s">
        <v>198</v>
      </c>
      <c r="R80" s="4">
        <v>283751</v>
      </c>
      <c r="S80" s="4">
        <v>72318</v>
      </c>
      <c r="T80" s="4">
        <v>646</v>
      </c>
      <c r="U80" s="4">
        <v>0.893276916</v>
      </c>
      <c r="W80" s="4" t="s">
        <v>196</v>
      </c>
      <c r="X80" s="10">
        <f t="shared" si="6"/>
        <v>0.0255037931782191</v>
      </c>
      <c r="Y80" s="10">
        <f t="shared" si="7"/>
        <v>0.0936292981441762</v>
      </c>
      <c r="Z80" s="10">
        <f t="shared" si="8"/>
        <v>0.43314223080725</v>
      </c>
      <c r="AA80" s="10">
        <f t="shared" si="9"/>
        <v>1.28503652669742</v>
      </c>
      <c r="AB80" s="23">
        <f t="shared" si="10"/>
        <v>0.00132911496271216</v>
      </c>
      <c r="AC80" s="23">
        <f t="shared" si="11"/>
        <v>0.00162804928012352</v>
      </c>
    </row>
    <row r="81" spans="1:29">
      <c r="A81" t="s">
        <v>216</v>
      </c>
      <c r="B81" s="3" t="s">
        <v>216</v>
      </c>
      <c r="C81" s="3" t="s">
        <v>217</v>
      </c>
      <c r="D81">
        <v>113436</v>
      </c>
      <c r="E81" s="3" t="s">
        <v>26</v>
      </c>
      <c r="F81">
        <v>14024</v>
      </c>
      <c r="G81">
        <v>218</v>
      </c>
      <c r="H81">
        <v>123629</v>
      </c>
      <c r="I81">
        <v>1922</v>
      </c>
      <c r="J81">
        <v>1.554478038</v>
      </c>
      <c r="Q81" s="4" t="s">
        <v>200</v>
      </c>
      <c r="R81" s="4">
        <v>2317612</v>
      </c>
      <c r="S81" s="4">
        <v>47586</v>
      </c>
      <c r="T81" s="4">
        <v>303</v>
      </c>
      <c r="U81" s="4">
        <v>0.636741899</v>
      </c>
      <c r="W81" s="4" t="s">
        <v>198</v>
      </c>
      <c r="X81" s="10">
        <f t="shared" si="6"/>
        <v>0.0262209337833624</v>
      </c>
      <c r="Y81" s="10">
        <f t="shared" si="7"/>
        <v>0.0954021702951657</v>
      </c>
      <c r="Z81" s="10">
        <f t="shared" si="8"/>
        <v>0.404173139168398</v>
      </c>
      <c r="AA81" s="10">
        <f t="shared" si="9"/>
        <v>1.04146576878495</v>
      </c>
      <c r="AB81" s="23">
        <f t="shared" si="10"/>
        <v>0.00105297692903608</v>
      </c>
      <c r="AC81" s="23">
        <f t="shared" si="11"/>
        <v>0.00128980440322912</v>
      </c>
    </row>
    <row r="82" spans="1:29">
      <c r="A82" t="s">
        <v>218</v>
      </c>
      <c r="B82" s="3" t="s">
        <v>218</v>
      </c>
      <c r="C82" s="3" t="s">
        <v>219</v>
      </c>
      <c r="D82">
        <v>400244</v>
      </c>
      <c r="E82" s="3" t="s">
        <v>26</v>
      </c>
      <c r="F82">
        <v>130705</v>
      </c>
      <c r="G82">
        <v>843</v>
      </c>
      <c r="H82">
        <v>326563</v>
      </c>
      <c r="I82">
        <v>2106</v>
      </c>
      <c r="J82">
        <v>0.64496385</v>
      </c>
      <c r="Q82" s="4" t="s">
        <v>202</v>
      </c>
      <c r="R82" s="4">
        <v>2535418</v>
      </c>
      <c r="S82" s="4">
        <v>11988</v>
      </c>
      <c r="T82" s="4">
        <v>365</v>
      </c>
      <c r="U82" s="4">
        <v>3.044711378</v>
      </c>
      <c r="W82" s="4" t="s">
        <v>200</v>
      </c>
      <c r="X82" s="10">
        <f t="shared" si="6"/>
        <v>0.0142606127948808</v>
      </c>
      <c r="Y82" s="10">
        <f t="shared" si="7"/>
        <v>0.104166810814517</v>
      </c>
      <c r="Z82" s="10">
        <f t="shared" si="8"/>
        <v>0.4493637467733</v>
      </c>
      <c r="AA82" s="10">
        <f t="shared" si="9"/>
        <v>1.17644916495524</v>
      </c>
      <c r="AB82" s="23">
        <f t="shared" si="10"/>
        <v>0.000785305707403994</v>
      </c>
      <c r="AC82" s="23">
        <f t="shared" si="11"/>
        <v>0.000961930628639567</v>
      </c>
    </row>
    <row r="83" spans="1:29">
      <c r="A83" t="s">
        <v>220</v>
      </c>
      <c r="B83" s="3" t="s">
        <v>220</v>
      </c>
      <c r="C83" s="3" t="s">
        <v>221</v>
      </c>
      <c r="D83">
        <v>18495493</v>
      </c>
      <c r="E83" s="3" t="s">
        <v>26</v>
      </c>
      <c r="F83">
        <v>830745</v>
      </c>
      <c r="G83">
        <v>17325</v>
      </c>
      <c r="H83">
        <v>44916</v>
      </c>
      <c r="I83">
        <v>937</v>
      </c>
      <c r="J83">
        <v>2.085477493</v>
      </c>
      <c r="Q83" s="4" t="s">
        <v>204</v>
      </c>
      <c r="R83" s="4">
        <v>3975762</v>
      </c>
      <c r="S83" s="4">
        <v>1649222</v>
      </c>
      <c r="T83" s="4">
        <v>16756</v>
      </c>
      <c r="U83" s="4">
        <v>1.015994208</v>
      </c>
      <c r="W83" s="4" t="s">
        <v>202</v>
      </c>
      <c r="X83" s="10">
        <f t="shared" si="6"/>
        <v>0.0138939465854653</v>
      </c>
      <c r="Y83" s="10">
        <f t="shared" si="7"/>
        <v>0.139143584085932</v>
      </c>
      <c r="Z83" s="10">
        <f t="shared" si="8"/>
        <v>0.437803267922938</v>
      </c>
      <c r="AA83" s="10">
        <f t="shared" si="9"/>
        <v>0.669766456331016</v>
      </c>
      <c r="AB83" s="23">
        <f t="shared" si="10"/>
        <v>0.000566880088558193</v>
      </c>
      <c r="AC83" s="23">
        <f t="shared" si="11"/>
        <v>0.000694378399149354</v>
      </c>
    </row>
    <row r="84" spans="1:29">
      <c r="A84" t="s">
        <v>222</v>
      </c>
      <c r="B84" s="3" t="s">
        <v>222</v>
      </c>
      <c r="C84" s="3" t="s">
        <v>223</v>
      </c>
      <c r="D84">
        <v>13755881</v>
      </c>
      <c r="E84" s="3" t="s">
        <v>19</v>
      </c>
      <c r="F84">
        <v>36459</v>
      </c>
      <c r="G84">
        <v>440</v>
      </c>
      <c r="H84">
        <v>2650</v>
      </c>
      <c r="I84">
        <v>32</v>
      </c>
      <c r="J84">
        <v>1.206835075</v>
      </c>
      <c r="Q84" s="4" t="s">
        <v>206</v>
      </c>
      <c r="R84" s="4">
        <v>84252947</v>
      </c>
      <c r="S84" s="4">
        <v>21646375</v>
      </c>
      <c r="T84" s="4">
        <v>130563</v>
      </c>
      <c r="U84" s="4">
        <v>0.603163347</v>
      </c>
      <c r="W84" s="4" t="s">
        <v>204</v>
      </c>
      <c r="X84" s="10">
        <f t="shared" si="6"/>
        <v>0.0121946149054042</v>
      </c>
      <c r="Y84" s="10">
        <f t="shared" si="7"/>
        <v>0.0494733575261745</v>
      </c>
      <c r="Z84" s="10">
        <f t="shared" si="8"/>
        <v>0.256221843013609</v>
      </c>
      <c r="AA84" s="10">
        <f t="shared" si="9"/>
        <v>0.994303931061472</v>
      </c>
      <c r="AB84" s="23">
        <f t="shared" si="10"/>
        <v>0.000153700323775114</v>
      </c>
      <c r="AC84" s="23">
        <f t="shared" si="11"/>
        <v>0.000188269418746299</v>
      </c>
    </row>
    <row r="85" spans="1:29">
      <c r="A85" t="s">
        <v>224</v>
      </c>
      <c r="B85" s="3" t="s">
        <v>224</v>
      </c>
      <c r="C85" s="3" t="s">
        <v>225</v>
      </c>
      <c r="D85">
        <v>2049374</v>
      </c>
      <c r="E85" s="3" t="s">
        <v>19</v>
      </c>
      <c r="F85">
        <v>8151</v>
      </c>
      <c r="G85">
        <v>170</v>
      </c>
      <c r="H85">
        <v>3977</v>
      </c>
      <c r="I85">
        <v>83</v>
      </c>
      <c r="J85">
        <v>2.085633665</v>
      </c>
      <c r="Q85" s="4" t="s">
        <v>208</v>
      </c>
      <c r="R85" s="4">
        <v>32207812</v>
      </c>
      <c r="S85" s="4">
        <v>160971</v>
      </c>
      <c r="T85" s="4">
        <v>1445</v>
      </c>
      <c r="U85" s="4">
        <v>0.897677221</v>
      </c>
      <c r="W85" s="4" t="s">
        <v>206</v>
      </c>
      <c r="X85" s="10">
        <f t="shared" si="6"/>
        <v>0.00503014287507756</v>
      </c>
      <c r="Y85" s="10">
        <f t="shared" si="7"/>
        <v>0.0288117151646839</v>
      </c>
      <c r="Z85" s="10">
        <f t="shared" si="8"/>
        <v>0.192214073734332</v>
      </c>
      <c r="AA85" s="10">
        <f t="shared" si="9"/>
        <v>1.19961923493452</v>
      </c>
      <c r="AB85" s="23">
        <f t="shared" si="10"/>
        <v>3.34178139900856e-5</v>
      </c>
      <c r="AC85" s="23">
        <f t="shared" si="11"/>
        <v>4.09338917521786e-5</v>
      </c>
    </row>
    <row r="86" spans="1:29">
      <c r="A86" t="s">
        <v>226</v>
      </c>
      <c r="B86" s="3" t="s">
        <v>226</v>
      </c>
      <c r="C86" s="3" t="s">
        <v>227</v>
      </c>
      <c r="D86">
        <v>793196</v>
      </c>
      <c r="E86" s="3" t="s">
        <v>26</v>
      </c>
      <c r="F86">
        <v>63272</v>
      </c>
      <c r="G86">
        <v>1226</v>
      </c>
      <c r="H86">
        <v>79768</v>
      </c>
      <c r="I86">
        <v>1546</v>
      </c>
      <c r="J86">
        <v>1.93766595</v>
      </c>
      <c r="Q86" s="4" t="s">
        <v>210</v>
      </c>
      <c r="R86" s="4">
        <v>33673</v>
      </c>
      <c r="S86" s="4">
        <v>16979</v>
      </c>
      <c r="T86" s="4">
        <v>101</v>
      </c>
      <c r="U86" s="4">
        <v>0.594852465</v>
      </c>
      <c r="W86" s="4" t="s">
        <v>208</v>
      </c>
      <c r="X86" s="10">
        <f t="shared" si="6"/>
        <v>0.00664800359252152</v>
      </c>
      <c r="Y86" s="10">
        <f t="shared" si="7"/>
        <v>0.0806460303975918</v>
      </c>
      <c r="Z86" s="10">
        <f t="shared" si="8"/>
        <v>0.361092527698594</v>
      </c>
      <c r="AA86" s="10">
        <f t="shared" si="9"/>
        <v>1.03962502812504</v>
      </c>
      <c r="AB86" s="23">
        <f t="shared" si="10"/>
        <v>0.000201265561064842</v>
      </c>
      <c r="AC86" s="23">
        <f t="shared" si="11"/>
        <v>0.000246532663462486</v>
      </c>
    </row>
    <row r="87" spans="1:29">
      <c r="A87" t="s">
        <v>228</v>
      </c>
      <c r="B87" s="3" t="s">
        <v>228</v>
      </c>
      <c r="C87" s="3" t="s">
        <v>229</v>
      </c>
      <c r="D87">
        <v>11645833</v>
      </c>
      <c r="E87" s="3" t="s">
        <v>26</v>
      </c>
      <c r="F87">
        <v>30549</v>
      </c>
      <c r="G87">
        <v>833</v>
      </c>
      <c r="H87">
        <v>2623</v>
      </c>
      <c r="I87">
        <v>72</v>
      </c>
      <c r="J87">
        <v>2.726766834</v>
      </c>
      <c r="Q87" s="4" t="s">
        <v>212</v>
      </c>
      <c r="R87" s="4">
        <v>10333930</v>
      </c>
      <c r="S87" s="4">
        <v>3077711</v>
      </c>
      <c r="T87" s="4">
        <v>27684</v>
      </c>
      <c r="U87" s="4">
        <v>0.899499661</v>
      </c>
      <c r="W87" s="4" t="s">
        <v>210</v>
      </c>
      <c r="X87" s="10">
        <f t="shared" si="6"/>
        <v>0.0486506083209882</v>
      </c>
      <c r="Y87" s="10">
        <f t="shared" si="7"/>
        <v>0.129335711706041</v>
      </c>
      <c r="Z87" s="10">
        <f t="shared" si="8"/>
        <v>0.524076888127402</v>
      </c>
      <c r="AA87" s="10">
        <f t="shared" si="9"/>
        <v>1.20562616427508</v>
      </c>
      <c r="AB87" s="23">
        <f t="shared" si="10"/>
        <v>0.00397570730995455</v>
      </c>
      <c r="AC87" s="23">
        <f t="shared" si="11"/>
        <v>0.0048698928275891</v>
      </c>
    </row>
    <row r="88" spans="1:29">
      <c r="A88" t="s">
        <v>230</v>
      </c>
      <c r="B88" s="3" t="s">
        <v>230</v>
      </c>
      <c r="C88" s="3" t="s">
        <v>231</v>
      </c>
      <c r="D88">
        <v>10180299</v>
      </c>
      <c r="E88" s="3" t="s">
        <v>26</v>
      </c>
      <c r="F88">
        <v>421062</v>
      </c>
      <c r="G88">
        <v>10880</v>
      </c>
      <c r="H88">
        <v>41360</v>
      </c>
      <c r="I88">
        <v>1069</v>
      </c>
      <c r="J88">
        <v>2.583942507</v>
      </c>
      <c r="Q88" s="4" t="s">
        <v>214</v>
      </c>
      <c r="R88" s="4">
        <v>56942</v>
      </c>
      <c r="S88" s="4">
        <v>11971</v>
      </c>
      <c r="T88" s="4">
        <v>21</v>
      </c>
      <c r="U88" s="4">
        <v>0.175423941</v>
      </c>
      <c r="W88" s="4" t="s">
        <v>212</v>
      </c>
      <c r="X88" s="10">
        <f t="shared" si="6"/>
        <v>0.009244065211987</v>
      </c>
      <c r="Y88" s="10">
        <f t="shared" si="7"/>
        <v>0.0433982437043915</v>
      </c>
      <c r="Z88" s="10">
        <f t="shared" si="8"/>
        <v>0.238829496092851</v>
      </c>
      <c r="AA88" s="10">
        <f t="shared" si="9"/>
        <v>1.03886625270653</v>
      </c>
      <c r="AB88" s="23">
        <f t="shared" si="10"/>
        <v>9.95365894096953e-5</v>
      </c>
      <c r="AC88" s="23">
        <f t="shared" si="11"/>
        <v>0.000121923593730168</v>
      </c>
    </row>
    <row r="89" spans="1:29">
      <c r="A89" t="s">
        <v>232</v>
      </c>
      <c r="B89" s="3" t="s">
        <v>233</v>
      </c>
      <c r="C89" s="3" t="s">
        <v>234</v>
      </c>
      <c r="D89">
        <v>7603455</v>
      </c>
      <c r="E89" s="3" t="s">
        <v>12</v>
      </c>
      <c r="F89">
        <v>1171422</v>
      </c>
      <c r="G89">
        <v>8172</v>
      </c>
      <c r="H89">
        <v>154064</v>
      </c>
      <c r="I89">
        <v>1075</v>
      </c>
      <c r="J89">
        <v>0.69761367</v>
      </c>
      <c r="Q89" s="4" t="s">
        <v>216</v>
      </c>
      <c r="R89" s="4">
        <v>113436</v>
      </c>
      <c r="S89" s="4">
        <v>14024</v>
      </c>
      <c r="T89" s="4">
        <v>218</v>
      </c>
      <c r="U89" s="4">
        <v>1.554478038</v>
      </c>
      <c r="W89" s="4" t="s">
        <v>214</v>
      </c>
      <c r="X89" s="10">
        <f t="shared" si="6"/>
        <v>0.0417757746776615</v>
      </c>
      <c r="Y89" s="10">
        <f t="shared" si="7"/>
        <v>0.139185056326246</v>
      </c>
      <c r="Z89" s="10">
        <f t="shared" si="8"/>
        <v>0.652964091488493</v>
      </c>
      <c r="AA89" s="10">
        <f t="shared" si="9"/>
        <v>1.87123360888557</v>
      </c>
      <c r="AB89" s="23">
        <f t="shared" si="10"/>
        <v>0.00710451490117548</v>
      </c>
      <c r="AC89" s="23">
        <f t="shared" si="11"/>
        <v>0.00870240776379737</v>
      </c>
    </row>
    <row r="90" spans="1:29">
      <c r="A90" t="s">
        <v>235</v>
      </c>
      <c r="B90" s="3" t="s">
        <v>235</v>
      </c>
      <c r="C90" s="3" t="s">
        <v>236</v>
      </c>
      <c r="D90">
        <v>9617409</v>
      </c>
      <c r="E90" s="3" t="s">
        <v>15</v>
      </c>
      <c r="F90">
        <v>1854198</v>
      </c>
      <c r="G90">
        <v>45510</v>
      </c>
      <c r="H90">
        <v>192796</v>
      </c>
      <c r="I90">
        <v>4732</v>
      </c>
      <c r="J90">
        <v>2.454430433</v>
      </c>
      <c r="Q90" s="4" t="s">
        <v>218</v>
      </c>
      <c r="R90" s="4">
        <v>400244</v>
      </c>
      <c r="S90" s="4">
        <v>130705</v>
      </c>
      <c r="T90" s="4">
        <v>843</v>
      </c>
      <c r="U90" s="4">
        <v>0.64496385</v>
      </c>
      <c r="W90" s="4" t="s">
        <v>216</v>
      </c>
      <c r="X90" s="10">
        <f t="shared" si="6"/>
        <v>0.0342075710643909</v>
      </c>
      <c r="Y90" s="10">
        <f t="shared" si="7"/>
        <v>0.134634666949702</v>
      </c>
      <c r="Z90" s="10">
        <f t="shared" si="8"/>
        <v>0.470561174230292</v>
      </c>
      <c r="AA90" s="10">
        <f t="shared" si="9"/>
        <v>0.853158156958664</v>
      </c>
      <c r="AB90" s="23">
        <f t="shared" si="10"/>
        <v>0.00184894833757989</v>
      </c>
      <c r="AC90" s="23">
        <f t="shared" si="11"/>
        <v>0.00226479958049679</v>
      </c>
    </row>
    <row r="91" spans="1:29">
      <c r="A91" t="s">
        <v>237</v>
      </c>
      <c r="B91" s="3" t="s">
        <v>237</v>
      </c>
      <c r="C91" s="3" t="s">
        <v>238</v>
      </c>
      <c r="D91">
        <v>345120</v>
      </c>
      <c r="E91" s="3" t="s">
        <v>15</v>
      </c>
      <c r="F91">
        <v>181830</v>
      </c>
      <c r="G91">
        <v>101</v>
      </c>
      <c r="H91">
        <v>526860</v>
      </c>
      <c r="I91">
        <v>293</v>
      </c>
      <c r="J91">
        <v>0.055546389</v>
      </c>
      <c r="Q91" s="4" t="s">
        <v>220</v>
      </c>
      <c r="R91" s="4">
        <v>18495493</v>
      </c>
      <c r="S91" s="4">
        <v>830745</v>
      </c>
      <c r="T91" s="4">
        <v>17325</v>
      </c>
      <c r="U91" s="4">
        <v>2.085477493</v>
      </c>
      <c r="W91" s="4" t="s">
        <v>218</v>
      </c>
      <c r="X91" s="10">
        <f t="shared" si="6"/>
        <v>0.0237315333136737</v>
      </c>
      <c r="Y91" s="10">
        <f t="shared" si="7"/>
        <v>0.0842516932162128</v>
      </c>
      <c r="Z91" s="10">
        <f t="shared" si="8"/>
        <v>0.389389413107038</v>
      </c>
      <c r="AA91" s="10">
        <f t="shared" si="9"/>
        <v>1.17102796273787</v>
      </c>
      <c r="AB91" s="23">
        <f t="shared" si="10"/>
        <v>0.000911708160559747</v>
      </c>
      <c r="AC91" s="23">
        <f t="shared" si="11"/>
        <v>0.0011167625496091</v>
      </c>
    </row>
    <row r="92" spans="1:29">
      <c r="A92" t="s">
        <v>239</v>
      </c>
      <c r="B92" s="3" t="s">
        <v>239</v>
      </c>
      <c r="C92" s="3" t="s">
        <v>240</v>
      </c>
      <c r="D92">
        <v>1403754381</v>
      </c>
      <c r="E92" s="3" t="s">
        <v>12</v>
      </c>
      <c r="F92">
        <v>43029044</v>
      </c>
      <c r="G92">
        <v>521388</v>
      </c>
      <c r="H92">
        <v>30653</v>
      </c>
      <c r="I92">
        <v>371</v>
      </c>
      <c r="J92">
        <v>1.211711792</v>
      </c>
      <c r="Q92" s="4" t="s">
        <v>222</v>
      </c>
      <c r="R92" s="4">
        <v>13755881</v>
      </c>
      <c r="S92" s="4">
        <v>36459</v>
      </c>
      <c r="T92" s="4">
        <v>440</v>
      </c>
      <c r="U92" s="4">
        <v>1.206835075</v>
      </c>
      <c r="W92" s="4" t="s">
        <v>220</v>
      </c>
      <c r="X92" s="10">
        <f t="shared" si="6"/>
        <v>0.00780819922081082</v>
      </c>
      <c r="Y92" s="10">
        <f t="shared" si="7"/>
        <v>0.0571362555668404</v>
      </c>
      <c r="Z92" s="10">
        <f t="shared" si="8"/>
        <v>0.255026755609726</v>
      </c>
      <c r="AA92" s="10">
        <f t="shared" si="9"/>
        <v>0.767513489878931</v>
      </c>
      <c r="AB92" s="23">
        <f t="shared" si="10"/>
        <v>8.73241615266178e-5</v>
      </c>
      <c r="AC92" s="23">
        <f t="shared" si="11"/>
        <v>0.000106964440473001</v>
      </c>
    </row>
    <row r="93" spans="1:29">
      <c r="A93" t="s">
        <v>241</v>
      </c>
      <c r="B93" s="3" t="s">
        <v>241</v>
      </c>
      <c r="C93" s="3" t="s">
        <v>242</v>
      </c>
      <c r="D93">
        <v>278586508</v>
      </c>
      <c r="E93" s="3" t="s">
        <v>12</v>
      </c>
      <c r="F93">
        <v>6019981</v>
      </c>
      <c r="G93">
        <v>155288</v>
      </c>
      <c r="H93">
        <v>21609</v>
      </c>
      <c r="I93">
        <v>557</v>
      </c>
      <c r="J93">
        <v>2.579543025</v>
      </c>
      <c r="Q93" s="4" t="s">
        <v>224</v>
      </c>
      <c r="R93" s="4">
        <v>2049374</v>
      </c>
      <c r="S93" s="4">
        <v>8151</v>
      </c>
      <c r="T93" s="4">
        <v>170</v>
      </c>
      <c r="U93" s="4">
        <v>2.085633665</v>
      </c>
      <c r="W93" s="4" t="s">
        <v>222</v>
      </c>
      <c r="X93" s="10">
        <f t="shared" si="6"/>
        <v>0.00850821314273348</v>
      </c>
      <c r="Y93" s="10">
        <f t="shared" si="7"/>
        <v>0.110159257992121</v>
      </c>
      <c r="Z93" s="10">
        <f t="shared" si="8"/>
        <v>0.426497633052131</v>
      </c>
      <c r="AA93" s="10">
        <f t="shared" si="9"/>
        <v>0.934559049968568</v>
      </c>
      <c r="AB93" s="23">
        <f t="shared" si="10"/>
        <v>0.000373579241254622</v>
      </c>
      <c r="AC93" s="23">
        <f t="shared" si="11"/>
        <v>0.000457601811624021</v>
      </c>
    </row>
    <row r="94" spans="1:29">
      <c r="A94" t="s">
        <v>243</v>
      </c>
      <c r="B94" s="3" t="s">
        <v>244</v>
      </c>
      <c r="C94" s="3" t="s">
        <v>245</v>
      </c>
      <c r="D94">
        <v>85874667</v>
      </c>
      <c r="E94" s="3" t="s">
        <v>12</v>
      </c>
      <c r="F94">
        <v>7167646</v>
      </c>
      <c r="G94">
        <v>140315</v>
      </c>
      <c r="H94">
        <v>83466</v>
      </c>
      <c r="I94">
        <v>1634</v>
      </c>
      <c r="J94">
        <v>1.95761621</v>
      </c>
      <c r="Q94" s="4" t="s">
        <v>226</v>
      </c>
      <c r="R94" s="4">
        <v>793196</v>
      </c>
      <c r="S94" s="4">
        <v>63272</v>
      </c>
      <c r="T94" s="4">
        <v>1226</v>
      </c>
      <c r="U94" s="4">
        <v>1.93766595</v>
      </c>
      <c r="W94" s="4" t="s">
        <v>224</v>
      </c>
      <c r="X94" s="10">
        <f t="shared" si="6"/>
        <v>0.0147784826339197</v>
      </c>
      <c r="Y94" s="10">
        <f t="shared" si="7"/>
        <v>0.150884876746302</v>
      </c>
      <c r="Z94" s="10">
        <f t="shared" si="8"/>
        <v>0.487233511450263</v>
      </c>
      <c r="AA94" s="10">
        <f t="shared" si="9"/>
        <v>0.767492799708475</v>
      </c>
      <c r="AB94" s="23">
        <f t="shared" si="10"/>
        <v>0.00083384824462734</v>
      </c>
      <c r="AC94" s="23">
        <f t="shared" si="11"/>
        <v>0.00102139098007566</v>
      </c>
    </row>
    <row r="95" spans="1:29">
      <c r="A95" t="s">
        <v>246</v>
      </c>
      <c r="B95" s="3" t="s">
        <v>246</v>
      </c>
      <c r="C95" s="3" t="s">
        <v>247</v>
      </c>
      <c r="D95">
        <v>41801625</v>
      </c>
      <c r="E95" s="3" t="s">
        <v>12</v>
      </c>
      <c r="F95">
        <v>2320260</v>
      </c>
      <c r="G95">
        <v>25173</v>
      </c>
      <c r="H95">
        <v>55506</v>
      </c>
      <c r="I95">
        <v>602</v>
      </c>
      <c r="J95">
        <v>1.084921517</v>
      </c>
      <c r="Q95" s="4" t="s">
        <v>228</v>
      </c>
      <c r="R95" s="4">
        <v>11645833</v>
      </c>
      <c r="S95" s="4">
        <v>30549</v>
      </c>
      <c r="T95" s="4">
        <v>833</v>
      </c>
      <c r="U95" s="4">
        <v>2.726766834</v>
      </c>
      <c r="W95" s="4" t="s">
        <v>226</v>
      </c>
      <c r="X95" s="10">
        <f t="shared" si="6"/>
        <v>0.0194616496693383</v>
      </c>
      <c r="Y95" s="10">
        <f t="shared" si="7"/>
        <v>0.0981172961866062</v>
      </c>
      <c r="Z95" s="10">
        <f t="shared" si="8"/>
        <v>0.369497355233558</v>
      </c>
      <c r="AA95" s="10">
        <f t="shared" si="9"/>
        <v>0.788096852929109</v>
      </c>
      <c r="AB95" s="23">
        <f t="shared" si="10"/>
        <v>0.000556052950888375</v>
      </c>
      <c r="AC95" s="23">
        <f t="shared" si="11"/>
        <v>0.000681116104928261</v>
      </c>
    </row>
    <row r="96" spans="1:29">
      <c r="A96" t="s">
        <v>248</v>
      </c>
      <c r="B96" s="3" t="s">
        <v>248</v>
      </c>
      <c r="C96" s="3" t="s">
        <v>249</v>
      </c>
      <c r="D96">
        <v>5034333</v>
      </c>
      <c r="E96" s="3" t="s">
        <v>15</v>
      </c>
      <c r="F96">
        <v>1471210</v>
      </c>
      <c r="G96">
        <v>6786</v>
      </c>
      <c r="H96">
        <v>292235</v>
      </c>
      <c r="I96">
        <v>1348</v>
      </c>
      <c r="J96">
        <v>0.461252982</v>
      </c>
      <c r="Q96" s="4" t="s">
        <v>230</v>
      </c>
      <c r="R96" s="4">
        <v>10180299</v>
      </c>
      <c r="S96" s="4">
        <v>421062</v>
      </c>
      <c r="T96" s="4">
        <v>10880</v>
      </c>
      <c r="U96" s="4">
        <v>2.583942507</v>
      </c>
      <c r="W96" s="4" t="s">
        <v>228</v>
      </c>
      <c r="X96" s="10">
        <f t="shared" si="6"/>
        <v>0.00892915862407842</v>
      </c>
      <c r="Y96" s="10">
        <f t="shared" si="7"/>
        <v>0.114327479846087</v>
      </c>
      <c r="Z96" s="10">
        <f t="shared" si="8"/>
        <v>0.390040495784785</v>
      </c>
      <c r="AA96" s="10">
        <f t="shared" si="9"/>
        <v>0.696893989579062</v>
      </c>
      <c r="AB96" s="23">
        <f t="shared" si="10"/>
        <v>0.000277483770540935</v>
      </c>
      <c r="AC96" s="23">
        <f t="shared" si="11"/>
        <v>0.000339893286547075</v>
      </c>
    </row>
    <row r="97" spans="1:29">
      <c r="A97" t="s">
        <v>250</v>
      </c>
      <c r="B97" s="3" t="s">
        <v>250</v>
      </c>
      <c r="C97" s="3" t="s">
        <v>251</v>
      </c>
      <c r="D97">
        <v>85821</v>
      </c>
      <c r="E97" s="3" t="s">
        <v>15</v>
      </c>
      <c r="F97">
        <v>28416</v>
      </c>
      <c r="G97">
        <v>84</v>
      </c>
      <c r="H97">
        <v>331108</v>
      </c>
      <c r="I97">
        <v>979</v>
      </c>
      <c r="J97">
        <v>0.295608108</v>
      </c>
      <c r="Q97" s="4" t="s">
        <v>232</v>
      </c>
      <c r="R97" s="4">
        <v>7603455</v>
      </c>
      <c r="S97" s="4">
        <v>1171422</v>
      </c>
      <c r="T97" s="4">
        <v>8172</v>
      </c>
      <c r="U97" s="4">
        <v>0.69761367</v>
      </c>
      <c r="W97" s="4" t="s">
        <v>230</v>
      </c>
      <c r="X97" s="10">
        <f t="shared" si="6"/>
        <v>0.0092843059869117</v>
      </c>
      <c r="Y97" s="10">
        <f t="shared" si="7"/>
        <v>0.065900290601541</v>
      </c>
      <c r="Z97" s="10">
        <f t="shared" si="8"/>
        <v>0.272189867790571</v>
      </c>
      <c r="AA97" s="10">
        <f t="shared" si="9"/>
        <v>0.710523056428371</v>
      </c>
      <c r="AB97" s="23">
        <f t="shared" si="10"/>
        <v>0.000118327831313637</v>
      </c>
      <c r="AC97" s="23">
        <f t="shared" si="11"/>
        <v>0.000144941217271109</v>
      </c>
    </row>
    <row r="98" spans="1:29">
      <c r="A98" t="s">
        <v>252</v>
      </c>
      <c r="B98" s="3" t="s">
        <v>252</v>
      </c>
      <c r="C98" s="3" t="s">
        <v>253</v>
      </c>
      <c r="D98">
        <v>9326000</v>
      </c>
      <c r="E98" s="3" t="s">
        <v>12</v>
      </c>
      <c r="F98">
        <v>3943153</v>
      </c>
      <c r="G98">
        <v>10530</v>
      </c>
      <c r="H98">
        <v>422813</v>
      </c>
      <c r="I98">
        <v>1129</v>
      </c>
      <c r="J98">
        <v>0.267045179</v>
      </c>
      <c r="Q98" s="4" t="s">
        <v>235</v>
      </c>
      <c r="R98" s="4">
        <v>9617409</v>
      </c>
      <c r="S98" s="4">
        <v>1854198</v>
      </c>
      <c r="T98" s="4">
        <v>45510</v>
      </c>
      <c r="U98" s="4">
        <v>2.454430433</v>
      </c>
      <c r="W98" s="4" t="s">
        <v>232</v>
      </c>
      <c r="X98" s="10">
        <f t="shared" si="6"/>
        <v>0.0101043135808965</v>
      </c>
      <c r="Y98" s="10">
        <f t="shared" si="7"/>
        <v>0.0531581907260193</v>
      </c>
      <c r="Z98" s="10">
        <f t="shared" si="8"/>
        <v>0.283317910314598</v>
      </c>
      <c r="AA98" s="10">
        <f t="shared" si="9"/>
        <v>1.13840974941613</v>
      </c>
      <c r="AB98" s="23">
        <f t="shared" si="10"/>
        <v>0.000173240585616967</v>
      </c>
      <c r="AC98" s="23">
        <f t="shared" si="11"/>
        <v>0.000212204526030124</v>
      </c>
    </row>
    <row r="99" spans="1:29">
      <c r="A99" t="s">
        <v>254</v>
      </c>
      <c r="B99" s="3" t="s">
        <v>254</v>
      </c>
      <c r="C99" s="3" t="s">
        <v>255</v>
      </c>
      <c r="D99">
        <v>60306185</v>
      </c>
      <c r="E99" s="3" t="s">
        <v>15</v>
      </c>
      <c r="F99">
        <v>14846514</v>
      </c>
      <c r="G99">
        <v>159784</v>
      </c>
      <c r="H99">
        <v>246186</v>
      </c>
      <c r="I99">
        <v>2650</v>
      </c>
      <c r="J99">
        <v>1.076239176</v>
      </c>
      <c r="Q99" s="4" t="s">
        <v>237</v>
      </c>
      <c r="R99" s="4">
        <v>345120</v>
      </c>
      <c r="S99" s="4">
        <v>181830</v>
      </c>
      <c r="T99" s="4">
        <v>101</v>
      </c>
      <c r="U99" s="4">
        <v>0.055546389</v>
      </c>
      <c r="W99" s="4" t="s">
        <v>235</v>
      </c>
      <c r="X99" s="10">
        <f t="shared" si="6"/>
        <v>0.0094387211351145</v>
      </c>
      <c r="Y99" s="10">
        <f t="shared" si="7"/>
        <v>0.048271102405266</v>
      </c>
      <c r="Z99" s="10">
        <f t="shared" si="8"/>
        <v>0.222774277083345</v>
      </c>
      <c r="AA99" s="10">
        <f t="shared" si="9"/>
        <v>0.723798599101145</v>
      </c>
      <c r="AB99" s="23">
        <f t="shared" si="10"/>
        <v>7.34654517763048e-5</v>
      </c>
      <c r="AC99" s="23">
        <f t="shared" si="11"/>
        <v>8.99887362898227e-5</v>
      </c>
    </row>
    <row r="100" spans="1:29">
      <c r="A100" t="s">
        <v>256</v>
      </c>
      <c r="B100" s="3" t="s">
        <v>257</v>
      </c>
      <c r="C100" s="3" t="s">
        <v>258</v>
      </c>
      <c r="D100">
        <v>27520953</v>
      </c>
      <c r="E100" s="3" t="s">
        <v>19</v>
      </c>
      <c r="F100">
        <v>81761</v>
      </c>
      <c r="G100">
        <v>796</v>
      </c>
      <c r="H100">
        <v>2971</v>
      </c>
      <c r="I100">
        <v>29</v>
      </c>
      <c r="J100">
        <v>0.973569306</v>
      </c>
      <c r="Q100" s="4" t="s">
        <v>239</v>
      </c>
      <c r="R100" s="4">
        <v>1403754381</v>
      </c>
      <c r="S100" s="4">
        <v>43029044</v>
      </c>
      <c r="T100" s="4">
        <v>521388</v>
      </c>
      <c r="U100" s="4">
        <v>1.211711792</v>
      </c>
      <c r="W100" s="4" t="s">
        <v>237</v>
      </c>
      <c r="X100" s="10">
        <f t="shared" si="6"/>
        <v>0.0247735738655822</v>
      </c>
      <c r="Y100" s="10">
        <f t="shared" si="7"/>
        <v>0.0786086317119138</v>
      </c>
      <c r="Z100" s="10">
        <f t="shared" si="8"/>
        <v>0.524076888127402</v>
      </c>
      <c r="AA100" s="10">
        <f t="shared" si="9"/>
        <v>2.83089590857397</v>
      </c>
      <c r="AB100" s="23">
        <f t="shared" si="10"/>
        <v>0.00288920134412508</v>
      </c>
      <c r="AC100" s="23">
        <f t="shared" si="11"/>
        <v>0.00353901829442681</v>
      </c>
    </row>
    <row r="101" spans="1:29">
      <c r="A101" t="s">
        <v>259</v>
      </c>
      <c r="B101" s="3" t="s">
        <v>259</v>
      </c>
      <c r="C101" s="3" t="s">
        <v>260</v>
      </c>
      <c r="D101">
        <v>2983794</v>
      </c>
      <c r="E101" s="3" t="s">
        <v>26</v>
      </c>
      <c r="F101">
        <v>128811</v>
      </c>
      <c r="G101">
        <v>2893</v>
      </c>
      <c r="H101">
        <v>43170</v>
      </c>
      <c r="I101">
        <v>970</v>
      </c>
      <c r="J101">
        <v>2.245926202</v>
      </c>
      <c r="Q101" s="4" t="s">
        <v>241</v>
      </c>
      <c r="R101" s="4">
        <v>278586508</v>
      </c>
      <c r="S101" s="4">
        <v>6019981</v>
      </c>
      <c r="T101" s="4">
        <v>155288</v>
      </c>
      <c r="U101" s="4">
        <v>2.579543025</v>
      </c>
      <c r="W101" s="4" t="s">
        <v>239</v>
      </c>
      <c r="X101" s="10">
        <f t="shared" si="6"/>
        <v>0.00222477232680254</v>
      </c>
      <c r="Y101" s="10">
        <f t="shared" si="7"/>
        <v>0.0249407806929056</v>
      </c>
      <c r="Z101" s="10">
        <f t="shared" si="8"/>
        <v>0.158342484707064</v>
      </c>
      <c r="AA101" s="10">
        <f t="shared" si="9"/>
        <v>0.933203243620836</v>
      </c>
      <c r="AB101" s="23">
        <f t="shared" si="10"/>
        <v>8.19915907992483e-6</v>
      </c>
      <c r="AC101" s="23">
        <f t="shared" si="11"/>
        <v>1.00432508941521e-5</v>
      </c>
    </row>
    <row r="102" spans="1:29">
      <c r="A102" t="s">
        <v>261</v>
      </c>
      <c r="B102" s="3" t="s">
        <v>261</v>
      </c>
      <c r="C102" s="3" t="s">
        <v>262</v>
      </c>
      <c r="D102">
        <v>125798669</v>
      </c>
      <c r="E102" s="3" t="s">
        <v>12</v>
      </c>
      <c r="F102">
        <v>6653841</v>
      </c>
      <c r="G102">
        <v>28248</v>
      </c>
      <c r="H102">
        <v>52893</v>
      </c>
      <c r="I102">
        <v>225</v>
      </c>
      <c r="J102">
        <v>0.424536745</v>
      </c>
      <c r="Q102" s="4" t="s">
        <v>243</v>
      </c>
      <c r="R102" s="4">
        <v>85874667</v>
      </c>
      <c r="S102" s="4">
        <v>7167646</v>
      </c>
      <c r="T102" s="4">
        <v>140315</v>
      </c>
      <c r="U102" s="4">
        <v>1.95761621</v>
      </c>
      <c r="W102" s="4" t="s">
        <v>241</v>
      </c>
      <c r="X102" s="10">
        <f t="shared" si="6"/>
        <v>0.00355599856390325</v>
      </c>
      <c r="Y102" s="10">
        <f t="shared" si="7"/>
        <v>0.0376951108415703</v>
      </c>
      <c r="Z102" s="10">
        <f t="shared" si="8"/>
        <v>0.187603395463325</v>
      </c>
      <c r="AA102" s="10">
        <f t="shared" si="9"/>
        <v>0.710959072579594</v>
      </c>
      <c r="AB102" s="23">
        <f t="shared" si="10"/>
        <v>1.78785336693789e-5</v>
      </c>
      <c r="AC102" s="23">
        <f t="shared" si="11"/>
        <v>2.18996359883731e-5</v>
      </c>
    </row>
    <row r="103" spans="1:29">
      <c r="A103" t="s">
        <v>263</v>
      </c>
      <c r="B103" s="3" t="s">
        <v>263</v>
      </c>
      <c r="C103" s="3" t="s">
        <v>264</v>
      </c>
      <c r="D103">
        <v>10380442</v>
      </c>
      <c r="E103" s="3" t="s">
        <v>12</v>
      </c>
      <c r="F103">
        <v>1689314</v>
      </c>
      <c r="G103">
        <v>14003</v>
      </c>
      <c r="H103">
        <v>162740</v>
      </c>
      <c r="I103">
        <v>1349</v>
      </c>
      <c r="J103">
        <v>0.828916353</v>
      </c>
      <c r="Q103" s="4" t="s">
        <v>246</v>
      </c>
      <c r="R103" s="4">
        <v>41801625</v>
      </c>
      <c r="S103" s="4">
        <v>2320260</v>
      </c>
      <c r="T103" s="4">
        <v>25173</v>
      </c>
      <c r="U103" s="4">
        <v>1.084921517</v>
      </c>
      <c r="W103" s="4" t="s">
        <v>243</v>
      </c>
      <c r="X103" s="10">
        <f t="shared" si="6"/>
        <v>0.00500240823789849</v>
      </c>
      <c r="Y103" s="10">
        <f t="shared" si="7"/>
        <v>0.0363388287189061</v>
      </c>
      <c r="Z103" s="10">
        <f t="shared" si="8"/>
        <v>0.190285381772879</v>
      </c>
      <c r="AA103" s="10">
        <f t="shared" si="9"/>
        <v>0.785196004647447</v>
      </c>
      <c r="AB103" s="23">
        <f t="shared" si="10"/>
        <v>2.71602374701698e-5</v>
      </c>
      <c r="AC103" s="23">
        <f t="shared" si="11"/>
        <v>3.32689092379663e-5</v>
      </c>
    </row>
    <row r="104" spans="1:29">
      <c r="A104" t="s">
        <v>265</v>
      </c>
      <c r="B104" s="3" t="s">
        <v>265</v>
      </c>
      <c r="C104" s="3" t="s">
        <v>266</v>
      </c>
      <c r="D104">
        <v>19169833</v>
      </c>
      <c r="E104" s="3" t="s">
        <v>12</v>
      </c>
      <c r="F104">
        <v>1305188</v>
      </c>
      <c r="G104">
        <v>13660</v>
      </c>
      <c r="H104">
        <v>68086</v>
      </c>
      <c r="I104">
        <v>713</v>
      </c>
      <c r="J104">
        <v>1.046592522</v>
      </c>
      <c r="Q104" s="4" t="s">
        <v>248</v>
      </c>
      <c r="R104" s="4">
        <v>5034333</v>
      </c>
      <c r="S104" s="4">
        <v>1471210</v>
      </c>
      <c r="T104" s="4">
        <v>6786</v>
      </c>
      <c r="U104" s="4">
        <v>0.461252982</v>
      </c>
      <c r="W104" s="4" t="s">
        <v>246</v>
      </c>
      <c r="X104" s="10">
        <f t="shared" si="6"/>
        <v>0.00616387726085811</v>
      </c>
      <c r="Y104" s="10">
        <f t="shared" si="7"/>
        <v>0.0460508131098081</v>
      </c>
      <c r="Z104" s="10">
        <f t="shared" si="8"/>
        <v>0.242029945710553</v>
      </c>
      <c r="AA104" s="10">
        <f t="shared" si="9"/>
        <v>0.97108356470742</v>
      </c>
      <c r="AB104" s="23">
        <f t="shared" si="10"/>
        <v>6.67140017945966e-5</v>
      </c>
      <c r="AC104" s="23">
        <f t="shared" si="11"/>
        <v>8.17188020923469e-5</v>
      </c>
    </row>
    <row r="105" spans="1:29">
      <c r="A105" t="s">
        <v>267</v>
      </c>
      <c r="B105" s="3" t="s">
        <v>267</v>
      </c>
      <c r="C105" s="3" t="s">
        <v>268</v>
      </c>
      <c r="D105">
        <v>55843563</v>
      </c>
      <c r="E105" s="3" t="s">
        <v>19</v>
      </c>
      <c r="F105">
        <v>323454</v>
      </c>
      <c r="G105">
        <v>5648</v>
      </c>
      <c r="H105">
        <v>5792</v>
      </c>
      <c r="I105">
        <v>101</v>
      </c>
      <c r="J105">
        <v>1.746152467</v>
      </c>
      <c r="Q105" s="4" t="s">
        <v>250</v>
      </c>
      <c r="R105" s="4">
        <v>85821</v>
      </c>
      <c r="S105" s="4">
        <v>28416</v>
      </c>
      <c r="T105" s="4">
        <v>84</v>
      </c>
      <c r="U105" s="4">
        <v>0.295608108</v>
      </c>
      <c r="W105" s="4" t="s">
        <v>248</v>
      </c>
      <c r="X105" s="10">
        <f t="shared" si="6"/>
        <v>0.0113877215075026</v>
      </c>
      <c r="Y105" s="10">
        <f t="shared" si="7"/>
        <v>0.050674365515754</v>
      </c>
      <c r="Z105" s="10">
        <f t="shared" si="8"/>
        <v>0.290786379530397</v>
      </c>
      <c r="AA105" s="10">
        <f t="shared" si="9"/>
        <v>1.32124054582475</v>
      </c>
      <c r="AB105" s="23">
        <f t="shared" si="10"/>
        <v>0.000221707870387767</v>
      </c>
      <c r="AC105" s="23">
        <f t="shared" si="11"/>
        <v>0.000271572699810687</v>
      </c>
    </row>
    <row r="106" spans="1:29">
      <c r="A106" t="s">
        <v>269</v>
      </c>
      <c r="B106" s="3" t="s">
        <v>269</v>
      </c>
      <c r="C106" s="3" t="s">
        <v>270</v>
      </c>
      <c r="D106">
        <v>122656</v>
      </c>
      <c r="E106" s="3" t="s">
        <v>58</v>
      </c>
      <c r="F106">
        <v>3067</v>
      </c>
      <c r="G106">
        <v>13</v>
      </c>
      <c r="H106">
        <v>25005</v>
      </c>
      <c r="I106">
        <v>106</v>
      </c>
      <c r="J106">
        <v>0.423866971</v>
      </c>
      <c r="Q106" s="4" t="s">
        <v>252</v>
      </c>
      <c r="R106" s="4">
        <v>9326000</v>
      </c>
      <c r="S106" s="4">
        <v>3943153</v>
      </c>
      <c r="T106" s="4">
        <v>10530</v>
      </c>
      <c r="U106" s="4">
        <v>0.267045179</v>
      </c>
      <c r="W106" s="4" t="s">
        <v>250</v>
      </c>
      <c r="X106" s="10">
        <f t="shared" si="6"/>
        <v>0.0370900880649845</v>
      </c>
      <c r="Y106" s="10">
        <f t="shared" si="7"/>
        <v>0.116078498490524</v>
      </c>
      <c r="Z106" s="10">
        <f t="shared" si="8"/>
        <v>0.537775360348204</v>
      </c>
      <c r="AA106" s="10">
        <f t="shared" si="9"/>
        <v>1.55075116803518</v>
      </c>
      <c r="AB106" s="23">
        <f t="shared" si="10"/>
        <v>0.00359048125014474</v>
      </c>
      <c r="AC106" s="23">
        <f t="shared" si="11"/>
        <v>0.00439802468453669</v>
      </c>
    </row>
    <row r="107" spans="1:29">
      <c r="A107" t="s">
        <v>271</v>
      </c>
      <c r="B107" s="3" t="s">
        <v>271</v>
      </c>
      <c r="C107" s="3" t="s">
        <v>272</v>
      </c>
      <c r="D107">
        <v>4381108</v>
      </c>
      <c r="E107" s="3" t="s">
        <v>12</v>
      </c>
      <c r="F107">
        <v>629525</v>
      </c>
      <c r="G107">
        <v>2554</v>
      </c>
      <c r="H107">
        <v>143691</v>
      </c>
      <c r="I107">
        <v>583</v>
      </c>
      <c r="J107">
        <v>0.405702712</v>
      </c>
      <c r="Q107" s="4" t="s">
        <v>254</v>
      </c>
      <c r="R107" s="4">
        <v>60306185</v>
      </c>
      <c r="S107" s="4">
        <v>14846514</v>
      </c>
      <c r="T107" s="4">
        <v>159784</v>
      </c>
      <c r="U107" s="4">
        <v>1.076239176</v>
      </c>
      <c r="W107" s="4" t="s">
        <v>252</v>
      </c>
      <c r="X107" s="10">
        <f t="shared" si="6"/>
        <v>0.00952331897278554</v>
      </c>
      <c r="Y107" s="10">
        <f t="shared" si="7"/>
        <v>0.0411976874045219</v>
      </c>
      <c r="Z107" s="10">
        <f t="shared" si="8"/>
        <v>0.273438729845967</v>
      </c>
      <c r="AA107" s="10">
        <f t="shared" si="9"/>
        <v>1.60853121382455</v>
      </c>
      <c r="AB107" s="23">
        <f t="shared" si="10"/>
        <v>0.000172564194936375</v>
      </c>
      <c r="AC107" s="23">
        <f t="shared" si="11"/>
        <v>0.000211376006758644</v>
      </c>
    </row>
    <row r="108" spans="1:29">
      <c r="A108" t="s">
        <v>273</v>
      </c>
      <c r="B108" s="3" t="s">
        <v>273</v>
      </c>
      <c r="C108" s="3" t="s">
        <v>274</v>
      </c>
      <c r="D108">
        <v>6712569</v>
      </c>
      <c r="E108" s="3" t="s">
        <v>12</v>
      </c>
      <c r="F108">
        <v>200968</v>
      </c>
      <c r="G108">
        <v>2991</v>
      </c>
      <c r="H108">
        <v>29939</v>
      </c>
      <c r="I108">
        <v>446</v>
      </c>
      <c r="J108">
        <v>1.488296644</v>
      </c>
      <c r="Q108" s="4" t="s">
        <v>256</v>
      </c>
      <c r="R108" s="4">
        <v>27520953</v>
      </c>
      <c r="S108" s="4">
        <v>81761</v>
      </c>
      <c r="T108" s="4">
        <v>796</v>
      </c>
      <c r="U108" s="4">
        <v>0.973569306</v>
      </c>
      <c r="W108" s="4" t="s">
        <v>254</v>
      </c>
      <c r="X108" s="10">
        <f t="shared" si="6"/>
        <v>0.00554236421411288</v>
      </c>
      <c r="Y108" s="10">
        <f t="shared" si="7"/>
        <v>0.031185941267508</v>
      </c>
      <c r="Z108" s="10">
        <f t="shared" si="8"/>
        <v>0.186855265049459</v>
      </c>
      <c r="AA108" s="10">
        <f t="shared" si="9"/>
        <v>0.973896563084808</v>
      </c>
      <c r="AB108" s="23">
        <f t="shared" si="10"/>
        <v>3.14537254212178e-5</v>
      </c>
      <c r="AC108" s="23">
        <f t="shared" si="11"/>
        <v>3.85280554849238e-5</v>
      </c>
    </row>
    <row r="109" spans="1:29">
      <c r="A109" t="s">
        <v>275</v>
      </c>
      <c r="B109" s="3" t="s">
        <v>276</v>
      </c>
      <c r="C109" s="3" t="s">
        <v>277</v>
      </c>
      <c r="D109">
        <v>7460338</v>
      </c>
      <c r="E109" s="3" t="s">
        <v>12</v>
      </c>
      <c r="F109">
        <v>183560</v>
      </c>
      <c r="G109">
        <v>679</v>
      </c>
      <c r="H109">
        <v>24605</v>
      </c>
      <c r="I109">
        <v>91</v>
      </c>
      <c r="J109">
        <v>0.369906298</v>
      </c>
      <c r="Q109" s="4" t="s">
        <v>259</v>
      </c>
      <c r="R109" s="4">
        <v>2983794</v>
      </c>
      <c r="S109" s="4">
        <v>128811</v>
      </c>
      <c r="T109" s="4">
        <v>2893</v>
      </c>
      <c r="U109" s="4">
        <v>2.245926202</v>
      </c>
      <c r="W109" s="4" t="s">
        <v>256</v>
      </c>
      <c r="X109" s="10">
        <f t="shared" si="6"/>
        <v>0.00695821099977044</v>
      </c>
      <c r="Y109" s="10">
        <f t="shared" si="7"/>
        <v>0.0929748099176116</v>
      </c>
      <c r="Z109" s="10">
        <f t="shared" si="8"/>
        <v>0.392529381978214</v>
      </c>
      <c r="AA109" s="10">
        <f t="shared" si="9"/>
        <v>1.00968969914145</v>
      </c>
      <c r="AB109" s="23">
        <f t="shared" si="10"/>
        <v>0.000256402933339702</v>
      </c>
      <c r="AC109" s="23">
        <f t="shared" si="11"/>
        <v>0.000314071109540028</v>
      </c>
    </row>
    <row r="110" spans="1:29">
      <c r="A110" t="s">
        <v>278</v>
      </c>
      <c r="B110" s="3" t="s">
        <v>278</v>
      </c>
      <c r="C110" s="3" t="s">
        <v>279</v>
      </c>
      <c r="D110">
        <v>1849698</v>
      </c>
      <c r="E110" s="3" t="s">
        <v>15</v>
      </c>
      <c r="F110">
        <v>802534</v>
      </c>
      <c r="G110">
        <v>5643</v>
      </c>
      <c r="H110">
        <v>433873</v>
      </c>
      <c r="I110">
        <v>3051</v>
      </c>
      <c r="J110">
        <v>0.703147779</v>
      </c>
      <c r="Q110" s="4" t="s">
        <v>261</v>
      </c>
      <c r="R110" s="4">
        <v>125798669</v>
      </c>
      <c r="S110" s="4">
        <v>6653841</v>
      </c>
      <c r="T110" s="4">
        <v>28248</v>
      </c>
      <c r="U110" s="4">
        <v>0.424536745</v>
      </c>
      <c r="W110" s="4" t="s">
        <v>259</v>
      </c>
      <c r="X110" s="10">
        <f t="shared" si="6"/>
        <v>0.0132530866509581</v>
      </c>
      <c r="Y110" s="10">
        <f t="shared" si="7"/>
        <v>0.0845103460650971</v>
      </c>
      <c r="Z110" s="10">
        <f t="shared" si="8"/>
        <v>0.327650789899563</v>
      </c>
      <c r="AA110" s="10">
        <f t="shared" si="9"/>
        <v>0.747304550080824</v>
      </c>
      <c r="AB110" s="23">
        <f t="shared" si="10"/>
        <v>0.00027424313406645</v>
      </c>
      <c r="AC110" s="23">
        <f t="shared" si="11"/>
        <v>0.000335923791035068</v>
      </c>
    </row>
    <row r="111" spans="1:29">
      <c r="A111" t="s">
        <v>280</v>
      </c>
      <c r="B111" s="3" t="s">
        <v>280</v>
      </c>
      <c r="C111" s="3" t="s">
        <v>281</v>
      </c>
      <c r="D111">
        <v>6771939</v>
      </c>
      <c r="E111" s="3" t="s">
        <v>12</v>
      </c>
      <c r="F111">
        <v>1092995</v>
      </c>
      <c r="G111">
        <v>10315</v>
      </c>
      <c r="H111">
        <v>161401</v>
      </c>
      <c r="I111">
        <v>1523</v>
      </c>
      <c r="J111">
        <v>0.943737163</v>
      </c>
      <c r="Q111" s="4" t="s">
        <v>263</v>
      </c>
      <c r="R111" s="4">
        <v>10380442</v>
      </c>
      <c r="S111" s="4">
        <v>1689314</v>
      </c>
      <c r="T111" s="4">
        <v>14003</v>
      </c>
      <c r="U111" s="4">
        <v>0.828916353</v>
      </c>
      <c r="W111" s="4" t="s">
        <v>261</v>
      </c>
      <c r="X111" s="10">
        <f t="shared" si="6"/>
        <v>0.00447810164037004</v>
      </c>
      <c r="Y111" s="10">
        <f t="shared" si="7"/>
        <v>0.036910913370169</v>
      </c>
      <c r="Z111" s="10">
        <f t="shared" si="8"/>
        <v>0.238156106356243</v>
      </c>
      <c r="AA111" s="10">
        <f t="shared" si="9"/>
        <v>1.36128950760007</v>
      </c>
      <c r="AB111" s="23">
        <f t="shared" si="10"/>
        <v>5.35871866709505e-5</v>
      </c>
      <c r="AC111" s="23">
        <f t="shared" si="11"/>
        <v>6.5639604647487e-5</v>
      </c>
    </row>
    <row r="112" spans="1:29">
      <c r="A112" t="s">
        <v>282</v>
      </c>
      <c r="B112" s="3" t="s">
        <v>282</v>
      </c>
      <c r="C112" s="3" t="s">
        <v>283</v>
      </c>
      <c r="D112">
        <v>2171978</v>
      </c>
      <c r="E112" s="3" t="s">
        <v>19</v>
      </c>
      <c r="F112">
        <v>32910</v>
      </c>
      <c r="G112">
        <v>697</v>
      </c>
      <c r="H112">
        <v>15152</v>
      </c>
      <c r="I112">
        <v>321</v>
      </c>
      <c r="J112">
        <v>2.117897296</v>
      </c>
      <c r="Q112" s="4" t="s">
        <v>265</v>
      </c>
      <c r="R112" s="4">
        <v>19169833</v>
      </c>
      <c r="S112" s="4">
        <v>1305188</v>
      </c>
      <c r="T112" s="4">
        <v>13660</v>
      </c>
      <c r="U112" s="4">
        <v>1.046592522</v>
      </c>
      <c r="W112" s="4" t="s">
        <v>263</v>
      </c>
      <c r="X112" s="10">
        <f t="shared" si="6"/>
        <v>0.0092320341988822</v>
      </c>
      <c r="Y112" s="10">
        <f t="shared" si="7"/>
        <v>0.0492244440617514</v>
      </c>
      <c r="Z112" s="10">
        <f t="shared" si="8"/>
        <v>0.262741725406362</v>
      </c>
      <c r="AA112" s="10">
        <f t="shared" si="9"/>
        <v>1.06988265133339</v>
      </c>
      <c r="AB112" s="23">
        <f t="shared" si="10"/>
        <v>0.000127744854911156</v>
      </c>
      <c r="AC112" s="23">
        <f t="shared" si="11"/>
        <v>0.00015647624540559</v>
      </c>
    </row>
    <row r="113" spans="1:29">
      <c r="A113" t="s">
        <v>284</v>
      </c>
      <c r="B113" s="3" t="s">
        <v>284</v>
      </c>
      <c r="C113" s="3" t="s">
        <v>285</v>
      </c>
      <c r="D113">
        <v>5265647</v>
      </c>
      <c r="E113" s="3" t="s">
        <v>19</v>
      </c>
      <c r="F113">
        <v>7400</v>
      </c>
      <c r="G113">
        <v>294</v>
      </c>
      <c r="H113">
        <v>1405</v>
      </c>
      <c r="I113">
        <v>56</v>
      </c>
      <c r="J113">
        <v>3.972972973</v>
      </c>
      <c r="Q113" s="4" t="s">
        <v>267</v>
      </c>
      <c r="R113" s="4">
        <v>55843563</v>
      </c>
      <c r="S113" s="4">
        <v>323454</v>
      </c>
      <c r="T113" s="4">
        <v>5648</v>
      </c>
      <c r="U113" s="4">
        <v>1.746152467</v>
      </c>
      <c r="W113" s="4" t="s">
        <v>265</v>
      </c>
      <c r="X113" s="10">
        <f t="shared" si="6"/>
        <v>0.00772752972740907</v>
      </c>
      <c r="Y113" s="10">
        <f t="shared" si="7"/>
        <v>0.051964727574822</v>
      </c>
      <c r="Z113" s="10">
        <f t="shared" si="8"/>
        <v>0.263655540496388</v>
      </c>
      <c r="AA113" s="10">
        <f t="shared" si="9"/>
        <v>0.983739373678779</v>
      </c>
      <c r="AB113" s="23">
        <f t="shared" si="10"/>
        <v>0.000104151683809552</v>
      </c>
      <c r="AC113" s="23">
        <f t="shared" si="11"/>
        <v>0.000127576679675463</v>
      </c>
    </row>
    <row r="114" spans="1:29">
      <c r="A114" t="s">
        <v>286</v>
      </c>
      <c r="B114" s="3" t="s">
        <v>286</v>
      </c>
      <c r="C114" s="3" t="s">
        <v>287</v>
      </c>
      <c r="D114">
        <v>7034832</v>
      </c>
      <c r="E114" s="3" t="s">
        <v>19</v>
      </c>
      <c r="F114">
        <v>501738</v>
      </c>
      <c r="G114">
        <v>6419</v>
      </c>
      <c r="H114">
        <v>71322</v>
      </c>
      <c r="I114">
        <v>912</v>
      </c>
      <c r="J114">
        <v>1.279352969</v>
      </c>
      <c r="Q114" s="4" t="s">
        <v>269</v>
      </c>
      <c r="R114" s="4">
        <v>122656</v>
      </c>
      <c r="S114" s="4">
        <v>3067</v>
      </c>
      <c r="T114" s="4">
        <v>13</v>
      </c>
      <c r="U114" s="4">
        <v>0.423866971</v>
      </c>
      <c r="W114" s="4" t="s">
        <v>267</v>
      </c>
      <c r="X114" s="10">
        <f t="shared" si="6"/>
        <v>0.00566732078113991</v>
      </c>
      <c r="Y114" s="10">
        <f t="shared" si="7"/>
        <v>0.0696529267030973</v>
      </c>
      <c r="Z114" s="10">
        <f t="shared" si="8"/>
        <v>0.298355977779545</v>
      </c>
      <c r="AA114" s="10">
        <f t="shared" si="9"/>
        <v>0.818182943730391</v>
      </c>
      <c r="AB114" s="23">
        <f t="shared" si="10"/>
        <v>9.63612289405566e-5</v>
      </c>
      <c r="AC114" s="23">
        <f t="shared" si="11"/>
        <v>0.000118034055600701</v>
      </c>
    </row>
    <row r="115" spans="1:29">
      <c r="A115" t="s">
        <v>288</v>
      </c>
      <c r="B115" s="3" t="s">
        <v>288</v>
      </c>
      <c r="C115" s="3" t="s">
        <v>289</v>
      </c>
      <c r="D115">
        <v>38320</v>
      </c>
      <c r="E115" s="3" t="s">
        <v>15</v>
      </c>
      <c r="F115">
        <v>16429</v>
      </c>
      <c r="G115">
        <v>84</v>
      </c>
      <c r="H115">
        <v>428732</v>
      </c>
      <c r="I115">
        <v>2192</v>
      </c>
      <c r="J115">
        <v>0.51129101</v>
      </c>
      <c r="Q115" s="4" t="s">
        <v>271</v>
      </c>
      <c r="R115" s="4">
        <v>4381108</v>
      </c>
      <c r="S115" s="4">
        <v>629525</v>
      </c>
      <c r="T115" s="4">
        <v>2554</v>
      </c>
      <c r="U115" s="4">
        <v>0.405702712</v>
      </c>
      <c r="W115" s="4" t="s">
        <v>269</v>
      </c>
      <c r="X115" s="10">
        <f t="shared" si="6"/>
        <v>0.0334410764507032</v>
      </c>
      <c r="Y115" s="10">
        <f t="shared" si="7"/>
        <v>0.185263603470293</v>
      </c>
      <c r="Z115" s="10">
        <f t="shared" si="8"/>
        <v>0.698309468373618</v>
      </c>
      <c r="AA115" s="10">
        <f t="shared" si="9"/>
        <v>1.36206349205802</v>
      </c>
      <c r="AB115" s="23">
        <f t="shared" si="10"/>
        <v>0.00589271773953794</v>
      </c>
      <c r="AC115" s="23">
        <f t="shared" si="11"/>
        <v>0.00721806250247104</v>
      </c>
    </row>
    <row r="116" spans="1:29">
      <c r="A116" t="s">
        <v>290</v>
      </c>
      <c r="B116" s="3" t="s">
        <v>290</v>
      </c>
      <c r="C116" s="3" t="s">
        <v>291</v>
      </c>
      <c r="D116">
        <v>2655811</v>
      </c>
      <c r="E116" s="3" t="s">
        <v>15</v>
      </c>
      <c r="F116">
        <v>1030966</v>
      </c>
      <c r="G116">
        <v>8907</v>
      </c>
      <c r="H116">
        <v>388193</v>
      </c>
      <c r="I116">
        <v>3354</v>
      </c>
      <c r="J116">
        <v>0.863947017</v>
      </c>
      <c r="Q116" s="4" t="s">
        <v>273</v>
      </c>
      <c r="R116" s="4">
        <v>6712569</v>
      </c>
      <c r="S116" s="4">
        <v>200968</v>
      </c>
      <c r="T116" s="4">
        <v>2991</v>
      </c>
      <c r="U116" s="4">
        <v>1.488296644</v>
      </c>
      <c r="W116" s="4" t="s">
        <v>271</v>
      </c>
      <c r="X116" s="10">
        <f t="shared" si="6"/>
        <v>0.0118560671892443</v>
      </c>
      <c r="Y116" s="10">
        <f t="shared" si="7"/>
        <v>0.0605629852121261</v>
      </c>
      <c r="Z116" s="10">
        <f t="shared" si="8"/>
        <v>0.333418025272319</v>
      </c>
      <c r="AA116" s="10">
        <f t="shared" si="9"/>
        <v>1.38371023106675</v>
      </c>
      <c r="AB116" s="23">
        <f t="shared" si="10"/>
        <v>0.000331270034360236</v>
      </c>
      <c r="AC116" s="23">
        <f t="shared" si="11"/>
        <v>0.000405776743244349</v>
      </c>
    </row>
    <row r="117" spans="1:29">
      <c r="A117" t="s">
        <v>292</v>
      </c>
      <c r="B117" s="3" t="s">
        <v>292</v>
      </c>
      <c r="C117" s="3" t="s">
        <v>293</v>
      </c>
      <c r="D117">
        <v>643801</v>
      </c>
      <c r="E117" s="3" t="s">
        <v>15</v>
      </c>
      <c r="F117">
        <v>216979</v>
      </c>
      <c r="G117">
        <v>1037</v>
      </c>
      <c r="H117">
        <v>337028</v>
      </c>
      <c r="I117">
        <v>1611</v>
      </c>
      <c r="J117">
        <v>0.477926435</v>
      </c>
      <c r="Q117" s="4" t="s">
        <v>275</v>
      </c>
      <c r="R117" s="4">
        <v>7460338</v>
      </c>
      <c r="S117" s="4">
        <v>183560</v>
      </c>
      <c r="T117" s="4">
        <v>679</v>
      </c>
      <c r="U117" s="4">
        <v>0.369906298</v>
      </c>
      <c r="W117" s="4" t="s">
        <v>273</v>
      </c>
      <c r="X117" s="10">
        <f t="shared" si="6"/>
        <v>0.0104761632821426</v>
      </c>
      <c r="Y117" s="10">
        <f t="shared" si="7"/>
        <v>0.0769738747407465</v>
      </c>
      <c r="Z117" s="10">
        <f t="shared" si="8"/>
        <v>0.326126209051015</v>
      </c>
      <c r="AA117" s="10">
        <f t="shared" si="9"/>
        <v>0.866626129260556</v>
      </c>
      <c r="AB117" s="23">
        <f t="shared" si="10"/>
        <v>0.000227909846610884</v>
      </c>
      <c r="AC117" s="23">
        <f t="shared" si="11"/>
        <v>0.000279169576836874</v>
      </c>
    </row>
    <row r="118" spans="1:29">
      <c r="A118" t="s">
        <v>294</v>
      </c>
      <c r="B118" s="3" t="s">
        <v>294</v>
      </c>
      <c r="C118" s="3" t="s">
        <v>295</v>
      </c>
      <c r="D118">
        <v>28936285</v>
      </c>
      <c r="E118" s="3" t="s">
        <v>19</v>
      </c>
      <c r="F118">
        <v>64050</v>
      </c>
      <c r="G118">
        <v>1388</v>
      </c>
      <c r="H118">
        <v>2213</v>
      </c>
      <c r="I118">
        <v>48</v>
      </c>
      <c r="J118">
        <v>2.167056987</v>
      </c>
      <c r="Q118" s="4" t="s">
        <v>278</v>
      </c>
      <c r="R118" s="4">
        <v>1849698</v>
      </c>
      <c r="S118" s="4">
        <v>802534</v>
      </c>
      <c r="T118" s="4">
        <v>5643</v>
      </c>
      <c r="U118" s="4">
        <v>0.703147779</v>
      </c>
      <c r="W118" s="4" t="s">
        <v>275</v>
      </c>
      <c r="X118" s="10">
        <f t="shared" si="6"/>
        <v>0.0101601479894746</v>
      </c>
      <c r="Y118" s="10">
        <f t="shared" si="7"/>
        <v>0.0784524678731214</v>
      </c>
      <c r="Z118" s="10">
        <f t="shared" si="8"/>
        <v>0.401363829373126</v>
      </c>
      <c r="AA118" s="10">
        <f t="shared" si="9"/>
        <v>1.43049709030231</v>
      </c>
      <c r="AB118" s="23">
        <f t="shared" si="10"/>
        <v>0.000457648300431665</v>
      </c>
      <c r="AC118" s="23">
        <f t="shared" si="11"/>
        <v>0.000560579037156533</v>
      </c>
    </row>
    <row r="119" spans="1:29">
      <c r="A119" t="s">
        <v>296</v>
      </c>
      <c r="B119" s="3" t="s">
        <v>296</v>
      </c>
      <c r="C119" s="3" t="s">
        <v>297</v>
      </c>
      <c r="D119">
        <v>19994654</v>
      </c>
      <c r="E119" s="3" t="s">
        <v>19</v>
      </c>
      <c r="F119">
        <v>85664</v>
      </c>
      <c r="G119">
        <v>2626</v>
      </c>
      <c r="H119">
        <v>4284</v>
      </c>
      <c r="I119">
        <v>131</v>
      </c>
      <c r="J119">
        <v>3.065465073</v>
      </c>
      <c r="Q119" s="4" t="s">
        <v>280</v>
      </c>
      <c r="R119" s="4">
        <v>6771939</v>
      </c>
      <c r="S119" s="4">
        <v>1092995</v>
      </c>
      <c r="T119" s="4">
        <v>10315</v>
      </c>
      <c r="U119" s="4">
        <v>0.943737163</v>
      </c>
      <c r="W119" s="4" t="s">
        <v>278</v>
      </c>
      <c r="X119" s="10">
        <f t="shared" si="6"/>
        <v>0.0152244201310682</v>
      </c>
      <c r="Y119" s="10">
        <f t="shared" si="7"/>
        <v>0.0575522990918425</v>
      </c>
      <c r="Z119" s="10">
        <f t="shared" si="8"/>
        <v>0.298392973997153</v>
      </c>
      <c r="AA119" s="10">
        <f t="shared" si="9"/>
        <v>1.13517605226569</v>
      </c>
      <c r="AB119" s="23">
        <f t="shared" si="10"/>
        <v>0.000296794091751049</v>
      </c>
      <c r="AC119" s="23">
        <f t="shared" si="11"/>
        <v>0.00036354673672036</v>
      </c>
    </row>
    <row r="120" spans="1:29">
      <c r="A120" t="s">
        <v>298</v>
      </c>
      <c r="B120" s="3" t="s">
        <v>298</v>
      </c>
      <c r="C120" s="3" t="s">
        <v>299</v>
      </c>
      <c r="D120">
        <v>33091831</v>
      </c>
      <c r="E120" s="3" t="s">
        <v>12</v>
      </c>
      <c r="F120">
        <v>4246467</v>
      </c>
      <c r="G120">
        <v>35099</v>
      </c>
      <c r="H120">
        <v>128324</v>
      </c>
      <c r="I120">
        <v>1061</v>
      </c>
      <c r="J120">
        <v>0.826545926</v>
      </c>
      <c r="Q120" s="4" t="s">
        <v>282</v>
      </c>
      <c r="R120" s="4">
        <v>2171978</v>
      </c>
      <c r="S120" s="4">
        <v>32910</v>
      </c>
      <c r="T120" s="4">
        <v>697</v>
      </c>
      <c r="U120" s="4">
        <v>2.117897296</v>
      </c>
      <c r="W120" s="4" t="s">
        <v>280</v>
      </c>
      <c r="X120" s="10">
        <f t="shared" si="6"/>
        <v>0.0104494448727251</v>
      </c>
      <c r="Y120" s="10">
        <f t="shared" si="7"/>
        <v>0.0539374217742903</v>
      </c>
      <c r="Z120" s="10">
        <f t="shared" si="8"/>
        <v>0.27422958566005</v>
      </c>
      <c r="AA120" s="10">
        <f t="shared" si="9"/>
        <v>1.0210655399347</v>
      </c>
      <c r="AB120" s="23">
        <f t="shared" si="10"/>
        <v>0.000157816108155599</v>
      </c>
      <c r="AC120" s="23">
        <f t="shared" si="11"/>
        <v>0.000193310893702023</v>
      </c>
    </row>
    <row r="121" spans="1:29">
      <c r="A121" t="s">
        <v>300</v>
      </c>
      <c r="B121" s="3" t="s">
        <v>300</v>
      </c>
      <c r="C121" s="3" t="s">
        <v>301</v>
      </c>
      <c r="D121">
        <v>557204</v>
      </c>
      <c r="E121" s="3" t="s">
        <v>12</v>
      </c>
      <c r="F121">
        <v>176993</v>
      </c>
      <c r="G121">
        <v>298</v>
      </c>
      <c r="H121">
        <v>317645</v>
      </c>
      <c r="I121">
        <v>535</v>
      </c>
      <c r="J121">
        <v>0.168368241</v>
      </c>
      <c r="Q121" s="4" t="s">
        <v>284</v>
      </c>
      <c r="R121" s="4">
        <v>5265647</v>
      </c>
      <c r="S121" s="4">
        <v>7400</v>
      </c>
      <c r="T121" s="4">
        <v>294</v>
      </c>
      <c r="U121" s="4">
        <v>3.972972973</v>
      </c>
      <c r="W121" s="4" t="s">
        <v>282</v>
      </c>
      <c r="X121" s="10">
        <f t="shared" si="6"/>
        <v>0.0145315495674782</v>
      </c>
      <c r="Y121" s="10">
        <f t="shared" si="7"/>
        <v>0.112554054666811</v>
      </c>
      <c r="Z121" s="10">
        <f t="shared" si="8"/>
        <v>0.399896323185497</v>
      </c>
      <c r="AA121" s="10">
        <f t="shared" si="9"/>
        <v>0.763263048310246</v>
      </c>
      <c r="AB121" s="23">
        <f t="shared" si="10"/>
        <v>0.000499223155327157</v>
      </c>
      <c r="AC121" s="23">
        <f t="shared" si="11"/>
        <v>0.000611504588732393</v>
      </c>
    </row>
    <row r="122" spans="1:29">
      <c r="A122" t="s">
        <v>302</v>
      </c>
      <c r="B122" s="3" t="s">
        <v>302</v>
      </c>
      <c r="C122" s="3" t="s">
        <v>303</v>
      </c>
      <c r="D122">
        <v>21271006</v>
      </c>
      <c r="E122" s="3" t="s">
        <v>19</v>
      </c>
      <c r="F122">
        <v>30495</v>
      </c>
      <c r="G122">
        <v>728</v>
      </c>
      <c r="H122">
        <v>1434</v>
      </c>
      <c r="I122">
        <v>34</v>
      </c>
      <c r="J122">
        <v>2.387276603</v>
      </c>
      <c r="Q122" s="4" t="s">
        <v>286</v>
      </c>
      <c r="R122" s="4">
        <v>7034832</v>
      </c>
      <c r="S122" s="4">
        <v>501738</v>
      </c>
      <c r="T122" s="4">
        <v>6419</v>
      </c>
      <c r="U122" s="4">
        <v>1.279352969</v>
      </c>
      <c r="W122" s="4" t="s">
        <v>284</v>
      </c>
      <c r="X122" s="10">
        <f t="shared" si="6"/>
        <v>0.0112403282740467</v>
      </c>
      <c r="Y122" s="10">
        <f t="shared" si="7"/>
        <v>0.153978944701972</v>
      </c>
      <c r="Z122" s="10">
        <f t="shared" si="8"/>
        <v>0.451264711850634</v>
      </c>
      <c r="AA122" s="10">
        <f t="shared" si="9"/>
        <v>0.608580986919957</v>
      </c>
      <c r="AB122" s="23">
        <f t="shared" si="10"/>
        <v>0.000475324377112152</v>
      </c>
      <c r="AC122" s="23">
        <f t="shared" si="11"/>
        <v>0.000582230681086831</v>
      </c>
    </row>
    <row r="123" spans="1:29">
      <c r="A123" t="s">
        <v>304</v>
      </c>
      <c r="B123" s="3" t="s">
        <v>304</v>
      </c>
      <c r="C123" s="3" t="s">
        <v>305</v>
      </c>
      <c r="D123">
        <v>443602</v>
      </c>
      <c r="E123" s="3" t="s">
        <v>15</v>
      </c>
      <c r="F123">
        <v>81596</v>
      </c>
      <c r="G123">
        <v>641</v>
      </c>
      <c r="H123">
        <v>183940</v>
      </c>
      <c r="I123">
        <v>1445</v>
      </c>
      <c r="J123">
        <v>0.785577724</v>
      </c>
      <c r="Q123" s="4" t="s">
        <v>288</v>
      </c>
      <c r="R123" s="4">
        <v>38320</v>
      </c>
      <c r="S123" s="4">
        <v>16429</v>
      </c>
      <c r="T123" s="4">
        <v>84</v>
      </c>
      <c r="U123" s="4">
        <v>0.51129101</v>
      </c>
      <c r="W123" s="4" t="s">
        <v>286</v>
      </c>
      <c r="X123" s="10">
        <f t="shared" si="6"/>
        <v>0.0103346653501638</v>
      </c>
      <c r="Y123" s="10">
        <f t="shared" si="7"/>
        <v>0.0635184411447341</v>
      </c>
      <c r="Z123" s="10">
        <f t="shared" si="8"/>
        <v>0.293058665345849</v>
      </c>
      <c r="AA123" s="10">
        <f t="shared" si="9"/>
        <v>0.915131411789405</v>
      </c>
      <c r="AB123" s="23">
        <f t="shared" si="10"/>
        <v>0.000176049290637506</v>
      </c>
      <c r="AC123" s="23">
        <f t="shared" si="11"/>
        <v>0.000215644943386827</v>
      </c>
    </row>
    <row r="124" spans="1:29">
      <c r="A124" t="s">
        <v>306</v>
      </c>
      <c r="B124" s="3" t="s">
        <v>306</v>
      </c>
      <c r="C124" s="3" t="s">
        <v>307</v>
      </c>
      <c r="D124">
        <v>374756</v>
      </c>
      <c r="E124" s="3" t="s">
        <v>26</v>
      </c>
      <c r="F124">
        <v>141415</v>
      </c>
      <c r="G124">
        <v>909</v>
      </c>
      <c r="H124">
        <v>377352</v>
      </c>
      <c r="I124">
        <v>2426</v>
      </c>
      <c r="J124">
        <v>0.642788954</v>
      </c>
      <c r="Q124" s="4" t="s">
        <v>290</v>
      </c>
      <c r="R124" s="4">
        <v>2655811</v>
      </c>
      <c r="S124" s="4">
        <v>1030966</v>
      </c>
      <c r="T124" s="4">
        <v>8907</v>
      </c>
      <c r="U124" s="4">
        <v>0.863947017</v>
      </c>
      <c r="W124" s="4" t="s">
        <v>288</v>
      </c>
      <c r="X124" s="10">
        <f t="shared" si="6"/>
        <v>0.0468604661936164</v>
      </c>
      <c r="Y124" s="10">
        <f t="shared" si="7"/>
        <v>0.13023318527881</v>
      </c>
      <c r="Z124" s="10">
        <f t="shared" si="8"/>
        <v>0.537775360348204</v>
      </c>
      <c r="AA124" s="10">
        <f t="shared" si="9"/>
        <v>1.27314967529481</v>
      </c>
      <c r="AB124" s="23">
        <f t="shared" si="10"/>
        <v>0.00417838670750777</v>
      </c>
      <c r="AC124" s="23">
        <f t="shared" si="11"/>
        <v>0.00511815731677148</v>
      </c>
    </row>
    <row r="125" spans="1:29">
      <c r="A125" t="s">
        <v>308</v>
      </c>
      <c r="B125" s="3" t="s">
        <v>308</v>
      </c>
      <c r="C125" s="3" t="s">
        <v>309</v>
      </c>
      <c r="D125">
        <v>4863443</v>
      </c>
      <c r="E125" s="3" t="s">
        <v>19</v>
      </c>
      <c r="F125">
        <v>58670</v>
      </c>
      <c r="G125">
        <v>982</v>
      </c>
      <c r="H125">
        <v>12063</v>
      </c>
      <c r="I125">
        <v>202</v>
      </c>
      <c r="J125">
        <v>1.673768536</v>
      </c>
      <c r="Q125" s="4" t="s">
        <v>292</v>
      </c>
      <c r="R125" s="4">
        <v>643801</v>
      </c>
      <c r="S125" s="4">
        <v>216979</v>
      </c>
      <c r="T125" s="4">
        <v>1037</v>
      </c>
      <c r="U125" s="4">
        <v>0.477926435</v>
      </c>
      <c r="W125" s="4" t="s">
        <v>290</v>
      </c>
      <c r="X125" s="10">
        <f t="shared" si="6"/>
        <v>0.0137082754379055</v>
      </c>
      <c r="Y125" s="10">
        <f t="shared" si="7"/>
        <v>0.0546032745383149</v>
      </c>
      <c r="Z125" s="10">
        <f t="shared" si="8"/>
        <v>0.279922363666284</v>
      </c>
      <c r="AA125" s="10">
        <f t="shared" si="9"/>
        <v>1.05405831993076</v>
      </c>
      <c r="AB125" s="23">
        <f t="shared" si="10"/>
        <v>0.000220853225953806</v>
      </c>
      <c r="AC125" s="23">
        <f t="shared" si="11"/>
        <v>0.000270525835322282</v>
      </c>
    </row>
    <row r="126" spans="1:29">
      <c r="A126" t="s">
        <v>310</v>
      </c>
      <c r="B126" s="3" t="s">
        <v>310</v>
      </c>
      <c r="C126" s="3" t="s">
        <v>311</v>
      </c>
      <c r="D126">
        <v>1275463</v>
      </c>
      <c r="E126" s="3" t="s">
        <v>19</v>
      </c>
      <c r="F126">
        <v>36628</v>
      </c>
      <c r="G126">
        <v>968</v>
      </c>
      <c r="H126">
        <v>28717</v>
      </c>
      <c r="I126">
        <v>759</v>
      </c>
      <c r="J126">
        <v>2.642786939</v>
      </c>
      <c r="Q126" s="4" t="s">
        <v>294</v>
      </c>
      <c r="R126" s="4">
        <v>28936285</v>
      </c>
      <c r="S126" s="4">
        <v>64050</v>
      </c>
      <c r="T126" s="4">
        <v>1388</v>
      </c>
      <c r="U126" s="4">
        <v>2.167056987</v>
      </c>
      <c r="W126" s="4" t="s">
        <v>292</v>
      </c>
      <c r="X126" s="10">
        <f t="shared" si="6"/>
        <v>0.0206757857113798</v>
      </c>
      <c r="Y126" s="10">
        <f t="shared" si="7"/>
        <v>0.0757447056635433</v>
      </c>
      <c r="Z126" s="10">
        <f t="shared" si="8"/>
        <v>0.378260484161647</v>
      </c>
      <c r="AA126" s="10">
        <f t="shared" si="9"/>
        <v>1.30445776098478</v>
      </c>
      <c r="AB126" s="23">
        <f t="shared" si="10"/>
        <v>0.000772743391711019</v>
      </c>
      <c r="AC126" s="23">
        <f t="shared" si="11"/>
        <v>0.000946542893496703</v>
      </c>
    </row>
    <row r="127" spans="1:29">
      <c r="A127" t="s">
        <v>312</v>
      </c>
      <c r="B127" s="3" t="s">
        <v>312</v>
      </c>
      <c r="C127" s="3" t="s">
        <v>313</v>
      </c>
      <c r="D127">
        <v>284330</v>
      </c>
      <c r="E127" s="3" t="s">
        <v>19</v>
      </c>
      <c r="F127">
        <v>36891</v>
      </c>
      <c r="G127">
        <v>187</v>
      </c>
      <c r="H127">
        <v>129747</v>
      </c>
      <c r="I127">
        <v>658</v>
      </c>
      <c r="J127">
        <v>0.506898702</v>
      </c>
      <c r="Q127" s="4" t="s">
        <v>296</v>
      </c>
      <c r="R127" s="4">
        <v>19994654</v>
      </c>
      <c r="S127" s="4">
        <v>85664</v>
      </c>
      <c r="T127" s="4">
        <v>2626</v>
      </c>
      <c r="U127" s="4">
        <v>3.065465073</v>
      </c>
      <c r="W127" s="4" t="s">
        <v>294</v>
      </c>
      <c r="X127" s="10">
        <f t="shared" si="6"/>
        <v>0.0068577491622223</v>
      </c>
      <c r="Y127" s="10">
        <f t="shared" si="7"/>
        <v>0.0978658070460152</v>
      </c>
      <c r="Z127" s="10">
        <f t="shared" si="8"/>
        <v>0.363132796968122</v>
      </c>
      <c r="AA127" s="10">
        <f t="shared" si="9"/>
        <v>0.756983965696272</v>
      </c>
      <c r="AB127" s="23">
        <f t="shared" si="10"/>
        <v>0.000184486559941439</v>
      </c>
      <c r="AC127" s="23">
        <f t="shared" si="11"/>
        <v>0.000225979858425663</v>
      </c>
    </row>
    <row r="128" spans="1:29">
      <c r="A128" t="s">
        <v>314</v>
      </c>
      <c r="B128" s="3" t="s">
        <v>314</v>
      </c>
      <c r="C128" s="3" t="s">
        <v>315</v>
      </c>
      <c r="D128">
        <v>131303955</v>
      </c>
      <c r="E128" s="3" t="s">
        <v>26</v>
      </c>
      <c r="F128">
        <v>5665376</v>
      </c>
      <c r="G128">
        <v>323212</v>
      </c>
      <c r="H128">
        <v>43147</v>
      </c>
      <c r="I128">
        <v>2462</v>
      </c>
      <c r="J128">
        <v>5.705040583</v>
      </c>
      <c r="Q128" s="4" t="s">
        <v>298</v>
      </c>
      <c r="R128" s="4">
        <v>33091831</v>
      </c>
      <c r="S128" s="4">
        <v>4246467</v>
      </c>
      <c r="T128" s="4">
        <v>35099</v>
      </c>
      <c r="U128" s="4">
        <v>0.826545926</v>
      </c>
      <c r="W128" s="4" t="s">
        <v>296</v>
      </c>
      <c r="X128" s="10">
        <f t="shared" si="6"/>
        <v>0.00763369793532025</v>
      </c>
      <c r="Y128" s="10">
        <f t="shared" si="7"/>
        <v>0.0920687711457829</v>
      </c>
      <c r="Z128" s="10">
        <f t="shared" si="8"/>
        <v>0.332122836950443</v>
      </c>
      <c r="AA128" s="10">
        <f t="shared" si="9"/>
        <v>0.668130512824534</v>
      </c>
      <c r="AB128" s="23">
        <f t="shared" si="10"/>
        <v>0.000155957894182102</v>
      </c>
      <c r="AC128" s="23">
        <f t="shared" si="11"/>
        <v>0.000191034744530024</v>
      </c>
    </row>
    <row r="129" spans="1:29">
      <c r="A129" t="s">
        <v>316</v>
      </c>
      <c r="B129" s="3" t="s">
        <v>317</v>
      </c>
      <c r="C129" s="3" t="s">
        <v>318</v>
      </c>
      <c r="D129">
        <v>4017550</v>
      </c>
      <c r="E129" s="3" t="s">
        <v>15</v>
      </c>
      <c r="F129">
        <v>514199</v>
      </c>
      <c r="G129">
        <v>11446</v>
      </c>
      <c r="H129">
        <v>127988</v>
      </c>
      <c r="I129">
        <v>2849</v>
      </c>
      <c r="J129">
        <v>2.225986437</v>
      </c>
      <c r="Q129" s="4" t="s">
        <v>300</v>
      </c>
      <c r="R129" s="4">
        <v>557204</v>
      </c>
      <c r="S129" s="4">
        <v>176993</v>
      </c>
      <c r="T129" s="4">
        <v>298</v>
      </c>
      <c r="U129" s="4">
        <v>0.168368241</v>
      </c>
      <c r="W129" s="4" t="s">
        <v>298</v>
      </c>
      <c r="X129" s="10">
        <f t="shared" si="6"/>
        <v>0.00659600488576738</v>
      </c>
      <c r="Y129" s="10">
        <f t="shared" si="7"/>
        <v>0.0405615153691841</v>
      </c>
      <c r="Z129" s="10">
        <f t="shared" si="8"/>
        <v>0.231024870752011</v>
      </c>
      <c r="AA129" s="10">
        <f t="shared" si="9"/>
        <v>1.07098622193537</v>
      </c>
      <c r="AB129" s="23">
        <f t="shared" si="10"/>
        <v>6.61969164941043e-5</v>
      </c>
      <c r="AC129" s="23">
        <f t="shared" si="11"/>
        <v>8.10854179421068e-5</v>
      </c>
    </row>
    <row r="130" spans="1:29">
      <c r="A130" t="s">
        <v>319</v>
      </c>
      <c r="B130" s="3" t="s">
        <v>319</v>
      </c>
      <c r="C130" s="3" t="s">
        <v>320</v>
      </c>
      <c r="D130">
        <v>39729</v>
      </c>
      <c r="E130" s="3" t="s">
        <v>15</v>
      </c>
      <c r="F130">
        <v>10842</v>
      </c>
      <c r="G130">
        <v>54</v>
      </c>
      <c r="H130">
        <v>272899</v>
      </c>
      <c r="I130">
        <v>1359</v>
      </c>
      <c r="J130">
        <v>0.498063088</v>
      </c>
      <c r="Q130" s="4" t="s">
        <v>302</v>
      </c>
      <c r="R130" s="4">
        <v>21271006</v>
      </c>
      <c r="S130" s="4">
        <v>30495</v>
      </c>
      <c r="T130" s="4">
        <v>728</v>
      </c>
      <c r="U130" s="4">
        <v>2.387276603</v>
      </c>
      <c r="W130" s="4" t="s">
        <v>300</v>
      </c>
      <c r="X130" s="10">
        <f t="shared" si="6"/>
        <v>0.0215603533724514</v>
      </c>
      <c r="Y130" s="10">
        <f t="shared" si="7"/>
        <v>0.0790549777888882</v>
      </c>
      <c r="Z130" s="10">
        <f t="shared" si="8"/>
        <v>0.450411761919848</v>
      </c>
      <c r="AA130" s="10">
        <f t="shared" si="9"/>
        <v>1.89909345532642</v>
      </c>
      <c r="AB130" s="23">
        <f t="shared" si="10"/>
        <v>0.00145794505011494</v>
      </c>
      <c r="AC130" s="23">
        <f t="shared" si="11"/>
        <v>0.00178585484016804</v>
      </c>
    </row>
    <row r="131" spans="1:29">
      <c r="A131" t="s">
        <v>321</v>
      </c>
      <c r="B131" s="3" t="s">
        <v>321</v>
      </c>
      <c r="C131" s="3" t="s">
        <v>322</v>
      </c>
      <c r="D131">
        <v>3370682</v>
      </c>
      <c r="E131" s="3" t="s">
        <v>12</v>
      </c>
      <c r="F131">
        <v>468610</v>
      </c>
      <c r="G131">
        <v>2177</v>
      </c>
      <c r="H131">
        <v>139025</v>
      </c>
      <c r="I131">
        <v>646</v>
      </c>
      <c r="J131">
        <v>0.464565417</v>
      </c>
      <c r="Q131" s="4" t="s">
        <v>304</v>
      </c>
      <c r="R131" s="4">
        <v>443602</v>
      </c>
      <c r="S131" s="4">
        <v>81596</v>
      </c>
      <c r="T131" s="4">
        <v>641</v>
      </c>
      <c r="U131" s="4">
        <v>0.785577724</v>
      </c>
      <c r="W131" s="4" t="s">
        <v>302</v>
      </c>
      <c r="X131" s="10">
        <f t="shared" si="6"/>
        <v>0.00749793154866837</v>
      </c>
      <c r="Y131" s="10">
        <f t="shared" si="7"/>
        <v>0.114369964441869</v>
      </c>
      <c r="Z131" s="10">
        <f t="shared" si="8"/>
        <v>0.397467485090643</v>
      </c>
      <c r="AA131" s="10">
        <f t="shared" si="9"/>
        <v>0.731063351341589</v>
      </c>
      <c r="AB131" s="23">
        <f t="shared" si="10"/>
        <v>0.000249178218922133</v>
      </c>
      <c r="AC131" s="23">
        <f t="shared" si="11"/>
        <v>0.000305221467908863</v>
      </c>
    </row>
    <row r="132" spans="1:29">
      <c r="A132" t="s">
        <v>323</v>
      </c>
      <c r="B132" s="3"/>
      <c r="C132" s="3" t="s">
        <v>324</v>
      </c>
      <c r="D132">
        <v>628205</v>
      </c>
      <c r="E132" s="3" t="s">
        <v>15</v>
      </c>
      <c r="F132">
        <v>233326</v>
      </c>
      <c r="G132">
        <v>2705</v>
      </c>
      <c r="H132">
        <v>371417</v>
      </c>
      <c r="I132">
        <v>4306</v>
      </c>
      <c r="J132">
        <v>1.15932215</v>
      </c>
      <c r="Q132" s="4" t="s">
        <v>306</v>
      </c>
      <c r="R132" s="4">
        <v>374756</v>
      </c>
      <c r="S132" s="4">
        <v>141415</v>
      </c>
      <c r="T132" s="4">
        <v>909</v>
      </c>
      <c r="U132" s="4">
        <v>0.642788954</v>
      </c>
      <c r="W132" s="4" t="s">
        <v>304</v>
      </c>
      <c r="X132" s="10">
        <f t="shared" si="6"/>
        <v>0.0230341338569801</v>
      </c>
      <c r="Y132" s="10">
        <f t="shared" si="7"/>
        <v>0.0930142604669225</v>
      </c>
      <c r="Z132" s="10">
        <f t="shared" si="8"/>
        <v>0.404613040581275</v>
      </c>
      <c r="AA132" s="10">
        <f t="shared" si="9"/>
        <v>1.09076677909834</v>
      </c>
      <c r="AB132" s="23">
        <f t="shared" si="10"/>
        <v>0.000945568948543513</v>
      </c>
      <c r="AC132" s="23">
        <f t="shared" si="11"/>
        <v>0.00115823904565944</v>
      </c>
    </row>
    <row r="133" spans="1:29">
      <c r="A133" t="s">
        <v>325</v>
      </c>
      <c r="B133" s="3" t="s">
        <v>325</v>
      </c>
      <c r="C133" s="3" t="s">
        <v>326</v>
      </c>
      <c r="D133">
        <v>4997</v>
      </c>
      <c r="E133" s="3" t="s">
        <v>26</v>
      </c>
      <c r="F133">
        <v>175</v>
      </c>
      <c r="G133">
        <v>2</v>
      </c>
      <c r="H133">
        <v>35021</v>
      </c>
      <c r="I133">
        <v>400</v>
      </c>
      <c r="J133">
        <v>1.142857143</v>
      </c>
      <c r="Q133" s="4" t="s">
        <v>308</v>
      </c>
      <c r="R133" s="4">
        <v>4863443</v>
      </c>
      <c r="S133" s="4">
        <v>58670</v>
      </c>
      <c r="T133" s="4">
        <v>982</v>
      </c>
      <c r="U133" s="4">
        <v>1.673768536</v>
      </c>
      <c r="W133" s="4" t="s">
        <v>306</v>
      </c>
      <c r="X133" s="10">
        <f t="shared" si="6"/>
        <v>0.0241887211247667</v>
      </c>
      <c r="Y133" s="10">
        <f t="shared" si="7"/>
        <v>0.0828697349209743</v>
      </c>
      <c r="Z133" s="10">
        <f t="shared" si="8"/>
        <v>0.385301816372124</v>
      </c>
      <c r="AA133" s="10">
        <f t="shared" si="9"/>
        <v>1.17245281634556</v>
      </c>
      <c r="AB133" s="23">
        <f t="shared" si="10"/>
        <v>0.000905535097420254</v>
      </c>
      <c r="AC133" s="23">
        <f t="shared" si="11"/>
        <v>0.00110920108857498</v>
      </c>
    </row>
    <row r="134" spans="1:29">
      <c r="A134" t="s">
        <v>327</v>
      </c>
      <c r="B134" s="3" t="s">
        <v>327</v>
      </c>
      <c r="C134" s="3" t="s">
        <v>328</v>
      </c>
      <c r="D134">
        <v>37676342</v>
      </c>
      <c r="E134" s="3" t="s">
        <v>19</v>
      </c>
      <c r="F134">
        <v>1163526</v>
      </c>
      <c r="G134">
        <v>16060</v>
      </c>
      <c r="H134">
        <v>30882</v>
      </c>
      <c r="I134">
        <v>426</v>
      </c>
      <c r="J134">
        <v>1.380287162</v>
      </c>
      <c r="Q134" s="4" t="s">
        <v>310</v>
      </c>
      <c r="R134" s="4">
        <v>1275463</v>
      </c>
      <c r="S134" s="4">
        <v>36628</v>
      </c>
      <c r="T134" s="4">
        <v>968</v>
      </c>
      <c r="U134" s="4">
        <v>2.642786939</v>
      </c>
      <c r="W134" s="4" t="s">
        <v>308</v>
      </c>
      <c r="X134" s="10">
        <f t="shared" si="6"/>
        <v>0.011502342340533</v>
      </c>
      <c r="Y134" s="10">
        <f t="shared" si="7"/>
        <v>0.0996856445936212</v>
      </c>
      <c r="Z134" s="10">
        <f t="shared" si="8"/>
        <v>0.381157431498159</v>
      </c>
      <c r="AA134" s="10">
        <f t="shared" si="9"/>
        <v>0.830748672835714</v>
      </c>
      <c r="AB134" s="23">
        <f t="shared" si="10"/>
        <v>0.000363072168037507</v>
      </c>
      <c r="AC134" s="23">
        <f t="shared" si="11"/>
        <v>0.000444731568291252</v>
      </c>
    </row>
    <row r="135" spans="1:29">
      <c r="A135" t="s">
        <v>329</v>
      </c>
      <c r="B135" s="3" t="s">
        <v>329</v>
      </c>
      <c r="C135" s="3" t="s">
        <v>330</v>
      </c>
      <c r="D135">
        <v>32787052</v>
      </c>
      <c r="E135" s="3" t="s">
        <v>19</v>
      </c>
      <c r="F135">
        <v>225266</v>
      </c>
      <c r="G135">
        <v>2200</v>
      </c>
      <c r="H135">
        <v>6871</v>
      </c>
      <c r="I135">
        <v>67</v>
      </c>
      <c r="J135">
        <v>0.976623192</v>
      </c>
      <c r="Q135" s="4" t="s">
        <v>312</v>
      </c>
      <c r="R135" s="4">
        <v>284330</v>
      </c>
      <c r="S135" s="4">
        <v>36891</v>
      </c>
      <c r="T135" s="4">
        <v>187</v>
      </c>
      <c r="U135" s="4">
        <v>0.506898702</v>
      </c>
      <c r="W135" s="4" t="s">
        <v>310</v>
      </c>
      <c r="X135" s="10">
        <f t="shared" si="6"/>
        <v>0.0169572849946734</v>
      </c>
      <c r="Y135" s="10">
        <f t="shared" si="7"/>
        <v>0.110052326219872</v>
      </c>
      <c r="Z135" s="10">
        <f t="shared" si="8"/>
        <v>0.381924439529915</v>
      </c>
      <c r="AA135" s="10">
        <f t="shared" si="9"/>
        <v>0.704786578974165</v>
      </c>
      <c r="AB135" s="23">
        <f t="shared" si="10"/>
        <v>0.000502331741564841</v>
      </c>
      <c r="AC135" s="23">
        <f t="shared" si="11"/>
        <v>0.000615312334283716</v>
      </c>
    </row>
    <row r="136" spans="1:29">
      <c r="A136" t="s">
        <v>331</v>
      </c>
      <c r="B136" s="3" t="s">
        <v>331</v>
      </c>
      <c r="C136" s="3" t="s">
        <v>332</v>
      </c>
      <c r="D136">
        <v>55048340</v>
      </c>
      <c r="E136" s="3" t="s">
        <v>12</v>
      </c>
      <c r="F136">
        <v>611875</v>
      </c>
      <c r="G136">
        <v>19433</v>
      </c>
      <c r="H136">
        <v>11115</v>
      </c>
      <c r="I136">
        <v>353</v>
      </c>
      <c r="J136">
        <v>3.175975485</v>
      </c>
      <c r="Q136" s="4" t="s">
        <v>314</v>
      </c>
      <c r="R136" s="4">
        <v>131303955</v>
      </c>
      <c r="S136" s="4">
        <v>5665376</v>
      </c>
      <c r="T136" s="4">
        <v>323212</v>
      </c>
      <c r="U136" s="4">
        <v>5.705040583</v>
      </c>
      <c r="W136" s="4" t="s">
        <v>312</v>
      </c>
      <c r="X136" s="10">
        <f t="shared" si="6"/>
        <v>0.0262054379036167</v>
      </c>
      <c r="Y136" s="10">
        <f t="shared" si="7"/>
        <v>0.109887099489179</v>
      </c>
      <c r="Z136" s="10">
        <f t="shared" si="8"/>
        <v>0.480775330497149</v>
      </c>
      <c r="AA136" s="10">
        <f t="shared" si="9"/>
        <v>1.27711020583359</v>
      </c>
      <c r="AB136" s="23">
        <f t="shared" si="10"/>
        <v>0.0017681075641196</v>
      </c>
      <c r="AC136" s="23">
        <f t="shared" si="11"/>
        <v>0.0021657767218811</v>
      </c>
    </row>
    <row r="137" spans="1:29">
      <c r="A137" t="s">
        <v>333</v>
      </c>
      <c r="B137" s="3" t="s">
        <v>333</v>
      </c>
      <c r="C137" s="3" t="s">
        <v>334</v>
      </c>
      <c r="D137">
        <v>2621429</v>
      </c>
      <c r="E137" s="3" t="s">
        <v>19</v>
      </c>
      <c r="F137">
        <v>157646</v>
      </c>
      <c r="G137">
        <v>4019</v>
      </c>
      <c r="H137">
        <v>60137</v>
      </c>
      <c r="I137">
        <v>1533</v>
      </c>
      <c r="J137">
        <v>2.549382794</v>
      </c>
      <c r="Q137" s="4" t="s">
        <v>316</v>
      </c>
      <c r="R137" s="4">
        <v>4017550</v>
      </c>
      <c r="S137" s="4">
        <v>514199</v>
      </c>
      <c r="T137" s="4">
        <v>11446</v>
      </c>
      <c r="U137" s="4">
        <v>2.225986437</v>
      </c>
      <c r="W137" s="4" t="s">
        <v>314</v>
      </c>
      <c r="X137" s="10">
        <f t="shared" si="6"/>
        <v>0.00442282174120915</v>
      </c>
      <c r="Y137" s="10">
        <f t="shared" si="7"/>
        <v>0.0381787728349799</v>
      </c>
      <c r="Z137" s="10">
        <f t="shared" si="8"/>
        <v>0.169305767663635</v>
      </c>
      <c r="AA137" s="10">
        <f t="shared" si="9"/>
        <v>0.534252858196255</v>
      </c>
      <c r="AB137" s="23">
        <f t="shared" si="10"/>
        <v>1.52735506080777e-5</v>
      </c>
      <c r="AC137" s="23">
        <f t="shared" si="11"/>
        <v>1.87087601674952e-5</v>
      </c>
    </row>
    <row r="138" spans="1:29">
      <c r="A138" t="s">
        <v>335</v>
      </c>
      <c r="B138" s="3" t="s">
        <v>335</v>
      </c>
      <c r="C138" s="3" t="s">
        <v>336</v>
      </c>
      <c r="D138">
        <v>30053867</v>
      </c>
      <c r="E138" s="3" t="s">
        <v>12</v>
      </c>
      <c r="F138">
        <v>978475</v>
      </c>
      <c r="G138">
        <v>11951</v>
      </c>
      <c r="H138">
        <v>32557</v>
      </c>
      <c r="I138">
        <v>398</v>
      </c>
      <c r="J138">
        <v>1.221390429</v>
      </c>
      <c r="Q138" s="4" t="s">
        <v>319</v>
      </c>
      <c r="R138" s="4">
        <v>39729</v>
      </c>
      <c r="S138" s="4">
        <v>10842</v>
      </c>
      <c r="T138" s="4">
        <v>54</v>
      </c>
      <c r="U138" s="4">
        <v>0.498063088</v>
      </c>
      <c r="W138" s="4" t="s">
        <v>316</v>
      </c>
      <c r="X138" s="10">
        <f t="shared" si="6"/>
        <v>0.0121576944885709</v>
      </c>
      <c r="Y138" s="10">
        <f t="shared" si="7"/>
        <v>0.0631920496702517</v>
      </c>
      <c r="Z138" s="10">
        <f t="shared" si="8"/>
        <v>0.270264171753809</v>
      </c>
      <c r="AA138" s="10">
        <f t="shared" si="9"/>
        <v>0.749707568206985</v>
      </c>
      <c r="AB138" s="23">
        <f t="shared" si="10"/>
        <v>0.000155666097940443</v>
      </c>
      <c r="AC138" s="23">
        <f t="shared" si="11"/>
        <v>0.000190677319721409</v>
      </c>
    </row>
    <row r="139" spans="1:29">
      <c r="A139" t="s">
        <v>337</v>
      </c>
      <c r="B139" s="3" t="s">
        <v>337</v>
      </c>
      <c r="C139" s="3" t="s">
        <v>338</v>
      </c>
      <c r="D139">
        <v>17201245</v>
      </c>
      <c r="E139" s="3" t="s">
        <v>15</v>
      </c>
      <c r="F139">
        <v>7908701</v>
      </c>
      <c r="G139">
        <v>22016</v>
      </c>
      <c r="H139">
        <v>459775</v>
      </c>
      <c r="I139">
        <v>1280</v>
      </c>
      <c r="J139">
        <v>0.278376942</v>
      </c>
      <c r="Q139" s="4" t="s">
        <v>321</v>
      </c>
      <c r="R139" s="4">
        <v>3370682</v>
      </c>
      <c r="S139" s="4">
        <v>468610</v>
      </c>
      <c r="T139" s="4">
        <v>2177</v>
      </c>
      <c r="U139" s="4">
        <v>0.464565417</v>
      </c>
      <c r="W139" s="4" t="s">
        <v>319</v>
      </c>
      <c r="X139" s="10">
        <f t="shared" ref="X139:X202" si="12">(R138^(-0.29))</f>
        <v>0.0463723159511991</v>
      </c>
      <c r="Y139" s="10">
        <f t="shared" ref="Y139:Y202" si="13">(S138^(-0.21))</f>
        <v>0.142110780728352</v>
      </c>
      <c r="Z139" s="10">
        <f t="shared" ref="Z139:Z202" si="14">(T138^(-0.14))</f>
        <v>0.572090681246926</v>
      </c>
      <c r="AA139" s="10">
        <f t="shared" ref="AA139:AA202" si="15">(U138^(-0.36))</f>
        <v>1.28522046253958</v>
      </c>
      <c r="AB139" s="23">
        <f t="shared" ref="AB139:AB202" si="16">(X139*Y139*Z139*AA139)</f>
        <v>0.00484538529250806</v>
      </c>
      <c r="AC139" s="23">
        <f t="shared" si="11"/>
        <v>0.00593517209473866</v>
      </c>
    </row>
    <row r="140" spans="1:29">
      <c r="A140" t="s">
        <v>339</v>
      </c>
      <c r="B140" s="3" t="s">
        <v>339</v>
      </c>
      <c r="C140" s="3" t="s">
        <v>340</v>
      </c>
      <c r="D140">
        <v>290302</v>
      </c>
      <c r="E140" s="3" t="s">
        <v>58</v>
      </c>
      <c r="F140">
        <v>60294</v>
      </c>
      <c r="G140">
        <v>311</v>
      </c>
      <c r="H140">
        <v>207694</v>
      </c>
      <c r="I140">
        <v>1071</v>
      </c>
      <c r="J140">
        <v>0.515805884</v>
      </c>
      <c r="Q140" s="4" t="s">
        <v>323</v>
      </c>
      <c r="R140" s="4">
        <v>628205</v>
      </c>
      <c r="S140" s="4">
        <v>233326</v>
      </c>
      <c r="T140" s="4">
        <v>2705</v>
      </c>
      <c r="U140" s="4">
        <v>1.15932215</v>
      </c>
      <c r="W140" s="4" t="s">
        <v>321</v>
      </c>
      <c r="X140" s="10">
        <f t="shared" si="12"/>
        <v>0.0127926890377063</v>
      </c>
      <c r="Y140" s="10">
        <f t="shared" si="13"/>
        <v>0.0644361485508258</v>
      </c>
      <c r="Z140" s="10">
        <f t="shared" si="14"/>
        <v>0.34095716392663</v>
      </c>
      <c r="AA140" s="10">
        <f t="shared" si="15"/>
        <v>1.31784133159885</v>
      </c>
      <c r="AB140" s="23">
        <f t="shared" si="16"/>
        <v>0.0003703858284349</v>
      </c>
      <c r="AC140" s="23">
        <f t="shared" si="11"/>
        <v>0.000453690160948088</v>
      </c>
    </row>
    <row r="141" spans="1:29">
      <c r="A141" t="s">
        <v>341</v>
      </c>
      <c r="B141" s="3" t="s">
        <v>341</v>
      </c>
      <c r="C141" s="3" t="s">
        <v>342</v>
      </c>
      <c r="D141">
        <v>5002100</v>
      </c>
      <c r="E141" s="3" t="s">
        <v>58</v>
      </c>
      <c r="F141">
        <v>693219</v>
      </c>
      <c r="G141">
        <v>350</v>
      </c>
      <c r="H141">
        <v>138586</v>
      </c>
      <c r="I141">
        <v>70</v>
      </c>
      <c r="J141">
        <v>0.050489095</v>
      </c>
      <c r="Q141" s="4" t="s">
        <v>325</v>
      </c>
      <c r="R141" s="4">
        <v>4997</v>
      </c>
      <c r="S141" s="4">
        <v>175</v>
      </c>
      <c r="T141" s="4">
        <v>2</v>
      </c>
      <c r="U141" s="4">
        <v>1.142857143</v>
      </c>
      <c r="W141" s="4" t="s">
        <v>323</v>
      </c>
      <c r="X141" s="10">
        <f t="shared" si="12"/>
        <v>0.0208233499255116</v>
      </c>
      <c r="Y141" s="10">
        <f t="shared" si="13"/>
        <v>0.0745980957512149</v>
      </c>
      <c r="Z141" s="10">
        <f t="shared" si="14"/>
        <v>0.330747509199856</v>
      </c>
      <c r="AA141" s="10">
        <f t="shared" si="15"/>
        <v>0.948170658785478</v>
      </c>
      <c r="AB141" s="23">
        <f t="shared" si="16"/>
        <v>0.000487148571016457</v>
      </c>
      <c r="AC141" s="23">
        <f t="shared" ref="AC141:AC204" si="17">AB141/0.81638497</f>
        <v>0.000596714281763978</v>
      </c>
    </row>
    <row r="142" spans="1:29">
      <c r="A142" t="s">
        <v>343</v>
      </c>
      <c r="B142" s="3" t="s">
        <v>343</v>
      </c>
      <c r="C142" s="3" t="s">
        <v>344</v>
      </c>
      <c r="D142">
        <v>6762511</v>
      </c>
      <c r="E142" s="3" t="s">
        <v>26</v>
      </c>
      <c r="F142">
        <v>18434</v>
      </c>
      <c r="G142">
        <v>224</v>
      </c>
      <c r="H142">
        <v>2726</v>
      </c>
      <c r="I142">
        <v>33</v>
      </c>
      <c r="J142">
        <v>1.215145926</v>
      </c>
      <c r="Q142" s="4" t="s">
        <v>327</v>
      </c>
      <c r="R142" s="4">
        <v>37676342</v>
      </c>
      <c r="S142" s="4">
        <v>1163526</v>
      </c>
      <c r="T142" s="4">
        <v>16060</v>
      </c>
      <c r="U142" s="4">
        <v>1.380287162</v>
      </c>
      <c r="W142" s="4" t="s">
        <v>325</v>
      </c>
      <c r="X142" s="10">
        <f t="shared" si="12"/>
        <v>0.084600764709636</v>
      </c>
      <c r="Y142" s="10">
        <f t="shared" si="13"/>
        <v>0.338035265033161</v>
      </c>
      <c r="Z142" s="10">
        <f t="shared" si="14"/>
        <v>0.907519155317161</v>
      </c>
      <c r="AA142" s="10">
        <f t="shared" si="15"/>
        <v>0.953065829736549</v>
      </c>
      <c r="AB142" s="23">
        <f t="shared" si="16"/>
        <v>0.0247351756146832</v>
      </c>
      <c r="AC142" s="23">
        <f t="shared" si="17"/>
        <v>0.0302984211170414</v>
      </c>
    </row>
    <row r="143" spans="1:29">
      <c r="A143" t="s">
        <v>345</v>
      </c>
      <c r="B143" s="3" t="s">
        <v>345</v>
      </c>
      <c r="C143" s="3" t="s">
        <v>346</v>
      </c>
      <c r="D143">
        <v>25738714</v>
      </c>
      <c r="E143" s="3" t="s">
        <v>19</v>
      </c>
      <c r="F143">
        <v>8811</v>
      </c>
      <c r="G143">
        <v>308</v>
      </c>
      <c r="H143">
        <v>342</v>
      </c>
      <c r="I143">
        <v>12</v>
      </c>
      <c r="J143">
        <v>3.495630462</v>
      </c>
      <c r="Q143" s="4" t="s">
        <v>329</v>
      </c>
      <c r="R143" s="4">
        <v>32787052</v>
      </c>
      <c r="S143" s="4">
        <v>225266</v>
      </c>
      <c r="T143" s="4">
        <v>2200</v>
      </c>
      <c r="U143" s="4">
        <v>0.976623192</v>
      </c>
      <c r="W143" s="4" t="s">
        <v>327</v>
      </c>
      <c r="X143" s="10">
        <f t="shared" si="12"/>
        <v>0.00635243263405534</v>
      </c>
      <c r="Y143" s="10">
        <f t="shared" si="13"/>
        <v>0.0532337450831617</v>
      </c>
      <c r="Z143" s="10">
        <f t="shared" si="14"/>
        <v>0.257748190043316</v>
      </c>
      <c r="AA143" s="10">
        <f t="shared" si="15"/>
        <v>0.890452993988411</v>
      </c>
      <c r="AB143" s="23">
        <f t="shared" si="16"/>
        <v>7.76128643279621e-5</v>
      </c>
      <c r="AC143" s="23">
        <f t="shared" si="17"/>
        <v>9.50689529817803e-5</v>
      </c>
    </row>
    <row r="144" spans="1:29">
      <c r="A144" t="s">
        <v>347</v>
      </c>
      <c r="B144" s="3" t="s">
        <v>347</v>
      </c>
      <c r="C144" s="3" t="s">
        <v>348</v>
      </c>
      <c r="D144">
        <v>215077352</v>
      </c>
      <c r="E144" s="3" t="s">
        <v>19</v>
      </c>
      <c r="F144">
        <v>255468</v>
      </c>
      <c r="G144">
        <v>3142</v>
      </c>
      <c r="H144">
        <v>1188</v>
      </c>
      <c r="I144">
        <v>15</v>
      </c>
      <c r="J144">
        <v>1.229899635</v>
      </c>
      <c r="Q144" s="4" t="s">
        <v>331</v>
      </c>
      <c r="R144" s="4">
        <v>55048340</v>
      </c>
      <c r="S144" s="4">
        <v>611875</v>
      </c>
      <c r="T144" s="4">
        <v>19433</v>
      </c>
      <c r="U144" s="4">
        <v>3.175975485</v>
      </c>
      <c r="W144" s="4" t="s">
        <v>329</v>
      </c>
      <c r="X144" s="10">
        <f t="shared" si="12"/>
        <v>0.00661372774042414</v>
      </c>
      <c r="Y144" s="10">
        <f t="shared" si="13"/>
        <v>0.0751508529351661</v>
      </c>
      <c r="Z144" s="10">
        <f t="shared" si="14"/>
        <v>0.340455868572661</v>
      </c>
      <c r="AA144" s="10">
        <f t="shared" si="15"/>
        <v>1.00855193743989</v>
      </c>
      <c r="AB144" s="23">
        <f t="shared" si="16"/>
        <v>0.000170662977982373</v>
      </c>
      <c r="AC144" s="23">
        <f t="shared" si="17"/>
        <v>0.000209047182706429</v>
      </c>
    </row>
    <row r="145" spans="1:29">
      <c r="A145" t="s">
        <v>349</v>
      </c>
      <c r="B145" s="3" t="s">
        <v>350</v>
      </c>
      <c r="C145" s="3" t="s">
        <v>351</v>
      </c>
      <c r="D145">
        <v>2083224</v>
      </c>
      <c r="E145" s="3" t="s">
        <v>15</v>
      </c>
      <c r="F145">
        <v>306670</v>
      </c>
      <c r="G145">
        <v>9228</v>
      </c>
      <c r="H145">
        <v>147209</v>
      </c>
      <c r="I145">
        <v>4430</v>
      </c>
      <c r="J145">
        <v>3.009097727</v>
      </c>
      <c r="Q145" s="4" t="s">
        <v>333</v>
      </c>
      <c r="R145" s="4">
        <v>2621429</v>
      </c>
      <c r="S145" s="4">
        <v>157646</v>
      </c>
      <c r="T145" s="4">
        <v>4019</v>
      </c>
      <c r="U145" s="4">
        <v>2.549382794</v>
      </c>
      <c r="W145" s="4" t="s">
        <v>331</v>
      </c>
      <c r="X145" s="10">
        <f t="shared" si="12"/>
        <v>0.00569094219192325</v>
      </c>
      <c r="Y145" s="10">
        <f t="shared" si="13"/>
        <v>0.0609257425642019</v>
      </c>
      <c r="Z145" s="10">
        <f t="shared" si="14"/>
        <v>0.250959951007256</v>
      </c>
      <c r="AA145" s="10">
        <f t="shared" si="15"/>
        <v>0.659666195149097</v>
      </c>
      <c r="AB145" s="23">
        <f t="shared" si="16"/>
        <v>5.74002329809259e-5</v>
      </c>
      <c r="AC145" s="23">
        <f t="shared" si="17"/>
        <v>7.03102520137355e-5</v>
      </c>
    </row>
    <row r="146" spans="1:29">
      <c r="A146" t="s">
        <v>352</v>
      </c>
      <c r="B146" s="3" t="s">
        <v>352</v>
      </c>
      <c r="C146" s="3" t="s">
        <v>353</v>
      </c>
      <c r="D146">
        <v>5495449</v>
      </c>
      <c r="E146" s="3" t="s">
        <v>15</v>
      </c>
      <c r="F146">
        <v>1408708</v>
      </c>
      <c r="G146">
        <v>2518</v>
      </c>
      <c r="H146">
        <v>256341</v>
      </c>
      <c r="I146">
        <v>458</v>
      </c>
      <c r="J146">
        <v>0.178745347</v>
      </c>
      <c r="Q146" s="4" t="s">
        <v>335</v>
      </c>
      <c r="R146" s="4">
        <v>30053867</v>
      </c>
      <c r="S146" s="4">
        <v>978475</v>
      </c>
      <c r="T146" s="4">
        <v>11951</v>
      </c>
      <c r="U146" s="4">
        <v>1.221390429</v>
      </c>
      <c r="W146" s="4" t="s">
        <v>333</v>
      </c>
      <c r="X146" s="10">
        <f t="shared" si="12"/>
        <v>0.0137601748064542</v>
      </c>
      <c r="Y146" s="10">
        <f t="shared" si="13"/>
        <v>0.0810002910328524</v>
      </c>
      <c r="Z146" s="10">
        <f t="shared" si="14"/>
        <v>0.312912908356366</v>
      </c>
      <c r="AA146" s="10">
        <f t="shared" si="15"/>
        <v>0.713975619353153</v>
      </c>
      <c r="AB146" s="23">
        <f t="shared" si="16"/>
        <v>0.000249010345808538</v>
      </c>
      <c r="AC146" s="23">
        <f t="shared" si="17"/>
        <v>0.00030501583806539</v>
      </c>
    </row>
    <row r="147" spans="1:29">
      <c r="A147" t="s">
        <v>354</v>
      </c>
      <c r="B147" s="3" t="s">
        <v>354</v>
      </c>
      <c r="C147" s="3" t="s">
        <v>355</v>
      </c>
      <c r="D147">
        <v>5333815</v>
      </c>
      <c r="E147" s="3" t="s">
        <v>12</v>
      </c>
      <c r="F147">
        <v>388468</v>
      </c>
      <c r="G147">
        <v>4251</v>
      </c>
      <c r="H147">
        <v>72831</v>
      </c>
      <c r="I147">
        <v>797</v>
      </c>
      <c r="J147">
        <v>1.094298629</v>
      </c>
      <c r="Q147" s="4" t="s">
        <v>337</v>
      </c>
      <c r="R147" s="4">
        <v>17201245</v>
      </c>
      <c r="S147" s="4">
        <v>7908701</v>
      </c>
      <c r="T147" s="4">
        <v>22016</v>
      </c>
      <c r="U147" s="4">
        <v>0.278376942</v>
      </c>
      <c r="W147" s="4" t="s">
        <v>335</v>
      </c>
      <c r="X147" s="10">
        <f t="shared" si="12"/>
        <v>0.00678279818923751</v>
      </c>
      <c r="Y147" s="10">
        <f t="shared" si="13"/>
        <v>0.0552057806976755</v>
      </c>
      <c r="Z147" s="10">
        <f t="shared" si="14"/>
        <v>0.268635501024611</v>
      </c>
      <c r="AA147" s="10">
        <f t="shared" si="15"/>
        <v>0.930534277322773</v>
      </c>
      <c r="AB147" s="23">
        <f t="shared" si="16"/>
        <v>9.36028845267733e-5</v>
      </c>
      <c r="AC147" s="23">
        <f t="shared" si="17"/>
        <v>0.000114655325571186</v>
      </c>
    </row>
    <row r="148" spans="1:29">
      <c r="A148" t="s">
        <v>356</v>
      </c>
      <c r="B148" s="3" t="s">
        <v>356</v>
      </c>
      <c r="C148" s="3" t="s">
        <v>357</v>
      </c>
      <c r="D148">
        <v>228397520</v>
      </c>
      <c r="E148" s="3" t="s">
        <v>12</v>
      </c>
      <c r="F148">
        <v>1525466</v>
      </c>
      <c r="G148">
        <v>30361</v>
      </c>
      <c r="H148">
        <v>6679</v>
      </c>
      <c r="I148">
        <v>133</v>
      </c>
      <c r="J148">
        <v>1.990277069</v>
      </c>
      <c r="Q148" s="4" t="s">
        <v>339</v>
      </c>
      <c r="R148" s="4">
        <v>290302</v>
      </c>
      <c r="S148" s="4">
        <v>60294</v>
      </c>
      <c r="T148" s="4">
        <v>311</v>
      </c>
      <c r="U148" s="4">
        <v>0.515805884</v>
      </c>
      <c r="W148" s="4" t="s">
        <v>337</v>
      </c>
      <c r="X148" s="10">
        <f t="shared" si="12"/>
        <v>0.00797420937117312</v>
      </c>
      <c r="Y148" s="10">
        <f t="shared" si="13"/>
        <v>0.0355957310803208</v>
      </c>
      <c r="Z148" s="10">
        <f t="shared" si="14"/>
        <v>0.246613372136394</v>
      </c>
      <c r="AA148" s="10">
        <f t="shared" si="15"/>
        <v>1.58464515263659</v>
      </c>
      <c r="AB148" s="23">
        <f t="shared" si="16"/>
        <v>0.000110926216340727</v>
      </c>
      <c r="AC148" s="23">
        <f t="shared" si="17"/>
        <v>0.000135874887971942</v>
      </c>
    </row>
    <row r="149" spans="1:29">
      <c r="A149" t="s">
        <v>358</v>
      </c>
      <c r="B149" s="3" t="s">
        <v>358</v>
      </c>
      <c r="C149" s="3" t="s">
        <v>359</v>
      </c>
      <c r="D149">
        <v>18245</v>
      </c>
      <c r="E149" s="3" t="s">
        <v>58</v>
      </c>
      <c r="F149">
        <v>4042</v>
      </c>
      <c r="G149">
        <v>6</v>
      </c>
      <c r="H149">
        <v>221540</v>
      </c>
      <c r="I149">
        <v>329</v>
      </c>
      <c r="J149">
        <v>0.148441366</v>
      </c>
      <c r="Q149" s="4" t="s">
        <v>341</v>
      </c>
      <c r="R149" s="4">
        <v>5002100</v>
      </c>
      <c r="S149" s="4">
        <v>693219</v>
      </c>
      <c r="T149" s="4">
        <v>350</v>
      </c>
      <c r="U149" s="4">
        <v>0.050489095</v>
      </c>
      <c r="W149" s="4" t="s">
        <v>339</v>
      </c>
      <c r="X149" s="10">
        <f t="shared" si="12"/>
        <v>0.0260479465425787</v>
      </c>
      <c r="Y149" s="10">
        <f t="shared" si="13"/>
        <v>0.0991156970813972</v>
      </c>
      <c r="Z149" s="10">
        <f t="shared" si="14"/>
        <v>0.447727268460085</v>
      </c>
      <c r="AA149" s="10">
        <f t="shared" si="15"/>
        <v>1.26912656542694</v>
      </c>
      <c r="AB149" s="23">
        <f t="shared" si="16"/>
        <v>0.00146701451895032</v>
      </c>
      <c r="AC149" s="23">
        <f t="shared" si="17"/>
        <v>0.00179696414419574</v>
      </c>
    </row>
    <row r="150" spans="1:29">
      <c r="A150" t="s">
        <v>360</v>
      </c>
      <c r="B150" s="3" t="s">
        <v>361</v>
      </c>
      <c r="C150" s="3" t="s">
        <v>362</v>
      </c>
      <c r="D150">
        <v>5308883</v>
      </c>
      <c r="E150" s="3" t="s">
        <v>12</v>
      </c>
      <c r="F150">
        <v>581236</v>
      </c>
      <c r="G150">
        <v>5351</v>
      </c>
      <c r="H150">
        <v>109484</v>
      </c>
      <c r="I150">
        <v>1008</v>
      </c>
      <c r="J150">
        <v>0.920624325</v>
      </c>
      <c r="Q150" s="4" t="s">
        <v>343</v>
      </c>
      <c r="R150" s="4">
        <v>6762511</v>
      </c>
      <c r="S150" s="4">
        <v>18434</v>
      </c>
      <c r="T150" s="4">
        <v>224</v>
      </c>
      <c r="U150" s="4">
        <v>1.215145926</v>
      </c>
      <c r="W150" s="4" t="s">
        <v>341</v>
      </c>
      <c r="X150" s="10">
        <f t="shared" si="12"/>
        <v>0.0114089535714339</v>
      </c>
      <c r="Y150" s="10">
        <f t="shared" si="13"/>
        <v>0.0593495190507835</v>
      </c>
      <c r="Z150" s="10">
        <f t="shared" si="14"/>
        <v>0.440382927126549</v>
      </c>
      <c r="AA150" s="10">
        <f t="shared" si="15"/>
        <v>2.92987349515197</v>
      </c>
      <c r="AB150" s="23">
        <f t="shared" si="16"/>
        <v>0.000873659813345347</v>
      </c>
      <c r="AC150" s="23">
        <f t="shared" si="17"/>
        <v>0.00107015666070548</v>
      </c>
    </row>
    <row r="151" spans="1:29">
      <c r="A151" t="s">
        <v>363</v>
      </c>
      <c r="B151" s="3" t="s">
        <v>363</v>
      </c>
      <c r="C151" s="3" t="s">
        <v>364</v>
      </c>
      <c r="D151">
        <v>4433639</v>
      </c>
      <c r="E151" s="3" t="s">
        <v>26</v>
      </c>
      <c r="F151">
        <v>765213</v>
      </c>
      <c r="G151">
        <v>8170</v>
      </c>
      <c r="H151">
        <v>172593</v>
      </c>
      <c r="I151">
        <v>1843</v>
      </c>
      <c r="J151">
        <v>1.067676582</v>
      </c>
      <c r="Q151" s="4" t="s">
        <v>345</v>
      </c>
      <c r="R151" s="4">
        <v>25738714</v>
      </c>
      <c r="S151" s="4">
        <v>8811</v>
      </c>
      <c r="T151" s="4">
        <v>308</v>
      </c>
      <c r="U151" s="4">
        <v>3.495630462</v>
      </c>
      <c r="W151" s="4" t="s">
        <v>343</v>
      </c>
      <c r="X151" s="10">
        <f t="shared" si="12"/>
        <v>0.0104536675508691</v>
      </c>
      <c r="Y151" s="10">
        <f t="shared" si="13"/>
        <v>0.127121757217001</v>
      </c>
      <c r="Z151" s="10">
        <f t="shared" si="14"/>
        <v>0.468775901233296</v>
      </c>
      <c r="AA151" s="10">
        <f t="shared" si="15"/>
        <v>0.932252943622099</v>
      </c>
      <c r="AB151" s="23">
        <f t="shared" si="16"/>
        <v>0.000580747852841759</v>
      </c>
      <c r="AC151" s="23">
        <f t="shared" si="17"/>
        <v>0.00071136519434178</v>
      </c>
    </row>
    <row r="152" spans="1:29">
      <c r="A152" t="s">
        <v>365</v>
      </c>
      <c r="B152" s="3" t="s">
        <v>365</v>
      </c>
      <c r="C152" s="3" t="s">
        <v>366</v>
      </c>
      <c r="D152">
        <v>9243590</v>
      </c>
      <c r="E152" s="3" t="s">
        <v>58</v>
      </c>
      <c r="F152">
        <v>42203</v>
      </c>
      <c r="G152">
        <v>640</v>
      </c>
      <c r="H152">
        <v>4566</v>
      </c>
      <c r="I152">
        <v>69</v>
      </c>
      <c r="J152">
        <v>1.516479871</v>
      </c>
      <c r="Q152" s="4" t="s">
        <v>347</v>
      </c>
      <c r="R152" s="4">
        <v>215077352</v>
      </c>
      <c r="S152" s="4">
        <v>255468</v>
      </c>
      <c r="T152" s="4">
        <v>3142</v>
      </c>
      <c r="U152" s="4">
        <v>1.229899635</v>
      </c>
      <c r="W152" s="4" t="s">
        <v>345</v>
      </c>
      <c r="X152" s="10">
        <f t="shared" si="12"/>
        <v>0.00709463104850146</v>
      </c>
      <c r="Y152" s="10">
        <f t="shared" si="13"/>
        <v>0.148437867914847</v>
      </c>
      <c r="Z152" s="10">
        <f t="shared" si="14"/>
        <v>0.448335263859929</v>
      </c>
      <c r="AA152" s="10">
        <f t="shared" si="15"/>
        <v>0.637280771024288</v>
      </c>
      <c r="AB152" s="23">
        <f t="shared" si="16"/>
        <v>0.000300890334499473</v>
      </c>
      <c r="AC152" s="23">
        <f t="shared" si="17"/>
        <v>0.000368564274890403</v>
      </c>
    </row>
    <row r="153" spans="1:29">
      <c r="A153" t="s">
        <v>367</v>
      </c>
      <c r="B153" s="3" t="s">
        <v>367</v>
      </c>
      <c r="C153" s="3" t="s">
        <v>368</v>
      </c>
      <c r="D153">
        <v>7285892</v>
      </c>
      <c r="E153" s="3" t="s">
        <v>26</v>
      </c>
      <c r="F153">
        <v>648353</v>
      </c>
      <c r="G153">
        <v>18731</v>
      </c>
      <c r="H153">
        <v>88987</v>
      </c>
      <c r="I153">
        <v>2571</v>
      </c>
      <c r="J153">
        <v>2.889012621</v>
      </c>
      <c r="Q153" s="4" t="s">
        <v>349</v>
      </c>
      <c r="R153" s="4">
        <v>2083224</v>
      </c>
      <c r="S153" s="4">
        <v>306670</v>
      </c>
      <c r="T153" s="4">
        <v>9228</v>
      </c>
      <c r="U153" s="4">
        <v>3.009097727</v>
      </c>
      <c r="W153" s="4" t="s">
        <v>347</v>
      </c>
      <c r="X153" s="10">
        <f t="shared" si="12"/>
        <v>0.00383307699089204</v>
      </c>
      <c r="Y153" s="10">
        <f t="shared" si="13"/>
        <v>0.0731912784775902</v>
      </c>
      <c r="Z153" s="10">
        <f t="shared" si="14"/>
        <v>0.323885223426551</v>
      </c>
      <c r="AA153" s="10">
        <f t="shared" si="15"/>
        <v>0.928211442471984</v>
      </c>
      <c r="AB153" s="23">
        <f t="shared" si="16"/>
        <v>8.43422006533887e-5</v>
      </c>
      <c r="AC153" s="23">
        <f t="shared" si="17"/>
        <v>0.000103311799889443</v>
      </c>
    </row>
    <row r="154" spans="1:29">
      <c r="A154" t="s">
        <v>369</v>
      </c>
      <c r="B154" s="3" t="s">
        <v>369</v>
      </c>
      <c r="C154" s="3" t="s">
        <v>370</v>
      </c>
      <c r="D154">
        <v>33775745</v>
      </c>
      <c r="E154" s="3" t="s">
        <v>26</v>
      </c>
      <c r="F154">
        <v>3548559</v>
      </c>
      <c r="G154">
        <v>212328</v>
      </c>
      <c r="H154">
        <v>105062</v>
      </c>
      <c r="I154">
        <v>6286</v>
      </c>
      <c r="J154">
        <v>5.983499218</v>
      </c>
      <c r="Q154" s="4" t="s">
        <v>352</v>
      </c>
      <c r="R154" s="4">
        <v>5495449</v>
      </c>
      <c r="S154" s="4">
        <v>1408708</v>
      </c>
      <c r="T154" s="4">
        <v>2518</v>
      </c>
      <c r="U154" s="4">
        <v>0.178745347</v>
      </c>
      <c r="W154" s="4" t="s">
        <v>349</v>
      </c>
      <c r="X154" s="10">
        <f t="shared" si="12"/>
        <v>0.0147084384896625</v>
      </c>
      <c r="Y154" s="10">
        <f t="shared" si="13"/>
        <v>0.0704367044770884</v>
      </c>
      <c r="Z154" s="10">
        <f t="shared" si="14"/>
        <v>0.278538311121305</v>
      </c>
      <c r="AA154" s="10">
        <f t="shared" si="15"/>
        <v>0.672609403383042</v>
      </c>
      <c r="AB154" s="23">
        <f t="shared" si="16"/>
        <v>0.000194094607531738</v>
      </c>
      <c r="AC154" s="23">
        <f t="shared" si="17"/>
        <v>0.000237748874200536</v>
      </c>
    </row>
    <row r="155" spans="1:29">
      <c r="A155" t="s">
        <v>371</v>
      </c>
      <c r="B155" s="3" t="s">
        <v>371</v>
      </c>
      <c r="C155" s="3" t="s">
        <v>372</v>
      </c>
      <c r="D155">
        <v>112133868</v>
      </c>
      <c r="E155" s="3" t="s">
        <v>12</v>
      </c>
      <c r="F155">
        <v>3679485</v>
      </c>
      <c r="G155">
        <v>59343</v>
      </c>
      <c r="H155">
        <v>32813</v>
      </c>
      <c r="I155">
        <v>529</v>
      </c>
      <c r="J155">
        <v>1.612807227</v>
      </c>
      <c r="Q155" s="4" t="s">
        <v>354</v>
      </c>
      <c r="R155" s="4">
        <v>5333815</v>
      </c>
      <c r="S155" s="4">
        <v>388468</v>
      </c>
      <c r="T155" s="4">
        <v>4251</v>
      </c>
      <c r="U155" s="4">
        <v>1.094298629</v>
      </c>
      <c r="W155" s="4" t="s">
        <v>352</v>
      </c>
      <c r="X155" s="10">
        <f t="shared" si="12"/>
        <v>0.0111019451485631</v>
      </c>
      <c r="Y155" s="10">
        <f t="shared" si="13"/>
        <v>0.0511384539472002</v>
      </c>
      <c r="Z155" s="10">
        <f t="shared" si="14"/>
        <v>0.334081324189947</v>
      </c>
      <c r="AA155" s="10">
        <f t="shared" si="15"/>
        <v>1.85864090846793</v>
      </c>
      <c r="AB155" s="23">
        <f t="shared" si="16"/>
        <v>0.000352528604130881</v>
      </c>
      <c r="AC155" s="23">
        <f t="shared" si="17"/>
        <v>0.000431816627063677</v>
      </c>
    </row>
    <row r="156" spans="1:29">
      <c r="A156" t="s">
        <v>373</v>
      </c>
      <c r="B156" s="3" t="s">
        <v>373</v>
      </c>
      <c r="C156" s="3" t="s">
        <v>374</v>
      </c>
      <c r="D156">
        <v>37774045</v>
      </c>
      <c r="E156" s="3" t="s">
        <v>15</v>
      </c>
      <c r="F156">
        <v>5969621</v>
      </c>
      <c r="G156">
        <v>115345</v>
      </c>
      <c r="H156">
        <v>158035</v>
      </c>
      <c r="I156">
        <v>3054</v>
      </c>
      <c r="J156">
        <v>1.932199716</v>
      </c>
      <c r="Q156" s="4" t="s">
        <v>356</v>
      </c>
      <c r="R156" s="4">
        <v>228397520</v>
      </c>
      <c r="S156" s="4">
        <v>1525466</v>
      </c>
      <c r="T156" s="4">
        <v>30361</v>
      </c>
      <c r="U156" s="4">
        <v>1.990277069</v>
      </c>
      <c r="W156" s="4" t="s">
        <v>354</v>
      </c>
      <c r="X156" s="10">
        <f t="shared" si="12"/>
        <v>0.01119847784081</v>
      </c>
      <c r="Y156" s="10">
        <f t="shared" si="13"/>
        <v>0.0670247800661316</v>
      </c>
      <c r="Z156" s="10">
        <f t="shared" si="14"/>
        <v>0.310463997637107</v>
      </c>
      <c r="AA156" s="10">
        <f t="shared" si="15"/>
        <v>0.968079652770544</v>
      </c>
      <c r="AB156" s="23">
        <f t="shared" si="16"/>
        <v>0.000225588382344769</v>
      </c>
      <c r="AC156" s="23">
        <f t="shared" si="17"/>
        <v>0.000276325986678526</v>
      </c>
    </row>
    <row r="157" spans="1:29">
      <c r="A157" t="s">
        <v>375</v>
      </c>
      <c r="B157" s="3" t="s">
        <v>375</v>
      </c>
      <c r="C157" s="3" t="s">
        <v>376</v>
      </c>
      <c r="D157">
        <v>10144662</v>
      </c>
      <c r="E157" s="3" t="s">
        <v>15</v>
      </c>
      <c r="F157">
        <v>3604114</v>
      </c>
      <c r="G157">
        <v>21693</v>
      </c>
      <c r="H157">
        <v>355272</v>
      </c>
      <c r="I157">
        <v>2138</v>
      </c>
      <c r="J157">
        <v>0.601895501</v>
      </c>
      <c r="Q157" s="4" t="s">
        <v>358</v>
      </c>
      <c r="R157" s="4">
        <v>18245</v>
      </c>
      <c r="S157" s="4">
        <v>4042</v>
      </c>
      <c r="T157" s="4">
        <v>6</v>
      </c>
      <c r="U157" s="4">
        <v>0.148441366</v>
      </c>
      <c r="W157" s="4" t="s">
        <v>356</v>
      </c>
      <c r="X157" s="10">
        <f t="shared" si="12"/>
        <v>0.00376686016697698</v>
      </c>
      <c r="Y157" s="10">
        <f t="shared" si="13"/>
        <v>0.0502904438023525</v>
      </c>
      <c r="Z157" s="10">
        <f t="shared" si="14"/>
        <v>0.235763054735375</v>
      </c>
      <c r="AA157" s="10">
        <f t="shared" si="15"/>
        <v>0.78053274229912</v>
      </c>
      <c r="AB157" s="23">
        <f t="shared" si="16"/>
        <v>3.48603579879991e-5</v>
      </c>
      <c r="AC157" s="23">
        <f t="shared" si="17"/>
        <v>4.27008816539078e-5</v>
      </c>
    </row>
    <row r="158" spans="1:29">
      <c r="A158" t="s">
        <v>377</v>
      </c>
      <c r="B158" s="3" t="s">
        <v>377</v>
      </c>
      <c r="C158" s="3" t="s">
        <v>378</v>
      </c>
      <c r="D158">
        <v>2807805</v>
      </c>
      <c r="E158" s="3" t="s">
        <v>12</v>
      </c>
      <c r="F158">
        <v>361819</v>
      </c>
      <c r="G158">
        <v>677</v>
      </c>
      <c r="H158">
        <v>128862</v>
      </c>
      <c r="I158">
        <v>241</v>
      </c>
      <c r="J158">
        <v>0.18711013</v>
      </c>
      <c r="Q158" s="4" t="s">
        <v>360</v>
      </c>
      <c r="R158" s="4">
        <v>5308883</v>
      </c>
      <c r="S158" s="4">
        <v>581236</v>
      </c>
      <c r="T158" s="4">
        <v>5351</v>
      </c>
      <c r="U158" s="4">
        <v>0.920624325</v>
      </c>
      <c r="W158" s="4" t="s">
        <v>358</v>
      </c>
      <c r="X158" s="10">
        <f t="shared" si="12"/>
        <v>0.0581123286144595</v>
      </c>
      <c r="Y158" s="10">
        <f t="shared" si="13"/>
        <v>0.174829523973564</v>
      </c>
      <c r="Z158" s="10">
        <f t="shared" si="14"/>
        <v>0.77814194279585</v>
      </c>
      <c r="AA158" s="10">
        <f t="shared" si="15"/>
        <v>1.98719378764265</v>
      </c>
      <c r="AB158" s="23">
        <f t="shared" si="16"/>
        <v>0.0157102139377819</v>
      </c>
      <c r="AC158" s="23">
        <f t="shared" si="17"/>
        <v>0.0192436344556685</v>
      </c>
    </row>
    <row r="159" spans="1:29">
      <c r="A159" t="s">
        <v>379</v>
      </c>
      <c r="B159" s="3" t="s">
        <v>380</v>
      </c>
      <c r="C159" s="3" t="s">
        <v>381</v>
      </c>
      <c r="D159">
        <v>906497</v>
      </c>
      <c r="E159" s="3" t="s">
        <v>19</v>
      </c>
      <c r="F159">
        <v>336945</v>
      </c>
      <c r="G159">
        <v>709</v>
      </c>
      <c r="H159">
        <v>371700</v>
      </c>
      <c r="I159">
        <v>782</v>
      </c>
      <c r="J159">
        <v>0.210420098</v>
      </c>
      <c r="Q159" s="4" t="s">
        <v>363</v>
      </c>
      <c r="R159" s="4">
        <v>4433639</v>
      </c>
      <c r="S159" s="4">
        <v>765213</v>
      </c>
      <c r="T159" s="4">
        <v>8170</v>
      </c>
      <c r="U159" s="4">
        <v>1.067676582</v>
      </c>
      <c r="W159" s="4" t="s">
        <v>360</v>
      </c>
      <c r="X159" s="10">
        <f t="shared" si="12"/>
        <v>0.0112137039255008</v>
      </c>
      <c r="Y159" s="10">
        <f t="shared" si="13"/>
        <v>0.0615865638587562</v>
      </c>
      <c r="Z159" s="10">
        <f t="shared" si="14"/>
        <v>0.300620855840347</v>
      </c>
      <c r="AA159" s="10">
        <f t="shared" si="15"/>
        <v>1.03022081317329</v>
      </c>
      <c r="AB159" s="23">
        <f t="shared" si="16"/>
        <v>0.000213887047514969</v>
      </c>
      <c r="AC159" s="23">
        <f t="shared" si="17"/>
        <v>0.000261992877594217</v>
      </c>
    </row>
    <row r="160" spans="1:29">
      <c r="A160" t="s">
        <v>382</v>
      </c>
      <c r="B160" s="3" t="s">
        <v>382</v>
      </c>
      <c r="C160" s="3" t="s">
        <v>383</v>
      </c>
      <c r="D160">
        <v>19013049</v>
      </c>
      <c r="E160" s="3" t="s">
        <v>15</v>
      </c>
      <c r="F160">
        <v>2860094</v>
      </c>
      <c r="G160">
        <v>65090</v>
      </c>
      <c r="H160">
        <v>150428</v>
      </c>
      <c r="I160">
        <v>3423</v>
      </c>
      <c r="J160">
        <v>2.275799327</v>
      </c>
      <c r="Q160" s="4" t="s">
        <v>365</v>
      </c>
      <c r="R160" s="4">
        <v>9243590</v>
      </c>
      <c r="S160" s="4">
        <v>42203</v>
      </c>
      <c r="T160" s="4">
        <v>640</v>
      </c>
      <c r="U160" s="4">
        <v>1.516479871</v>
      </c>
      <c r="W160" s="4" t="s">
        <v>363</v>
      </c>
      <c r="X160" s="10">
        <f t="shared" si="12"/>
        <v>0.0118151572112441</v>
      </c>
      <c r="Y160" s="10">
        <f t="shared" si="13"/>
        <v>0.058130720882118</v>
      </c>
      <c r="Z160" s="10">
        <f t="shared" si="14"/>
        <v>0.283327619086413</v>
      </c>
      <c r="AA160" s="10">
        <f t="shared" si="15"/>
        <v>0.976701156167704</v>
      </c>
      <c r="AB160" s="23">
        <f t="shared" si="16"/>
        <v>0.00019006223295244</v>
      </c>
      <c r="AC160" s="23">
        <f t="shared" si="17"/>
        <v>0.000232809568937115</v>
      </c>
    </row>
    <row r="161" spans="1:29">
      <c r="A161" t="s">
        <v>384</v>
      </c>
      <c r="B161" s="3" t="s">
        <v>385</v>
      </c>
      <c r="C161" s="3" t="s">
        <v>386</v>
      </c>
      <c r="D161">
        <v>146044010</v>
      </c>
      <c r="E161" s="3" t="s">
        <v>15</v>
      </c>
      <c r="F161">
        <v>17896866</v>
      </c>
      <c r="G161">
        <v>369708</v>
      </c>
      <c r="H161">
        <v>122544</v>
      </c>
      <c r="I161">
        <v>2531</v>
      </c>
      <c r="J161">
        <v>2.065769504</v>
      </c>
      <c r="Q161" s="4" t="s">
        <v>367</v>
      </c>
      <c r="R161" s="4">
        <v>7285892</v>
      </c>
      <c r="S161" s="4">
        <v>648353</v>
      </c>
      <c r="T161" s="4">
        <v>18731</v>
      </c>
      <c r="U161" s="4">
        <v>2.889012621</v>
      </c>
      <c r="W161" s="4" t="s">
        <v>365</v>
      </c>
      <c r="X161" s="10">
        <f t="shared" si="12"/>
        <v>0.00954786356558191</v>
      </c>
      <c r="Y161" s="10">
        <f t="shared" si="13"/>
        <v>0.106826229997359</v>
      </c>
      <c r="Z161" s="10">
        <f t="shared" si="14"/>
        <v>0.404701490274393</v>
      </c>
      <c r="AA161" s="10">
        <f t="shared" si="15"/>
        <v>0.860793157244981</v>
      </c>
      <c r="AB161" s="23">
        <f t="shared" si="16"/>
        <v>0.000355318414977435</v>
      </c>
      <c r="AC161" s="23">
        <f t="shared" si="17"/>
        <v>0.000435233900714065</v>
      </c>
    </row>
    <row r="162" spans="1:29">
      <c r="A162" t="s">
        <v>387</v>
      </c>
      <c r="B162" s="3" t="s">
        <v>387</v>
      </c>
      <c r="C162" s="3" t="s">
        <v>388</v>
      </c>
      <c r="D162">
        <v>13513881</v>
      </c>
      <c r="E162" s="3" t="s">
        <v>19</v>
      </c>
      <c r="F162">
        <v>129728</v>
      </c>
      <c r="G162">
        <v>1458</v>
      </c>
      <c r="H162">
        <v>9600</v>
      </c>
      <c r="I162">
        <v>108</v>
      </c>
      <c r="J162">
        <v>1.123889985</v>
      </c>
      <c r="Q162" s="4" t="s">
        <v>369</v>
      </c>
      <c r="R162" s="4">
        <v>33775745</v>
      </c>
      <c r="S162" s="4">
        <v>3548559</v>
      </c>
      <c r="T162" s="4">
        <v>212328</v>
      </c>
      <c r="U162" s="4">
        <v>5.983499218</v>
      </c>
      <c r="W162" s="4" t="s">
        <v>367</v>
      </c>
      <c r="X162" s="10">
        <f t="shared" si="12"/>
        <v>0.0102301030504366</v>
      </c>
      <c r="Y162" s="10">
        <f t="shared" si="13"/>
        <v>0.0601893398157536</v>
      </c>
      <c r="Z162" s="10">
        <f t="shared" si="14"/>
        <v>0.252255976868937</v>
      </c>
      <c r="AA162" s="10">
        <f t="shared" si="15"/>
        <v>0.682543290629291</v>
      </c>
      <c r="AB162" s="23">
        <f t="shared" si="16"/>
        <v>0.000106015961205684</v>
      </c>
      <c r="AC162" s="23">
        <f t="shared" si="17"/>
        <v>0.000129860256008491</v>
      </c>
    </row>
    <row r="163" spans="1:29">
      <c r="A163" t="s">
        <v>389</v>
      </c>
      <c r="B163" s="3" t="s">
        <v>390</v>
      </c>
      <c r="C163" s="3" t="s">
        <v>391</v>
      </c>
      <c r="D163">
        <v>51346429</v>
      </c>
      <c r="E163" s="3" t="s">
        <v>12</v>
      </c>
      <c r="F163">
        <v>13874216</v>
      </c>
      <c r="G163">
        <v>17235</v>
      </c>
      <c r="H163">
        <v>270208</v>
      </c>
      <c r="I163">
        <v>336</v>
      </c>
      <c r="J163">
        <v>0.124223235</v>
      </c>
      <c r="Q163" s="4" t="s">
        <v>371</v>
      </c>
      <c r="R163" s="4">
        <v>112133868</v>
      </c>
      <c r="S163" s="4">
        <v>3679485</v>
      </c>
      <c r="T163" s="4">
        <v>59343</v>
      </c>
      <c r="U163" s="4">
        <v>1.612807227</v>
      </c>
      <c r="W163" s="4" t="s">
        <v>369</v>
      </c>
      <c r="X163" s="10">
        <f t="shared" si="12"/>
        <v>0.00655699070810152</v>
      </c>
      <c r="Y163" s="10">
        <f t="shared" si="13"/>
        <v>0.0421200689660938</v>
      </c>
      <c r="Z163" s="10">
        <f t="shared" si="14"/>
        <v>0.179563880543979</v>
      </c>
      <c r="AA163" s="10">
        <f t="shared" si="15"/>
        <v>0.525165410643327</v>
      </c>
      <c r="AB163" s="23">
        <f t="shared" si="16"/>
        <v>2.60440630637375e-5</v>
      </c>
      <c r="AC163" s="23">
        <f t="shared" si="17"/>
        <v>3.19016934666711e-5</v>
      </c>
    </row>
    <row r="164" spans="1:29">
      <c r="A164" t="s">
        <v>392</v>
      </c>
      <c r="B164" s="3" t="s">
        <v>392</v>
      </c>
      <c r="C164" s="3" t="s">
        <v>393</v>
      </c>
      <c r="D164">
        <v>53858</v>
      </c>
      <c r="E164" s="3" t="s">
        <v>26</v>
      </c>
      <c r="F164">
        <v>5549</v>
      </c>
      <c r="G164">
        <v>43</v>
      </c>
      <c r="H164">
        <v>103030</v>
      </c>
      <c r="I164">
        <v>798</v>
      </c>
      <c r="J164">
        <v>0.774914399</v>
      </c>
      <c r="Q164" s="4" t="s">
        <v>373</v>
      </c>
      <c r="R164" s="4">
        <v>37774045</v>
      </c>
      <c r="S164" s="4">
        <v>5969621</v>
      </c>
      <c r="T164" s="4">
        <v>115345</v>
      </c>
      <c r="U164" s="4">
        <v>1.932199716</v>
      </c>
      <c r="W164" s="4" t="s">
        <v>371</v>
      </c>
      <c r="X164" s="10">
        <f t="shared" si="12"/>
        <v>0.00462995027816052</v>
      </c>
      <c r="Y164" s="10">
        <f t="shared" si="13"/>
        <v>0.0418008123894106</v>
      </c>
      <c r="Z164" s="10">
        <f t="shared" si="14"/>
        <v>0.214648703838983</v>
      </c>
      <c r="AA164" s="10">
        <f t="shared" si="15"/>
        <v>0.841919006839771</v>
      </c>
      <c r="AB164" s="23">
        <f t="shared" si="16"/>
        <v>3.49751538673236e-5</v>
      </c>
      <c r="AC164" s="23">
        <f t="shared" si="17"/>
        <v>4.28414965397067e-5</v>
      </c>
    </row>
    <row r="165" spans="1:29">
      <c r="A165" t="s">
        <v>394</v>
      </c>
      <c r="B165" s="3" t="s">
        <v>394</v>
      </c>
      <c r="C165" s="3" t="s">
        <v>395</v>
      </c>
      <c r="D165">
        <v>185096</v>
      </c>
      <c r="E165" s="3" t="s">
        <v>26</v>
      </c>
      <c r="F165">
        <v>22964</v>
      </c>
      <c r="G165">
        <v>365</v>
      </c>
      <c r="H165">
        <v>124065</v>
      </c>
      <c r="I165">
        <v>1972</v>
      </c>
      <c r="J165">
        <v>1.589444348</v>
      </c>
      <c r="Q165" s="4" t="s">
        <v>375</v>
      </c>
      <c r="R165" s="4">
        <v>10144662</v>
      </c>
      <c r="S165" s="4">
        <v>3604114</v>
      </c>
      <c r="T165" s="4">
        <v>21693</v>
      </c>
      <c r="U165" s="4">
        <v>0.601895501</v>
      </c>
      <c r="W165" s="4" t="s">
        <v>373</v>
      </c>
      <c r="X165" s="10">
        <f t="shared" si="12"/>
        <v>0.00634766336689045</v>
      </c>
      <c r="Y165" s="10">
        <f t="shared" si="13"/>
        <v>0.0377616689480328</v>
      </c>
      <c r="Z165" s="10">
        <f t="shared" si="14"/>
        <v>0.195578077030219</v>
      </c>
      <c r="AA165" s="10">
        <f t="shared" si="15"/>
        <v>0.788898762815185</v>
      </c>
      <c r="AB165" s="23">
        <f t="shared" si="16"/>
        <v>3.69833727015615e-5</v>
      </c>
      <c r="AC165" s="23">
        <f t="shared" si="17"/>
        <v>4.53013885122867e-5</v>
      </c>
    </row>
    <row r="166" spans="1:29">
      <c r="A166" t="s">
        <v>396</v>
      </c>
      <c r="B166" s="3" t="s">
        <v>396</v>
      </c>
      <c r="C166" s="3" t="s">
        <v>397</v>
      </c>
      <c r="D166">
        <v>39820</v>
      </c>
      <c r="E166" s="3" t="s">
        <v>26</v>
      </c>
      <c r="F166">
        <v>10107</v>
      </c>
      <c r="G166">
        <v>63</v>
      </c>
      <c r="H166">
        <v>253817</v>
      </c>
      <c r="I166">
        <v>1582</v>
      </c>
      <c r="J166">
        <v>0.623330365</v>
      </c>
      <c r="Q166" s="4" t="s">
        <v>377</v>
      </c>
      <c r="R166" s="4">
        <v>2807805</v>
      </c>
      <c r="S166" s="4">
        <v>361819</v>
      </c>
      <c r="T166" s="4">
        <v>677</v>
      </c>
      <c r="U166" s="4">
        <v>0.18711013</v>
      </c>
      <c r="W166" s="4" t="s">
        <v>375</v>
      </c>
      <c r="X166" s="10">
        <f t="shared" si="12"/>
        <v>0.0092937524698979</v>
      </c>
      <c r="Y166" s="10">
        <f t="shared" si="13"/>
        <v>0.0419828880528286</v>
      </c>
      <c r="Z166" s="10">
        <f t="shared" si="14"/>
        <v>0.247124187091886</v>
      </c>
      <c r="AA166" s="10">
        <f t="shared" si="15"/>
        <v>1.20052830808053</v>
      </c>
      <c r="AB166" s="23">
        <f t="shared" si="16"/>
        <v>0.000115758014998796</v>
      </c>
      <c r="AC166" s="23">
        <f t="shared" si="17"/>
        <v>0.000141793417630895</v>
      </c>
    </row>
    <row r="167" spans="1:29">
      <c r="A167" t="s">
        <v>398</v>
      </c>
      <c r="B167" s="3" t="s">
        <v>399</v>
      </c>
      <c r="C167" s="3" t="s">
        <v>400</v>
      </c>
      <c r="D167">
        <v>5744</v>
      </c>
      <c r="E167" s="3" t="s">
        <v>94</v>
      </c>
      <c r="F167">
        <v>1957</v>
      </c>
      <c r="G167">
        <v>1</v>
      </c>
      <c r="H167">
        <v>340703</v>
      </c>
      <c r="I167">
        <v>174</v>
      </c>
      <c r="J167">
        <v>0.05109862</v>
      </c>
      <c r="Q167" s="4" t="s">
        <v>379</v>
      </c>
      <c r="R167" s="4">
        <v>906497</v>
      </c>
      <c r="S167" s="4">
        <v>336945</v>
      </c>
      <c r="T167" s="4">
        <v>709</v>
      </c>
      <c r="U167" s="4">
        <v>0.210420098</v>
      </c>
      <c r="W167" s="4" t="s">
        <v>377</v>
      </c>
      <c r="X167" s="10">
        <f t="shared" si="12"/>
        <v>0.0134888084209474</v>
      </c>
      <c r="Y167" s="10">
        <f t="shared" si="13"/>
        <v>0.068032559868365</v>
      </c>
      <c r="Z167" s="10">
        <f t="shared" si="14"/>
        <v>0.401529618698556</v>
      </c>
      <c r="AA167" s="10">
        <f t="shared" si="15"/>
        <v>1.82828952834461</v>
      </c>
      <c r="AB167" s="23">
        <f t="shared" si="16"/>
        <v>0.000673678918619313</v>
      </c>
      <c r="AC167" s="23">
        <f t="shared" si="17"/>
        <v>0.000825197600856509</v>
      </c>
    </row>
    <row r="168" spans="1:29">
      <c r="A168" t="s">
        <v>401</v>
      </c>
      <c r="B168" s="3" t="s">
        <v>401</v>
      </c>
      <c r="C168" s="3" t="s">
        <v>402</v>
      </c>
      <c r="D168">
        <v>200722</v>
      </c>
      <c r="E168" s="3" t="s">
        <v>58</v>
      </c>
      <c r="F168">
        <v>2285</v>
      </c>
      <c r="G168">
        <v>1</v>
      </c>
      <c r="H168">
        <v>11384</v>
      </c>
      <c r="I168">
        <v>5</v>
      </c>
      <c r="J168">
        <v>0.043763676</v>
      </c>
      <c r="Q168" s="4" t="s">
        <v>382</v>
      </c>
      <c r="R168" s="4">
        <v>19013049</v>
      </c>
      <c r="S168" s="4">
        <v>2860094</v>
      </c>
      <c r="T168" s="4">
        <v>65090</v>
      </c>
      <c r="U168" s="4">
        <v>2.275799327</v>
      </c>
      <c r="W168" s="4" t="s">
        <v>379</v>
      </c>
      <c r="X168" s="10">
        <f t="shared" si="12"/>
        <v>0.0187224962539322</v>
      </c>
      <c r="Y168" s="10">
        <f t="shared" si="13"/>
        <v>0.0690577789869823</v>
      </c>
      <c r="Z168" s="10">
        <f t="shared" si="14"/>
        <v>0.398941785509921</v>
      </c>
      <c r="AA168" s="10">
        <f t="shared" si="15"/>
        <v>1.75262338178969</v>
      </c>
      <c r="AB168" s="23">
        <f t="shared" si="16"/>
        <v>0.000904012607741118</v>
      </c>
      <c r="AC168" s="23">
        <f t="shared" si="17"/>
        <v>0.00110733617222414</v>
      </c>
    </row>
    <row r="169" spans="1:29">
      <c r="A169" t="s">
        <v>403</v>
      </c>
      <c r="B169" s="3" t="s">
        <v>403</v>
      </c>
      <c r="C169" s="3" t="s">
        <v>404</v>
      </c>
      <c r="D169">
        <v>34056</v>
      </c>
      <c r="E169" s="3" t="s">
        <v>15</v>
      </c>
      <c r="F169">
        <v>15181</v>
      </c>
      <c r="G169">
        <v>113</v>
      </c>
      <c r="H169">
        <v>445766</v>
      </c>
      <c r="I169">
        <v>3318</v>
      </c>
      <c r="J169">
        <v>0.744351492</v>
      </c>
      <c r="Q169" s="4" t="s">
        <v>384</v>
      </c>
      <c r="R169" s="4">
        <v>146044010</v>
      </c>
      <c r="S169" s="4">
        <v>17896866</v>
      </c>
      <c r="T169" s="4">
        <v>369708</v>
      </c>
      <c r="U169" s="4">
        <v>2.065769504</v>
      </c>
      <c r="W169" s="4" t="s">
        <v>382</v>
      </c>
      <c r="X169" s="10">
        <f t="shared" si="12"/>
        <v>0.00774595531761115</v>
      </c>
      <c r="Y169" s="10">
        <f t="shared" si="13"/>
        <v>0.0440717337371753</v>
      </c>
      <c r="Z169" s="10">
        <f t="shared" si="14"/>
        <v>0.211888800276685</v>
      </c>
      <c r="AA169" s="10">
        <f t="shared" si="15"/>
        <v>0.743758209976472</v>
      </c>
      <c r="AB169" s="23">
        <f t="shared" si="16"/>
        <v>5.3799086031477e-5</v>
      </c>
      <c r="AC169" s="23">
        <f t="shared" si="17"/>
        <v>6.58991627828192e-5</v>
      </c>
    </row>
    <row r="170" spans="1:29">
      <c r="A170" t="s">
        <v>405</v>
      </c>
      <c r="B170" s="3" t="s">
        <v>405</v>
      </c>
      <c r="C170" s="3" t="s">
        <v>406</v>
      </c>
      <c r="D170">
        <v>226281</v>
      </c>
      <c r="E170" s="3" t="s">
        <v>19</v>
      </c>
      <c r="F170">
        <v>5945</v>
      </c>
      <c r="G170">
        <v>73</v>
      </c>
      <c r="H170">
        <v>26273</v>
      </c>
      <c r="I170">
        <v>323</v>
      </c>
      <c r="J170">
        <v>1.227922624</v>
      </c>
      <c r="Q170" s="4" t="s">
        <v>387</v>
      </c>
      <c r="R170" s="4">
        <v>13513881</v>
      </c>
      <c r="S170" s="4">
        <v>129728</v>
      </c>
      <c r="T170" s="4">
        <v>1458</v>
      </c>
      <c r="U170" s="4">
        <v>1.123889985</v>
      </c>
      <c r="W170" s="4" t="s">
        <v>384</v>
      </c>
      <c r="X170" s="10">
        <f t="shared" si="12"/>
        <v>0.00428844369870402</v>
      </c>
      <c r="Y170" s="10">
        <f t="shared" si="13"/>
        <v>0.0299858823608337</v>
      </c>
      <c r="Z170" s="10">
        <f t="shared" si="14"/>
        <v>0.166149776435603</v>
      </c>
      <c r="AA170" s="10">
        <f t="shared" si="15"/>
        <v>0.770141505733979</v>
      </c>
      <c r="AB170" s="23">
        <f t="shared" si="16"/>
        <v>1.64545813305868e-5</v>
      </c>
      <c r="AC170" s="23">
        <f t="shared" si="17"/>
        <v>2.01554192387775e-5</v>
      </c>
    </row>
    <row r="171" spans="1:29">
      <c r="A171" t="s">
        <v>407</v>
      </c>
      <c r="B171" s="3" t="s">
        <v>407</v>
      </c>
      <c r="C171" s="3" t="s">
        <v>408</v>
      </c>
      <c r="D171">
        <v>35762746</v>
      </c>
      <c r="E171" s="3" t="s">
        <v>12</v>
      </c>
      <c r="F171">
        <v>751076</v>
      </c>
      <c r="G171">
        <v>9048</v>
      </c>
      <c r="H171">
        <v>21002</v>
      </c>
      <c r="I171">
        <v>253</v>
      </c>
      <c r="J171">
        <v>1.204671698</v>
      </c>
      <c r="Q171" s="4" t="s">
        <v>389</v>
      </c>
      <c r="R171" s="4">
        <v>51346429</v>
      </c>
      <c r="S171" s="4">
        <v>13874216</v>
      </c>
      <c r="T171" s="4">
        <v>17235</v>
      </c>
      <c r="U171" s="4">
        <v>0.124223235</v>
      </c>
      <c r="W171" s="4" t="s">
        <v>387</v>
      </c>
      <c r="X171" s="10">
        <f t="shared" si="12"/>
        <v>0.00855211975809807</v>
      </c>
      <c r="Y171" s="10">
        <f t="shared" si="13"/>
        <v>0.084384546012726</v>
      </c>
      <c r="Z171" s="10">
        <f t="shared" si="14"/>
        <v>0.360640043410644</v>
      </c>
      <c r="AA171" s="10">
        <f t="shared" si="15"/>
        <v>0.958825182002392</v>
      </c>
      <c r="AB171" s="23">
        <f t="shared" si="16"/>
        <v>0.000249545688189165</v>
      </c>
      <c r="AC171" s="23">
        <f t="shared" si="17"/>
        <v>0.000305671585537844</v>
      </c>
    </row>
    <row r="172" spans="1:29">
      <c r="A172" t="s">
        <v>409</v>
      </c>
      <c r="B172" s="3" t="s">
        <v>409</v>
      </c>
      <c r="C172" s="3" t="s">
        <v>410</v>
      </c>
      <c r="D172">
        <v>17515750</v>
      </c>
      <c r="E172" s="3" t="s">
        <v>19</v>
      </c>
      <c r="F172">
        <v>85919</v>
      </c>
      <c r="G172">
        <v>1965</v>
      </c>
      <c r="H172">
        <v>4905</v>
      </c>
      <c r="I172">
        <v>112</v>
      </c>
      <c r="J172">
        <v>2.287037791</v>
      </c>
      <c r="Q172" s="4" t="s">
        <v>392</v>
      </c>
      <c r="R172" s="4">
        <v>53858</v>
      </c>
      <c r="S172" s="4">
        <v>5549</v>
      </c>
      <c r="T172" s="4">
        <v>43</v>
      </c>
      <c r="U172" s="4">
        <v>0.774914399</v>
      </c>
      <c r="W172" s="4" t="s">
        <v>389</v>
      </c>
      <c r="X172" s="10">
        <f t="shared" si="12"/>
        <v>0.00580700271313894</v>
      </c>
      <c r="Y172" s="10">
        <f t="shared" si="13"/>
        <v>0.0316326972762817</v>
      </c>
      <c r="Z172" s="10">
        <f t="shared" si="14"/>
        <v>0.255212780853008</v>
      </c>
      <c r="AA172" s="10">
        <f t="shared" si="15"/>
        <v>2.11878543795782</v>
      </c>
      <c r="AB172" s="23">
        <f t="shared" si="16"/>
        <v>9.93293636724693e-5</v>
      </c>
      <c r="AC172" s="23">
        <f t="shared" si="17"/>
        <v>0.000121669760373552</v>
      </c>
    </row>
    <row r="173" spans="1:29">
      <c r="A173" t="s">
        <v>411</v>
      </c>
      <c r="B173" s="3" t="s">
        <v>411</v>
      </c>
      <c r="C173" s="3" t="s">
        <v>412</v>
      </c>
      <c r="D173">
        <v>8675762</v>
      </c>
      <c r="E173" s="3" t="s">
        <v>15</v>
      </c>
      <c r="F173">
        <v>1980722</v>
      </c>
      <c r="G173">
        <v>15825</v>
      </c>
      <c r="H173">
        <v>228305</v>
      </c>
      <c r="I173">
        <v>1824</v>
      </c>
      <c r="J173">
        <v>0.79895109</v>
      </c>
      <c r="Q173" s="4" t="s">
        <v>394</v>
      </c>
      <c r="R173" s="4">
        <v>185096</v>
      </c>
      <c r="S173" s="4">
        <v>22964</v>
      </c>
      <c r="T173" s="4">
        <v>365</v>
      </c>
      <c r="U173" s="4">
        <v>1.589444348</v>
      </c>
      <c r="W173" s="4" t="s">
        <v>392</v>
      </c>
      <c r="X173" s="10">
        <f t="shared" si="12"/>
        <v>0.0424558397743283</v>
      </c>
      <c r="Y173" s="10">
        <f t="shared" si="13"/>
        <v>0.163574238733192</v>
      </c>
      <c r="Z173" s="10">
        <f t="shared" si="14"/>
        <v>0.59062852281519</v>
      </c>
      <c r="AA173" s="10">
        <f t="shared" si="15"/>
        <v>1.0961466399027</v>
      </c>
      <c r="AB173" s="23">
        <f t="shared" si="16"/>
        <v>0.0044960943529053</v>
      </c>
      <c r="AC173" s="23">
        <f t="shared" si="17"/>
        <v>0.0055073213228133</v>
      </c>
    </row>
    <row r="174" spans="1:29">
      <c r="A174" t="s">
        <v>413</v>
      </c>
      <c r="B174" s="3" t="s">
        <v>413</v>
      </c>
      <c r="C174" s="3" t="s">
        <v>414</v>
      </c>
      <c r="D174">
        <v>99413</v>
      </c>
      <c r="E174" s="3" t="s">
        <v>19</v>
      </c>
      <c r="F174">
        <v>40421</v>
      </c>
      <c r="G174">
        <v>164</v>
      </c>
      <c r="H174">
        <v>406597</v>
      </c>
      <c r="I174">
        <v>1650</v>
      </c>
      <c r="J174">
        <v>0.405729695</v>
      </c>
      <c r="Q174" s="4" t="s">
        <v>396</v>
      </c>
      <c r="R174" s="4">
        <v>39820</v>
      </c>
      <c r="S174" s="4">
        <v>10107</v>
      </c>
      <c r="T174" s="4">
        <v>63</v>
      </c>
      <c r="U174" s="4">
        <v>0.623330365</v>
      </c>
      <c r="W174" s="4" t="s">
        <v>394</v>
      </c>
      <c r="X174" s="10">
        <f t="shared" si="12"/>
        <v>0.0296793824561658</v>
      </c>
      <c r="Y174" s="10">
        <f t="shared" si="13"/>
        <v>0.121389190975011</v>
      </c>
      <c r="Z174" s="10">
        <f t="shared" si="14"/>
        <v>0.437803267922938</v>
      </c>
      <c r="AA174" s="10">
        <f t="shared" si="15"/>
        <v>0.846353281721238</v>
      </c>
      <c r="AB174" s="23">
        <f t="shared" si="16"/>
        <v>0.00133495171842207</v>
      </c>
      <c r="AC174" s="23">
        <f t="shared" si="17"/>
        <v>0.00163519879404697</v>
      </c>
    </row>
    <row r="175" spans="1:29">
      <c r="A175" t="s">
        <v>415</v>
      </c>
      <c r="B175" s="3" t="s">
        <v>415</v>
      </c>
      <c r="C175" s="3" t="s">
        <v>416</v>
      </c>
      <c r="D175">
        <v>8260822</v>
      </c>
      <c r="E175" s="3" t="s">
        <v>19</v>
      </c>
      <c r="F175">
        <v>7674</v>
      </c>
      <c r="G175">
        <v>125</v>
      </c>
      <c r="H175">
        <v>929</v>
      </c>
      <c r="I175">
        <v>15</v>
      </c>
      <c r="J175">
        <v>1.628876727</v>
      </c>
      <c r="Q175" s="4" t="s">
        <v>398</v>
      </c>
      <c r="R175" s="4">
        <v>5744</v>
      </c>
      <c r="S175" s="4">
        <v>1957</v>
      </c>
      <c r="T175" s="4">
        <v>1</v>
      </c>
      <c r="U175" s="4">
        <v>0.05109862</v>
      </c>
      <c r="W175" s="4" t="s">
        <v>396</v>
      </c>
      <c r="X175" s="10">
        <f t="shared" si="12"/>
        <v>0.0463415585548053</v>
      </c>
      <c r="Y175" s="10">
        <f t="shared" si="13"/>
        <v>0.144221272856413</v>
      </c>
      <c r="Z175" s="10">
        <f t="shared" si="14"/>
        <v>0.559876608388736</v>
      </c>
      <c r="AA175" s="10">
        <f t="shared" si="15"/>
        <v>1.18549961663413</v>
      </c>
      <c r="AB175" s="23">
        <f t="shared" si="16"/>
        <v>0.00443602209886942</v>
      </c>
      <c r="AC175" s="23">
        <f t="shared" si="17"/>
        <v>0.00543373807931499</v>
      </c>
    </row>
    <row r="176" spans="1:29">
      <c r="A176" t="s">
        <v>417</v>
      </c>
      <c r="B176" s="3" t="s">
        <v>417</v>
      </c>
      <c r="C176" s="3" t="s">
        <v>418</v>
      </c>
      <c r="D176">
        <v>5930887</v>
      </c>
      <c r="E176" s="3" t="s">
        <v>12</v>
      </c>
      <c r="F176">
        <v>1109744</v>
      </c>
      <c r="G176">
        <v>1276</v>
      </c>
      <c r="H176">
        <v>187113</v>
      </c>
      <c r="I176">
        <v>215</v>
      </c>
      <c r="J176">
        <v>0.114981473</v>
      </c>
      <c r="Q176" s="4" t="s">
        <v>401</v>
      </c>
      <c r="R176" s="4">
        <v>200722</v>
      </c>
      <c r="S176" s="4">
        <v>2285</v>
      </c>
      <c r="T176" s="4">
        <v>1</v>
      </c>
      <c r="U176" s="4">
        <v>0.043763676</v>
      </c>
      <c r="W176" s="4" t="s">
        <v>398</v>
      </c>
      <c r="X176" s="10">
        <f t="shared" si="12"/>
        <v>0.0812508316517249</v>
      </c>
      <c r="Y176" s="10">
        <f t="shared" si="13"/>
        <v>0.20359444610242</v>
      </c>
      <c r="Z176" s="10">
        <f t="shared" si="14"/>
        <v>1</v>
      </c>
      <c r="AA176" s="10">
        <f t="shared" si="15"/>
        <v>2.91724361700212</v>
      </c>
      <c r="AB176" s="23">
        <f t="shared" si="16"/>
        <v>0.0482576800626194</v>
      </c>
      <c r="AC176" s="23">
        <f t="shared" si="17"/>
        <v>0.0591114263931383</v>
      </c>
    </row>
    <row r="177" spans="1:29">
      <c r="A177" t="s">
        <v>419</v>
      </c>
      <c r="B177" s="3" t="s">
        <v>419</v>
      </c>
      <c r="C177" s="3" t="s">
        <v>420</v>
      </c>
      <c r="D177">
        <v>43728</v>
      </c>
      <c r="E177" s="3" t="s">
        <v>26</v>
      </c>
      <c r="F177">
        <v>9766</v>
      </c>
      <c r="G177">
        <v>86</v>
      </c>
      <c r="H177">
        <v>223335</v>
      </c>
      <c r="I177">
        <v>1967</v>
      </c>
      <c r="J177">
        <v>0.880606185</v>
      </c>
      <c r="Q177" s="4" t="s">
        <v>403</v>
      </c>
      <c r="R177" s="4">
        <v>34056</v>
      </c>
      <c r="S177" s="4">
        <v>15181</v>
      </c>
      <c r="T177" s="4">
        <v>113</v>
      </c>
      <c r="U177" s="4">
        <v>0.744351492</v>
      </c>
      <c r="W177" s="4" t="s">
        <v>401</v>
      </c>
      <c r="X177" s="10">
        <f t="shared" si="12"/>
        <v>0.0289899493824557</v>
      </c>
      <c r="Y177" s="10">
        <f t="shared" si="13"/>
        <v>0.197076071763222</v>
      </c>
      <c r="Z177" s="10">
        <f t="shared" si="14"/>
        <v>1</v>
      </c>
      <c r="AA177" s="10">
        <f t="shared" si="15"/>
        <v>3.08460127751542</v>
      </c>
      <c r="AB177" s="23">
        <f t="shared" si="16"/>
        <v>0.0176230221976398</v>
      </c>
      <c r="AC177" s="23">
        <f t="shared" si="17"/>
        <v>0.0215866568411222</v>
      </c>
    </row>
    <row r="178" spans="1:29">
      <c r="A178" t="s">
        <v>421</v>
      </c>
      <c r="B178" s="3" t="s">
        <v>421</v>
      </c>
      <c r="C178" s="3" t="s">
        <v>422</v>
      </c>
      <c r="D178">
        <v>5464272</v>
      </c>
      <c r="E178" s="3" t="s">
        <v>15</v>
      </c>
      <c r="F178">
        <v>1725487</v>
      </c>
      <c r="G178">
        <v>19417</v>
      </c>
      <c r="H178">
        <v>315776</v>
      </c>
      <c r="I178">
        <v>3553</v>
      </c>
      <c r="J178">
        <v>1.125305493</v>
      </c>
      <c r="Q178" s="4" t="s">
        <v>405</v>
      </c>
      <c r="R178" s="4">
        <v>226281</v>
      </c>
      <c r="S178" s="4">
        <v>5945</v>
      </c>
      <c r="T178" s="4">
        <v>73</v>
      </c>
      <c r="U178" s="4">
        <v>1.227922624</v>
      </c>
      <c r="W178" s="4" t="s">
        <v>403</v>
      </c>
      <c r="X178" s="10">
        <f t="shared" si="12"/>
        <v>0.0484913020073196</v>
      </c>
      <c r="Y178" s="10">
        <f t="shared" si="13"/>
        <v>0.132411870356709</v>
      </c>
      <c r="Z178" s="10">
        <f t="shared" si="14"/>
        <v>0.515904145846738</v>
      </c>
      <c r="AA178" s="10">
        <f t="shared" si="15"/>
        <v>1.11214111669772</v>
      </c>
      <c r="AB178" s="23">
        <f t="shared" si="16"/>
        <v>0.0036840005004277</v>
      </c>
      <c r="AC178" s="23">
        <f t="shared" si="17"/>
        <v>0.00451257756549303</v>
      </c>
    </row>
    <row r="179" spans="1:29">
      <c r="A179" t="s">
        <v>423</v>
      </c>
      <c r="B179" s="3" t="s">
        <v>423</v>
      </c>
      <c r="C179" s="3" t="s">
        <v>424</v>
      </c>
      <c r="D179">
        <v>2079438</v>
      </c>
      <c r="E179" s="3" t="s">
        <v>15</v>
      </c>
      <c r="F179">
        <v>973892</v>
      </c>
      <c r="G179">
        <v>6501</v>
      </c>
      <c r="H179">
        <v>468344</v>
      </c>
      <c r="I179">
        <v>3126</v>
      </c>
      <c r="J179">
        <v>0.667527816</v>
      </c>
      <c r="Q179" s="4" t="s">
        <v>407</v>
      </c>
      <c r="R179" s="4">
        <v>35762746</v>
      </c>
      <c r="S179" s="4">
        <v>751076</v>
      </c>
      <c r="T179" s="4">
        <v>9048</v>
      </c>
      <c r="U179" s="4">
        <v>1.204671698</v>
      </c>
      <c r="W179" s="4" t="s">
        <v>405</v>
      </c>
      <c r="X179" s="10">
        <f t="shared" si="12"/>
        <v>0.0279996146349892</v>
      </c>
      <c r="Y179" s="10">
        <f t="shared" si="13"/>
        <v>0.161223412613788</v>
      </c>
      <c r="Z179" s="10">
        <f t="shared" si="14"/>
        <v>0.548447169656499</v>
      </c>
      <c r="AA179" s="10">
        <f t="shared" si="15"/>
        <v>0.928749172002816</v>
      </c>
      <c r="AB179" s="23">
        <f t="shared" si="16"/>
        <v>0.0022993940481522</v>
      </c>
      <c r="AC179" s="23">
        <f t="shared" si="17"/>
        <v>0.00281655607666589</v>
      </c>
    </row>
    <row r="180" spans="1:29">
      <c r="A180" t="s">
        <v>425</v>
      </c>
      <c r="B180" s="3" t="s">
        <v>425</v>
      </c>
      <c r="C180" s="3" t="s">
        <v>426</v>
      </c>
      <c r="D180">
        <v>716351</v>
      </c>
      <c r="E180" s="3" t="s">
        <v>58</v>
      </c>
      <c r="F180">
        <v>11470</v>
      </c>
      <c r="G180">
        <v>133</v>
      </c>
      <c r="H180">
        <v>16012</v>
      </c>
      <c r="I180">
        <v>186</v>
      </c>
      <c r="J180">
        <v>1.159546643</v>
      </c>
      <c r="Q180" s="4" t="s">
        <v>409</v>
      </c>
      <c r="R180" s="4">
        <v>17515750</v>
      </c>
      <c r="S180" s="4">
        <v>85919</v>
      </c>
      <c r="T180" s="4">
        <v>1965</v>
      </c>
      <c r="U180" s="4">
        <v>2.287037791</v>
      </c>
      <c r="W180" s="4" t="s">
        <v>407</v>
      </c>
      <c r="X180" s="10">
        <f t="shared" si="12"/>
        <v>0.00644918820646078</v>
      </c>
      <c r="Y180" s="10">
        <f t="shared" si="13"/>
        <v>0.0583588041739278</v>
      </c>
      <c r="Z180" s="10">
        <f t="shared" si="14"/>
        <v>0.279307525431983</v>
      </c>
      <c r="AA180" s="10">
        <f t="shared" si="15"/>
        <v>0.935162892013202</v>
      </c>
      <c r="AB180" s="23">
        <f t="shared" si="16"/>
        <v>9.83062970937022e-5</v>
      </c>
      <c r="AC180" s="23">
        <f t="shared" si="17"/>
        <v>0.000120416593526584</v>
      </c>
    </row>
    <row r="181" spans="1:29">
      <c r="A181" t="s">
        <v>427</v>
      </c>
      <c r="B181" s="3" t="s">
        <v>427</v>
      </c>
      <c r="C181" s="3" t="s">
        <v>428</v>
      </c>
      <c r="D181">
        <v>16668781</v>
      </c>
      <c r="E181" s="3" t="s">
        <v>19</v>
      </c>
      <c r="F181">
        <v>26400</v>
      </c>
      <c r="G181">
        <v>1348</v>
      </c>
      <c r="H181">
        <v>1584</v>
      </c>
      <c r="I181">
        <v>81</v>
      </c>
      <c r="J181">
        <v>5.106060606</v>
      </c>
      <c r="Q181" s="4" t="s">
        <v>411</v>
      </c>
      <c r="R181" s="4">
        <v>8675762</v>
      </c>
      <c r="S181" s="4">
        <v>1980722</v>
      </c>
      <c r="T181" s="4">
        <v>15825</v>
      </c>
      <c r="U181" s="4">
        <v>0.79895109</v>
      </c>
      <c r="W181" s="4" t="s">
        <v>409</v>
      </c>
      <c r="X181" s="10">
        <f t="shared" si="12"/>
        <v>0.00793241936343239</v>
      </c>
      <c r="Y181" s="10">
        <f t="shared" si="13"/>
        <v>0.0920113208397321</v>
      </c>
      <c r="Z181" s="10">
        <f t="shared" si="14"/>
        <v>0.345883020060059</v>
      </c>
      <c r="AA181" s="10">
        <f t="shared" si="15"/>
        <v>0.742440402068061</v>
      </c>
      <c r="AB181" s="23">
        <f t="shared" si="16"/>
        <v>0.000187429424083191</v>
      </c>
      <c r="AC181" s="23">
        <f t="shared" si="17"/>
        <v>0.000229584608941527</v>
      </c>
    </row>
    <row r="182" spans="1:29">
      <c r="A182" t="s">
        <v>429</v>
      </c>
      <c r="B182" s="3" t="s">
        <v>429</v>
      </c>
      <c r="C182" s="3" t="s">
        <v>430</v>
      </c>
      <c r="D182">
        <v>60617532</v>
      </c>
      <c r="E182" s="3" t="s">
        <v>19</v>
      </c>
      <c r="F182">
        <v>3722954</v>
      </c>
      <c r="G182">
        <v>100050</v>
      </c>
      <c r="H182">
        <v>61417</v>
      </c>
      <c r="I182">
        <v>1651</v>
      </c>
      <c r="J182">
        <v>2.687382116</v>
      </c>
      <c r="Q182" s="4" t="s">
        <v>413</v>
      </c>
      <c r="R182" s="4">
        <v>99413</v>
      </c>
      <c r="S182" s="4">
        <v>40421</v>
      </c>
      <c r="T182" s="4">
        <v>164</v>
      </c>
      <c r="U182" s="4">
        <v>0.405729695</v>
      </c>
      <c r="W182" s="4" t="s">
        <v>411</v>
      </c>
      <c r="X182" s="10">
        <f t="shared" si="12"/>
        <v>0.00972502636544719</v>
      </c>
      <c r="Y182" s="10">
        <f t="shared" si="13"/>
        <v>0.0476065883618101</v>
      </c>
      <c r="Z182" s="10">
        <f t="shared" si="14"/>
        <v>0.258280655164762</v>
      </c>
      <c r="AA182" s="10">
        <f t="shared" si="15"/>
        <v>1.08415837818143</v>
      </c>
      <c r="AB182" s="23">
        <f t="shared" si="16"/>
        <v>0.000129641025203152</v>
      </c>
      <c r="AC182" s="23">
        <f t="shared" si="17"/>
        <v>0.000158798887739386</v>
      </c>
    </row>
    <row r="183" spans="1:29">
      <c r="A183" t="s">
        <v>431</v>
      </c>
      <c r="B183" s="3" t="s">
        <v>431</v>
      </c>
      <c r="C183" s="3" t="s">
        <v>432</v>
      </c>
      <c r="D183">
        <v>11423439</v>
      </c>
      <c r="E183" s="3" t="s">
        <v>19</v>
      </c>
      <c r="F183">
        <v>17278</v>
      </c>
      <c r="G183">
        <v>138</v>
      </c>
      <c r="H183">
        <v>1513</v>
      </c>
      <c r="I183">
        <v>12</v>
      </c>
      <c r="J183">
        <v>0.798703554</v>
      </c>
      <c r="Q183" s="4" t="s">
        <v>415</v>
      </c>
      <c r="R183" s="4">
        <v>8260822</v>
      </c>
      <c r="S183" s="4">
        <v>7674</v>
      </c>
      <c r="T183" s="4">
        <v>125</v>
      </c>
      <c r="U183" s="4">
        <v>1.628876727</v>
      </c>
      <c r="W183" s="4" t="s">
        <v>413</v>
      </c>
      <c r="X183" s="10">
        <f t="shared" si="12"/>
        <v>0.0355419685192723</v>
      </c>
      <c r="Y183" s="10">
        <f t="shared" si="13"/>
        <v>0.107798450604172</v>
      </c>
      <c r="Z183" s="10">
        <f t="shared" si="14"/>
        <v>0.489690705767541</v>
      </c>
      <c r="AA183" s="10">
        <f t="shared" si="15"/>
        <v>1.3836771019136</v>
      </c>
      <c r="AB183" s="23">
        <f t="shared" si="16"/>
        <v>0.00259603540946592</v>
      </c>
      <c r="AC183" s="23">
        <f t="shared" si="17"/>
        <v>0.00317991573199335</v>
      </c>
    </row>
    <row r="184" spans="1:29">
      <c r="A184" t="s">
        <v>433</v>
      </c>
      <c r="B184" s="3" t="s">
        <v>433</v>
      </c>
      <c r="C184" s="3" t="s">
        <v>434</v>
      </c>
      <c r="D184">
        <v>46786482</v>
      </c>
      <c r="E184" s="3" t="s">
        <v>15</v>
      </c>
      <c r="F184">
        <v>11551574</v>
      </c>
      <c r="G184">
        <v>102541</v>
      </c>
      <c r="H184">
        <v>246900</v>
      </c>
      <c r="I184">
        <v>2192</v>
      </c>
      <c r="J184">
        <v>0.887679895</v>
      </c>
      <c r="Q184" s="4" t="s">
        <v>417</v>
      </c>
      <c r="R184" s="4">
        <v>5930887</v>
      </c>
      <c r="S184" s="4">
        <v>1109744</v>
      </c>
      <c r="T184" s="4">
        <v>1276</v>
      </c>
      <c r="U184" s="4">
        <v>0.114981473</v>
      </c>
      <c r="W184" s="4" t="s">
        <v>415</v>
      </c>
      <c r="X184" s="10">
        <f t="shared" si="12"/>
        <v>0.0098642314397511</v>
      </c>
      <c r="Y184" s="10">
        <f t="shared" si="13"/>
        <v>0.152807764787389</v>
      </c>
      <c r="Z184" s="10">
        <f t="shared" si="14"/>
        <v>0.508665869374776</v>
      </c>
      <c r="AA184" s="10">
        <f t="shared" si="15"/>
        <v>0.838919407462492</v>
      </c>
      <c r="AB184" s="23">
        <f t="shared" si="16"/>
        <v>0.000643222927082804</v>
      </c>
      <c r="AC184" s="23">
        <f t="shared" si="17"/>
        <v>0.000787891681889739</v>
      </c>
    </row>
    <row r="185" spans="1:29">
      <c r="A185" t="s">
        <v>435</v>
      </c>
      <c r="B185" s="3" t="s">
        <v>435</v>
      </c>
      <c r="C185" s="3" t="s">
        <v>436</v>
      </c>
      <c r="D185">
        <v>21570428</v>
      </c>
      <c r="E185" s="3" t="s">
        <v>12</v>
      </c>
      <c r="F185">
        <v>661991</v>
      </c>
      <c r="G185">
        <v>16481</v>
      </c>
      <c r="H185">
        <v>30690</v>
      </c>
      <c r="I185">
        <v>764</v>
      </c>
      <c r="J185">
        <v>2.489610886</v>
      </c>
      <c r="Q185" s="4" t="s">
        <v>419</v>
      </c>
      <c r="R185" s="4">
        <v>43728</v>
      </c>
      <c r="S185" s="4">
        <v>9766</v>
      </c>
      <c r="T185" s="4">
        <v>86</v>
      </c>
      <c r="U185" s="4">
        <v>0.880606185</v>
      </c>
      <c r="W185" s="4" t="s">
        <v>417</v>
      </c>
      <c r="X185" s="10">
        <f t="shared" si="12"/>
        <v>0.0108591367337891</v>
      </c>
      <c r="Y185" s="10">
        <f t="shared" si="13"/>
        <v>0.0537654408085337</v>
      </c>
      <c r="Z185" s="10">
        <f t="shared" si="14"/>
        <v>0.367435323994904</v>
      </c>
      <c r="AA185" s="10">
        <f t="shared" si="15"/>
        <v>2.17858228324835</v>
      </c>
      <c r="AB185" s="23">
        <f t="shared" si="16"/>
        <v>0.000467361986465258</v>
      </c>
      <c r="AC185" s="23">
        <f t="shared" si="17"/>
        <v>0.000572477450761077</v>
      </c>
    </row>
    <row r="186" spans="1:29">
      <c r="A186" t="s">
        <v>437</v>
      </c>
      <c r="B186" s="3" t="s">
        <v>438</v>
      </c>
      <c r="C186" s="3" t="s">
        <v>439</v>
      </c>
      <c r="D186">
        <v>9930</v>
      </c>
      <c r="E186" s="3" t="s">
        <v>26</v>
      </c>
      <c r="F186">
        <v>4150</v>
      </c>
      <c r="G186">
        <v>6</v>
      </c>
      <c r="H186">
        <v>417925</v>
      </c>
      <c r="I186">
        <v>604</v>
      </c>
      <c r="J186">
        <v>0.144578313</v>
      </c>
      <c r="Q186" s="4" t="s">
        <v>421</v>
      </c>
      <c r="R186" s="4">
        <v>5464272</v>
      </c>
      <c r="S186" s="4">
        <v>1725487</v>
      </c>
      <c r="T186" s="4">
        <v>19417</v>
      </c>
      <c r="U186" s="4">
        <v>1.125305493</v>
      </c>
      <c r="W186" s="4" t="s">
        <v>419</v>
      </c>
      <c r="X186" s="10">
        <f t="shared" si="12"/>
        <v>0.0451003291908292</v>
      </c>
      <c r="Y186" s="10">
        <f t="shared" si="13"/>
        <v>0.145264498399053</v>
      </c>
      <c r="Z186" s="10">
        <f t="shared" si="14"/>
        <v>0.536006698131464</v>
      </c>
      <c r="AA186" s="10">
        <f t="shared" si="15"/>
        <v>1.04683582490345</v>
      </c>
      <c r="AB186" s="23">
        <f t="shared" si="16"/>
        <v>0.00367610573290196</v>
      </c>
      <c r="AC186" s="23">
        <f t="shared" si="17"/>
        <v>0.00450290716756086</v>
      </c>
    </row>
    <row r="187" spans="1:29">
      <c r="A187" t="s">
        <v>440</v>
      </c>
      <c r="B187" s="3" t="s">
        <v>441</v>
      </c>
      <c r="C187" s="3" t="s">
        <v>442</v>
      </c>
      <c r="D187">
        <v>111557</v>
      </c>
      <c r="E187" s="3" t="s">
        <v>26</v>
      </c>
      <c r="F187">
        <v>6746</v>
      </c>
      <c r="G187">
        <v>106</v>
      </c>
      <c r="H187">
        <v>60471</v>
      </c>
      <c r="I187">
        <v>950</v>
      </c>
      <c r="J187">
        <v>1.571301512</v>
      </c>
      <c r="Q187" s="4" t="s">
        <v>423</v>
      </c>
      <c r="R187" s="4">
        <v>2079438</v>
      </c>
      <c r="S187" s="4">
        <v>973892</v>
      </c>
      <c r="T187" s="4">
        <v>6501</v>
      </c>
      <c r="U187" s="4">
        <v>0.667527816</v>
      </c>
      <c r="W187" s="4" t="s">
        <v>421</v>
      </c>
      <c r="X187" s="10">
        <f t="shared" si="12"/>
        <v>0.011120277635851</v>
      </c>
      <c r="Y187" s="10">
        <f t="shared" si="13"/>
        <v>0.049005919778469</v>
      </c>
      <c r="Z187" s="10">
        <f t="shared" si="14"/>
        <v>0.250988892203424</v>
      </c>
      <c r="AA187" s="10">
        <f t="shared" si="15"/>
        <v>0.958390813104627</v>
      </c>
      <c r="AB187" s="23">
        <f t="shared" si="16"/>
        <v>0.000131087511391123</v>
      </c>
      <c r="AC187" s="23">
        <f t="shared" si="17"/>
        <v>0.000160570706478247</v>
      </c>
    </row>
    <row r="188" spans="1:29">
      <c r="A188" t="s">
        <v>443</v>
      </c>
      <c r="B188" s="3" t="s">
        <v>443</v>
      </c>
      <c r="C188" s="3" t="s">
        <v>444</v>
      </c>
      <c r="D188">
        <v>45640385</v>
      </c>
      <c r="E188" s="3" t="s">
        <v>19</v>
      </c>
      <c r="F188">
        <v>61955</v>
      </c>
      <c r="G188">
        <v>4907</v>
      </c>
      <c r="H188">
        <v>1357</v>
      </c>
      <c r="I188">
        <v>108</v>
      </c>
      <c r="J188">
        <v>7.920264708</v>
      </c>
      <c r="Q188" s="4" t="s">
        <v>425</v>
      </c>
      <c r="R188" s="4">
        <v>716351</v>
      </c>
      <c r="S188" s="4">
        <v>11470</v>
      </c>
      <c r="T188" s="4">
        <v>133</v>
      </c>
      <c r="U188" s="4">
        <v>1.159546643</v>
      </c>
      <c r="W188" s="4" t="s">
        <v>423</v>
      </c>
      <c r="X188" s="10">
        <f t="shared" si="12"/>
        <v>0.0147161995077807</v>
      </c>
      <c r="Y188" s="10">
        <f t="shared" si="13"/>
        <v>0.0552602356207264</v>
      </c>
      <c r="Z188" s="10">
        <f t="shared" si="14"/>
        <v>0.292538329277988</v>
      </c>
      <c r="AA188" s="10">
        <f t="shared" si="15"/>
        <v>1.15662087868952</v>
      </c>
      <c r="AB188" s="23">
        <f t="shared" si="16"/>
        <v>0.000275158037777368</v>
      </c>
      <c r="AC188" s="23">
        <f t="shared" si="17"/>
        <v>0.00033704446785365</v>
      </c>
    </row>
    <row r="189" spans="1:29">
      <c r="A189" t="s">
        <v>445</v>
      </c>
      <c r="B189" s="3" t="s">
        <v>445</v>
      </c>
      <c r="C189" s="3" t="s">
        <v>446</v>
      </c>
      <c r="D189">
        <v>595833</v>
      </c>
      <c r="E189" s="3" t="s">
        <v>26</v>
      </c>
      <c r="F189">
        <v>79232</v>
      </c>
      <c r="G189">
        <v>1325</v>
      </c>
      <c r="H189">
        <v>132977</v>
      </c>
      <c r="I189">
        <v>2224</v>
      </c>
      <c r="J189">
        <v>1.67230412</v>
      </c>
      <c r="Q189" s="4" t="s">
        <v>427</v>
      </c>
      <c r="R189" s="4">
        <v>16668781</v>
      </c>
      <c r="S189" s="4">
        <v>26400</v>
      </c>
      <c r="T189" s="4">
        <v>1348</v>
      </c>
      <c r="U189" s="4">
        <v>5.106060606</v>
      </c>
      <c r="W189" s="4" t="s">
        <v>425</v>
      </c>
      <c r="X189" s="10">
        <f t="shared" si="12"/>
        <v>0.0200453432453939</v>
      </c>
      <c r="Y189" s="10">
        <f t="shared" si="13"/>
        <v>0.140440278570879</v>
      </c>
      <c r="Z189" s="10">
        <f t="shared" si="14"/>
        <v>0.504267257846538</v>
      </c>
      <c r="AA189" s="10">
        <f t="shared" si="15"/>
        <v>0.948104569584475</v>
      </c>
      <c r="AB189" s="23">
        <f t="shared" si="16"/>
        <v>0.00134592912022516</v>
      </c>
      <c r="AC189" s="23">
        <f t="shared" si="17"/>
        <v>0.00164864514865476</v>
      </c>
    </row>
    <row r="190" spans="1:29">
      <c r="A190" t="s">
        <v>447</v>
      </c>
      <c r="B190" s="3" t="s">
        <v>447</v>
      </c>
      <c r="C190" s="3" t="s">
        <v>448</v>
      </c>
      <c r="D190">
        <v>10209507</v>
      </c>
      <c r="E190" s="3" t="s">
        <v>15</v>
      </c>
      <c r="F190">
        <v>2487852</v>
      </c>
      <c r="G190">
        <v>18331</v>
      </c>
      <c r="H190">
        <v>243680</v>
      </c>
      <c r="I190">
        <v>1795</v>
      </c>
      <c r="J190">
        <v>0.736820357</v>
      </c>
      <c r="Q190" s="4" t="s">
        <v>429</v>
      </c>
      <c r="R190" s="4">
        <v>60617532</v>
      </c>
      <c r="S190" s="4">
        <v>3722954</v>
      </c>
      <c r="T190" s="4">
        <v>100050</v>
      </c>
      <c r="U190" s="4">
        <v>2.687382116</v>
      </c>
      <c r="W190" s="4" t="s">
        <v>427</v>
      </c>
      <c r="X190" s="10">
        <f t="shared" si="12"/>
        <v>0.00804725727540506</v>
      </c>
      <c r="Y190" s="10">
        <f t="shared" si="13"/>
        <v>0.117886256104099</v>
      </c>
      <c r="Z190" s="10">
        <f t="shared" si="14"/>
        <v>0.364622458568281</v>
      </c>
      <c r="AA190" s="10">
        <f t="shared" si="15"/>
        <v>0.556018257637562</v>
      </c>
      <c r="AB190" s="23">
        <f t="shared" si="16"/>
        <v>0.000192328448911521</v>
      </c>
      <c r="AC190" s="23">
        <f t="shared" si="17"/>
        <v>0.000235585484764034</v>
      </c>
    </row>
    <row r="191" spans="1:29">
      <c r="A191" t="s">
        <v>449</v>
      </c>
      <c r="B191" s="3" t="s">
        <v>449</v>
      </c>
      <c r="C191" s="3" t="s">
        <v>450</v>
      </c>
      <c r="D191">
        <v>8765420</v>
      </c>
      <c r="E191" s="3" t="s">
        <v>15</v>
      </c>
      <c r="F191">
        <v>3490876</v>
      </c>
      <c r="G191">
        <v>13715</v>
      </c>
      <c r="H191">
        <v>398255</v>
      </c>
      <c r="I191">
        <v>1565</v>
      </c>
      <c r="J191">
        <v>0.392881328</v>
      </c>
      <c r="Q191" s="4" t="s">
        <v>431</v>
      </c>
      <c r="R191" s="4">
        <v>11423439</v>
      </c>
      <c r="S191" s="4">
        <v>17278</v>
      </c>
      <c r="T191" s="4">
        <v>138</v>
      </c>
      <c r="U191" s="4">
        <v>0.798703554</v>
      </c>
      <c r="W191" s="4" t="s">
        <v>429</v>
      </c>
      <c r="X191" s="10">
        <f t="shared" si="12"/>
        <v>0.00553409369108092</v>
      </c>
      <c r="Y191" s="10">
        <f t="shared" si="13"/>
        <v>0.0416978429471343</v>
      </c>
      <c r="Z191" s="10">
        <f t="shared" si="14"/>
        <v>0.199512268639812</v>
      </c>
      <c r="AA191" s="10">
        <f t="shared" si="15"/>
        <v>0.700553662373512</v>
      </c>
      <c r="AB191" s="23">
        <f t="shared" si="16"/>
        <v>3.22530738848765e-5</v>
      </c>
      <c r="AC191" s="23">
        <f t="shared" si="17"/>
        <v>3.95071872585754e-5</v>
      </c>
    </row>
    <row r="192" spans="1:29">
      <c r="A192" t="s">
        <v>451</v>
      </c>
      <c r="B192" s="3" t="s">
        <v>452</v>
      </c>
      <c r="C192" s="3" t="s">
        <v>453</v>
      </c>
      <c r="D192">
        <v>18244381</v>
      </c>
      <c r="E192" s="3" t="s">
        <v>12</v>
      </c>
      <c r="F192">
        <v>55711</v>
      </c>
      <c r="G192">
        <v>3144</v>
      </c>
      <c r="H192">
        <v>3054</v>
      </c>
      <c r="I192">
        <v>172</v>
      </c>
      <c r="J192">
        <v>5.64340974</v>
      </c>
      <c r="Q192" s="4" t="s">
        <v>433</v>
      </c>
      <c r="R192" s="4">
        <v>46786482</v>
      </c>
      <c r="S192" s="4">
        <v>11551574</v>
      </c>
      <c r="T192" s="4">
        <v>102541</v>
      </c>
      <c r="U192" s="4">
        <v>0.887679895</v>
      </c>
      <c r="W192" s="4" t="s">
        <v>431</v>
      </c>
      <c r="X192" s="10">
        <f t="shared" si="12"/>
        <v>0.00897922612488087</v>
      </c>
      <c r="Y192" s="10">
        <f t="shared" si="13"/>
        <v>0.128862446216242</v>
      </c>
      <c r="Z192" s="10">
        <f t="shared" si="14"/>
        <v>0.501668610400639</v>
      </c>
      <c r="AA192" s="10">
        <f t="shared" si="15"/>
        <v>1.08427932791524</v>
      </c>
      <c r="AB192" s="23">
        <f t="shared" si="16"/>
        <v>0.000629395140968252</v>
      </c>
      <c r="AC192" s="23">
        <f t="shared" si="17"/>
        <v>0.000770953856448695</v>
      </c>
    </row>
    <row r="193" spans="1:29">
      <c r="A193" t="s">
        <v>454</v>
      </c>
      <c r="B193" s="3" t="s">
        <v>455</v>
      </c>
      <c r="C193" s="3" t="s">
        <v>456</v>
      </c>
      <c r="D193">
        <v>23892241</v>
      </c>
      <c r="E193" s="3" t="s">
        <v>12</v>
      </c>
      <c r="F193">
        <v>24310</v>
      </c>
      <c r="G193">
        <v>853</v>
      </c>
      <c r="H193">
        <v>1017</v>
      </c>
      <c r="I193">
        <v>36</v>
      </c>
      <c r="J193">
        <v>3.508844097</v>
      </c>
      <c r="Q193" s="4" t="s">
        <v>435</v>
      </c>
      <c r="R193" s="4">
        <v>21570428</v>
      </c>
      <c r="S193" s="4">
        <v>661991</v>
      </c>
      <c r="T193" s="4">
        <v>16481</v>
      </c>
      <c r="U193" s="4">
        <v>2.489610886</v>
      </c>
      <c r="W193" s="4" t="s">
        <v>433</v>
      </c>
      <c r="X193" s="10">
        <f t="shared" si="12"/>
        <v>0.00596575050540682</v>
      </c>
      <c r="Y193" s="10">
        <f t="shared" si="13"/>
        <v>0.0328734553490685</v>
      </c>
      <c r="Z193" s="10">
        <f t="shared" si="14"/>
        <v>0.198826534632205</v>
      </c>
      <c r="AA193" s="10">
        <f t="shared" si="15"/>
        <v>1.04382501853892</v>
      </c>
      <c r="AB193" s="23">
        <f t="shared" si="16"/>
        <v>4.07016942200965e-5</v>
      </c>
      <c r="AC193" s="23">
        <f t="shared" si="17"/>
        <v>4.98560063153741e-5</v>
      </c>
    </row>
    <row r="194" spans="1:29">
      <c r="A194" t="s">
        <v>457</v>
      </c>
      <c r="B194" s="3" t="s">
        <v>457</v>
      </c>
      <c r="C194" s="3" t="s">
        <v>458</v>
      </c>
      <c r="D194">
        <v>9912437</v>
      </c>
      <c r="E194" s="3" t="s">
        <v>12</v>
      </c>
      <c r="F194">
        <v>17388</v>
      </c>
      <c r="G194">
        <v>124</v>
      </c>
      <c r="H194">
        <v>1754</v>
      </c>
      <c r="I194">
        <v>13</v>
      </c>
      <c r="J194">
        <v>0.713135496</v>
      </c>
      <c r="Q194" s="4" t="s">
        <v>437</v>
      </c>
      <c r="R194" s="4">
        <v>9930</v>
      </c>
      <c r="S194" s="4">
        <v>4150</v>
      </c>
      <c r="T194" s="4">
        <v>6</v>
      </c>
      <c r="U194" s="4">
        <v>0.144578313</v>
      </c>
      <c r="W194" s="4" t="s">
        <v>435</v>
      </c>
      <c r="X194" s="10">
        <f t="shared" si="12"/>
        <v>0.00746759848440502</v>
      </c>
      <c r="Y194" s="10">
        <f t="shared" si="13"/>
        <v>0.0599267964785308</v>
      </c>
      <c r="Z194" s="10">
        <f t="shared" si="14"/>
        <v>0.256816132629701</v>
      </c>
      <c r="AA194" s="10">
        <f t="shared" si="15"/>
        <v>0.72009976510174</v>
      </c>
      <c r="AB194" s="23">
        <f t="shared" si="16"/>
        <v>8.2759334934917e-5</v>
      </c>
      <c r="AC194" s="23">
        <f t="shared" si="17"/>
        <v>0.000101372928184747</v>
      </c>
    </row>
    <row r="195" spans="1:29">
      <c r="A195" t="s">
        <v>459</v>
      </c>
      <c r="B195" s="3" t="s">
        <v>460</v>
      </c>
      <c r="C195" s="3" t="s">
        <v>461</v>
      </c>
      <c r="D195">
        <v>62710097</v>
      </c>
      <c r="E195" s="3" t="s">
        <v>19</v>
      </c>
      <c r="F195">
        <v>33815</v>
      </c>
      <c r="G195">
        <v>800</v>
      </c>
      <c r="H195">
        <v>539</v>
      </c>
      <c r="I195">
        <v>13</v>
      </c>
      <c r="J195">
        <v>2.365813988</v>
      </c>
      <c r="Q195" s="4" t="s">
        <v>440</v>
      </c>
      <c r="R195" s="4">
        <v>111557</v>
      </c>
      <c r="S195" s="4">
        <v>6746</v>
      </c>
      <c r="T195" s="4">
        <v>106</v>
      </c>
      <c r="U195" s="4">
        <v>1.571301512</v>
      </c>
      <c r="W195" s="4" t="s">
        <v>437</v>
      </c>
      <c r="X195" s="10">
        <f t="shared" si="12"/>
        <v>0.0693241762810095</v>
      </c>
      <c r="Y195" s="10">
        <f t="shared" si="13"/>
        <v>0.173864093156624</v>
      </c>
      <c r="Z195" s="10">
        <f t="shared" si="14"/>
        <v>0.77814194279585</v>
      </c>
      <c r="AA195" s="10">
        <f t="shared" si="15"/>
        <v>2.00614751858644</v>
      </c>
      <c r="AB195" s="23">
        <f t="shared" si="16"/>
        <v>0.0188155235617405</v>
      </c>
      <c r="AC195" s="23">
        <f t="shared" si="17"/>
        <v>0.0230473664425014</v>
      </c>
    </row>
    <row r="196" spans="1:29">
      <c r="A196" t="s">
        <v>462</v>
      </c>
      <c r="B196" s="3" t="s">
        <v>462</v>
      </c>
      <c r="C196" s="3" t="s">
        <v>463</v>
      </c>
      <c r="D196">
        <v>70106601</v>
      </c>
      <c r="E196" s="3" t="s">
        <v>12</v>
      </c>
      <c r="F196">
        <v>3711595</v>
      </c>
      <c r="G196">
        <v>25418</v>
      </c>
      <c r="H196">
        <v>52942</v>
      </c>
      <c r="I196">
        <v>363</v>
      </c>
      <c r="J196">
        <v>0.684826874</v>
      </c>
      <c r="Q196" s="4" t="s">
        <v>443</v>
      </c>
      <c r="R196" s="4">
        <v>45640385</v>
      </c>
      <c r="S196" s="4">
        <v>61955</v>
      </c>
      <c r="T196" s="4">
        <v>4907</v>
      </c>
      <c r="U196" s="4">
        <v>7.920264708</v>
      </c>
      <c r="W196" s="4" t="s">
        <v>440</v>
      </c>
      <c r="X196" s="10">
        <f t="shared" si="12"/>
        <v>0.0343736713456238</v>
      </c>
      <c r="Y196" s="10">
        <f t="shared" si="13"/>
        <v>0.157000222995626</v>
      </c>
      <c r="Z196" s="10">
        <f t="shared" si="14"/>
        <v>0.520543681022397</v>
      </c>
      <c r="AA196" s="10">
        <f t="shared" si="15"/>
        <v>0.849858396940321</v>
      </c>
      <c r="AB196" s="23">
        <f t="shared" si="16"/>
        <v>0.0023874261042856</v>
      </c>
      <c r="AC196" s="23">
        <f t="shared" si="17"/>
        <v>0.0029243876259574</v>
      </c>
    </row>
    <row r="197" spans="1:29">
      <c r="A197" t="s">
        <v>464</v>
      </c>
      <c r="B197" s="3" t="s">
        <v>464</v>
      </c>
      <c r="C197" s="3" t="s">
        <v>465</v>
      </c>
      <c r="D197">
        <v>1362386</v>
      </c>
      <c r="E197" s="3" t="s">
        <v>12</v>
      </c>
      <c r="F197">
        <v>22832</v>
      </c>
      <c r="G197">
        <v>130</v>
      </c>
      <c r="H197">
        <v>16759</v>
      </c>
      <c r="I197">
        <v>95</v>
      </c>
      <c r="J197">
        <v>0.569376314</v>
      </c>
      <c r="Q197" s="4" t="s">
        <v>445</v>
      </c>
      <c r="R197" s="4">
        <v>595833</v>
      </c>
      <c r="S197" s="4">
        <v>79232</v>
      </c>
      <c r="T197" s="4">
        <v>1325</v>
      </c>
      <c r="U197" s="4">
        <v>1.67230412</v>
      </c>
      <c r="W197" s="4" t="s">
        <v>443</v>
      </c>
      <c r="X197" s="10">
        <f t="shared" si="12"/>
        <v>0.00600881320270555</v>
      </c>
      <c r="Y197" s="10">
        <f t="shared" si="13"/>
        <v>0.0985516645859187</v>
      </c>
      <c r="Z197" s="10">
        <f t="shared" si="14"/>
        <v>0.304288648916918</v>
      </c>
      <c r="AA197" s="10">
        <f t="shared" si="15"/>
        <v>0.474737686669351</v>
      </c>
      <c r="AB197" s="23">
        <f t="shared" si="16"/>
        <v>8.55445071287405e-5</v>
      </c>
      <c r="AC197" s="23">
        <f t="shared" si="17"/>
        <v>0.000104784519892301</v>
      </c>
    </row>
    <row r="198" spans="1:29">
      <c r="A198" t="s">
        <v>466</v>
      </c>
      <c r="B198" s="3" t="s">
        <v>466</v>
      </c>
      <c r="C198" s="3" t="s">
        <v>467</v>
      </c>
      <c r="D198">
        <v>8618172</v>
      </c>
      <c r="E198" s="3" t="s">
        <v>19</v>
      </c>
      <c r="F198">
        <v>36944</v>
      </c>
      <c r="G198">
        <v>272</v>
      </c>
      <c r="H198">
        <v>4287</v>
      </c>
      <c r="I198">
        <v>32</v>
      </c>
      <c r="J198">
        <v>0.736249459</v>
      </c>
      <c r="Q198" s="4" t="s">
        <v>447</v>
      </c>
      <c r="R198" s="4">
        <v>10209507</v>
      </c>
      <c r="S198" s="4">
        <v>2487852</v>
      </c>
      <c r="T198" s="4">
        <v>18331</v>
      </c>
      <c r="U198" s="4">
        <v>0.736820357</v>
      </c>
      <c r="W198" s="4" t="s">
        <v>445</v>
      </c>
      <c r="X198" s="10">
        <f t="shared" si="12"/>
        <v>0.0211453013919753</v>
      </c>
      <c r="Y198" s="10">
        <f t="shared" si="13"/>
        <v>0.0935903066131428</v>
      </c>
      <c r="Z198" s="10">
        <f t="shared" si="14"/>
        <v>0.36550201625468</v>
      </c>
      <c r="AA198" s="10">
        <f t="shared" si="15"/>
        <v>0.831010490959075</v>
      </c>
      <c r="AB198" s="23">
        <f t="shared" si="16"/>
        <v>0.000601092118169108</v>
      </c>
      <c r="AC198" s="23">
        <f t="shared" si="17"/>
        <v>0.000736285135392813</v>
      </c>
    </row>
    <row r="199" spans="1:29">
      <c r="A199" t="s">
        <v>468</v>
      </c>
      <c r="B199" s="3" t="s">
        <v>468</v>
      </c>
      <c r="C199" s="3" t="s">
        <v>469</v>
      </c>
      <c r="D199">
        <v>107792</v>
      </c>
      <c r="E199" s="3" t="s">
        <v>58</v>
      </c>
      <c r="F199">
        <v>7127</v>
      </c>
      <c r="G199">
        <v>9</v>
      </c>
      <c r="H199">
        <v>66118</v>
      </c>
      <c r="I199">
        <v>83</v>
      </c>
      <c r="J199">
        <v>0.126280342</v>
      </c>
      <c r="Q199" s="4" t="s">
        <v>449</v>
      </c>
      <c r="R199" s="4">
        <v>8765420</v>
      </c>
      <c r="S199" s="4">
        <v>3490876</v>
      </c>
      <c r="T199" s="4">
        <v>13715</v>
      </c>
      <c r="U199" s="4">
        <v>0.392881328</v>
      </c>
      <c r="W199" s="4" t="s">
        <v>447</v>
      </c>
      <c r="X199" s="10">
        <f t="shared" si="12"/>
        <v>0.00927659542444067</v>
      </c>
      <c r="Y199" s="10">
        <f t="shared" si="13"/>
        <v>0.0453812909916327</v>
      </c>
      <c r="Z199" s="10">
        <f t="shared" si="14"/>
        <v>0.253019467832425</v>
      </c>
      <c r="AA199" s="10">
        <f t="shared" si="15"/>
        <v>1.11622004735866</v>
      </c>
      <c r="AB199" s="23">
        <f t="shared" si="16"/>
        <v>0.000118896540673126</v>
      </c>
      <c r="AC199" s="23">
        <f t="shared" si="17"/>
        <v>0.00014563783636674</v>
      </c>
    </row>
    <row r="200" spans="1:29">
      <c r="A200" t="s">
        <v>470</v>
      </c>
      <c r="B200" s="3" t="s">
        <v>470</v>
      </c>
      <c r="C200" s="3" t="s">
        <v>471</v>
      </c>
      <c r="D200">
        <v>1407422</v>
      </c>
      <c r="E200" s="3" t="s">
        <v>26</v>
      </c>
      <c r="F200">
        <v>138425</v>
      </c>
      <c r="G200">
        <v>3756</v>
      </c>
      <c r="H200">
        <v>98354</v>
      </c>
      <c r="I200">
        <v>2669</v>
      </c>
      <c r="J200">
        <v>2.713382698</v>
      </c>
      <c r="Q200" s="4" t="s">
        <v>451</v>
      </c>
      <c r="R200" s="4">
        <v>18244381</v>
      </c>
      <c r="S200" s="4">
        <v>55711</v>
      </c>
      <c r="T200" s="4">
        <v>3144</v>
      </c>
      <c r="U200" s="4">
        <v>5.64340974</v>
      </c>
      <c r="W200" s="4" t="s">
        <v>449</v>
      </c>
      <c r="X200" s="10">
        <f t="shared" si="12"/>
        <v>0.00969607370609436</v>
      </c>
      <c r="Y200" s="10">
        <f t="shared" si="13"/>
        <v>0.0422652820283616</v>
      </c>
      <c r="Z200" s="10">
        <f t="shared" si="14"/>
        <v>0.26350726071834</v>
      </c>
      <c r="AA200" s="10">
        <f t="shared" si="15"/>
        <v>1.39979971231181</v>
      </c>
      <c r="AB200" s="23">
        <f t="shared" si="16"/>
        <v>0.000151160446378453</v>
      </c>
      <c r="AC200" s="23">
        <f t="shared" si="17"/>
        <v>0.000185158291655533</v>
      </c>
    </row>
    <row r="201" spans="1:29">
      <c r="A201" t="s">
        <v>472</v>
      </c>
      <c r="B201" s="3" t="s">
        <v>472</v>
      </c>
      <c r="C201" s="3" t="s">
        <v>473</v>
      </c>
      <c r="D201">
        <v>12035092</v>
      </c>
      <c r="E201" s="3" t="s">
        <v>19</v>
      </c>
      <c r="F201">
        <v>1035884</v>
      </c>
      <c r="G201">
        <v>28323</v>
      </c>
      <c r="H201">
        <v>86072</v>
      </c>
      <c r="I201">
        <v>2353</v>
      </c>
      <c r="J201">
        <v>2.734186453</v>
      </c>
      <c r="Q201" s="4" t="s">
        <v>454</v>
      </c>
      <c r="R201" s="4">
        <v>23892241</v>
      </c>
      <c r="S201" s="4">
        <v>24310</v>
      </c>
      <c r="T201" s="4">
        <v>853</v>
      </c>
      <c r="U201" s="4">
        <v>3.508844097</v>
      </c>
      <c r="W201" s="4" t="s">
        <v>451</v>
      </c>
      <c r="X201" s="10">
        <f t="shared" si="12"/>
        <v>0.00783921456205073</v>
      </c>
      <c r="Y201" s="10">
        <f t="shared" si="13"/>
        <v>0.100774905519338</v>
      </c>
      <c r="Z201" s="10">
        <f t="shared" si="14"/>
        <v>0.323856370793337</v>
      </c>
      <c r="AA201" s="10">
        <f t="shared" si="15"/>
        <v>0.536345980146592</v>
      </c>
      <c r="AB201" s="23">
        <f t="shared" si="16"/>
        <v>0.000137221583230844</v>
      </c>
      <c r="AC201" s="23">
        <f t="shared" si="17"/>
        <v>0.000168084406589264</v>
      </c>
    </row>
    <row r="202" spans="1:29">
      <c r="A202" t="s">
        <v>474</v>
      </c>
      <c r="B202" s="3" t="s">
        <v>474</v>
      </c>
      <c r="C202" s="3" t="s">
        <v>475</v>
      </c>
      <c r="D202">
        <v>85927644</v>
      </c>
      <c r="E202" s="3" t="s">
        <v>12</v>
      </c>
      <c r="F202">
        <v>14894731</v>
      </c>
      <c r="G202">
        <v>98157</v>
      </c>
      <c r="H202">
        <v>173340</v>
      </c>
      <c r="I202">
        <v>1142</v>
      </c>
      <c r="J202">
        <v>0.659004852</v>
      </c>
      <c r="Q202" s="4" t="s">
        <v>457</v>
      </c>
      <c r="R202" s="4">
        <v>9912437</v>
      </c>
      <c r="S202" s="4">
        <v>17388</v>
      </c>
      <c r="T202" s="4">
        <v>124</v>
      </c>
      <c r="U202" s="4">
        <v>0.713135496</v>
      </c>
      <c r="W202" s="4" t="s">
        <v>454</v>
      </c>
      <c r="X202" s="10">
        <f t="shared" si="12"/>
        <v>0.00724945741117484</v>
      </c>
      <c r="Y202" s="10">
        <f t="shared" si="13"/>
        <v>0.119945831277519</v>
      </c>
      <c r="Z202" s="10">
        <f t="shared" si="14"/>
        <v>0.38874707615999</v>
      </c>
      <c r="AA202" s="10">
        <f t="shared" si="15"/>
        <v>0.636415771909275</v>
      </c>
      <c r="AB202" s="23">
        <f t="shared" si="16"/>
        <v>0.000215128887361414</v>
      </c>
      <c r="AC202" s="23">
        <f t="shared" si="17"/>
        <v>0.00026351402251001</v>
      </c>
    </row>
    <row r="203" spans="1:29">
      <c r="A203" t="s">
        <v>476</v>
      </c>
      <c r="B203" s="3" t="s">
        <v>477</v>
      </c>
      <c r="C203" s="3" t="s">
        <v>478</v>
      </c>
      <c r="D203">
        <v>39634</v>
      </c>
      <c r="E203" s="3" t="s">
        <v>26</v>
      </c>
      <c r="F203">
        <v>5910</v>
      </c>
      <c r="G203">
        <v>36</v>
      </c>
      <c r="H203">
        <v>149114</v>
      </c>
      <c r="I203">
        <v>908</v>
      </c>
      <c r="J203">
        <v>0.609137056</v>
      </c>
      <c r="Q203" s="4" t="s">
        <v>459</v>
      </c>
      <c r="R203" s="4">
        <v>62710097</v>
      </c>
      <c r="S203" s="4">
        <v>33815</v>
      </c>
      <c r="T203" s="4">
        <v>800</v>
      </c>
      <c r="U203" s="4">
        <v>2.365813988</v>
      </c>
      <c r="W203" s="4" t="s">
        <v>457</v>
      </c>
      <c r="X203" s="10">
        <f t="shared" ref="X203:X227" si="18">(R202^(-0.29))</f>
        <v>0.00935637613153239</v>
      </c>
      <c r="Y203" s="10">
        <f t="shared" ref="Y203:Y227" si="19">(S202^(-0.21))</f>
        <v>0.128690822735011</v>
      </c>
      <c r="Z203" s="10">
        <f t="shared" ref="Z203:Z227" si="20">(T202^(-0.14))</f>
        <v>0.509238187925638</v>
      </c>
      <c r="AA203" s="10">
        <f t="shared" ref="AA203:AA227" si="21">(U202^(-0.36))</f>
        <v>1.12942672666356</v>
      </c>
      <c r="AB203" s="23">
        <f t="shared" ref="AB203:AB227" si="22">(X203*Y203*Z203*AA203)</f>
        <v>0.000692523115991911</v>
      </c>
      <c r="AC203" s="23">
        <f t="shared" si="17"/>
        <v>0.000848280090202924</v>
      </c>
    </row>
    <row r="204" spans="1:29">
      <c r="A204" t="s">
        <v>479</v>
      </c>
      <c r="B204" s="3" t="s">
        <v>480</v>
      </c>
      <c r="C204" s="3" t="s">
        <v>481</v>
      </c>
      <c r="D204">
        <v>10099567</v>
      </c>
      <c r="E204" s="3" t="s">
        <v>12</v>
      </c>
      <c r="F204">
        <v>892170</v>
      </c>
      <c r="G204">
        <v>2302</v>
      </c>
      <c r="H204">
        <v>88337</v>
      </c>
      <c r="I204">
        <v>228</v>
      </c>
      <c r="J204">
        <v>0.258022574</v>
      </c>
      <c r="Q204" s="4" t="s">
        <v>462</v>
      </c>
      <c r="R204" s="4">
        <v>70106601</v>
      </c>
      <c r="S204" s="4">
        <v>3711595</v>
      </c>
      <c r="T204" s="4">
        <v>25418</v>
      </c>
      <c r="U204" s="4">
        <v>0.684826874</v>
      </c>
      <c r="W204" s="4" t="s">
        <v>459</v>
      </c>
      <c r="X204" s="10">
        <f t="shared" si="18"/>
        <v>0.00547989368639646</v>
      </c>
      <c r="Y204" s="10">
        <f t="shared" si="19"/>
        <v>0.11191467239043</v>
      </c>
      <c r="Z204" s="10">
        <f t="shared" si="20"/>
        <v>0.392254018816191</v>
      </c>
      <c r="AA204" s="10">
        <f t="shared" si="21"/>
        <v>0.7334440431754</v>
      </c>
      <c r="AB204" s="23">
        <f t="shared" si="22"/>
        <v>0.000176438577708285</v>
      </c>
      <c r="AC204" s="23">
        <f t="shared" si="17"/>
        <v>0.000216121785912208</v>
      </c>
    </row>
    <row r="205" spans="1:29">
      <c r="A205" t="s">
        <v>482</v>
      </c>
      <c r="B205" s="3" t="s">
        <v>482</v>
      </c>
      <c r="C205" s="3" t="s">
        <v>483</v>
      </c>
      <c r="D205">
        <v>48267221</v>
      </c>
      <c r="E205" s="3" t="s">
        <v>19</v>
      </c>
      <c r="F205">
        <v>163936</v>
      </c>
      <c r="G205">
        <v>3595</v>
      </c>
      <c r="H205">
        <v>3396</v>
      </c>
      <c r="I205">
        <v>74</v>
      </c>
      <c r="J205">
        <v>2.192928948</v>
      </c>
      <c r="Q205" s="4" t="s">
        <v>464</v>
      </c>
      <c r="R205" s="4">
        <v>1362386</v>
      </c>
      <c r="S205" s="4">
        <v>22832</v>
      </c>
      <c r="T205" s="4">
        <v>130</v>
      </c>
      <c r="U205" s="4">
        <v>0.569376314</v>
      </c>
      <c r="W205" s="4" t="s">
        <v>462</v>
      </c>
      <c r="X205" s="10">
        <f t="shared" si="18"/>
        <v>0.0053055439396236</v>
      </c>
      <c r="Y205" s="10">
        <f t="shared" si="19"/>
        <v>0.0417246092286143</v>
      </c>
      <c r="Z205" s="10">
        <f t="shared" si="20"/>
        <v>0.241701979625567</v>
      </c>
      <c r="AA205" s="10">
        <f t="shared" si="21"/>
        <v>1.14601661459167</v>
      </c>
      <c r="AB205" s="23">
        <f t="shared" si="22"/>
        <v>6.13187531011746e-5</v>
      </c>
      <c r="AC205" s="23">
        <f>AB205/0.81638497</f>
        <v>7.51100955486412e-5</v>
      </c>
    </row>
    <row r="206" spans="1:29">
      <c r="A206" t="s">
        <v>484</v>
      </c>
      <c r="B206" s="3" t="s">
        <v>485</v>
      </c>
      <c r="C206" s="3" t="s">
        <v>486</v>
      </c>
      <c r="D206">
        <v>68510300</v>
      </c>
      <c r="E206" s="3" t="s">
        <v>15</v>
      </c>
      <c r="F206">
        <v>21216874</v>
      </c>
      <c r="G206">
        <v>165570</v>
      </c>
      <c r="H206">
        <v>309689</v>
      </c>
      <c r="I206">
        <v>2417</v>
      </c>
      <c r="J206">
        <v>0.780369436</v>
      </c>
      <c r="Q206" s="4" t="s">
        <v>466</v>
      </c>
      <c r="R206" s="4">
        <v>8618172</v>
      </c>
      <c r="S206" s="4">
        <v>36944</v>
      </c>
      <c r="T206" s="4">
        <v>272</v>
      </c>
      <c r="U206" s="4">
        <v>0.736249459</v>
      </c>
      <c r="W206" s="4" t="s">
        <v>464</v>
      </c>
      <c r="X206" s="10">
        <f t="shared" si="18"/>
        <v>0.0166361546944936</v>
      </c>
      <c r="Y206" s="10">
        <f t="shared" si="19"/>
        <v>0.121536232431967</v>
      </c>
      <c r="Z206" s="10">
        <f t="shared" si="20"/>
        <v>0.505880490150698</v>
      </c>
      <c r="AA206" s="10">
        <f t="shared" si="21"/>
        <v>1.22477472992053</v>
      </c>
      <c r="AB206" s="23">
        <f t="shared" si="22"/>
        <v>0.00125274554585346</v>
      </c>
      <c r="AC206" s="23">
        <f>AB206/0.81638497</f>
        <v>0.00153450344125451</v>
      </c>
    </row>
    <row r="207" spans="1:29">
      <c r="A207" t="s">
        <v>487</v>
      </c>
      <c r="B207" s="3" t="s">
        <v>487</v>
      </c>
      <c r="C207" s="3" t="s">
        <v>488</v>
      </c>
      <c r="D207">
        <v>43273831</v>
      </c>
      <c r="E207" s="3" t="s">
        <v>15</v>
      </c>
      <c r="F207">
        <v>4968881</v>
      </c>
      <c r="G207">
        <v>107980</v>
      </c>
      <c r="H207">
        <v>114824</v>
      </c>
      <c r="I207">
        <v>2495</v>
      </c>
      <c r="J207">
        <v>2.173125096</v>
      </c>
      <c r="Q207" s="4" t="s">
        <v>468</v>
      </c>
      <c r="R207" s="4">
        <v>107792</v>
      </c>
      <c r="S207" s="4">
        <v>7127</v>
      </c>
      <c r="T207" s="4">
        <v>9</v>
      </c>
      <c r="U207" s="4">
        <v>0.126280342</v>
      </c>
      <c r="W207" s="4" t="s">
        <v>466</v>
      </c>
      <c r="X207" s="10">
        <f t="shared" si="18"/>
        <v>0.00974382789335258</v>
      </c>
      <c r="Y207" s="10">
        <f t="shared" si="19"/>
        <v>0.109853975380493</v>
      </c>
      <c r="Z207" s="10">
        <f t="shared" si="20"/>
        <v>0.456205328378874</v>
      </c>
      <c r="AA207" s="10">
        <f t="shared" si="21"/>
        <v>1.11653156175475</v>
      </c>
      <c r="AB207" s="23">
        <f t="shared" si="22"/>
        <v>0.000545226228347825</v>
      </c>
      <c r="AC207" s="23">
        <f>AB207/0.81638497</f>
        <v>0.000667854319204119</v>
      </c>
    </row>
    <row r="208" spans="1:29">
      <c r="A208" t="s">
        <v>489</v>
      </c>
      <c r="B208" s="3" t="s">
        <v>489</v>
      </c>
      <c r="C208" s="3" t="s">
        <v>490</v>
      </c>
      <c r="D208">
        <v>3494806</v>
      </c>
      <c r="E208" s="3" t="s">
        <v>26</v>
      </c>
      <c r="F208">
        <v>889513</v>
      </c>
      <c r="G208">
        <v>7166</v>
      </c>
      <c r="H208">
        <v>254524</v>
      </c>
      <c r="I208">
        <v>2050</v>
      </c>
      <c r="J208">
        <v>0.805609362</v>
      </c>
      <c r="Q208" s="4" t="s">
        <v>470</v>
      </c>
      <c r="R208" s="4">
        <v>1407422</v>
      </c>
      <c r="S208" s="4">
        <v>138425</v>
      </c>
      <c r="T208" s="4">
        <v>3756</v>
      </c>
      <c r="U208" s="4">
        <v>2.713382698</v>
      </c>
      <c r="W208" s="4" t="s">
        <v>468</v>
      </c>
      <c r="X208" s="10">
        <f t="shared" si="18"/>
        <v>0.034717616882306</v>
      </c>
      <c r="Y208" s="10">
        <f t="shared" si="19"/>
        <v>0.155199236582021</v>
      </c>
      <c r="Z208" s="10">
        <f t="shared" si="20"/>
        <v>0.735200931582501</v>
      </c>
      <c r="AA208" s="10">
        <f t="shared" si="21"/>
        <v>2.10629467700991</v>
      </c>
      <c r="AB208" s="23">
        <f t="shared" si="22"/>
        <v>0.00834381499123496</v>
      </c>
      <c r="AC208" s="23">
        <f>AB208/0.81638497</f>
        <v>0.0102204417007272</v>
      </c>
    </row>
    <row r="209" spans="1:29">
      <c r="A209" t="s">
        <v>491</v>
      </c>
      <c r="B209" s="3" t="s">
        <v>492</v>
      </c>
      <c r="C209" s="3" t="s">
        <v>491</v>
      </c>
      <c r="D209">
        <v>334400597</v>
      </c>
      <c r="E209" s="3" t="s">
        <v>94</v>
      </c>
      <c r="F209">
        <v>81839052</v>
      </c>
      <c r="G209">
        <v>1008222</v>
      </c>
      <c r="H209">
        <v>244734</v>
      </c>
      <c r="I209">
        <v>3015</v>
      </c>
      <c r="J209">
        <v>1.231957086</v>
      </c>
      <c r="Q209" s="4" t="s">
        <v>472</v>
      </c>
      <c r="R209" s="4">
        <v>12035092</v>
      </c>
      <c r="S209" s="4">
        <v>1035884</v>
      </c>
      <c r="T209" s="4">
        <v>28323</v>
      </c>
      <c r="U209" s="4">
        <v>2.734186453</v>
      </c>
      <c r="W209" s="4" t="s">
        <v>470</v>
      </c>
      <c r="X209" s="10">
        <f t="shared" si="18"/>
        <v>0.0164799899584961</v>
      </c>
      <c r="Y209" s="10">
        <f t="shared" si="19"/>
        <v>0.0832424680777464</v>
      </c>
      <c r="Z209" s="10">
        <f t="shared" si="20"/>
        <v>0.315891847840734</v>
      </c>
      <c r="AA209" s="10">
        <f t="shared" si="21"/>
        <v>0.698129550897472</v>
      </c>
      <c r="AB209" s="23">
        <f t="shared" si="22"/>
        <v>0.000302535491635966</v>
      </c>
      <c r="AC209" s="23">
        <f>AB209/0.81638497</f>
        <v>0.000370579448119881</v>
      </c>
    </row>
    <row r="210" spans="1:29">
      <c r="A210" t="s">
        <v>493</v>
      </c>
      <c r="B210" s="3" t="s">
        <v>493</v>
      </c>
      <c r="C210" s="3" t="s">
        <v>494</v>
      </c>
      <c r="D210">
        <v>34318156</v>
      </c>
      <c r="E210" s="3" t="s">
        <v>12</v>
      </c>
      <c r="F210">
        <v>237853</v>
      </c>
      <c r="G210">
        <v>1637</v>
      </c>
      <c r="H210">
        <v>6931</v>
      </c>
      <c r="I210">
        <v>48</v>
      </c>
      <c r="J210">
        <v>0.688240216</v>
      </c>
      <c r="Q210" s="4" t="s">
        <v>474</v>
      </c>
      <c r="R210" s="4">
        <v>85927644</v>
      </c>
      <c r="S210" s="4">
        <v>14894731</v>
      </c>
      <c r="T210" s="4">
        <v>98157</v>
      </c>
      <c r="U210" s="4">
        <v>0.659004852</v>
      </c>
      <c r="W210" s="4" t="s">
        <v>472</v>
      </c>
      <c r="X210" s="10">
        <f t="shared" si="18"/>
        <v>0.00884442634997866</v>
      </c>
      <c r="Y210" s="10">
        <f t="shared" si="19"/>
        <v>0.0545487324993665</v>
      </c>
      <c r="Z210" s="10">
        <f t="shared" si="20"/>
        <v>0.238067715608283</v>
      </c>
      <c r="AA210" s="10">
        <f t="shared" si="21"/>
        <v>0.696212592573609</v>
      </c>
      <c r="AB210" s="23">
        <f t="shared" si="22"/>
        <v>7.99644054258474e-5</v>
      </c>
      <c r="AC210" s="23">
        <f>AB210/0.81638497</f>
        <v>9.79493846216295e-5</v>
      </c>
    </row>
    <row r="211" spans="1:29">
      <c r="A211" t="s">
        <v>495</v>
      </c>
      <c r="B211" s="3" t="s">
        <v>495</v>
      </c>
      <c r="C211" s="3" t="s">
        <v>496</v>
      </c>
      <c r="D211">
        <v>319701</v>
      </c>
      <c r="E211" s="3" t="s">
        <v>58</v>
      </c>
      <c r="F211">
        <v>4107</v>
      </c>
      <c r="G211">
        <v>2</v>
      </c>
      <c r="H211">
        <v>12846</v>
      </c>
      <c r="I211">
        <v>6</v>
      </c>
      <c r="J211">
        <v>0.048697346</v>
      </c>
      <c r="Q211" s="4" t="s">
        <v>476</v>
      </c>
      <c r="R211" s="4">
        <v>39634</v>
      </c>
      <c r="S211" s="4">
        <v>5910</v>
      </c>
      <c r="T211" s="4">
        <v>36</v>
      </c>
      <c r="U211" s="4">
        <v>0.609137056</v>
      </c>
      <c r="W211" s="4" t="s">
        <v>474</v>
      </c>
      <c r="X211" s="10">
        <f t="shared" si="18"/>
        <v>0.00500151364249573</v>
      </c>
      <c r="Y211" s="10">
        <f t="shared" si="19"/>
        <v>0.0311647136272591</v>
      </c>
      <c r="Z211" s="10">
        <f t="shared" si="20"/>
        <v>0.200046529434476</v>
      </c>
      <c r="AA211" s="10">
        <f t="shared" si="21"/>
        <v>1.16198387042626</v>
      </c>
      <c r="AB211" s="23">
        <f t="shared" si="22"/>
        <v>3.62322846145074e-5</v>
      </c>
      <c r="AC211" s="23">
        <f>AB211/0.81638497</f>
        <v>4.43813714680556e-5</v>
      </c>
    </row>
    <row r="212" spans="1:29">
      <c r="A212" t="s">
        <v>497</v>
      </c>
      <c r="B212" s="3" t="s">
        <v>498</v>
      </c>
      <c r="C212" s="3" t="s">
        <v>499</v>
      </c>
      <c r="D212">
        <v>28294895</v>
      </c>
      <c r="E212" s="3" t="s">
        <v>26</v>
      </c>
      <c r="F212">
        <v>520843</v>
      </c>
      <c r="G212">
        <v>5686</v>
      </c>
      <c r="H212">
        <v>18408</v>
      </c>
      <c r="I212">
        <v>201</v>
      </c>
      <c r="J212">
        <v>1.091691738</v>
      </c>
      <c r="Q212" s="4" t="s">
        <v>479</v>
      </c>
      <c r="R212" s="4">
        <v>10099567</v>
      </c>
      <c r="S212" s="4">
        <v>892170</v>
      </c>
      <c r="T212" s="4">
        <v>2302</v>
      </c>
      <c r="U212" s="4">
        <v>0.258022574</v>
      </c>
      <c r="W212" s="4" t="s">
        <v>476</v>
      </c>
      <c r="X212" s="10">
        <f t="shared" si="18"/>
        <v>0.0464045224330059</v>
      </c>
      <c r="Y212" s="10">
        <f t="shared" si="19"/>
        <v>0.161423451503501</v>
      </c>
      <c r="Z212" s="10">
        <f t="shared" si="20"/>
        <v>0.605504883138099</v>
      </c>
      <c r="AA212" s="10">
        <f t="shared" si="21"/>
        <v>1.19537066218394</v>
      </c>
      <c r="AB212" s="23">
        <f t="shared" si="22"/>
        <v>0.00542184601692593</v>
      </c>
      <c r="AC212" s="23">
        <f>AB212/0.81638497</f>
        <v>0.00664128593269659</v>
      </c>
    </row>
    <row r="213" spans="1:29">
      <c r="A213" t="s">
        <v>500</v>
      </c>
      <c r="B213" s="3" t="s">
        <v>501</v>
      </c>
      <c r="C213" s="3" t="s">
        <v>502</v>
      </c>
      <c r="D213">
        <v>98871712</v>
      </c>
      <c r="E213" s="3" t="s">
        <v>12</v>
      </c>
      <c r="F213">
        <v>9818328</v>
      </c>
      <c r="G213">
        <v>42600</v>
      </c>
      <c r="H213">
        <v>99304</v>
      </c>
      <c r="I213">
        <v>431</v>
      </c>
      <c r="J213">
        <v>0.433882429</v>
      </c>
      <c r="Q213" s="4" t="s">
        <v>482</v>
      </c>
      <c r="R213" s="4">
        <v>48267221</v>
      </c>
      <c r="S213" s="4">
        <v>163936</v>
      </c>
      <c r="T213" s="4">
        <v>3595</v>
      </c>
      <c r="U213" s="4">
        <v>2.192928948</v>
      </c>
      <c r="W213" s="4" t="s">
        <v>479</v>
      </c>
      <c r="X213" s="10">
        <f t="shared" si="18"/>
        <v>0.00930576757414459</v>
      </c>
      <c r="Y213" s="10">
        <f t="shared" si="19"/>
        <v>0.0562867276461337</v>
      </c>
      <c r="Z213" s="10">
        <f t="shared" si="20"/>
        <v>0.338302537494979</v>
      </c>
      <c r="AA213" s="10">
        <f t="shared" si="21"/>
        <v>1.62855798687049</v>
      </c>
      <c r="AB213" s="23">
        <f t="shared" si="22"/>
        <v>0.000288580302261433</v>
      </c>
      <c r="AC213" s="23">
        <f>AB213/0.81638497</f>
        <v>0.000353485564857267</v>
      </c>
    </row>
    <row r="214" spans="1:29">
      <c r="A214" t="s">
        <v>503</v>
      </c>
      <c r="B214" s="3" t="s">
        <v>504</v>
      </c>
      <c r="C214" s="3" t="s">
        <v>505</v>
      </c>
      <c r="D214">
        <v>10894</v>
      </c>
      <c r="E214" s="3" t="s">
        <v>58</v>
      </c>
      <c r="F214">
        <v>454</v>
      </c>
      <c r="G214">
        <v>7</v>
      </c>
      <c r="H214">
        <v>41674</v>
      </c>
      <c r="I214">
        <v>643</v>
      </c>
      <c r="J214">
        <v>1.54185022</v>
      </c>
      <c r="Q214" s="4" t="s">
        <v>484</v>
      </c>
      <c r="R214" s="4">
        <v>68510300</v>
      </c>
      <c r="S214" s="4">
        <v>21216874</v>
      </c>
      <c r="T214" s="4">
        <v>165570</v>
      </c>
      <c r="U214" s="4">
        <v>0.780369436</v>
      </c>
      <c r="W214" s="4" t="s">
        <v>482</v>
      </c>
      <c r="X214" s="10">
        <f t="shared" si="18"/>
        <v>0.00591208724686307</v>
      </c>
      <c r="Y214" s="10">
        <f t="shared" si="19"/>
        <v>0.0803375142253268</v>
      </c>
      <c r="Z214" s="10">
        <f t="shared" si="20"/>
        <v>0.317835318141333</v>
      </c>
      <c r="AA214" s="10">
        <f t="shared" si="21"/>
        <v>0.753756652578494</v>
      </c>
      <c r="AB214" s="23">
        <f t="shared" si="22"/>
        <v>0.000113786971143602</v>
      </c>
      <c r="AC214" s="23">
        <f>AB214/0.81638497</f>
        <v>0.000139379061747795</v>
      </c>
    </row>
    <row r="215" spans="1:29">
      <c r="A215" t="s">
        <v>506</v>
      </c>
      <c r="B215" s="3" t="s">
        <v>506</v>
      </c>
      <c r="C215" s="3" t="s">
        <v>507</v>
      </c>
      <c r="D215">
        <v>623031</v>
      </c>
      <c r="E215" s="3" t="s">
        <v>19</v>
      </c>
      <c r="F215">
        <v>10</v>
      </c>
      <c r="G215">
        <v>1</v>
      </c>
      <c r="H215">
        <v>16</v>
      </c>
      <c r="I215">
        <v>2</v>
      </c>
      <c r="J215">
        <v>10</v>
      </c>
      <c r="Q215" s="4" t="s">
        <v>487</v>
      </c>
      <c r="R215" s="4">
        <v>43273831</v>
      </c>
      <c r="S215" s="4">
        <v>4968881</v>
      </c>
      <c r="T215" s="4">
        <v>107980</v>
      </c>
      <c r="U215" s="4">
        <v>2.173125096</v>
      </c>
      <c r="W215" s="4" t="s">
        <v>484</v>
      </c>
      <c r="X215" s="10">
        <f t="shared" si="18"/>
        <v>0.00534110109073527</v>
      </c>
      <c r="Y215" s="10">
        <f t="shared" si="19"/>
        <v>0.0289332291454789</v>
      </c>
      <c r="Z215" s="10">
        <f t="shared" si="20"/>
        <v>0.18592704594456</v>
      </c>
      <c r="AA215" s="10">
        <f t="shared" si="21"/>
        <v>1.09338197360443</v>
      </c>
      <c r="AB215" s="23">
        <f t="shared" si="22"/>
        <v>3.1415370295011e-5</v>
      </c>
      <c r="AC215" s="23">
        <f>AB215/0.81638497</f>
        <v>3.84810738186556e-5</v>
      </c>
    </row>
    <row r="216" spans="1:29">
      <c r="A216" t="s">
        <v>508</v>
      </c>
      <c r="B216" s="3" t="s">
        <v>508</v>
      </c>
      <c r="C216" s="3" t="s">
        <v>509</v>
      </c>
      <c r="D216">
        <v>30975258</v>
      </c>
      <c r="E216" s="3" t="s">
        <v>12</v>
      </c>
      <c r="F216">
        <v>11806</v>
      </c>
      <c r="G216">
        <v>2143</v>
      </c>
      <c r="H216">
        <v>381</v>
      </c>
      <c r="I216">
        <v>69</v>
      </c>
      <c r="J216">
        <v>18.15178723</v>
      </c>
      <c r="Q216" s="4" t="s">
        <v>489</v>
      </c>
      <c r="R216" s="4">
        <v>3494806</v>
      </c>
      <c r="S216" s="4">
        <v>889513</v>
      </c>
      <c r="T216" s="4">
        <v>7166</v>
      </c>
      <c r="U216" s="4">
        <v>0.805609362</v>
      </c>
      <c r="W216" s="4" t="s">
        <v>487</v>
      </c>
      <c r="X216" s="10">
        <f t="shared" si="18"/>
        <v>0.00610231539324874</v>
      </c>
      <c r="Y216" s="10">
        <f t="shared" si="19"/>
        <v>0.0392451230262731</v>
      </c>
      <c r="Z216" s="10">
        <f t="shared" si="20"/>
        <v>0.197393085091463</v>
      </c>
      <c r="AA216" s="10">
        <f t="shared" si="21"/>
        <v>0.756222331718175</v>
      </c>
      <c r="AB216" s="23">
        <f t="shared" si="22"/>
        <v>3.57488254920742e-5</v>
      </c>
      <c r="AC216" s="23">
        <f>AB216/0.81638497</f>
        <v>4.37891764372808e-5</v>
      </c>
    </row>
    <row r="217" spans="1:29">
      <c r="A217" t="s">
        <v>510</v>
      </c>
      <c r="B217" s="3" t="s">
        <v>510</v>
      </c>
      <c r="C217" s="3" t="s">
        <v>511</v>
      </c>
      <c r="D217">
        <v>19284482</v>
      </c>
      <c r="E217" s="3" t="s">
        <v>19</v>
      </c>
      <c r="F217">
        <v>317076</v>
      </c>
      <c r="G217">
        <v>3967</v>
      </c>
      <c r="H217">
        <v>16442</v>
      </c>
      <c r="I217">
        <v>206</v>
      </c>
      <c r="J217">
        <v>1.251119605</v>
      </c>
      <c r="Q217" s="4" t="s">
        <v>491</v>
      </c>
      <c r="R217" s="4">
        <v>334400597</v>
      </c>
      <c r="S217" s="4">
        <v>81839052</v>
      </c>
      <c r="T217" s="4">
        <v>1008222</v>
      </c>
      <c r="U217" s="4">
        <v>1.231957086</v>
      </c>
      <c r="W217" s="4" t="s">
        <v>489</v>
      </c>
      <c r="X217" s="10">
        <f t="shared" si="18"/>
        <v>0.0126592305389148</v>
      </c>
      <c r="Y217" s="10">
        <f t="shared" si="19"/>
        <v>0.0563219933654492</v>
      </c>
      <c r="Z217" s="10">
        <f t="shared" si="20"/>
        <v>0.288576689836683</v>
      </c>
      <c r="AA217" s="10">
        <f t="shared" si="21"/>
        <v>1.08092404650672</v>
      </c>
      <c r="AB217" s="23">
        <f t="shared" si="22"/>
        <v>0.000222403568792128</v>
      </c>
      <c r="AC217" s="23">
        <f>AB217/0.81638497</f>
        <v>0.000272424869350704</v>
      </c>
    </row>
    <row r="218" spans="1:29">
      <c r="A218" t="s">
        <v>512</v>
      </c>
      <c r="B218" s="3" t="s">
        <v>512</v>
      </c>
      <c r="C218" s="3" t="s">
        <v>513</v>
      </c>
      <c r="D218">
        <v>15241601</v>
      </c>
      <c r="E218" s="3" t="s">
        <v>19</v>
      </c>
      <c r="F218">
        <v>246525</v>
      </c>
      <c r="G218">
        <v>5446</v>
      </c>
      <c r="H218">
        <v>16174</v>
      </c>
      <c r="I218">
        <v>357</v>
      </c>
      <c r="J218">
        <v>2.209106581</v>
      </c>
      <c r="Q218" s="4" t="s">
        <v>493</v>
      </c>
      <c r="R218" s="4">
        <v>34318156</v>
      </c>
      <c r="S218" s="4">
        <v>237853</v>
      </c>
      <c r="T218" s="4">
        <v>1637</v>
      </c>
      <c r="U218" s="4">
        <v>0.688240216</v>
      </c>
      <c r="W218" s="4" t="s">
        <v>491</v>
      </c>
      <c r="X218" s="10">
        <f t="shared" si="18"/>
        <v>0.00337258230615481</v>
      </c>
      <c r="Y218" s="10">
        <f t="shared" si="19"/>
        <v>0.0217910559662274</v>
      </c>
      <c r="Z218" s="10">
        <f t="shared" si="20"/>
        <v>0.144378370603903</v>
      </c>
      <c r="AA218" s="10">
        <f t="shared" si="21"/>
        <v>0.927653080816824</v>
      </c>
      <c r="AB218" s="23">
        <f t="shared" si="22"/>
        <v>9.8430243796712e-6</v>
      </c>
      <c r="AC218" s="23">
        <f>AB218/0.81638497</f>
        <v>1.20568417368968e-5</v>
      </c>
    </row>
    <row r="219" spans="17:29">
      <c r="Q219" s="4" t="s">
        <v>495</v>
      </c>
      <c r="R219" s="4">
        <v>319701</v>
      </c>
      <c r="S219" s="4">
        <v>4107</v>
      </c>
      <c r="T219" s="4">
        <v>2</v>
      </c>
      <c r="U219" s="4">
        <v>0.048697346</v>
      </c>
      <c r="W219" s="4" t="s">
        <v>493</v>
      </c>
      <c r="X219" s="10">
        <f t="shared" si="18"/>
        <v>0.0065267662062861</v>
      </c>
      <c r="Y219" s="10">
        <f t="shared" si="19"/>
        <v>0.0742976687370833</v>
      </c>
      <c r="Z219" s="10">
        <f t="shared" si="20"/>
        <v>0.354840501920751</v>
      </c>
      <c r="AA219" s="10">
        <f t="shared" si="21"/>
        <v>1.1439672286897</v>
      </c>
      <c r="AB219" s="23">
        <f t="shared" si="22"/>
        <v>0.000196843016376382</v>
      </c>
      <c r="AC219" s="23">
        <f>AB219/0.81638497</f>
        <v>0.000241115434029098</v>
      </c>
    </row>
    <row r="220" spans="17:29">
      <c r="Q220" s="4" t="s">
        <v>514</v>
      </c>
      <c r="R220" s="4">
        <v>805</v>
      </c>
      <c r="S220" s="4">
        <v>29</v>
      </c>
      <c r="T220" s="4">
        <v>1</v>
      </c>
      <c r="U220" s="4">
        <v>0.00512312312</v>
      </c>
      <c r="W220" s="4" t="s">
        <v>495</v>
      </c>
      <c r="X220" s="10">
        <f t="shared" si="18"/>
        <v>0.0253293614566231</v>
      </c>
      <c r="Y220" s="10">
        <f t="shared" si="19"/>
        <v>0.174244794430559</v>
      </c>
      <c r="Z220" s="10">
        <f t="shared" si="20"/>
        <v>0.907519155317161</v>
      </c>
      <c r="AA220" s="10">
        <f t="shared" si="21"/>
        <v>2.96823372056978</v>
      </c>
      <c r="AB220" s="23">
        <f t="shared" si="22"/>
        <v>0.0118887980273537</v>
      </c>
      <c r="AC220" s="23">
        <f>AB220/0.81638497</f>
        <v>0.0145627350627899</v>
      </c>
    </row>
    <row r="221" spans="17:29">
      <c r="Q221" s="4" t="s">
        <v>497</v>
      </c>
      <c r="R221" s="4">
        <v>28294895</v>
      </c>
      <c r="S221" s="4">
        <v>520843</v>
      </c>
      <c r="T221" s="4">
        <v>5686</v>
      </c>
      <c r="U221" s="4">
        <v>1.091691738</v>
      </c>
      <c r="W221" s="4" t="s">
        <v>514</v>
      </c>
      <c r="X221" s="10">
        <f t="shared" si="18"/>
        <v>0.143654486705665</v>
      </c>
      <c r="Y221" s="10">
        <f t="shared" si="19"/>
        <v>0.493056195659196</v>
      </c>
      <c r="Z221" s="10">
        <f t="shared" si="20"/>
        <v>1</v>
      </c>
      <c r="AA221" s="10">
        <f t="shared" si="21"/>
        <v>6.67678627312927</v>
      </c>
      <c r="AB221" s="23">
        <f t="shared" si="22"/>
        <v>0.472915000404191</v>
      </c>
      <c r="AC221" s="23">
        <f>AB221/0.81638497</f>
        <v>0.579279405896205</v>
      </c>
    </row>
    <row r="222" spans="17:29">
      <c r="Q222" s="4" t="s">
        <v>500</v>
      </c>
      <c r="R222" s="4">
        <v>98871712</v>
      </c>
      <c r="S222" s="4">
        <v>9818328</v>
      </c>
      <c r="T222" s="4">
        <v>42600</v>
      </c>
      <c r="U222" s="4">
        <v>0.433882429</v>
      </c>
      <c r="W222" s="4" t="s">
        <v>497</v>
      </c>
      <c r="X222" s="10">
        <f t="shared" si="18"/>
        <v>0.00690247202037114</v>
      </c>
      <c r="Y222" s="10">
        <f t="shared" si="19"/>
        <v>0.0630219106053574</v>
      </c>
      <c r="Z222" s="10">
        <f t="shared" si="20"/>
        <v>0.298076021022014</v>
      </c>
      <c r="AA222" s="10">
        <f t="shared" si="21"/>
        <v>0.968911234399363</v>
      </c>
      <c r="AB222" s="23">
        <f t="shared" si="22"/>
        <v>0.000125634018716443</v>
      </c>
      <c r="AC222" s="23">
        <f>AB222/0.81638497</f>
        <v>0.000153890656164876</v>
      </c>
    </row>
    <row r="223" spans="17:29">
      <c r="Q223" s="4" t="s">
        <v>503</v>
      </c>
      <c r="R223" s="4">
        <v>10894</v>
      </c>
      <c r="S223" s="4">
        <v>454</v>
      </c>
      <c r="T223" s="4">
        <v>7</v>
      </c>
      <c r="U223" s="4">
        <v>1.54185022</v>
      </c>
      <c r="W223" s="4" t="s">
        <v>500</v>
      </c>
      <c r="X223" s="10">
        <f t="shared" si="18"/>
        <v>0.00480207683098123</v>
      </c>
      <c r="Y223" s="10">
        <f t="shared" si="19"/>
        <v>0.0340151286096246</v>
      </c>
      <c r="Z223" s="10">
        <f t="shared" si="20"/>
        <v>0.224844700628872</v>
      </c>
      <c r="AA223" s="10">
        <f t="shared" si="21"/>
        <v>1.35066005919853</v>
      </c>
      <c r="AB223" s="23">
        <f t="shared" si="22"/>
        <v>4.96055118419193e-5</v>
      </c>
      <c r="AC223" s="23">
        <f>AB223/0.81638497</f>
        <v>6.07624021323166e-5</v>
      </c>
    </row>
    <row r="224" spans="17:29">
      <c r="Q224" s="4" t="s">
        <v>508</v>
      </c>
      <c r="R224" s="4">
        <v>30975258</v>
      </c>
      <c r="S224" s="4">
        <v>11806</v>
      </c>
      <c r="T224" s="4">
        <v>2143</v>
      </c>
      <c r="U224" s="4">
        <v>18.15178723</v>
      </c>
      <c r="W224" s="4" t="s">
        <v>503</v>
      </c>
      <c r="X224" s="10">
        <f t="shared" si="18"/>
        <v>0.0674863068743395</v>
      </c>
      <c r="Y224" s="10">
        <f t="shared" si="19"/>
        <v>0.276705805393079</v>
      </c>
      <c r="Z224" s="10">
        <f t="shared" si="20"/>
        <v>0.761528698261598</v>
      </c>
      <c r="AA224" s="10">
        <f t="shared" si="21"/>
        <v>0.855667058151438</v>
      </c>
      <c r="AB224" s="23">
        <f t="shared" si="22"/>
        <v>0.0121681630462819</v>
      </c>
      <c r="AC224" s="23">
        <f>AB224/0.81638497</f>
        <v>0.014904932713646</v>
      </c>
    </row>
    <row r="225" spans="17:29">
      <c r="Q225" s="4" t="s">
        <v>510</v>
      </c>
      <c r="R225" s="4">
        <v>19284482</v>
      </c>
      <c r="S225" s="4">
        <v>317076</v>
      </c>
      <c r="T225" s="4">
        <v>3967</v>
      </c>
      <c r="U225" s="4">
        <v>1.251119605</v>
      </c>
      <c r="W225" s="4" t="s">
        <v>508</v>
      </c>
      <c r="X225" s="10">
        <f t="shared" si="18"/>
        <v>0.00672365884742135</v>
      </c>
      <c r="Y225" s="10">
        <f t="shared" si="19"/>
        <v>0.139591320770442</v>
      </c>
      <c r="Z225" s="10">
        <f t="shared" si="20"/>
        <v>0.341709376545649</v>
      </c>
      <c r="AA225" s="10">
        <f t="shared" si="21"/>
        <v>0.352199730080809</v>
      </c>
      <c r="AB225" s="23">
        <f t="shared" si="22"/>
        <v>0.000112956181063037</v>
      </c>
      <c r="AC225" s="23">
        <f>AB225/0.81638497</f>
        <v>0.000138361416750527</v>
      </c>
    </row>
    <row r="226" spans="17:29">
      <c r="Q226" s="4" t="s">
        <v>512</v>
      </c>
      <c r="R226" s="4">
        <v>15241601</v>
      </c>
      <c r="S226" s="4">
        <v>246525</v>
      </c>
      <c r="T226" s="4">
        <v>5446</v>
      </c>
      <c r="U226" s="4">
        <v>2.209106581</v>
      </c>
      <c r="W226" s="4" t="s">
        <v>510</v>
      </c>
      <c r="X226" s="10">
        <f t="shared" si="18"/>
        <v>0.00771417854555307</v>
      </c>
      <c r="Y226" s="10">
        <f t="shared" si="19"/>
        <v>0.0699448417835002</v>
      </c>
      <c r="Z226" s="10">
        <f t="shared" si="20"/>
        <v>0.313483936683194</v>
      </c>
      <c r="AA226" s="10">
        <f t="shared" si="21"/>
        <v>0.92251284375538</v>
      </c>
      <c r="AB226" s="23">
        <f t="shared" si="22"/>
        <v>0.00015603897609656</v>
      </c>
      <c r="AC226" s="23">
        <f>AB226/0.81638497</f>
        <v>0.000191134062765217</v>
      </c>
    </row>
    <row r="227" spans="21:29">
      <c r="U227" s="24"/>
      <c r="W227" s="4" t="s">
        <v>512</v>
      </c>
      <c r="X227" s="10">
        <f t="shared" si="18"/>
        <v>0.00825887949501568</v>
      </c>
      <c r="Y227" s="10">
        <f t="shared" si="19"/>
        <v>0.0737410295550406</v>
      </c>
      <c r="Z227" s="10">
        <f t="shared" si="20"/>
        <v>0.299881124580464</v>
      </c>
      <c r="AA227" s="10">
        <f t="shared" si="21"/>
        <v>0.75176482109618</v>
      </c>
      <c r="AB227" s="23">
        <f t="shared" si="22"/>
        <v>0.000137297129055289</v>
      </c>
      <c r="AC227" s="23">
        <f>AB227/0.81638497</f>
        <v>0.000168176943599646</v>
      </c>
    </row>
    <row r="228" spans="23:28">
      <c r="W228" s="25" t="s">
        <v>515</v>
      </c>
      <c r="X228" s="26"/>
      <c r="Y228" s="26"/>
      <c r="Z228" s="26"/>
      <c r="AA228" s="26"/>
      <c r="AB228" s="27">
        <f>SUM(AB11:AB226)</f>
        <v>0.816384967522982</v>
      </c>
    </row>
  </sheetData>
  <mergeCells count="10">
    <mergeCell ref="R8:U8"/>
    <mergeCell ref="W8:AA8"/>
    <mergeCell ref="AB8:AC8"/>
    <mergeCell ref="X9:AA9"/>
    <mergeCell ref="Q8:Q9"/>
    <mergeCell ref="W9:W10"/>
    <mergeCell ref="AB9:AB10"/>
    <mergeCell ref="AC9:AC10"/>
    <mergeCell ref="AD8:AD10"/>
    <mergeCell ref="AD11:AD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2023-05-18T10:33:16Z</dcterms:created>
  <dcterms:modified xsi:type="dcterms:W3CDTF">2023-05-18T11:10:42Z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7C340A27CD1341729842D322660D8AF3</vt:lpwstr>
  </property>
  <property fmtid="{D5CDD505-2E9C-101B-9397-08002B2CF9AE}" pid="3" name="KSOProductBuildVer">
    <vt:lpwstr>1033-11.2.0.11537</vt:lpwstr>
  </property>
</Properties>
</file>