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utorado\UFES\PPGEE\Artigos\Python\"/>
    </mc:Choice>
  </mc:AlternateContent>
  <xr:revisionPtr revIDLastSave="0" documentId="13_ncr:1_{ECA6B5A2-28D5-41F2-8B14-7663B2473A63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perclabel1" sheetId="2" r:id="rId1"/>
    <sheet name="perclabel2" sheetId="3" r:id="rId2"/>
    <sheet name="perclabel3" sheetId="4" r:id="rId3"/>
    <sheet name="perclabel4" sheetId="5" r:id="rId4"/>
    <sheet name="perclabel" sheetId="8" r:id="rId5"/>
    <sheet name="alpha" sheetId="6" r:id="rId6"/>
    <sheet name="mo" sheetId="7" r:id="rId7"/>
    <sheet name="nk during training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9" l="1"/>
  <c r="U5" i="9"/>
  <c r="T5" i="9"/>
  <c r="S5" i="9"/>
  <c r="R5" i="9"/>
  <c r="Q5" i="9"/>
  <c r="V4" i="9"/>
  <c r="U4" i="9"/>
  <c r="T4" i="9"/>
  <c r="S4" i="9"/>
  <c r="R4" i="9"/>
  <c r="Q4" i="9"/>
  <c r="V3" i="9"/>
  <c r="V13" i="9" s="1"/>
  <c r="U3" i="9"/>
  <c r="T3" i="9"/>
  <c r="T13" i="9" s="1"/>
  <c r="S3" i="9"/>
  <c r="S13" i="9" s="1"/>
  <c r="R3" i="9"/>
  <c r="R10" i="9" s="1"/>
  <c r="Q3" i="9"/>
  <c r="Q10" i="9" l="1"/>
  <c r="U13" i="9"/>
  <c r="Q7" i="9"/>
  <c r="Q9" i="9"/>
  <c r="S11" i="9"/>
  <c r="S14" i="9" s="1"/>
  <c r="S12" i="9"/>
  <c r="R7" i="9"/>
  <c r="R9" i="9"/>
  <c r="T11" i="9"/>
  <c r="T14" i="9" s="1"/>
  <c r="T12" i="9"/>
  <c r="Q8" i="9"/>
  <c r="U11" i="9"/>
  <c r="U14" i="9" s="1"/>
  <c r="U12" i="9"/>
  <c r="R8" i="9"/>
  <c r="V11" i="9"/>
  <c r="V14" i="9" s="1"/>
  <c r="V12" i="9"/>
  <c r="V5" i="8" l="1"/>
  <c r="U5" i="8"/>
  <c r="T5" i="8"/>
  <c r="S5" i="8"/>
  <c r="R5" i="8"/>
  <c r="Q5" i="8"/>
  <c r="V4" i="8"/>
  <c r="U4" i="8"/>
  <c r="T4" i="8"/>
  <c r="S4" i="8"/>
  <c r="R4" i="8"/>
  <c r="Q4" i="8"/>
  <c r="V3" i="8"/>
  <c r="V13" i="8" s="1"/>
  <c r="U3" i="8"/>
  <c r="T3" i="8"/>
  <c r="S3" i="8"/>
  <c r="R3" i="8"/>
  <c r="R10" i="8" s="1"/>
  <c r="Q3" i="8"/>
  <c r="V5" i="7"/>
  <c r="U5" i="7"/>
  <c r="T5" i="7"/>
  <c r="S5" i="7"/>
  <c r="R5" i="7"/>
  <c r="Q5" i="7"/>
  <c r="V4" i="7"/>
  <c r="U4" i="7"/>
  <c r="T4" i="7"/>
  <c r="S4" i="7"/>
  <c r="R4" i="7"/>
  <c r="Q4" i="7"/>
  <c r="V3" i="7"/>
  <c r="U3" i="7"/>
  <c r="T3" i="7"/>
  <c r="T13" i="7" s="1"/>
  <c r="S3" i="7"/>
  <c r="R3" i="7"/>
  <c r="Q3" i="7"/>
  <c r="Q10" i="7" s="1"/>
  <c r="V5" i="6"/>
  <c r="U5" i="6"/>
  <c r="T5" i="6"/>
  <c r="S5" i="6"/>
  <c r="R5" i="6"/>
  <c r="Q5" i="6"/>
  <c r="V4" i="6"/>
  <c r="U4" i="6"/>
  <c r="T4" i="6"/>
  <c r="S4" i="6"/>
  <c r="R4" i="6"/>
  <c r="Q4" i="6"/>
  <c r="V3" i="6"/>
  <c r="V13" i="6" s="1"/>
  <c r="U3" i="6"/>
  <c r="T3" i="6"/>
  <c r="S3" i="6"/>
  <c r="R3" i="6"/>
  <c r="R10" i="6" s="1"/>
  <c r="Q3" i="6"/>
  <c r="V5" i="5"/>
  <c r="U5" i="5"/>
  <c r="T5" i="5"/>
  <c r="S5" i="5"/>
  <c r="R5" i="5"/>
  <c r="Q5" i="5"/>
  <c r="V4" i="5"/>
  <c r="U4" i="5"/>
  <c r="T4" i="5"/>
  <c r="S4" i="5"/>
  <c r="R4" i="5"/>
  <c r="Q4" i="5"/>
  <c r="V3" i="5"/>
  <c r="U3" i="5"/>
  <c r="T3" i="5"/>
  <c r="T13" i="5" s="1"/>
  <c r="S3" i="5"/>
  <c r="R3" i="5"/>
  <c r="Q3" i="5"/>
  <c r="V5" i="4"/>
  <c r="U5" i="4"/>
  <c r="T5" i="4"/>
  <c r="S5" i="4"/>
  <c r="R5" i="4"/>
  <c r="Q5" i="4"/>
  <c r="V4" i="4"/>
  <c r="U4" i="4"/>
  <c r="T4" i="4"/>
  <c r="S4" i="4"/>
  <c r="R4" i="4"/>
  <c r="Q4" i="4"/>
  <c r="V3" i="4"/>
  <c r="V13" i="4" s="1"/>
  <c r="U3" i="4"/>
  <c r="T3" i="4"/>
  <c r="S3" i="4"/>
  <c r="R3" i="4"/>
  <c r="R9" i="4" s="1"/>
  <c r="Q3" i="4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T13" i="3" s="1"/>
  <c r="S3" i="3"/>
  <c r="R3" i="3"/>
  <c r="Q3" i="3"/>
  <c r="V5" i="2"/>
  <c r="U5" i="2"/>
  <c r="T5" i="2"/>
  <c r="S5" i="2"/>
  <c r="R5" i="2"/>
  <c r="Q5" i="2"/>
  <c r="V4" i="2"/>
  <c r="U4" i="2"/>
  <c r="T4" i="2"/>
  <c r="S4" i="2"/>
  <c r="R4" i="2"/>
  <c r="Q4" i="2"/>
  <c r="V3" i="2"/>
  <c r="V13" i="2" s="1"/>
  <c r="U3" i="2"/>
  <c r="T3" i="2"/>
  <c r="S3" i="2"/>
  <c r="R3" i="2"/>
  <c r="R9" i="2" s="1"/>
  <c r="Q3" i="2"/>
  <c r="Q9" i="2" l="1"/>
  <c r="U13" i="2"/>
  <c r="S13" i="3"/>
  <c r="Q9" i="4"/>
  <c r="U13" i="4"/>
  <c r="S13" i="5"/>
  <c r="Q10" i="6"/>
  <c r="U13" i="6"/>
  <c r="S13" i="7"/>
  <c r="Q10" i="8"/>
  <c r="U13" i="8"/>
  <c r="S13" i="2"/>
  <c r="Q10" i="3"/>
  <c r="U13" i="3"/>
  <c r="S13" i="4"/>
  <c r="Q10" i="5"/>
  <c r="U13" i="5"/>
  <c r="S11" i="6"/>
  <c r="Q7" i="6"/>
  <c r="U13" i="7"/>
  <c r="S12" i="8"/>
  <c r="T13" i="2"/>
  <c r="R10" i="3"/>
  <c r="V13" i="3"/>
  <c r="T13" i="4"/>
  <c r="R10" i="5"/>
  <c r="V13" i="5"/>
  <c r="T13" i="6"/>
  <c r="R10" i="7"/>
  <c r="V13" i="7"/>
  <c r="T13" i="8"/>
  <c r="Q9" i="8"/>
  <c r="Q7" i="8"/>
  <c r="S11" i="8"/>
  <c r="S13" i="8"/>
  <c r="R7" i="8"/>
  <c r="R9" i="8"/>
  <c r="T11" i="8"/>
  <c r="T14" i="8" s="1"/>
  <c r="T12" i="8"/>
  <c r="Q8" i="8"/>
  <c r="U11" i="8"/>
  <c r="U14" i="8" s="1"/>
  <c r="U12" i="8"/>
  <c r="R8" i="8"/>
  <c r="V11" i="8"/>
  <c r="V14" i="8" s="1"/>
  <c r="V12" i="8"/>
  <c r="Q7" i="7"/>
  <c r="Q9" i="7"/>
  <c r="S11" i="7"/>
  <c r="S14" i="7" s="1"/>
  <c r="S12" i="7"/>
  <c r="R7" i="7"/>
  <c r="R9" i="7"/>
  <c r="T11" i="7"/>
  <c r="T14" i="7" s="1"/>
  <c r="T12" i="7"/>
  <c r="Q8" i="7"/>
  <c r="U11" i="7"/>
  <c r="U12" i="7"/>
  <c r="R8" i="7"/>
  <c r="V11" i="7"/>
  <c r="V14" i="7" s="1"/>
  <c r="V12" i="7"/>
  <c r="Q9" i="6"/>
  <c r="S12" i="6"/>
  <c r="S13" i="6"/>
  <c r="S14" i="6" s="1"/>
  <c r="R7" i="6"/>
  <c r="R9" i="6"/>
  <c r="T11" i="6"/>
  <c r="T12" i="6"/>
  <c r="Q8" i="6"/>
  <c r="U11" i="6"/>
  <c r="U14" i="6" s="1"/>
  <c r="U12" i="6"/>
  <c r="R8" i="6"/>
  <c r="V11" i="6"/>
  <c r="V14" i="6" s="1"/>
  <c r="V12" i="6"/>
  <c r="Q8" i="2"/>
  <c r="Q10" i="2"/>
  <c r="U11" i="2"/>
  <c r="U14" i="2" s="1"/>
  <c r="U12" i="2"/>
  <c r="Q7" i="3"/>
  <c r="Q9" i="3"/>
  <c r="S11" i="3"/>
  <c r="S14" i="3" s="1"/>
  <c r="S12" i="3"/>
  <c r="Q8" i="4"/>
  <c r="Q10" i="4"/>
  <c r="U11" i="4"/>
  <c r="U14" i="4" s="1"/>
  <c r="U12" i="4"/>
  <c r="Q7" i="5"/>
  <c r="Q9" i="5"/>
  <c r="S11" i="5"/>
  <c r="S14" i="5" s="1"/>
  <c r="S12" i="5"/>
  <c r="R8" i="2"/>
  <c r="R10" i="2"/>
  <c r="V11" i="2"/>
  <c r="V14" i="2" s="1"/>
  <c r="V12" i="2"/>
  <c r="R7" i="3"/>
  <c r="R9" i="3"/>
  <c r="T11" i="3"/>
  <c r="T14" i="3" s="1"/>
  <c r="T12" i="3"/>
  <c r="R8" i="4"/>
  <c r="R10" i="4"/>
  <c r="V11" i="4"/>
  <c r="V14" i="4" s="1"/>
  <c r="V12" i="4"/>
  <c r="R7" i="5"/>
  <c r="R9" i="5"/>
  <c r="T11" i="5"/>
  <c r="T14" i="5" s="1"/>
  <c r="T12" i="5"/>
  <c r="Q7" i="2"/>
  <c r="S11" i="2"/>
  <c r="S12" i="2"/>
  <c r="Q8" i="3"/>
  <c r="U11" i="3"/>
  <c r="U14" i="3" s="1"/>
  <c r="U12" i="3"/>
  <c r="Q7" i="4"/>
  <c r="S11" i="4"/>
  <c r="S14" i="4" s="1"/>
  <c r="S12" i="4"/>
  <c r="Q8" i="5"/>
  <c r="U11" i="5"/>
  <c r="U14" i="5" s="1"/>
  <c r="U12" i="5"/>
  <c r="R7" i="2"/>
  <c r="T11" i="2"/>
  <c r="T14" i="2" s="1"/>
  <c r="T12" i="2"/>
  <c r="R8" i="3"/>
  <c r="V11" i="3"/>
  <c r="V12" i="3"/>
  <c r="R7" i="4"/>
  <c r="T11" i="4"/>
  <c r="T14" i="4" s="1"/>
  <c r="T12" i="4"/>
  <c r="R8" i="5"/>
  <c r="V11" i="5"/>
  <c r="V14" i="5" s="1"/>
  <c r="V12" i="5"/>
  <c r="U14" i="7" l="1"/>
  <c r="S14" i="2"/>
  <c r="V14" i="3"/>
  <c r="T14" i="6"/>
  <c r="S14" i="8"/>
</calcChain>
</file>

<file path=xl/sharedStrings.xml><?xml version="1.0" encoding="utf-8"?>
<sst xmlns="http://schemas.openxmlformats.org/spreadsheetml/2006/main" count="402" uniqueCount="48">
  <si>
    <t>Dataset</t>
  </si>
  <si>
    <t>Acc knn</t>
  </si>
  <si>
    <t>Acc dt</t>
  </si>
  <si>
    <t>Acc mlp</t>
  </si>
  <si>
    <t>Acc kms</t>
  </si>
  <si>
    <t>Acc kmss</t>
  </si>
  <si>
    <t>Acc osgwr</t>
  </si>
  <si>
    <t>Acc ossgwr</t>
  </si>
  <si>
    <t>knn</t>
  </si>
  <si>
    <t>dt</t>
  </si>
  <si>
    <t>mlp</t>
  </si>
  <si>
    <t>kms</t>
  </si>
  <si>
    <t>kmss</t>
  </si>
  <si>
    <t>osgwr</t>
  </si>
  <si>
    <t>ossgwr</t>
  </si>
  <si>
    <t>k_kms</t>
  </si>
  <si>
    <t>k_kmss</t>
  </si>
  <si>
    <t>k_osgwr</t>
  </si>
  <si>
    <t>k_ossgwr</t>
  </si>
  <si>
    <t>t_kms</t>
  </si>
  <si>
    <t>t_kmss</t>
  </si>
  <si>
    <t>t_osgwr</t>
  </si>
  <si>
    <t>t_ossgwr</t>
  </si>
  <si>
    <t>1st</t>
  </si>
  <si>
    <t>2nd / draw</t>
  </si>
  <si>
    <t>kmss&gt;kms</t>
  </si>
  <si>
    <t>ossg&gt;osg</t>
  </si>
  <si>
    <t>kmss&gt;ossg</t>
  </si>
  <si>
    <t>kms&gt;osg</t>
  </si>
  <si>
    <t>['cancer']</t>
  </si>
  <si>
    <t>['horse']</t>
  </si>
  <si>
    <t>['usps']</t>
  </si>
  <si>
    <t>unlabeled one incremental learning wd=0</t>
  </si>
  <si>
    <t>melhora(sim)</t>
  </si>
  <si>
    <t>melhora(igual)</t>
  </si>
  <si>
    <t>melhora(não)</t>
  </si>
  <si>
    <t>comparação</t>
  </si>
  <si>
    <t>accuracies</t>
  </si>
  <si>
    <t>times</t>
  </si>
  <si>
    <t>%labeled</t>
  </si>
  <si>
    <t>['appendicitis']</t>
  </si>
  <si>
    <t>['cleveland']</t>
  </si>
  <si>
    <t>['g241n']</t>
  </si>
  <si>
    <t>alpha</t>
  </si>
  <si>
    <t>mo</t>
  </si>
  <si>
    <t>Initial</t>
  </si>
  <si>
    <t>Bad clusters rem.</t>
  </si>
  <si>
    <t>['ionosphere']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</si>
</sst>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2" applyNumberFormat="1" applyFont="1"/>
    <xf numFmtId="0" fontId="0" fillId="0" borderId="0" xfId="1" applyNumberFormat="1" applyFont="1"/>
    <xf numFmtId="9" fontId="0" fillId="0" borderId="0" xfId="2" applyFont="1"/>
    <xf numFmtId="9" fontId="0" fillId="0" borderId="0" xfId="0" applyNumberFormat="1"/>
    <xf numFmtId="2" fontId="0" fillId="0" borderId="0" xfId="2" applyNumberFormat="1" applyFont="1"/>
    <xf numFmtId="1" fontId="0" fillId="0" borderId="0" xfId="2" applyNumberFormat="1" applyFont="1"/>
    <xf numFmtId="10" fontId="2" fillId="0" borderId="0" xfId="2" applyNumberFormat="1" applyFont="1"/>
    <xf numFmtId="1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16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C0"/>
      <color rgb="FF00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perclabel1!$B$18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rgbClr val="00C000"/>
              </a:solidFill>
              <a:round/>
            </a:ln>
            <a:effectLst/>
          </c:spPr>
          <c:marker>
            <c:symbol val="none"/>
          </c:marker>
          <c:xVal>
            <c:numRef>
              <c:f>perclabel1!$A$19:$A$29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perclabel1!$B$19:$B$29</c:f>
              <c:numCache>
                <c:formatCode>0.00%</c:formatCode>
                <c:ptCount val="11"/>
                <c:pt idx="0">
                  <c:v>0.93859649000000001</c:v>
                </c:pt>
                <c:pt idx="1">
                  <c:v>0.92982456000000002</c:v>
                </c:pt>
                <c:pt idx="2">
                  <c:v>0.92982456000000002</c:v>
                </c:pt>
                <c:pt idx="3">
                  <c:v>0.92982456000000002</c:v>
                </c:pt>
                <c:pt idx="4">
                  <c:v>0.92105263000000004</c:v>
                </c:pt>
                <c:pt idx="5">
                  <c:v>0.92105263000000004</c:v>
                </c:pt>
                <c:pt idx="6">
                  <c:v>0.92105263000000004</c:v>
                </c:pt>
                <c:pt idx="7">
                  <c:v>0.92105263000000004</c:v>
                </c:pt>
                <c:pt idx="8">
                  <c:v>0.92105263000000004</c:v>
                </c:pt>
                <c:pt idx="9">
                  <c:v>0.92105263000000004</c:v>
                </c:pt>
                <c:pt idx="10">
                  <c:v>0.92105263000000004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D-46BC-975C-EDD52A779DF1}"/>
            </c:ext>
          </c:extLst>
        </c:ser>
        <c:ser>
          <c:idx val="1"/>
          <c:order val="1"/>
          <c:tx>
            <c:strRef>
              <c:f>perclabel1!$C$18</c:f>
              <c:strCache>
                <c:ptCount val="1"/>
                <c:pt idx="0">
                  <c:v>['horse']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perclabel1!$A$19:$A$29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perclabel1!$C$19:$C$29</c:f>
              <c:numCache>
                <c:formatCode>0.00%</c:formatCode>
                <c:ptCount val="11"/>
                <c:pt idx="0">
                  <c:v>0.58904109999999998</c:v>
                </c:pt>
                <c:pt idx="1">
                  <c:v>0.57534247000000005</c:v>
                </c:pt>
                <c:pt idx="2">
                  <c:v>0.58904109999999998</c:v>
                </c:pt>
                <c:pt idx="3">
                  <c:v>0.57534247000000005</c:v>
                </c:pt>
                <c:pt idx="4">
                  <c:v>0.58904109999999998</c:v>
                </c:pt>
                <c:pt idx="5">
                  <c:v>0.58904109999999998</c:v>
                </c:pt>
                <c:pt idx="6">
                  <c:v>0.58904109999999998</c:v>
                </c:pt>
                <c:pt idx="7">
                  <c:v>0.58904109999999998</c:v>
                </c:pt>
                <c:pt idx="8">
                  <c:v>0.60273973000000003</c:v>
                </c:pt>
                <c:pt idx="9">
                  <c:v>0.61643835999999996</c:v>
                </c:pt>
                <c:pt idx="10">
                  <c:v>0.61643835999999996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D-46BC-975C-EDD52A779DF1}"/>
            </c:ext>
          </c:extLst>
        </c:ser>
        <c:ser>
          <c:idx val="2"/>
          <c:order val="2"/>
          <c:tx>
            <c:strRef>
              <c:f>perclabel1!$D$18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rgbClr val="0000C0"/>
              </a:solidFill>
              <a:round/>
            </a:ln>
            <a:effectLst/>
          </c:spPr>
          <c:marker>
            <c:symbol val="none"/>
          </c:marker>
          <c:xVal>
            <c:numRef>
              <c:f>perclabel1!$A$19:$A$29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perclabel1!$D$19:$D$29</c:f>
              <c:numCache>
                <c:formatCode>0.00%</c:formatCode>
                <c:ptCount val="11"/>
                <c:pt idx="0">
                  <c:v>0.96</c:v>
                </c:pt>
                <c:pt idx="1">
                  <c:v>0.96</c:v>
                </c:pt>
                <c:pt idx="2">
                  <c:v>0.95333332999999998</c:v>
                </c:pt>
                <c:pt idx="3">
                  <c:v>0.95333332999999998</c:v>
                </c:pt>
                <c:pt idx="4">
                  <c:v>0.95333332999999998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D-46BC-975C-EDD52A77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48416"/>
        <c:axId val="173148992"/>
      </c:scatterChart>
      <c:valAx>
        <c:axId val="173148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Rate of labeled data / unlabeled data for online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148992"/>
        <c:crosses val="autoZero"/>
        <c:crossBetween val="midCat"/>
      </c:valAx>
      <c:valAx>
        <c:axId val="1731489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1484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perclabel!$E$18</c:f>
              <c:strCache>
                <c:ptCount val="1"/>
                <c:pt idx="0">
                  <c:v>['cleveland']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perclabel!$E$19:$E$29</c:f>
              <c:numCache>
                <c:formatCode>0.00</c:formatCode>
                <c:ptCount val="11"/>
                <c:pt idx="0">
                  <c:v>0.22785902</c:v>
                </c:pt>
                <c:pt idx="1">
                  <c:v>0.21886182000000001</c:v>
                </c:pt>
                <c:pt idx="2">
                  <c:v>0.22286248</c:v>
                </c:pt>
                <c:pt idx="3">
                  <c:v>0.22486067000000001</c:v>
                </c:pt>
                <c:pt idx="4">
                  <c:v>0.22936582999999999</c:v>
                </c:pt>
                <c:pt idx="5">
                  <c:v>0.22485995</c:v>
                </c:pt>
                <c:pt idx="6">
                  <c:v>0.2268579</c:v>
                </c:pt>
                <c:pt idx="7">
                  <c:v>0.22885704000000001</c:v>
                </c:pt>
                <c:pt idx="8">
                  <c:v>0.22586154999999999</c:v>
                </c:pt>
                <c:pt idx="9">
                  <c:v>0.22586154999999999</c:v>
                </c:pt>
                <c:pt idx="10">
                  <c:v>0.22886013999999999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2-492A-B2C2-C054F6F94A27}"/>
            </c:ext>
          </c:extLst>
        </c:ser>
        <c:ser>
          <c:idx val="1"/>
          <c:order val="1"/>
          <c:tx>
            <c:strRef>
              <c:f>perclabel!$F$18</c:f>
              <c:strCache>
                <c:ptCount val="1"/>
                <c:pt idx="0">
                  <c:v>['horse']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perclabel!$F$19:$F$29</c:f>
              <c:numCache>
                <c:formatCode>0.00</c:formatCode>
                <c:ptCount val="11"/>
                <c:pt idx="0">
                  <c:v>0.48370075000000001</c:v>
                </c:pt>
                <c:pt idx="1">
                  <c:v>0.45172000000000001</c:v>
                </c:pt>
                <c:pt idx="2">
                  <c:v>0.46171498</c:v>
                </c:pt>
                <c:pt idx="3">
                  <c:v>0.49369550000000001</c:v>
                </c:pt>
                <c:pt idx="4">
                  <c:v>0.51068281999999998</c:v>
                </c:pt>
                <c:pt idx="5">
                  <c:v>0.48769832000000002</c:v>
                </c:pt>
                <c:pt idx="6">
                  <c:v>0.48370122999999998</c:v>
                </c:pt>
                <c:pt idx="7">
                  <c:v>0.4827013</c:v>
                </c:pt>
                <c:pt idx="8">
                  <c:v>0.48170304000000003</c:v>
                </c:pt>
                <c:pt idx="9">
                  <c:v>0.46870947000000002</c:v>
                </c:pt>
                <c:pt idx="10">
                  <c:v>0.48869610000000002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2-492A-B2C2-C054F6F94A27}"/>
            </c:ext>
          </c:extLst>
        </c:ser>
        <c:ser>
          <c:idx val="2"/>
          <c:order val="2"/>
          <c:tx>
            <c:strRef>
              <c:f>perclabel!$G$18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perclabel!$G$19:$G$29</c:f>
              <c:numCache>
                <c:formatCode>0.00</c:formatCode>
                <c:ptCount val="11"/>
                <c:pt idx="0">
                  <c:v>2.74930429</c:v>
                </c:pt>
                <c:pt idx="1">
                  <c:v>2.7223129300000002</c:v>
                </c:pt>
                <c:pt idx="2">
                  <c:v>2.7233140499999999</c:v>
                </c:pt>
                <c:pt idx="3">
                  <c:v>2.7253112800000001</c:v>
                </c:pt>
                <c:pt idx="4">
                  <c:v>2.72830963</c:v>
                </c:pt>
                <c:pt idx="5">
                  <c:v>2.7223129300000002</c:v>
                </c:pt>
                <c:pt idx="6">
                  <c:v>2.7213149099999998</c:v>
                </c:pt>
                <c:pt idx="7">
                  <c:v>2.7263090600000002</c:v>
                </c:pt>
                <c:pt idx="8">
                  <c:v>2.7243132600000002</c:v>
                </c:pt>
                <c:pt idx="9">
                  <c:v>2.7233140499999999</c:v>
                </c:pt>
                <c:pt idx="10">
                  <c:v>2.72930932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2-492A-B2C2-C054F6F9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1440"/>
        <c:axId val="132502016"/>
      </c:scatterChart>
      <c:valAx>
        <c:axId val="13250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02016"/>
        <c:crosses val="autoZero"/>
        <c:crossBetween val="midCat"/>
      </c:valAx>
      <c:valAx>
        <c:axId val="132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alpha!$B$18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rgbClr val="00C000"/>
              </a:solidFill>
              <a:round/>
            </a:ln>
            <a:effectLst/>
          </c:spPr>
          <c:marker>
            <c:symbol val="none"/>
          </c:marker>
          <c:xVal>
            <c:numRef>
              <c:f>alpha!$A$19:$A$29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alpha!$B$19:$B$29</c:f>
              <c:numCache>
                <c:formatCode>0.00%</c:formatCode>
                <c:ptCount val="11"/>
                <c:pt idx="0">
                  <c:v>0.92979999999999996</c:v>
                </c:pt>
                <c:pt idx="1">
                  <c:v>0.87719999999999998</c:v>
                </c:pt>
                <c:pt idx="2">
                  <c:v>0.94740000000000002</c:v>
                </c:pt>
                <c:pt idx="3">
                  <c:v>0.83330000000000004</c:v>
                </c:pt>
                <c:pt idx="4">
                  <c:v>0.92110000000000003</c:v>
                </c:pt>
                <c:pt idx="5">
                  <c:v>0.93859999999999999</c:v>
                </c:pt>
                <c:pt idx="6">
                  <c:v>0.92110000000000003</c:v>
                </c:pt>
                <c:pt idx="7">
                  <c:v>0.92110000000000003</c:v>
                </c:pt>
                <c:pt idx="8">
                  <c:v>0.93859999999999999</c:v>
                </c:pt>
                <c:pt idx="9">
                  <c:v>0.93859999999999999</c:v>
                </c:pt>
                <c:pt idx="10">
                  <c:v>0.94740000000000002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3-4091-8E2B-94E5608891F1}"/>
            </c:ext>
          </c:extLst>
        </c:ser>
        <c:ser>
          <c:idx val="1"/>
          <c:order val="1"/>
          <c:tx>
            <c:strRef>
              <c:f>alpha!$C$18</c:f>
              <c:strCache>
                <c:ptCount val="1"/>
                <c:pt idx="0">
                  <c:v>['ionosphere']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alpha!$A$19:$A$29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alpha!$C$19:$C$29</c:f>
              <c:numCache>
                <c:formatCode>0.00%</c:formatCode>
                <c:ptCount val="11"/>
                <c:pt idx="0">
                  <c:v>0.87139999999999995</c:v>
                </c:pt>
                <c:pt idx="1">
                  <c:v>0.8</c:v>
                </c:pt>
                <c:pt idx="2">
                  <c:v>0.77139999999999997</c:v>
                </c:pt>
                <c:pt idx="3">
                  <c:v>0.88570000000000004</c:v>
                </c:pt>
                <c:pt idx="4">
                  <c:v>0.85709999999999997</c:v>
                </c:pt>
                <c:pt idx="5">
                  <c:v>0.78569999999999995</c:v>
                </c:pt>
                <c:pt idx="6">
                  <c:v>0.92859999999999998</c:v>
                </c:pt>
                <c:pt idx="7">
                  <c:v>0.81430000000000002</c:v>
                </c:pt>
                <c:pt idx="8">
                  <c:v>0.81430000000000002</c:v>
                </c:pt>
                <c:pt idx="9">
                  <c:v>0.84289999999999998</c:v>
                </c:pt>
                <c:pt idx="10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3-4091-8E2B-94E5608891F1}"/>
            </c:ext>
          </c:extLst>
        </c:ser>
        <c:ser>
          <c:idx val="2"/>
          <c:order val="2"/>
          <c:tx>
            <c:strRef>
              <c:f>alpha!$D$18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rgbClr val="0000C0"/>
              </a:solidFill>
              <a:round/>
            </a:ln>
            <a:effectLst/>
          </c:spPr>
          <c:marker>
            <c:symbol val="none"/>
          </c:marker>
          <c:xVal>
            <c:numRef>
              <c:f>alpha!$A$19:$A$29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alpha!$D$19:$D$29</c:f>
              <c:numCache>
                <c:formatCode>0.00%</c:formatCode>
                <c:ptCount val="11"/>
                <c:pt idx="0">
                  <c:v>0.90669999999999995</c:v>
                </c:pt>
                <c:pt idx="1">
                  <c:v>0.89670000000000005</c:v>
                </c:pt>
                <c:pt idx="2">
                  <c:v>0.93330000000000002</c:v>
                </c:pt>
                <c:pt idx="3">
                  <c:v>0.88329999999999997</c:v>
                </c:pt>
                <c:pt idx="4">
                  <c:v>0.94330000000000003</c:v>
                </c:pt>
                <c:pt idx="5">
                  <c:v>0.91669999999999996</c:v>
                </c:pt>
                <c:pt idx="6">
                  <c:v>0.92669999999999997</c:v>
                </c:pt>
                <c:pt idx="7">
                  <c:v>0.94330000000000003</c:v>
                </c:pt>
                <c:pt idx="8">
                  <c:v>0.93330000000000002</c:v>
                </c:pt>
                <c:pt idx="9">
                  <c:v>0.94</c:v>
                </c:pt>
                <c:pt idx="10">
                  <c:v>0.92669999999999997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3-4091-8E2B-94E56088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4320"/>
        <c:axId val="132504896"/>
      </c:scatterChart>
      <c:valAx>
        <c:axId val="132504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04896"/>
        <c:crosses val="autoZero"/>
        <c:crossBetween val="midCat"/>
      </c:valAx>
      <c:valAx>
        <c:axId val="13250489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alpha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alpha!$E$18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alpha!$E$19:$E$29</c:f>
              <c:numCache>
                <c:formatCode>0.00</c:formatCode>
                <c:ptCount val="11"/>
                <c:pt idx="0">
                  <c:v>24.709676739999999</c:v>
                </c:pt>
                <c:pt idx="1">
                  <c:v>9.1158707099999994</c:v>
                </c:pt>
                <c:pt idx="2">
                  <c:v>8.0769906000000002</c:v>
                </c:pt>
                <c:pt idx="3">
                  <c:v>7.6702451700000003</c:v>
                </c:pt>
                <c:pt idx="4">
                  <c:v>7.63826275</c:v>
                </c:pt>
                <c:pt idx="5">
                  <c:v>6.9524223799999998</c:v>
                </c:pt>
                <c:pt idx="6">
                  <c:v>7.5143015399999999</c:v>
                </c:pt>
                <c:pt idx="7">
                  <c:v>6.1772098499999997</c:v>
                </c:pt>
                <c:pt idx="8">
                  <c:v>5.2287588100000004</c:v>
                </c:pt>
                <c:pt idx="9">
                  <c:v>6.1101024199999996</c:v>
                </c:pt>
                <c:pt idx="10">
                  <c:v>5.2997143299999996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D67-9BDE-4B3149F249F7}"/>
            </c:ext>
          </c:extLst>
        </c:ser>
        <c:ser>
          <c:idx val="1"/>
          <c:order val="1"/>
          <c:tx>
            <c:strRef>
              <c:f>alpha!$F$18</c:f>
              <c:strCache>
                <c:ptCount val="1"/>
                <c:pt idx="0">
                  <c:v>['ionosphere']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alpha!$A$19:$A$29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alpha!$F$19:$F$29</c:f>
              <c:numCache>
                <c:formatCode>0.00</c:formatCode>
                <c:ptCount val="11"/>
                <c:pt idx="0">
                  <c:v>61.884487630000002</c:v>
                </c:pt>
                <c:pt idx="1">
                  <c:v>7.8801126500000001</c:v>
                </c:pt>
                <c:pt idx="2">
                  <c:v>9.3282177399999995</c:v>
                </c:pt>
                <c:pt idx="3">
                  <c:v>7.9580643200000001</c:v>
                </c:pt>
                <c:pt idx="4">
                  <c:v>6.8963129500000004</c:v>
                </c:pt>
                <c:pt idx="5">
                  <c:v>6.9946644300000003</c:v>
                </c:pt>
                <c:pt idx="6">
                  <c:v>6.3390672199999996</c:v>
                </c:pt>
                <c:pt idx="7">
                  <c:v>6.0062761299999998</c:v>
                </c:pt>
                <c:pt idx="8">
                  <c:v>6.2481260299999999</c:v>
                </c:pt>
                <c:pt idx="9">
                  <c:v>6.0914852599999998</c:v>
                </c:pt>
                <c:pt idx="10">
                  <c:v>5.6808908000000002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D-4D67-9BDE-4B3149F249F7}"/>
            </c:ext>
          </c:extLst>
        </c:ser>
        <c:ser>
          <c:idx val="2"/>
          <c:order val="2"/>
          <c:tx>
            <c:strRef>
              <c:f>alpha!$G$18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alpha!$A$19:$A$29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alpha!$G$19:$G$29</c:f>
              <c:numCache>
                <c:formatCode>0.00</c:formatCode>
                <c:ptCount val="11"/>
                <c:pt idx="0">
                  <c:v>67.055710790000006</c:v>
                </c:pt>
                <c:pt idx="1">
                  <c:v>71.803462740000001</c:v>
                </c:pt>
                <c:pt idx="2">
                  <c:v>67.308315989999997</c:v>
                </c:pt>
                <c:pt idx="3">
                  <c:v>71.781179429999995</c:v>
                </c:pt>
                <c:pt idx="4">
                  <c:v>46.140752319999997</c:v>
                </c:pt>
                <c:pt idx="5">
                  <c:v>48.813260560000003</c:v>
                </c:pt>
                <c:pt idx="6">
                  <c:v>47.448577399999998</c:v>
                </c:pt>
                <c:pt idx="7">
                  <c:v>38.21750832</c:v>
                </c:pt>
                <c:pt idx="8">
                  <c:v>31.756879810000001</c:v>
                </c:pt>
                <c:pt idx="9">
                  <c:v>37.454775570000002</c:v>
                </c:pt>
                <c:pt idx="10">
                  <c:v>26.49973941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D-4D67-9BDE-4B3149F2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5232"/>
        <c:axId val="133015808"/>
      </c:scatterChart>
      <c:valAx>
        <c:axId val="133015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15808"/>
        <c:crosses val="autoZero"/>
        <c:crossBetween val="midCat"/>
      </c:valAx>
      <c:valAx>
        <c:axId val="1330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1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mo!$B$18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mo!$A$19:$A$28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mo!$B$19:$B$28</c:f>
              <c:numCache>
                <c:formatCode>0.00%</c:formatCode>
                <c:ptCount val="10"/>
                <c:pt idx="0">
                  <c:v>0.93859999999999999</c:v>
                </c:pt>
                <c:pt idx="1">
                  <c:v>0.9123</c:v>
                </c:pt>
                <c:pt idx="2">
                  <c:v>0.92110000000000003</c:v>
                </c:pt>
                <c:pt idx="3">
                  <c:v>0.92110000000000003</c:v>
                </c:pt>
                <c:pt idx="4">
                  <c:v>0.93859999999999999</c:v>
                </c:pt>
                <c:pt idx="5">
                  <c:v>0.9123</c:v>
                </c:pt>
                <c:pt idx="6">
                  <c:v>0.93859999999999999</c:v>
                </c:pt>
                <c:pt idx="7">
                  <c:v>0.64910000000000001</c:v>
                </c:pt>
                <c:pt idx="8">
                  <c:v>0.92979999999999996</c:v>
                </c:pt>
                <c:pt idx="9">
                  <c:v>0.64910000000000001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1-4B0D-B32C-A3B858F8EB3A}"/>
            </c:ext>
          </c:extLst>
        </c:ser>
        <c:ser>
          <c:idx val="1"/>
          <c:order val="1"/>
          <c:tx>
            <c:strRef>
              <c:f>mo!$C$18</c:f>
              <c:strCache>
                <c:ptCount val="1"/>
                <c:pt idx="0">
                  <c:v>['ionosphere']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mo!$A$19:$A$28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mo!$C$19:$C$28</c:f>
              <c:numCache>
                <c:formatCode>0.00%</c:formatCode>
                <c:ptCount val="10"/>
                <c:pt idx="0">
                  <c:v>0.8286</c:v>
                </c:pt>
                <c:pt idx="1">
                  <c:v>0.84289999999999998</c:v>
                </c:pt>
                <c:pt idx="2">
                  <c:v>0.81430000000000002</c:v>
                </c:pt>
                <c:pt idx="3">
                  <c:v>0.6714</c:v>
                </c:pt>
                <c:pt idx="4">
                  <c:v>0.6714</c:v>
                </c:pt>
                <c:pt idx="5">
                  <c:v>0.65710000000000002</c:v>
                </c:pt>
                <c:pt idx="6">
                  <c:v>0.65710000000000002</c:v>
                </c:pt>
                <c:pt idx="7">
                  <c:v>0.6714</c:v>
                </c:pt>
                <c:pt idx="8">
                  <c:v>0.7571</c:v>
                </c:pt>
                <c:pt idx="9">
                  <c:v>0.63888889000000004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1-4B0D-B32C-A3B858F8EB3A}"/>
            </c:ext>
          </c:extLst>
        </c:ser>
        <c:ser>
          <c:idx val="2"/>
          <c:order val="2"/>
          <c:tx>
            <c:strRef>
              <c:f>mo!$D$18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rgbClr val="0000C0"/>
              </a:solidFill>
              <a:round/>
            </a:ln>
            <a:effectLst/>
          </c:spPr>
          <c:marker>
            <c:symbol val="none"/>
          </c:marker>
          <c:xVal>
            <c:numRef>
              <c:f>mo!$A$19:$A$28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mo!$D$19:$D$28</c:f>
              <c:numCache>
                <c:formatCode>0.00%</c:formatCode>
                <c:ptCount val="10"/>
                <c:pt idx="0">
                  <c:v>0.93669999999999998</c:v>
                </c:pt>
                <c:pt idx="1">
                  <c:v>0.93669999999999998</c:v>
                </c:pt>
                <c:pt idx="2">
                  <c:v>0.9133</c:v>
                </c:pt>
                <c:pt idx="3">
                  <c:v>0.92669999999999997</c:v>
                </c:pt>
                <c:pt idx="4">
                  <c:v>0.89329999999999998</c:v>
                </c:pt>
                <c:pt idx="5">
                  <c:v>0.88</c:v>
                </c:pt>
                <c:pt idx="6">
                  <c:v>0.85670000000000002</c:v>
                </c:pt>
                <c:pt idx="7">
                  <c:v>0.87</c:v>
                </c:pt>
                <c:pt idx="8">
                  <c:v>0.86329999999999996</c:v>
                </c:pt>
                <c:pt idx="9">
                  <c:v>0.85666666999999996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1-4B0D-B32C-A3B858F8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8112"/>
        <c:axId val="133018688"/>
      </c:scatterChart>
      <c:valAx>
        <c:axId val="133018112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18688"/>
        <c:crosses val="autoZero"/>
        <c:crossBetween val="midCat"/>
        <c:majorUnit val="3"/>
      </c:valAx>
      <c:valAx>
        <c:axId val="13301868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mo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mo!$E$18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mo!$A$19:$A$28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mo!$E$19:$E$28</c:f>
              <c:numCache>
                <c:formatCode>0.00</c:formatCode>
                <c:ptCount val="10"/>
                <c:pt idx="0">
                  <c:v>4.9683129800000003</c:v>
                </c:pt>
                <c:pt idx="1">
                  <c:v>6.8285522500000004</c:v>
                </c:pt>
                <c:pt idx="2">
                  <c:v>5.1891965899999999</c:v>
                </c:pt>
                <c:pt idx="3">
                  <c:v>4.8213951599999998</c:v>
                </c:pt>
                <c:pt idx="4">
                  <c:v>4.3716375799999998</c:v>
                </c:pt>
                <c:pt idx="5">
                  <c:v>6.5794424999999999</c:v>
                </c:pt>
                <c:pt idx="6">
                  <c:v>4.4755856999999999</c:v>
                </c:pt>
                <c:pt idx="7">
                  <c:v>4.75543022</c:v>
                </c:pt>
                <c:pt idx="8">
                  <c:v>5.5230112099999999</c:v>
                </c:pt>
                <c:pt idx="9">
                  <c:v>5.1821980500000002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4-42D1-8544-EE8DE9ADC789}"/>
            </c:ext>
          </c:extLst>
        </c:ser>
        <c:ser>
          <c:idx val="1"/>
          <c:order val="1"/>
          <c:tx>
            <c:strRef>
              <c:f>mo!$F$18</c:f>
              <c:strCache>
                <c:ptCount val="1"/>
                <c:pt idx="0">
                  <c:v>['ionosphere']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mo!$A$19:$A$28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mo!$F$19:$F$28</c:f>
              <c:numCache>
                <c:formatCode>0.00</c:formatCode>
                <c:ptCount val="10"/>
                <c:pt idx="0">
                  <c:v>4.5405440300000004</c:v>
                </c:pt>
                <c:pt idx="1">
                  <c:v>4.1877365099999997</c:v>
                </c:pt>
                <c:pt idx="2">
                  <c:v>4.8293893299999997</c:v>
                </c:pt>
                <c:pt idx="3">
                  <c:v>4.7844114299999996</c:v>
                </c:pt>
                <c:pt idx="4">
                  <c:v>4.7224457299999996</c:v>
                </c:pt>
                <c:pt idx="5">
                  <c:v>6.2626137699999997</c:v>
                </c:pt>
                <c:pt idx="6">
                  <c:v>5.1642084099999996</c:v>
                </c:pt>
                <c:pt idx="7">
                  <c:v>5.5959732500000001</c:v>
                </c:pt>
                <c:pt idx="8">
                  <c:v>4.7564296700000002</c:v>
                </c:pt>
                <c:pt idx="9">
                  <c:v>4.3636403100000001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4-42D1-8544-EE8DE9ADC789}"/>
            </c:ext>
          </c:extLst>
        </c:ser>
        <c:ser>
          <c:idx val="2"/>
          <c:order val="2"/>
          <c:tx>
            <c:strRef>
              <c:f>mo!$G$18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mo!$A$19:$A$28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mo!$G$19:$G$28</c:f>
              <c:numCache>
                <c:formatCode>0.00</c:formatCode>
                <c:ptCount val="10"/>
                <c:pt idx="0">
                  <c:v>32.80326152</c:v>
                </c:pt>
                <c:pt idx="1">
                  <c:v>26.81450701</c:v>
                </c:pt>
                <c:pt idx="2">
                  <c:v>29.524548530000001</c:v>
                </c:pt>
                <c:pt idx="3">
                  <c:v>28.985813140000001</c:v>
                </c:pt>
                <c:pt idx="4">
                  <c:v>28.14603996</c:v>
                </c:pt>
                <c:pt idx="5">
                  <c:v>38.7312212</c:v>
                </c:pt>
                <c:pt idx="6">
                  <c:v>32.233084439999999</c:v>
                </c:pt>
                <c:pt idx="7">
                  <c:v>34.046972750000002</c:v>
                </c:pt>
                <c:pt idx="8">
                  <c:v>29.43609476</c:v>
                </c:pt>
                <c:pt idx="9">
                  <c:v>30.535528660000001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4-42D1-8544-EE8DE9AD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0992"/>
        <c:axId val="134348800"/>
      </c:scatterChart>
      <c:valAx>
        <c:axId val="133020992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48800"/>
        <c:crosses val="autoZero"/>
        <c:crossBetween val="midCat"/>
      </c:valAx>
      <c:valAx>
        <c:axId val="1343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'nk during training'!$B$18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'nk during training'!$A$19:$A$120</c:f>
              <c:strCache>
                <c:ptCount val="102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Bad clusters rem.</c:v>
                </c:pt>
              </c:strCache>
            </c:strRef>
          </c:xVal>
          <c:yVal>
            <c:numRef>
              <c:f>'nk during training'!$B$19:$B$120</c:f>
              <c:numCache>
                <c:formatCode>0</c:formatCode>
                <c:ptCount val="10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0-4E75-AE01-3F03FAB714CD}"/>
            </c:ext>
          </c:extLst>
        </c:ser>
        <c:ser>
          <c:idx val="1"/>
          <c:order val="1"/>
          <c:tx>
            <c:strRef>
              <c:f>'nk during training'!$C$18</c:f>
              <c:strCache>
                <c:ptCount val="1"/>
                <c:pt idx="0">
                  <c:v>['ionosphere']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'nk during training'!$A$19:$A$120</c:f>
              <c:strCache>
                <c:ptCount val="102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Bad clusters rem.</c:v>
                </c:pt>
              </c:strCache>
            </c:strRef>
          </c:xVal>
          <c:yVal>
            <c:numRef>
              <c:f>'nk during training'!$C$19:$C$120</c:f>
              <c:numCache>
                <c:formatCode>0</c:formatCode>
                <c:ptCount val="102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0-4E75-AE01-3F03FAB714CD}"/>
            </c:ext>
          </c:extLst>
        </c:ser>
        <c:ser>
          <c:idx val="2"/>
          <c:order val="2"/>
          <c:tx>
            <c:strRef>
              <c:f>'nk during training'!$D$18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rgbClr val="0000C0"/>
              </a:solidFill>
              <a:round/>
            </a:ln>
            <a:effectLst/>
          </c:spPr>
          <c:marker>
            <c:symbol val="none"/>
          </c:marker>
          <c:xVal>
            <c:strRef>
              <c:f>'nk during training'!$A$19:$A$120</c:f>
              <c:strCache>
                <c:ptCount val="102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Bad clusters rem.</c:v>
                </c:pt>
              </c:strCache>
            </c:strRef>
          </c:xVal>
          <c:yVal>
            <c:numRef>
              <c:f>'nk during training'!$D$19:$D$120</c:f>
              <c:numCache>
                <c:formatCode>0</c:formatCode>
                <c:ptCount val="102"/>
                <c:pt idx="0">
                  <c:v>4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0-4E75-AE01-3F03FAB7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1104"/>
        <c:axId val="134351680"/>
      </c:scatterChart>
      <c:valAx>
        <c:axId val="13435110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51680"/>
        <c:crosses val="autoZero"/>
        <c:crossBetween val="midCat"/>
      </c:valAx>
      <c:valAx>
        <c:axId val="134351680"/>
        <c:scaling>
          <c:orientation val="minMax"/>
          <c:max val="3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mo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'nk during training'!$E$18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'nk during training'!$A$19:$A$28</c:f>
              <c:strCache>
                <c:ptCount val="1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'nk during training'!$E$19:$E$28</c:f>
              <c:numCache>
                <c:formatCode>0.00</c:formatCode>
                <c:ptCount val="10"/>
                <c:pt idx="0">
                  <c:v>4.9683129800000003</c:v>
                </c:pt>
                <c:pt idx="1">
                  <c:v>6.8285522500000004</c:v>
                </c:pt>
                <c:pt idx="2">
                  <c:v>5.1891965899999999</c:v>
                </c:pt>
                <c:pt idx="3">
                  <c:v>4.8213951599999998</c:v>
                </c:pt>
                <c:pt idx="4">
                  <c:v>4.3716375799999998</c:v>
                </c:pt>
                <c:pt idx="5">
                  <c:v>6.5794424999999999</c:v>
                </c:pt>
                <c:pt idx="6">
                  <c:v>4.4755856999999999</c:v>
                </c:pt>
                <c:pt idx="7">
                  <c:v>4.75543022</c:v>
                </c:pt>
                <c:pt idx="8">
                  <c:v>5.5230112099999999</c:v>
                </c:pt>
                <c:pt idx="9">
                  <c:v>5.1821980500000002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7B0-AE1E-A368AC27DA81}"/>
            </c:ext>
          </c:extLst>
        </c:ser>
        <c:ser>
          <c:idx val="1"/>
          <c:order val="1"/>
          <c:tx>
            <c:strRef>
              <c:f>'nk during training'!$F$18</c:f>
              <c:strCache>
                <c:ptCount val="1"/>
                <c:pt idx="0">
                  <c:v>['ionosphere']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'nk during training'!$A$19:$A$28</c:f>
              <c:strCache>
                <c:ptCount val="1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'nk during training'!$F$19:$F$28</c:f>
              <c:numCache>
                <c:formatCode>0.00</c:formatCode>
                <c:ptCount val="10"/>
                <c:pt idx="0">
                  <c:v>4.5405440300000004</c:v>
                </c:pt>
                <c:pt idx="1">
                  <c:v>4.1877365099999997</c:v>
                </c:pt>
                <c:pt idx="2">
                  <c:v>4.8293893299999997</c:v>
                </c:pt>
                <c:pt idx="3">
                  <c:v>4.7844114299999996</c:v>
                </c:pt>
                <c:pt idx="4">
                  <c:v>4.7224457299999996</c:v>
                </c:pt>
                <c:pt idx="5">
                  <c:v>6.2626137699999997</c:v>
                </c:pt>
                <c:pt idx="6">
                  <c:v>5.1642084099999996</c:v>
                </c:pt>
                <c:pt idx="7">
                  <c:v>5.5959732500000001</c:v>
                </c:pt>
                <c:pt idx="8">
                  <c:v>4.7564296700000002</c:v>
                </c:pt>
                <c:pt idx="9">
                  <c:v>4.3636403100000001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47B0-AE1E-A368AC27DA81}"/>
            </c:ext>
          </c:extLst>
        </c:ser>
        <c:ser>
          <c:idx val="2"/>
          <c:order val="2"/>
          <c:tx>
            <c:strRef>
              <c:f>'nk during training'!$G$18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'nk during training'!$A$19:$A$28</c:f>
              <c:strCache>
                <c:ptCount val="10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'nk during training'!$G$19:$G$28</c:f>
              <c:numCache>
                <c:formatCode>0.00</c:formatCode>
                <c:ptCount val="10"/>
                <c:pt idx="0">
                  <c:v>32.80326152</c:v>
                </c:pt>
                <c:pt idx="1">
                  <c:v>26.81450701</c:v>
                </c:pt>
                <c:pt idx="2">
                  <c:v>29.524548530000001</c:v>
                </c:pt>
                <c:pt idx="3">
                  <c:v>28.985813140000001</c:v>
                </c:pt>
                <c:pt idx="4">
                  <c:v>28.14603996</c:v>
                </c:pt>
                <c:pt idx="5">
                  <c:v>38.7312212</c:v>
                </c:pt>
                <c:pt idx="6">
                  <c:v>32.233084439999999</c:v>
                </c:pt>
                <c:pt idx="7">
                  <c:v>34.046972750000002</c:v>
                </c:pt>
                <c:pt idx="8">
                  <c:v>29.43609476</c:v>
                </c:pt>
                <c:pt idx="9">
                  <c:v>30.535528660000001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E-47B0-AE1E-A368AC27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3984"/>
        <c:axId val="134354560"/>
      </c:scatterChart>
      <c:valAx>
        <c:axId val="134353984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54560"/>
        <c:crosses val="autoZero"/>
        <c:crossBetween val="midCat"/>
      </c:valAx>
      <c:valAx>
        <c:axId val="1343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5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perclabel1!$E$18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perclabel1!$A$19:$A$29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perclabel1!$E$19:$E$29</c:f>
              <c:numCache>
                <c:formatCode>0.00</c:formatCode>
                <c:ptCount val="11"/>
                <c:pt idx="0">
                  <c:v>0.51068521</c:v>
                </c:pt>
                <c:pt idx="1">
                  <c:v>0.50468754999999998</c:v>
                </c:pt>
                <c:pt idx="2">
                  <c:v>0.54066347999999997</c:v>
                </c:pt>
                <c:pt idx="3">
                  <c:v>0.50879383</c:v>
                </c:pt>
                <c:pt idx="4">
                  <c:v>0.61789249999999996</c:v>
                </c:pt>
                <c:pt idx="5">
                  <c:v>0.55265832000000004</c:v>
                </c:pt>
                <c:pt idx="6">
                  <c:v>0.58224105999999998</c:v>
                </c:pt>
                <c:pt idx="7">
                  <c:v>0.48627018999999999</c:v>
                </c:pt>
                <c:pt idx="8">
                  <c:v>0.51295066</c:v>
                </c:pt>
                <c:pt idx="9">
                  <c:v>0.50968718999999996</c:v>
                </c:pt>
                <c:pt idx="10">
                  <c:v>0.48699378999999998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C-42EF-8056-B2E8D9FFBA0A}"/>
            </c:ext>
          </c:extLst>
        </c:ser>
        <c:ser>
          <c:idx val="1"/>
          <c:order val="1"/>
          <c:tx>
            <c:strRef>
              <c:f>perclabel1!$F$18</c:f>
              <c:strCache>
                <c:ptCount val="1"/>
                <c:pt idx="0">
                  <c:v>['horse']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perclabel1!$A$19:$A$29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perclabel1!$F$19:$F$29</c:f>
              <c:numCache>
                <c:formatCode>0.00</c:formatCode>
                <c:ptCount val="11"/>
                <c:pt idx="0">
                  <c:v>0.48370075000000001</c:v>
                </c:pt>
                <c:pt idx="1">
                  <c:v>0.45172000000000001</c:v>
                </c:pt>
                <c:pt idx="2">
                  <c:v>0.46171498</c:v>
                </c:pt>
                <c:pt idx="3">
                  <c:v>0.49369550000000001</c:v>
                </c:pt>
                <c:pt idx="4">
                  <c:v>0.51068281999999998</c:v>
                </c:pt>
                <c:pt idx="5">
                  <c:v>0.48769832000000002</c:v>
                </c:pt>
                <c:pt idx="6">
                  <c:v>0.48370122999999998</c:v>
                </c:pt>
                <c:pt idx="7">
                  <c:v>0.4827013</c:v>
                </c:pt>
                <c:pt idx="8">
                  <c:v>0.48170304000000003</c:v>
                </c:pt>
                <c:pt idx="9">
                  <c:v>0.46870947000000002</c:v>
                </c:pt>
                <c:pt idx="10">
                  <c:v>0.48869610000000002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C-42EF-8056-B2E8D9FFBA0A}"/>
            </c:ext>
          </c:extLst>
        </c:ser>
        <c:ser>
          <c:idx val="2"/>
          <c:order val="2"/>
          <c:tx>
            <c:strRef>
              <c:f>perclabel1!$G$18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perclabel1!$A$19:$A$29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perclabel1!$G$19:$G$29</c:f>
              <c:numCache>
                <c:formatCode>0.00</c:formatCode>
                <c:ptCount val="11"/>
                <c:pt idx="0">
                  <c:v>3.5751538300000001</c:v>
                </c:pt>
                <c:pt idx="1">
                  <c:v>3.7491548099999998</c:v>
                </c:pt>
                <c:pt idx="2">
                  <c:v>3.6022522399999999</c:v>
                </c:pt>
                <c:pt idx="3">
                  <c:v>3.8513426800000001</c:v>
                </c:pt>
                <c:pt idx="4">
                  <c:v>3.3962442899999998</c:v>
                </c:pt>
                <c:pt idx="5">
                  <c:v>3.4938352099999999</c:v>
                </c:pt>
                <c:pt idx="6">
                  <c:v>3.4788005399999999</c:v>
                </c:pt>
                <c:pt idx="7">
                  <c:v>3.9055798099999999</c:v>
                </c:pt>
                <c:pt idx="8">
                  <c:v>3.6853234800000001</c:v>
                </c:pt>
                <c:pt idx="9">
                  <c:v>3.7746629700000001</c:v>
                </c:pt>
                <c:pt idx="10">
                  <c:v>3.54280639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C-42EF-8056-B2E8D9FF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51296"/>
        <c:axId val="173151872"/>
      </c:scatterChart>
      <c:valAx>
        <c:axId val="173151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151872"/>
        <c:crosses val="autoZero"/>
        <c:crossBetween val="midCat"/>
      </c:valAx>
      <c:valAx>
        <c:axId val="173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1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accuracies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perclabel2!$B$18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perclabel2!$A$19:$A$29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perclabel2!$B$19:$B$29</c:f>
              <c:numCache>
                <c:formatCode>0.00%</c:formatCode>
                <c:ptCount val="11"/>
                <c:pt idx="0">
                  <c:v>0.97368421000000005</c:v>
                </c:pt>
                <c:pt idx="1">
                  <c:v>0.97368421000000005</c:v>
                </c:pt>
                <c:pt idx="2">
                  <c:v>0.97368421000000005</c:v>
                </c:pt>
                <c:pt idx="3">
                  <c:v>0.97368421000000005</c:v>
                </c:pt>
                <c:pt idx="4">
                  <c:v>0.96491227999999996</c:v>
                </c:pt>
                <c:pt idx="5">
                  <c:v>0.96491227999999996</c:v>
                </c:pt>
                <c:pt idx="6">
                  <c:v>0.96491227999999996</c:v>
                </c:pt>
                <c:pt idx="7">
                  <c:v>0.96491227999999996</c:v>
                </c:pt>
                <c:pt idx="8">
                  <c:v>0.96491227999999996</c:v>
                </c:pt>
                <c:pt idx="9">
                  <c:v>0.96491227999999996</c:v>
                </c:pt>
                <c:pt idx="10">
                  <c:v>0.96491227999999996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0-4BF9-8297-AB7610E02795}"/>
            </c:ext>
          </c:extLst>
        </c:ser>
        <c:ser>
          <c:idx val="1"/>
          <c:order val="1"/>
          <c:tx>
            <c:strRef>
              <c:f>perclabel2!$C$18</c:f>
              <c:strCache>
                <c:ptCount val="1"/>
                <c:pt idx="0">
                  <c:v>['horse']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perclabel2!$A$19:$A$29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perclabel2!$C$19:$C$29</c:f>
              <c:numCache>
                <c:formatCode>0.00%</c:formatCode>
                <c:ptCount val="11"/>
                <c:pt idx="0">
                  <c:v>0.56164384000000001</c:v>
                </c:pt>
                <c:pt idx="1">
                  <c:v>0.56164384000000001</c:v>
                </c:pt>
                <c:pt idx="2">
                  <c:v>0.56164384000000001</c:v>
                </c:pt>
                <c:pt idx="3">
                  <c:v>0.56164384000000001</c:v>
                </c:pt>
                <c:pt idx="4">
                  <c:v>0.56164384000000001</c:v>
                </c:pt>
                <c:pt idx="5">
                  <c:v>0.56164384000000001</c:v>
                </c:pt>
                <c:pt idx="6">
                  <c:v>0.57534247000000005</c:v>
                </c:pt>
                <c:pt idx="7">
                  <c:v>0.57534247000000005</c:v>
                </c:pt>
                <c:pt idx="8">
                  <c:v>0.57534247000000005</c:v>
                </c:pt>
                <c:pt idx="9">
                  <c:v>0.57534247000000005</c:v>
                </c:pt>
                <c:pt idx="10">
                  <c:v>0.57534247000000005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0-4BF9-8297-AB7610E02795}"/>
            </c:ext>
          </c:extLst>
        </c:ser>
        <c:ser>
          <c:idx val="2"/>
          <c:order val="2"/>
          <c:tx>
            <c:strRef>
              <c:f>perclabel2!$D$18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perclabel2!$A$19:$A$29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perclabel2!$D$19:$D$29</c:f>
              <c:numCache>
                <c:formatCode>0.00%</c:formatCode>
                <c:ptCount val="11"/>
                <c:pt idx="0">
                  <c:v>0.90666667000000001</c:v>
                </c:pt>
                <c:pt idx="1">
                  <c:v>0.9</c:v>
                </c:pt>
                <c:pt idx="2">
                  <c:v>0.90333333000000005</c:v>
                </c:pt>
                <c:pt idx="3">
                  <c:v>0.90333333000000005</c:v>
                </c:pt>
                <c:pt idx="4">
                  <c:v>0.90333333000000005</c:v>
                </c:pt>
                <c:pt idx="5">
                  <c:v>0.90333333000000005</c:v>
                </c:pt>
                <c:pt idx="6">
                  <c:v>0.90333333000000005</c:v>
                </c:pt>
                <c:pt idx="7">
                  <c:v>0.90666667000000001</c:v>
                </c:pt>
                <c:pt idx="8">
                  <c:v>0.90666667000000001</c:v>
                </c:pt>
                <c:pt idx="9">
                  <c:v>0.90666667000000001</c:v>
                </c:pt>
                <c:pt idx="10">
                  <c:v>0.90666667000000001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0-4BF9-8297-AB7610E0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2272"/>
        <c:axId val="132022848"/>
      </c:scatterChart>
      <c:valAx>
        <c:axId val="132022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2848"/>
        <c:crosses val="autoZero"/>
        <c:crossBetween val="midCat"/>
      </c:valAx>
      <c:valAx>
        <c:axId val="13202284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perclabel2!$E$18</c:f>
              <c:strCache>
                <c:ptCount val="1"/>
                <c:pt idx="0">
                  <c:v>['cancer']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perclabel2!$A$19:$A$29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perclabel2!$E$19:$E$29</c:f>
              <c:numCache>
                <c:formatCode>0.00</c:formatCode>
                <c:ptCount val="11"/>
                <c:pt idx="0">
                  <c:v>0.43473076999999999</c:v>
                </c:pt>
                <c:pt idx="1">
                  <c:v>0.42373776000000002</c:v>
                </c:pt>
                <c:pt idx="2">
                  <c:v>0.42973328</c:v>
                </c:pt>
                <c:pt idx="3">
                  <c:v>0.43572973999999998</c:v>
                </c:pt>
                <c:pt idx="4">
                  <c:v>0.42873359</c:v>
                </c:pt>
                <c:pt idx="5">
                  <c:v>0.43173242000000001</c:v>
                </c:pt>
                <c:pt idx="6">
                  <c:v>0.43073463000000001</c:v>
                </c:pt>
                <c:pt idx="7">
                  <c:v>0.43073559</c:v>
                </c:pt>
                <c:pt idx="8">
                  <c:v>0.43273401</c:v>
                </c:pt>
                <c:pt idx="9">
                  <c:v>0.43073224999999998</c:v>
                </c:pt>
                <c:pt idx="10">
                  <c:v>0.43273187000000002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4-404A-8E0F-6F29AC3C32A7}"/>
            </c:ext>
          </c:extLst>
        </c:ser>
        <c:ser>
          <c:idx val="1"/>
          <c:order val="1"/>
          <c:tx>
            <c:strRef>
              <c:f>perclabel2!$F$18</c:f>
              <c:strCache>
                <c:ptCount val="1"/>
                <c:pt idx="0">
                  <c:v>['horse']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perclabel2!$A$19:$A$29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perclabel2!$F$19:$F$29</c:f>
              <c:numCache>
                <c:formatCode>0.00</c:formatCode>
                <c:ptCount val="11"/>
                <c:pt idx="0">
                  <c:v>0.31680417</c:v>
                </c:pt>
                <c:pt idx="1">
                  <c:v>0.30381298000000001</c:v>
                </c:pt>
                <c:pt idx="2">
                  <c:v>0.31480597999999999</c:v>
                </c:pt>
                <c:pt idx="3">
                  <c:v>0.31180668</c:v>
                </c:pt>
                <c:pt idx="4">
                  <c:v>0.31280637</c:v>
                </c:pt>
                <c:pt idx="5">
                  <c:v>0.31380582000000001</c:v>
                </c:pt>
                <c:pt idx="6">
                  <c:v>0.31280708000000002</c:v>
                </c:pt>
                <c:pt idx="7">
                  <c:v>0.31380606</c:v>
                </c:pt>
                <c:pt idx="8">
                  <c:v>0.31480646000000001</c:v>
                </c:pt>
                <c:pt idx="9">
                  <c:v>0.31480502999999999</c:v>
                </c:pt>
                <c:pt idx="10">
                  <c:v>0.31580376999999998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4-404A-8E0F-6F29AC3C32A7}"/>
            </c:ext>
          </c:extLst>
        </c:ser>
        <c:ser>
          <c:idx val="2"/>
          <c:order val="2"/>
          <c:tx>
            <c:strRef>
              <c:f>perclabel2!$G$18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perclabel2!$A$19:$A$29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perclabel2!$G$19:$G$29</c:f>
              <c:numCache>
                <c:formatCode>0.00</c:formatCode>
                <c:ptCount val="11"/>
                <c:pt idx="0">
                  <c:v>2.74930429</c:v>
                </c:pt>
                <c:pt idx="1">
                  <c:v>2.7223129300000002</c:v>
                </c:pt>
                <c:pt idx="2">
                  <c:v>2.7233140499999999</c:v>
                </c:pt>
                <c:pt idx="3">
                  <c:v>2.7253112800000001</c:v>
                </c:pt>
                <c:pt idx="4">
                  <c:v>2.72830963</c:v>
                </c:pt>
                <c:pt idx="5">
                  <c:v>2.7223129300000002</c:v>
                </c:pt>
                <c:pt idx="6">
                  <c:v>2.7213149099999998</c:v>
                </c:pt>
                <c:pt idx="7">
                  <c:v>2.7263090600000002</c:v>
                </c:pt>
                <c:pt idx="8">
                  <c:v>2.7243132600000002</c:v>
                </c:pt>
                <c:pt idx="9">
                  <c:v>2.7233140499999999</c:v>
                </c:pt>
                <c:pt idx="10">
                  <c:v>2.72930932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4-404A-8E0F-6F29AC3C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5152"/>
        <c:axId val="132025728"/>
      </c:scatterChart>
      <c:valAx>
        <c:axId val="132025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5728"/>
        <c:crosses val="autoZero"/>
        <c:crossBetween val="midCat"/>
      </c:valAx>
      <c:valAx>
        <c:axId val="132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accuracies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perclabel3!$B$18</c:f>
              <c:strCache>
                <c:ptCount val="1"/>
                <c:pt idx="0">
                  <c:v>['appendicitis']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perclabel3!$A$19:$A$29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perclabel3!$B$19:$B$29</c:f>
              <c:numCache>
                <c:formatCode>0.00%</c:formatCode>
                <c:ptCount val="11"/>
                <c:pt idx="0">
                  <c:v>0.80952380999999995</c:v>
                </c:pt>
                <c:pt idx="1">
                  <c:v>0.80952380999999995</c:v>
                </c:pt>
                <c:pt idx="2">
                  <c:v>0.80952380999999995</c:v>
                </c:pt>
                <c:pt idx="3">
                  <c:v>0.80952380999999995</c:v>
                </c:pt>
                <c:pt idx="4">
                  <c:v>0.80952380999999995</c:v>
                </c:pt>
                <c:pt idx="5">
                  <c:v>0.80952380999999995</c:v>
                </c:pt>
                <c:pt idx="6">
                  <c:v>0.80952380999999995</c:v>
                </c:pt>
                <c:pt idx="7">
                  <c:v>0.80952380999999995</c:v>
                </c:pt>
                <c:pt idx="8">
                  <c:v>0.80952380999999995</c:v>
                </c:pt>
                <c:pt idx="9">
                  <c:v>0.80952380999999995</c:v>
                </c:pt>
                <c:pt idx="10">
                  <c:v>0.80952380999999995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E-4624-A71F-01781A1E4386}"/>
            </c:ext>
          </c:extLst>
        </c:ser>
        <c:ser>
          <c:idx val="1"/>
          <c:order val="1"/>
          <c:tx>
            <c:strRef>
              <c:f>perclabel3!$C$18</c:f>
              <c:strCache>
                <c:ptCount val="1"/>
                <c:pt idx="0">
                  <c:v>['cleveland']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perclabel3!$A$19:$A$29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perclabel3!$C$19:$C$29</c:f>
              <c:numCache>
                <c:formatCode>0.00%</c:formatCode>
                <c:ptCount val="11"/>
                <c:pt idx="0">
                  <c:v>0.59322034000000001</c:v>
                </c:pt>
                <c:pt idx="1">
                  <c:v>0.59322034000000001</c:v>
                </c:pt>
                <c:pt idx="2">
                  <c:v>0.59322034000000001</c:v>
                </c:pt>
                <c:pt idx="3">
                  <c:v>0.59322034000000001</c:v>
                </c:pt>
                <c:pt idx="4">
                  <c:v>0.59322034000000001</c:v>
                </c:pt>
                <c:pt idx="5">
                  <c:v>0.59322034000000001</c:v>
                </c:pt>
                <c:pt idx="6">
                  <c:v>0.59322034000000001</c:v>
                </c:pt>
                <c:pt idx="7">
                  <c:v>0.59322034000000001</c:v>
                </c:pt>
                <c:pt idx="8">
                  <c:v>0.59322034000000001</c:v>
                </c:pt>
                <c:pt idx="9">
                  <c:v>0.59322034000000001</c:v>
                </c:pt>
                <c:pt idx="10">
                  <c:v>0.59322034000000001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E-4624-A71F-01781A1E4386}"/>
            </c:ext>
          </c:extLst>
        </c:ser>
        <c:ser>
          <c:idx val="2"/>
          <c:order val="2"/>
          <c:tx>
            <c:strRef>
              <c:f>perclabel3!$D$18</c:f>
              <c:strCache>
                <c:ptCount val="1"/>
                <c:pt idx="0">
                  <c:v>['g241n']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perclabel3!$A$19:$A$29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perclabel3!$D$19:$D$29</c:f>
              <c:numCache>
                <c:formatCode>0.00%</c:formatCode>
                <c:ptCount val="11"/>
                <c:pt idx="0">
                  <c:v>0.87</c:v>
                </c:pt>
                <c:pt idx="1">
                  <c:v>0.86333333000000001</c:v>
                </c:pt>
                <c:pt idx="2">
                  <c:v>0.86666666999999997</c:v>
                </c:pt>
                <c:pt idx="3">
                  <c:v>0.86666666999999997</c:v>
                </c:pt>
                <c:pt idx="4">
                  <c:v>0.86666666999999997</c:v>
                </c:pt>
                <c:pt idx="5">
                  <c:v>0.87</c:v>
                </c:pt>
                <c:pt idx="6">
                  <c:v>0.87333333000000002</c:v>
                </c:pt>
                <c:pt idx="7">
                  <c:v>0.86333333000000001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E-4624-A71F-01781A1E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8032"/>
        <c:axId val="132028608"/>
      </c:scatterChart>
      <c:valAx>
        <c:axId val="132028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8608"/>
        <c:crosses val="autoZero"/>
        <c:crossBetween val="midCat"/>
      </c:valAx>
      <c:valAx>
        <c:axId val="1320286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perclabel3!$E$18</c:f>
              <c:strCache>
                <c:ptCount val="1"/>
                <c:pt idx="0">
                  <c:v>['appendicitis']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perclabel3!$A$19:$A$29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perclabel3!$E$19:$E$29</c:f>
              <c:numCache>
                <c:formatCode>0.00</c:formatCode>
                <c:ptCount val="11"/>
                <c:pt idx="0">
                  <c:v>3.8975950000000002E-2</c:v>
                </c:pt>
                <c:pt idx="1">
                  <c:v>3.3978220000000003E-2</c:v>
                </c:pt>
                <c:pt idx="2">
                  <c:v>3.6976809999999999E-2</c:v>
                </c:pt>
                <c:pt idx="3">
                  <c:v>3.7976259999999998E-2</c:v>
                </c:pt>
                <c:pt idx="4">
                  <c:v>3.7968399999999999E-2</c:v>
                </c:pt>
                <c:pt idx="5">
                  <c:v>3.8977150000000002E-2</c:v>
                </c:pt>
                <c:pt idx="6">
                  <c:v>3.8973809999999998E-2</c:v>
                </c:pt>
                <c:pt idx="7">
                  <c:v>3.797698E-2</c:v>
                </c:pt>
                <c:pt idx="8">
                  <c:v>3.8976190000000001E-2</c:v>
                </c:pt>
                <c:pt idx="9">
                  <c:v>3.6977290000000003E-2</c:v>
                </c:pt>
                <c:pt idx="10">
                  <c:v>3.7975790000000002E-2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A-4DB2-97A7-7D5FB977FE25}"/>
            </c:ext>
          </c:extLst>
        </c:ser>
        <c:ser>
          <c:idx val="1"/>
          <c:order val="1"/>
          <c:tx>
            <c:strRef>
              <c:f>perclabel3!$F$18</c:f>
              <c:strCache>
                <c:ptCount val="1"/>
                <c:pt idx="0">
                  <c:v>['cleveland']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perclabel3!$A$19:$A$29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perclabel3!$F$19:$F$29</c:f>
              <c:numCache>
                <c:formatCode>0.00</c:formatCode>
                <c:ptCount val="11"/>
                <c:pt idx="0">
                  <c:v>0.22785902</c:v>
                </c:pt>
                <c:pt idx="1">
                  <c:v>0.21886182000000001</c:v>
                </c:pt>
                <c:pt idx="2">
                  <c:v>0.22286248</c:v>
                </c:pt>
                <c:pt idx="3">
                  <c:v>0.22486067000000001</c:v>
                </c:pt>
                <c:pt idx="4">
                  <c:v>0.22936582999999999</c:v>
                </c:pt>
                <c:pt idx="5">
                  <c:v>0.22485995</c:v>
                </c:pt>
                <c:pt idx="6">
                  <c:v>0.2268579</c:v>
                </c:pt>
                <c:pt idx="7">
                  <c:v>0.22885704000000001</c:v>
                </c:pt>
                <c:pt idx="8">
                  <c:v>0.22586154999999999</c:v>
                </c:pt>
                <c:pt idx="9">
                  <c:v>0.22586154999999999</c:v>
                </c:pt>
                <c:pt idx="10">
                  <c:v>0.22886013999999999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A-4DB2-97A7-7D5FB977FE25}"/>
            </c:ext>
          </c:extLst>
        </c:ser>
        <c:ser>
          <c:idx val="2"/>
          <c:order val="2"/>
          <c:tx>
            <c:strRef>
              <c:f>perclabel3!$G$18</c:f>
              <c:strCache>
                <c:ptCount val="1"/>
                <c:pt idx="0">
                  <c:v>['g241n']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perclabel3!$A$19:$A$29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perclabel3!$G$19:$G$29</c:f>
              <c:numCache>
                <c:formatCode>0.00</c:formatCode>
                <c:ptCount val="11"/>
                <c:pt idx="0">
                  <c:v>2.5794036400000002</c:v>
                </c:pt>
                <c:pt idx="1">
                  <c:v>2.4974515400000001</c:v>
                </c:pt>
                <c:pt idx="2">
                  <c:v>2.5534186399999999</c:v>
                </c:pt>
                <c:pt idx="3">
                  <c:v>2.56141329</c:v>
                </c:pt>
                <c:pt idx="4">
                  <c:v>2.55842233</c:v>
                </c:pt>
                <c:pt idx="5">
                  <c:v>2.5594203499999999</c:v>
                </c:pt>
                <c:pt idx="6">
                  <c:v>2.5604140800000001</c:v>
                </c:pt>
                <c:pt idx="7">
                  <c:v>2.5154476200000002</c:v>
                </c:pt>
                <c:pt idx="8">
                  <c:v>2.5584147000000002</c:v>
                </c:pt>
                <c:pt idx="9">
                  <c:v>2.55941558</c:v>
                </c:pt>
                <c:pt idx="10">
                  <c:v>2.56141329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A-4DB2-97A7-7D5FB977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2464"/>
        <c:axId val="166823040"/>
      </c:scatterChart>
      <c:valAx>
        <c:axId val="166822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23040"/>
        <c:crosses val="autoZero"/>
        <c:crossBetween val="midCat"/>
      </c:valAx>
      <c:valAx>
        <c:axId val="166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accuracies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perclabel4!$B$18</c:f>
              <c:strCache>
                <c:ptCount val="1"/>
                <c:pt idx="0">
                  <c:v>['appendicitis']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perclabel4!$A$19:$A$29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perclabel4!$B$19:$B$29</c:f>
              <c:numCache>
                <c:formatCode>0.00%</c:formatCode>
                <c:ptCount val="11"/>
                <c:pt idx="0">
                  <c:v>0.90476190000000001</c:v>
                </c:pt>
                <c:pt idx="1">
                  <c:v>0.90476190000000001</c:v>
                </c:pt>
                <c:pt idx="2">
                  <c:v>0.90476190000000001</c:v>
                </c:pt>
                <c:pt idx="3">
                  <c:v>0.90476190000000001</c:v>
                </c:pt>
                <c:pt idx="4">
                  <c:v>0.90476190000000001</c:v>
                </c:pt>
                <c:pt idx="5">
                  <c:v>0.90476190000000001</c:v>
                </c:pt>
                <c:pt idx="6">
                  <c:v>0.90476190000000001</c:v>
                </c:pt>
                <c:pt idx="7">
                  <c:v>0.90476190000000001</c:v>
                </c:pt>
                <c:pt idx="8">
                  <c:v>0.90476190000000001</c:v>
                </c:pt>
                <c:pt idx="9">
                  <c:v>0.90476190000000001</c:v>
                </c:pt>
                <c:pt idx="10">
                  <c:v>0.90476190000000001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9-4173-B12F-46DD7761BCE3}"/>
            </c:ext>
          </c:extLst>
        </c:ser>
        <c:ser>
          <c:idx val="1"/>
          <c:order val="1"/>
          <c:tx>
            <c:strRef>
              <c:f>perclabel4!$C$18</c:f>
              <c:strCache>
                <c:ptCount val="1"/>
                <c:pt idx="0">
                  <c:v>['cleveland']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perclabel4!$A$19:$A$29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perclabel4!$C$19:$C$29</c:f>
              <c:numCache>
                <c:formatCode>0.00%</c:formatCode>
                <c:ptCount val="11"/>
                <c:pt idx="0">
                  <c:v>0.35593219999999998</c:v>
                </c:pt>
                <c:pt idx="1">
                  <c:v>0.37288136</c:v>
                </c:pt>
                <c:pt idx="2">
                  <c:v>0.37288136</c:v>
                </c:pt>
                <c:pt idx="3">
                  <c:v>0.38983051000000002</c:v>
                </c:pt>
                <c:pt idx="4">
                  <c:v>0.38983051000000002</c:v>
                </c:pt>
                <c:pt idx="5">
                  <c:v>0.38983051000000002</c:v>
                </c:pt>
                <c:pt idx="6">
                  <c:v>0.38983051000000002</c:v>
                </c:pt>
                <c:pt idx="7">
                  <c:v>0.38983051000000002</c:v>
                </c:pt>
                <c:pt idx="8">
                  <c:v>0.38983051000000002</c:v>
                </c:pt>
                <c:pt idx="9">
                  <c:v>0.38983051000000002</c:v>
                </c:pt>
                <c:pt idx="10">
                  <c:v>0.38983051000000002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9-4173-B12F-46DD7761BCE3}"/>
            </c:ext>
          </c:extLst>
        </c:ser>
        <c:ser>
          <c:idx val="2"/>
          <c:order val="2"/>
          <c:tx>
            <c:strRef>
              <c:f>perclabel4!$D$18</c:f>
              <c:strCache>
                <c:ptCount val="1"/>
                <c:pt idx="0">
                  <c:v>['g241n']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perclabel4!$A$19:$A$29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perclabel4!$D$19:$D$29</c:f>
              <c:numCache>
                <c:formatCode>0.00%</c:formatCode>
                <c:ptCount val="11"/>
                <c:pt idx="0">
                  <c:v>0.88666666999999999</c:v>
                </c:pt>
                <c:pt idx="1">
                  <c:v>0.88</c:v>
                </c:pt>
                <c:pt idx="2">
                  <c:v>0.87</c:v>
                </c:pt>
                <c:pt idx="3">
                  <c:v>0.86333333000000001</c:v>
                </c:pt>
                <c:pt idx="4">
                  <c:v>0.86666666999999997</c:v>
                </c:pt>
                <c:pt idx="5">
                  <c:v>0.86333333000000001</c:v>
                </c:pt>
                <c:pt idx="6">
                  <c:v>0.86333333000000001</c:v>
                </c:pt>
                <c:pt idx="7">
                  <c:v>0.86333333000000001</c:v>
                </c:pt>
                <c:pt idx="8">
                  <c:v>0.86666666999999997</c:v>
                </c:pt>
                <c:pt idx="9">
                  <c:v>0.86</c:v>
                </c:pt>
                <c:pt idx="1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9-4173-B12F-46DD7761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5344"/>
        <c:axId val="166825920"/>
      </c:scatterChart>
      <c:valAx>
        <c:axId val="166825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25920"/>
        <c:crosses val="autoZero"/>
        <c:crossBetween val="midCat"/>
      </c:valAx>
      <c:valAx>
        <c:axId val="16682592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2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training time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perclabel4!$E$18</c:f>
              <c:strCache>
                <c:ptCount val="1"/>
                <c:pt idx="0">
                  <c:v>['appendicitis']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perclabel4!$A$19:$A$29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perclabel4!$E$19:$E$29</c:f>
              <c:numCache>
                <c:formatCode>0.00</c:formatCode>
                <c:ptCount val="11"/>
                <c:pt idx="0">
                  <c:v>4.4971940000000002E-2</c:v>
                </c:pt>
                <c:pt idx="1">
                  <c:v>4.0975570000000003E-2</c:v>
                </c:pt>
                <c:pt idx="2">
                  <c:v>4.0974620000000003E-2</c:v>
                </c:pt>
                <c:pt idx="3">
                  <c:v>3.9975400000000001E-2</c:v>
                </c:pt>
                <c:pt idx="4">
                  <c:v>4.1974539999999998E-2</c:v>
                </c:pt>
                <c:pt idx="5">
                  <c:v>3.9975169999999997E-2</c:v>
                </c:pt>
                <c:pt idx="6">
                  <c:v>4.4973609999999997E-2</c:v>
                </c:pt>
                <c:pt idx="7">
                  <c:v>4.2973999999999998E-2</c:v>
                </c:pt>
                <c:pt idx="8">
                  <c:v>3.997564E-2</c:v>
                </c:pt>
                <c:pt idx="9">
                  <c:v>3.7976259999999998E-2</c:v>
                </c:pt>
                <c:pt idx="10">
                  <c:v>3.8975240000000001E-2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FF5-853F-29B60E5376F9}"/>
            </c:ext>
          </c:extLst>
        </c:ser>
        <c:ser>
          <c:idx val="1"/>
          <c:order val="1"/>
          <c:tx>
            <c:strRef>
              <c:f>perclabel4!$F$18</c:f>
              <c:strCache>
                <c:ptCount val="1"/>
                <c:pt idx="0">
                  <c:v>['cleveland']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perclabel4!$A$19:$A$29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perclabel4!$F$19:$F$29</c:f>
              <c:numCache>
                <c:formatCode>0.00</c:formatCode>
                <c:ptCount val="11"/>
                <c:pt idx="0">
                  <c:v>0.24605416999999999</c:v>
                </c:pt>
                <c:pt idx="1">
                  <c:v>0.23826169999999999</c:v>
                </c:pt>
                <c:pt idx="2">
                  <c:v>0.24290991000000001</c:v>
                </c:pt>
                <c:pt idx="3">
                  <c:v>0.24384928</c:v>
                </c:pt>
                <c:pt idx="4">
                  <c:v>0.24510860000000001</c:v>
                </c:pt>
                <c:pt idx="5">
                  <c:v>0.24684811000000001</c:v>
                </c:pt>
                <c:pt idx="6">
                  <c:v>0.24215531000000001</c:v>
                </c:pt>
                <c:pt idx="7">
                  <c:v>0.24394655000000001</c:v>
                </c:pt>
                <c:pt idx="8">
                  <c:v>0.24621868</c:v>
                </c:pt>
                <c:pt idx="9">
                  <c:v>0.24884701000000001</c:v>
                </c:pt>
                <c:pt idx="10">
                  <c:v>0.25096560000000001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FF5-853F-29B60E5376F9}"/>
            </c:ext>
          </c:extLst>
        </c:ser>
        <c:ser>
          <c:idx val="2"/>
          <c:order val="2"/>
          <c:tx>
            <c:strRef>
              <c:f>perclabel4!$G$18</c:f>
              <c:strCache>
                <c:ptCount val="1"/>
                <c:pt idx="0">
                  <c:v>['g241n']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perclabel4!$A$19:$A$29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perclabel4!$G$19:$G$29</c:f>
              <c:numCache>
                <c:formatCode>0.00</c:formatCode>
                <c:ptCount val="11"/>
                <c:pt idx="0">
                  <c:v>2.7040586499999999</c:v>
                </c:pt>
                <c:pt idx="1">
                  <c:v>2.64091516</c:v>
                </c:pt>
                <c:pt idx="2">
                  <c:v>2.9911363099999999</c:v>
                </c:pt>
                <c:pt idx="3">
                  <c:v>2.8420696300000001</c:v>
                </c:pt>
                <c:pt idx="4">
                  <c:v>2.6240172400000001</c:v>
                </c:pt>
                <c:pt idx="5">
                  <c:v>2.6366224300000001</c:v>
                </c:pt>
                <c:pt idx="6">
                  <c:v>2.62370729</c:v>
                </c:pt>
                <c:pt idx="7">
                  <c:v>2.9350411900000002</c:v>
                </c:pt>
                <c:pt idx="8">
                  <c:v>2.6723318100000002</c:v>
                </c:pt>
                <c:pt idx="9">
                  <c:v>2.7281651500000001</c:v>
                </c:pt>
                <c:pt idx="10">
                  <c:v>2.7275173700000002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FF5-853F-29B60E537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8224"/>
        <c:axId val="166828800"/>
      </c:scatterChart>
      <c:valAx>
        <c:axId val="166828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28800"/>
        <c:crosses val="autoZero"/>
        <c:crossBetween val="midCat"/>
      </c:valAx>
      <c:valAx>
        <c:axId val="1668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2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accuracies</a:t>
            </a:r>
            <a:r>
              <a:rPr lang="pt-BR" baseline="0"/>
              <a:t> x %labeled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perclabel!$B$18</c:f>
              <c:strCache>
                <c:ptCount val="1"/>
                <c:pt idx="0">
                  <c:v>['cleveland']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perclabel!$A$19:$A$29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perclabel!$B$19:$B$29</c:f>
              <c:numCache>
                <c:formatCode>0.00%</c:formatCode>
                <c:ptCount val="11"/>
                <c:pt idx="0">
                  <c:v>0.59322034000000001</c:v>
                </c:pt>
                <c:pt idx="1">
                  <c:v>0.59322034000000001</c:v>
                </c:pt>
                <c:pt idx="2">
                  <c:v>0.59322034000000001</c:v>
                </c:pt>
                <c:pt idx="3">
                  <c:v>0.59322034000000001</c:v>
                </c:pt>
                <c:pt idx="4">
                  <c:v>0.59322034000000001</c:v>
                </c:pt>
                <c:pt idx="5">
                  <c:v>0.59322034000000001</c:v>
                </c:pt>
                <c:pt idx="6">
                  <c:v>0.59322034000000001</c:v>
                </c:pt>
                <c:pt idx="7">
                  <c:v>0.59322034000000001</c:v>
                </c:pt>
                <c:pt idx="8">
                  <c:v>0.59322034000000001</c:v>
                </c:pt>
                <c:pt idx="9">
                  <c:v>0.59322034000000001</c:v>
                </c:pt>
                <c:pt idx="10">
                  <c:v>0.59322034000000001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4-475E-AF9E-B1B143FF3AC4}"/>
            </c:ext>
          </c:extLst>
        </c:ser>
        <c:ser>
          <c:idx val="1"/>
          <c:order val="1"/>
          <c:tx>
            <c:strRef>
              <c:f>perclabel!$C$18</c:f>
              <c:strCache>
                <c:ptCount val="1"/>
                <c:pt idx="0">
                  <c:v>['horse']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perclabel!$A$19:$A$29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perclabel!$C$19:$C$29</c:f>
              <c:numCache>
                <c:formatCode>0.00%</c:formatCode>
                <c:ptCount val="11"/>
                <c:pt idx="0">
                  <c:v>0.58904109999999998</c:v>
                </c:pt>
                <c:pt idx="1">
                  <c:v>0.57534247000000005</c:v>
                </c:pt>
                <c:pt idx="2">
                  <c:v>0.58904109999999998</c:v>
                </c:pt>
                <c:pt idx="3">
                  <c:v>0.57534247000000005</c:v>
                </c:pt>
                <c:pt idx="4">
                  <c:v>0.58904109999999998</c:v>
                </c:pt>
                <c:pt idx="5">
                  <c:v>0.58904109999999998</c:v>
                </c:pt>
                <c:pt idx="6">
                  <c:v>0.58904109999999998</c:v>
                </c:pt>
                <c:pt idx="7">
                  <c:v>0.58904109999999998</c:v>
                </c:pt>
                <c:pt idx="8">
                  <c:v>0.60273973000000003</c:v>
                </c:pt>
                <c:pt idx="9">
                  <c:v>0.61643835999999996</c:v>
                </c:pt>
                <c:pt idx="10">
                  <c:v>0.61643835999999996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4-475E-AF9E-B1B143FF3AC4}"/>
            </c:ext>
          </c:extLst>
        </c:ser>
        <c:ser>
          <c:idx val="2"/>
          <c:order val="2"/>
          <c:tx>
            <c:strRef>
              <c:f>perclabel!$D$18</c:f>
              <c:strCache>
                <c:ptCount val="1"/>
                <c:pt idx="0">
                  <c:v>['usps']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perclabel!$A$19:$A$29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perclabel!$D$19:$D$29</c:f>
              <c:numCache>
                <c:formatCode>0.00%</c:formatCode>
                <c:ptCount val="11"/>
                <c:pt idx="0">
                  <c:v>0.90666667000000001</c:v>
                </c:pt>
                <c:pt idx="1">
                  <c:v>0.9</c:v>
                </c:pt>
                <c:pt idx="2">
                  <c:v>0.90333333000000005</c:v>
                </c:pt>
                <c:pt idx="3">
                  <c:v>0.90333333000000005</c:v>
                </c:pt>
                <c:pt idx="4">
                  <c:v>0.90333333000000005</c:v>
                </c:pt>
                <c:pt idx="5">
                  <c:v>0.90333333000000005</c:v>
                </c:pt>
                <c:pt idx="6">
                  <c:v>0.90333333000000005</c:v>
                </c:pt>
                <c:pt idx="7">
                  <c:v>0.90666667000000001</c:v>
                </c:pt>
                <c:pt idx="8">
                  <c:v>0.90666667000000001</c:v>
                </c:pt>
                <c:pt idx="9">
                  <c:v>0.90666667000000001</c:v>
                </c:pt>
                <c:pt idx="10">
                  <c:v>0.90666667000000001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4-475E-AF9E-B1B143FF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8560"/>
        <c:axId val="132499136"/>
      </c:scatterChart>
      <c:valAx>
        <c:axId val="132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9136"/>
        <c:crosses val="autoZero"/>
        <c:crossBetween val="midCat"/>
      </c:valAx>
      <c:valAx>
        <c:axId val="1324991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16</xdr:row>
      <xdr:rowOff>152400</xdr:rowOff>
    </xdr:from>
    <xdr:to>
      <xdr:col>11</xdr:col>
      <xdr:colOff>629174</xdr:colOff>
      <xdr:row>29</xdr:row>
      <xdr:rowOff>15900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91DD9-4471-4435-8663-A14A5BD37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17</xdr:row>
      <xdr:rowOff>0</xdr:rowOff>
    </xdr:from>
    <xdr:to>
      <xdr:col>25</xdr:col>
      <xdr:colOff>504825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94A4-FF1D-4DE1-8CD9-C0E55EBB1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17</xdr:row>
      <xdr:rowOff>0</xdr:rowOff>
    </xdr:from>
    <xdr:to>
      <xdr:col>15</xdr:col>
      <xdr:colOff>485774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D911FD-9284-4574-9622-2FA7EA0D6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17</xdr:row>
      <xdr:rowOff>0</xdr:rowOff>
    </xdr:from>
    <xdr:to>
      <xdr:col>25</xdr:col>
      <xdr:colOff>504825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D0D794-2F39-4716-8229-A1F1D5E1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17</xdr:row>
      <xdr:rowOff>0</xdr:rowOff>
    </xdr:from>
    <xdr:to>
      <xdr:col>15</xdr:col>
      <xdr:colOff>485774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A0055-DBD9-4995-8F9B-2A71662BA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17</xdr:row>
      <xdr:rowOff>0</xdr:rowOff>
    </xdr:from>
    <xdr:to>
      <xdr:col>25</xdr:col>
      <xdr:colOff>504825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B8C9C3-9F10-464E-AD88-8FF4B151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17</xdr:row>
      <xdr:rowOff>0</xdr:rowOff>
    </xdr:from>
    <xdr:to>
      <xdr:col>15</xdr:col>
      <xdr:colOff>485774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05A71-D69F-4101-A781-F35BEDDB3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17</xdr:row>
      <xdr:rowOff>0</xdr:rowOff>
    </xdr:from>
    <xdr:to>
      <xdr:col>25</xdr:col>
      <xdr:colOff>504825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8AF81A-3FAA-4B38-A347-E04A3F4B8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17</xdr:row>
      <xdr:rowOff>0</xdr:rowOff>
    </xdr:from>
    <xdr:to>
      <xdr:col>15</xdr:col>
      <xdr:colOff>485774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F239E-D359-4AE6-9EF9-7D835B4A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17</xdr:row>
      <xdr:rowOff>0</xdr:rowOff>
    </xdr:from>
    <xdr:to>
      <xdr:col>25</xdr:col>
      <xdr:colOff>504825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116761-1E38-464D-8FBF-09EEE4C11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17</xdr:row>
      <xdr:rowOff>9525</xdr:rowOff>
    </xdr:from>
    <xdr:to>
      <xdr:col>11</xdr:col>
      <xdr:colOff>638699</xdr:colOff>
      <xdr:row>29</xdr:row>
      <xdr:rowOff>63525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E9F29-D6A0-4660-B86D-0A3A6CFF2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17</xdr:row>
      <xdr:rowOff>9525</xdr:rowOff>
    </xdr:from>
    <xdr:to>
      <xdr:col>25</xdr:col>
      <xdr:colOff>552450</xdr:colOff>
      <xdr:row>32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54C521-6DD4-4673-97B5-E214745C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17</xdr:row>
      <xdr:rowOff>0</xdr:rowOff>
    </xdr:from>
    <xdr:to>
      <xdr:col>11</xdr:col>
      <xdr:colOff>581549</xdr:colOff>
      <xdr:row>29</xdr:row>
      <xdr:rowOff>54000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8F080-8704-454A-8E37-022429E35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17</xdr:row>
      <xdr:rowOff>0</xdr:rowOff>
    </xdr:from>
    <xdr:to>
      <xdr:col>25</xdr:col>
      <xdr:colOff>504825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E06B05-21FC-4CDF-8375-1B24338F0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17</xdr:row>
      <xdr:rowOff>28575</xdr:rowOff>
    </xdr:from>
    <xdr:to>
      <xdr:col>11</xdr:col>
      <xdr:colOff>610124</xdr:colOff>
      <xdr:row>29</xdr:row>
      <xdr:rowOff>82575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0EDC5C-CD53-4F48-9F7E-4CF5935BA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17</xdr:row>
      <xdr:rowOff>0</xdr:rowOff>
    </xdr:from>
    <xdr:to>
      <xdr:col>25</xdr:col>
      <xdr:colOff>504825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F8ADF1-AE66-4B29-92CC-6266BD3D7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workbookViewId="0">
      <selection activeCell="K35" sqref="K35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29</v>
      </c>
      <c r="B3" s="1">
        <v>0.99122807017543801</v>
      </c>
      <c r="C3" s="1">
        <v>0.929824561403508</v>
      </c>
      <c r="D3" s="1">
        <v>0.96491228070175405</v>
      </c>
      <c r="E3" s="1">
        <v>0.96491228070175405</v>
      </c>
      <c r="F3" s="1">
        <v>0.93859649122806998</v>
      </c>
      <c r="G3" s="1">
        <v>0.93859649122806998</v>
      </c>
      <c r="H3" s="1">
        <v>0.72807017543859598</v>
      </c>
      <c r="I3" s="2">
        <v>12</v>
      </c>
      <c r="J3" s="2">
        <v>12</v>
      </c>
      <c r="K3" s="2">
        <v>14</v>
      </c>
      <c r="L3" s="2">
        <v>33</v>
      </c>
      <c r="M3" s="2">
        <v>6.3312480000000004</v>
      </c>
      <c r="N3" s="2">
        <v>0.51068499999999994</v>
      </c>
      <c r="O3" s="2">
        <v>1.2700629999999999</v>
      </c>
      <c r="P3" s="2">
        <v>8.7423870000000008</v>
      </c>
      <c r="Q3" t="str">
        <f>INDEX(B$2:H$2,1,MATCH(LARGE(B3:H3,1),B3:H3,0))</f>
        <v>knn</v>
      </c>
      <c r="R3" t="str">
        <f>INDEX(B$2:H$2,1,MATCH(LARGE(B3:H3,2),B3:H3,0))</f>
        <v>mlp</v>
      </c>
      <c r="S3" t="str">
        <f>IF(F3&gt;E3,"sim",IF(F3=E3,"igual","não"))</f>
        <v>não</v>
      </c>
      <c r="T3" t="str">
        <f>IF(H3&gt;G3,"sim",IF(H3=G3,"igual","não"))</f>
        <v>não</v>
      </c>
      <c r="U3" t="str">
        <f>IF(F3&gt;H3,"sim",IF(F3=H3,"igual","não"))</f>
        <v>sim</v>
      </c>
      <c r="V3" t="str">
        <f>IF(E3&gt;G3,"sim",IF(E3=G3,"igual","não"))</f>
        <v>sim</v>
      </c>
      <c r="W3" s="1"/>
    </row>
    <row r="4" spans="1:23" x14ac:dyDescent="0.25">
      <c r="A4" t="s">
        <v>30</v>
      </c>
      <c r="B4" s="1">
        <v>0.56164383561643805</v>
      </c>
      <c r="C4" s="1">
        <v>0.57534246575342396</v>
      </c>
      <c r="D4" s="1">
        <v>0.61643835616438303</v>
      </c>
      <c r="E4" s="1">
        <v>0.57534246575342396</v>
      </c>
      <c r="F4" s="1">
        <v>0.61643835616438303</v>
      </c>
      <c r="G4" s="1">
        <v>0.56164383561643805</v>
      </c>
      <c r="H4" s="1">
        <v>0.465753424657534</v>
      </c>
      <c r="I4" s="2">
        <v>17</v>
      </c>
      <c r="J4" s="2">
        <v>17</v>
      </c>
      <c r="K4" s="2">
        <v>126</v>
      </c>
      <c r="L4" s="2">
        <v>449</v>
      </c>
      <c r="M4" s="2">
        <v>6.8156230000000004</v>
      </c>
      <c r="N4" s="2">
        <v>0.46870899999999999</v>
      </c>
      <c r="O4" s="2">
        <v>3.7284670000000002</v>
      </c>
      <c r="P4" s="2">
        <v>49.545797999999998</v>
      </c>
      <c r="Q4" t="str">
        <f>INDEX(B$2:H$2,1,MATCH(LARGE(B4:H4,1),B4:H4,0))</f>
        <v>mlp</v>
      </c>
      <c r="R4" t="str">
        <f>INDEX(B$2:H$2,1,MATCH(LARGE(B4:H4,2),B4:H4,0))</f>
        <v>mlp</v>
      </c>
      <c r="S4" t="str">
        <f>IF(F4&gt;E4,"sim",IF(F4=E4,"igual","não"))</f>
        <v>sim</v>
      </c>
      <c r="T4" t="str">
        <f>IF(H4&gt;G4,"sim",IF(H4=G4,"igual","não"))</f>
        <v>não</v>
      </c>
      <c r="U4" t="str">
        <f>IF(F4&gt;H4,"sim",IF(F4=H4,"igual","não"))</f>
        <v>sim</v>
      </c>
      <c r="V4" t="str">
        <f>IF(E4&gt;G4,"sim",IF(E4=G4,"igual","não"))</f>
        <v>sim</v>
      </c>
      <c r="W4" s="1"/>
    </row>
    <row r="5" spans="1:23" x14ac:dyDescent="0.25">
      <c r="A5" t="s">
        <v>31</v>
      </c>
      <c r="B5" s="1">
        <v>0.96</v>
      </c>
      <c r="C5" s="1">
        <v>0.89333333333333298</v>
      </c>
      <c r="D5" s="1">
        <v>0.94</v>
      </c>
      <c r="E5" s="1">
        <v>0.96</v>
      </c>
      <c r="F5" s="1">
        <v>0.96</v>
      </c>
      <c r="G5" s="1">
        <v>0.95333333333333303</v>
      </c>
      <c r="H5" s="1">
        <v>0.87</v>
      </c>
      <c r="I5" s="2">
        <v>24</v>
      </c>
      <c r="J5" s="2">
        <v>24</v>
      </c>
      <c r="K5" s="2">
        <v>504</v>
      </c>
      <c r="L5" s="2">
        <v>1869</v>
      </c>
      <c r="M5" s="2">
        <v>40.545890999999997</v>
      </c>
      <c r="N5" s="2">
        <v>3.5751539999999999</v>
      </c>
      <c r="O5" s="2">
        <v>58.362197999999999</v>
      </c>
      <c r="P5" s="2">
        <v>876.99318500000004</v>
      </c>
      <c r="Q5" t="str">
        <f>INDEX(B$2:H$2,1,MATCH(LARGE(B5:H5,1),B5:H5,0))</f>
        <v>knn</v>
      </c>
      <c r="R5" t="str">
        <f>INDEX(B$2:H$2,1,MATCH(LARGE(B5:H5,2),B5:H5,0))</f>
        <v>knn</v>
      </c>
      <c r="S5" t="str">
        <f>IF(F5&gt;E5,"sim",IF(F5=E5,"igual","não"))</f>
        <v>igual</v>
      </c>
      <c r="T5" t="str">
        <f>IF(H5&gt;G5,"sim",IF(H5=G5,"igual","não"))</f>
        <v>não</v>
      </c>
      <c r="U5" t="str">
        <f>IF(F5&gt;H5,"sim",IF(F5=H5,"igual","não"))</f>
        <v>sim</v>
      </c>
      <c r="V5" t="str">
        <f>IF(E5&gt;G5,"sim",IF(E5=G5,"igual","não"))</f>
        <v>sim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0">COUNTIF(Q$3:Q$5,$A7)/COUNTA(Q$3:Q$5)</f>
        <v>0</v>
      </c>
      <c r="R7" s="3">
        <f t="shared" si="0"/>
        <v>0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</v>
      </c>
      <c r="R8" s="3">
        <f t="shared" si="0"/>
        <v>0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</v>
      </c>
      <c r="R9" s="3">
        <f t="shared" si="0"/>
        <v>0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0"/>
        <v>0</v>
      </c>
      <c r="R10" s="3">
        <f t="shared" si="0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0.33333333333333331</v>
      </c>
      <c r="T11" s="3">
        <f>COUNTIF(T$3:T$5,"sim")/COUNTA(T$3:T$5)</f>
        <v>0</v>
      </c>
      <c r="U11" s="3">
        <f>COUNTIF(U$3:U$5,"sim")/COUNTA(U$3:U$5)</f>
        <v>1</v>
      </c>
      <c r="V11" s="3">
        <f>COUNTIF(V$3:V$5,"sim")/COUNTA(V$3:V$5)</f>
        <v>1</v>
      </c>
    </row>
    <row r="12" spans="1:23" x14ac:dyDescent="0.25">
      <c r="A12" t="s">
        <v>34</v>
      </c>
      <c r="S12" s="3">
        <f>COUNTIF(S$3:S$5,"igual")/COUNTA(S$3:S$5)</f>
        <v>0.33333333333333331</v>
      </c>
      <c r="T12" s="3">
        <f>COUNTIF(T$3:T$5,"igual")/COUNTA(T$3:T$5)</f>
        <v>0</v>
      </c>
      <c r="U12" s="3">
        <f>COUNTIF(U$3:U$5,"igual")/COUNTA(U$3:U$5)</f>
        <v>0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0.33333333333333331</v>
      </c>
      <c r="T13" s="3">
        <f>COUNTIF(T$3:T$5,"não")/COUNTA(T$3:T$5)</f>
        <v>1</v>
      </c>
      <c r="U13" s="3">
        <f>COUNTIF(U$3:U$5,"não")/COUNTA(U$3:U$5)</f>
        <v>0</v>
      </c>
      <c r="V13" s="3">
        <f>COUNTIF(V$3:V$5,"não")/COUNTA(V$3:V$5)</f>
        <v>0</v>
      </c>
    </row>
    <row r="14" spans="1:23" x14ac:dyDescent="0.25">
      <c r="A14" t="s">
        <v>36</v>
      </c>
      <c r="S14" s="4">
        <f>S11-S13</f>
        <v>0</v>
      </c>
      <c r="T14" s="4">
        <f>T11-T13</f>
        <v>-1</v>
      </c>
      <c r="U14" s="4">
        <f>U11-U13</f>
        <v>1</v>
      </c>
      <c r="V14" s="4">
        <f>V11-V13</f>
        <v>1</v>
      </c>
    </row>
    <row r="15" spans="1:23" x14ac:dyDescent="0.25">
      <c r="B15" s="1">
        <v>0.96</v>
      </c>
      <c r="C15" s="1">
        <v>0.96</v>
      </c>
      <c r="D15" s="1">
        <v>0.95333332999999998</v>
      </c>
      <c r="E15" s="1">
        <v>0.95333332999999998</v>
      </c>
      <c r="F15" s="1">
        <v>0.95333332999999998</v>
      </c>
      <c r="G15" s="1">
        <v>0.95</v>
      </c>
      <c r="H15" s="1">
        <v>0.95</v>
      </c>
      <c r="I15" s="1">
        <v>0.95</v>
      </c>
      <c r="J15" s="1">
        <v>0.95</v>
      </c>
      <c r="K15" s="1">
        <v>0.95</v>
      </c>
      <c r="L15" s="1">
        <v>0.95</v>
      </c>
    </row>
    <row r="16" spans="1:23" x14ac:dyDescent="0.25">
      <c r="B16" s="5">
        <v>3.5751538300000001</v>
      </c>
      <c r="C16" s="5">
        <v>3.7491548099999998</v>
      </c>
      <c r="D16" s="5">
        <v>3.6022522399999999</v>
      </c>
      <c r="E16" s="5">
        <v>3.8513426800000001</v>
      </c>
      <c r="F16" s="5">
        <v>3.3962442899999998</v>
      </c>
      <c r="G16" s="5">
        <v>3.4938352099999999</v>
      </c>
      <c r="H16" s="5">
        <v>3.4788005399999999</v>
      </c>
      <c r="I16" s="5">
        <v>3.9055798099999999</v>
      </c>
      <c r="J16" s="5">
        <v>3.6853234800000001</v>
      </c>
      <c r="K16" s="5">
        <v>3.7746629700000001</v>
      </c>
      <c r="L16" s="5">
        <v>3.54280639</v>
      </c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39</v>
      </c>
      <c r="B18" t="s">
        <v>29</v>
      </c>
      <c r="C18" t="s">
        <v>30</v>
      </c>
      <c r="D18" t="s">
        <v>31</v>
      </c>
      <c r="E18" t="s">
        <v>29</v>
      </c>
      <c r="F18" t="s">
        <v>30</v>
      </c>
      <c r="G18" t="s">
        <v>31</v>
      </c>
      <c r="N18"/>
      <c r="O18"/>
      <c r="P18"/>
    </row>
    <row r="19" spans="1:16" x14ac:dyDescent="0.25">
      <c r="A19" s="3">
        <v>0</v>
      </c>
      <c r="B19" s="1">
        <v>0.93859649000000001</v>
      </c>
      <c r="C19" s="1">
        <v>0.58904109999999998</v>
      </c>
      <c r="D19" s="1">
        <v>0.96</v>
      </c>
      <c r="E19" s="5">
        <v>0.51068521</v>
      </c>
      <c r="F19" s="5">
        <v>0.48370075000000001</v>
      </c>
      <c r="G19" s="5">
        <v>3.5751538300000001</v>
      </c>
      <c r="K19"/>
      <c r="L19"/>
      <c r="M19"/>
      <c r="N19"/>
      <c r="O19"/>
      <c r="P19"/>
    </row>
    <row r="20" spans="1:16" x14ac:dyDescent="0.25">
      <c r="A20" s="3">
        <v>0.1</v>
      </c>
      <c r="B20" s="1">
        <v>0.92982456000000002</v>
      </c>
      <c r="C20" s="1">
        <v>0.57534247000000005</v>
      </c>
      <c r="D20" s="1">
        <v>0.96</v>
      </c>
      <c r="E20" s="5">
        <v>0.50468754999999998</v>
      </c>
      <c r="F20" s="5">
        <v>0.45172000000000001</v>
      </c>
      <c r="G20" s="5">
        <v>3.7491548099999998</v>
      </c>
      <c r="K20"/>
      <c r="L20"/>
      <c r="M20"/>
      <c r="N20"/>
      <c r="O20"/>
      <c r="P20"/>
    </row>
    <row r="21" spans="1:16" x14ac:dyDescent="0.25">
      <c r="A21" s="3">
        <v>0.2</v>
      </c>
      <c r="B21" s="1">
        <v>0.92982456000000002</v>
      </c>
      <c r="C21" s="1">
        <v>0.58904109999999998</v>
      </c>
      <c r="D21" s="1">
        <v>0.95333332999999998</v>
      </c>
      <c r="E21" s="5">
        <v>0.54066347999999997</v>
      </c>
      <c r="F21" s="5">
        <v>0.46171498</v>
      </c>
      <c r="G21" s="5">
        <v>3.6022522399999999</v>
      </c>
      <c r="K21"/>
      <c r="L21"/>
      <c r="M21"/>
      <c r="N21"/>
      <c r="O21"/>
      <c r="P21"/>
    </row>
    <row r="22" spans="1:16" x14ac:dyDescent="0.25">
      <c r="A22" s="3">
        <v>0.3</v>
      </c>
      <c r="B22" s="1">
        <v>0.92982456000000002</v>
      </c>
      <c r="C22" s="1">
        <v>0.57534247000000005</v>
      </c>
      <c r="D22" s="1">
        <v>0.95333332999999998</v>
      </c>
      <c r="E22" s="5">
        <v>0.50879383</v>
      </c>
      <c r="F22" s="5">
        <v>0.49369550000000001</v>
      </c>
      <c r="G22" s="5">
        <v>3.8513426800000001</v>
      </c>
      <c r="K22"/>
      <c r="L22"/>
      <c r="M22"/>
      <c r="N22"/>
      <c r="O22"/>
      <c r="P22"/>
    </row>
    <row r="23" spans="1:16" x14ac:dyDescent="0.25">
      <c r="A23" s="3">
        <v>0.4</v>
      </c>
      <c r="B23" s="1">
        <v>0.92105263000000004</v>
      </c>
      <c r="C23" s="1">
        <v>0.58904109999999998</v>
      </c>
      <c r="D23" s="1">
        <v>0.95333332999999998</v>
      </c>
      <c r="E23" s="5">
        <v>0.61789249999999996</v>
      </c>
      <c r="F23" s="5">
        <v>0.51068281999999998</v>
      </c>
      <c r="G23" s="5">
        <v>3.3962442899999998</v>
      </c>
      <c r="K23"/>
      <c r="L23"/>
      <c r="M23"/>
      <c r="N23"/>
      <c r="O23"/>
      <c r="P23"/>
    </row>
    <row r="24" spans="1:16" x14ac:dyDescent="0.25">
      <c r="A24" s="3">
        <v>0.5</v>
      </c>
      <c r="B24" s="1">
        <v>0.92105263000000004</v>
      </c>
      <c r="C24" s="1">
        <v>0.58904109999999998</v>
      </c>
      <c r="D24" s="1">
        <v>0.95</v>
      </c>
      <c r="E24" s="5">
        <v>0.55265832000000004</v>
      </c>
      <c r="F24" s="5">
        <v>0.48769832000000002</v>
      </c>
      <c r="G24" s="5">
        <v>3.4938352099999999</v>
      </c>
      <c r="K24"/>
      <c r="L24"/>
      <c r="M24"/>
      <c r="N24"/>
      <c r="O24"/>
      <c r="P24"/>
    </row>
    <row r="25" spans="1:16" x14ac:dyDescent="0.25">
      <c r="A25" s="3">
        <v>0.6</v>
      </c>
      <c r="B25" s="1">
        <v>0.92105263000000004</v>
      </c>
      <c r="C25" s="1">
        <v>0.58904109999999998</v>
      </c>
      <c r="D25" s="1">
        <v>0.95</v>
      </c>
      <c r="E25" s="5">
        <v>0.58224105999999998</v>
      </c>
      <c r="F25" s="5">
        <v>0.48370122999999998</v>
      </c>
      <c r="G25" s="5">
        <v>3.4788005399999999</v>
      </c>
      <c r="K25"/>
      <c r="L25"/>
      <c r="M25"/>
      <c r="N25"/>
      <c r="O25"/>
      <c r="P25"/>
    </row>
    <row r="26" spans="1:16" x14ac:dyDescent="0.25">
      <c r="A26" s="3">
        <v>0.7</v>
      </c>
      <c r="B26" s="1">
        <v>0.92105263000000004</v>
      </c>
      <c r="C26" s="1">
        <v>0.58904109999999998</v>
      </c>
      <c r="D26" s="1">
        <v>0.95</v>
      </c>
      <c r="E26" s="5">
        <v>0.48627018999999999</v>
      </c>
      <c r="F26" s="5">
        <v>0.4827013</v>
      </c>
      <c r="G26" s="5">
        <v>3.9055798099999999</v>
      </c>
      <c r="K26"/>
      <c r="L26"/>
      <c r="M26"/>
      <c r="N26"/>
      <c r="O26"/>
      <c r="P26"/>
    </row>
    <row r="27" spans="1:16" x14ac:dyDescent="0.25">
      <c r="A27" s="3">
        <v>0.8</v>
      </c>
      <c r="B27" s="1">
        <v>0.92105263000000004</v>
      </c>
      <c r="C27" s="1">
        <v>0.60273973000000003</v>
      </c>
      <c r="D27" s="1">
        <v>0.95</v>
      </c>
      <c r="E27" s="5">
        <v>0.51295066</v>
      </c>
      <c r="F27" s="5">
        <v>0.48170304000000003</v>
      </c>
      <c r="G27" s="5">
        <v>3.6853234800000001</v>
      </c>
      <c r="K27"/>
      <c r="L27"/>
      <c r="M27"/>
      <c r="N27"/>
      <c r="O27"/>
      <c r="P27"/>
    </row>
    <row r="28" spans="1:16" x14ac:dyDescent="0.25">
      <c r="A28" s="3">
        <v>0.9</v>
      </c>
      <c r="B28" s="1">
        <v>0.92105263000000004</v>
      </c>
      <c r="C28" s="1">
        <v>0.61643835999999996</v>
      </c>
      <c r="D28" s="1">
        <v>0.95</v>
      </c>
      <c r="E28" s="5">
        <v>0.50968718999999996</v>
      </c>
      <c r="F28" s="5">
        <v>0.46870947000000002</v>
      </c>
      <c r="G28" s="5">
        <v>3.7746629700000001</v>
      </c>
      <c r="K28"/>
      <c r="L28"/>
      <c r="M28"/>
      <c r="N28"/>
      <c r="O28"/>
      <c r="P28"/>
    </row>
    <row r="29" spans="1:16" x14ac:dyDescent="0.25">
      <c r="A29" s="3">
        <v>1</v>
      </c>
      <c r="B29" s="1">
        <v>0.92105263000000004</v>
      </c>
      <c r="C29" s="1">
        <v>0.61643835999999996</v>
      </c>
      <c r="D29" s="1">
        <v>0.95</v>
      </c>
      <c r="E29" s="5">
        <v>0.48699378999999998</v>
      </c>
      <c r="F29" s="5">
        <v>0.48869610000000002</v>
      </c>
      <c r="G29" s="5">
        <v>3.54280639</v>
      </c>
      <c r="K29"/>
      <c r="L29"/>
      <c r="M29"/>
      <c r="N29"/>
      <c r="O29"/>
      <c r="P29"/>
    </row>
  </sheetData>
  <conditionalFormatting sqref="Q6:S6 Q3:Q5">
    <cfRule type="cellIs" dxfId="159" priority="17" operator="equal">
      <formula>"kmss2"</formula>
    </cfRule>
    <cfRule type="cellIs" dxfId="158" priority="18" operator="equal">
      <formula>"kms2"</formula>
    </cfRule>
    <cfRule type="cellIs" dxfId="157" priority="19" operator="equal">
      <formula>"kmss"</formula>
    </cfRule>
    <cfRule type="cellIs" dxfId="156" priority="20" operator="equal">
      <formula>"kms"</formula>
    </cfRule>
  </conditionalFormatting>
  <conditionalFormatting sqref="Q7:R10 H6:P6">
    <cfRule type="cellIs" dxfId="155" priority="15" operator="equal">
      <formula>"kmss"</formula>
    </cfRule>
    <cfRule type="cellIs" dxfId="154" priority="16" operator="equal">
      <formula>"kms"</formula>
    </cfRule>
  </conditionalFormatting>
  <conditionalFormatting sqref="S7:S10">
    <cfRule type="cellIs" dxfId="153" priority="13" operator="equal">
      <formula>"kmss"</formula>
    </cfRule>
    <cfRule type="cellIs" dxfId="152" priority="14" operator="equal">
      <formula>"kms"</formula>
    </cfRule>
  </conditionalFormatting>
  <conditionalFormatting sqref="Q3:Q5">
    <cfRule type="cellIs" dxfId="151" priority="11" operator="equal">
      <formula>"ossgwr"</formula>
    </cfRule>
    <cfRule type="cellIs" dxfId="150" priority="12" operator="equal">
      <formula>"osgwr"</formula>
    </cfRule>
  </conditionalFormatting>
  <conditionalFormatting sqref="S3:S5">
    <cfRule type="cellIs" dxfId="149" priority="7" operator="equal">
      <formula>"kmss2"</formula>
    </cfRule>
    <cfRule type="cellIs" dxfId="148" priority="8" operator="equal">
      <formula>"kms2"</formula>
    </cfRule>
    <cfRule type="cellIs" dxfId="147" priority="9" operator="equal">
      <formula>"kmss"</formula>
    </cfRule>
    <cfRule type="cellIs" dxfId="146" priority="10" operator="equal">
      <formula>"kms"</formula>
    </cfRule>
  </conditionalFormatting>
  <conditionalFormatting sqref="R3:R5">
    <cfRule type="cellIs" dxfId="145" priority="3" operator="equal">
      <formula>"kmss2"</formula>
    </cfRule>
    <cfRule type="cellIs" dxfId="144" priority="4" operator="equal">
      <formula>"kms2"</formula>
    </cfRule>
    <cfRule type="cellIs" dxfId="143" priority="5" operator="equal">
      <formula>"kmss"</formula>
    </cfRule>
    <cfRule type="cellIs" dxfId="142" priority="6" operator="equal">
      <formula>"kms"</formula>
    </cfRule>
  </conditionalFormatting>
  <conditionalFormatting sqref="R3:R5">
    <cfRule type="cellIs" dxfId="141" priority="1" operator="equal">
      <formula>"ossgwr"</formula>
    </cfRule>
    <cfRule type="cellIs" dxfId="14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"/>
  <sheetViews>
    <sheetView workbookViewId="0">
      <selection activeCell="E35" sqref="E35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29</v>
      </c>
      <c r="B3" s="1">
        <v>0.96491228070175405</v>
      </c>
      <c r="C3" s="1">
        <v>0.929824561403508</v>
      </c>
      <c r="D3" s="1">
        <v>0.99122807017543801</v>
      </c>
      <c r="E3" s="1">
        <v>0.94736842105263097</v>
      </c>
      <c r="F3" s="1">
        <v>0.97368421052631504</v>
      </c>
      <c r="G3" s="1">
        <v>0.92105263157894701</v>
      </c>
      <c r="H3" s="1">
        <v>0.66666666666666596</v>
      </c>
      <c r="I3" s="2">
        <v>12</v>
      </c>
      <c r="J3" s="2">
        <v>12</v>
      </c>
      <c r="K3" s="2">
        <v>17</v>
      </c>
      <c r="L3" s="2">
        <v>33</v>
      </c>
      <c r="M3" s="2">
        <v>4.4215439999999999</v>
      </c>
      <c r="N3" s="2">
        <v>0.43473099999999998</v>
      </c>
      <c r="O3" s="2">
        <v>1.2892459999999999</v>
      </c>
      <c r="P3" s="2">
        <v>8.1889369999999992</v>
      </c>
      <c r="Q3" t="str">
        <f>INDEX(B$2:H$2,1,MATCH(LARGE(B3:H3,1),B3:H3,0))</f>
        <v>mlp</v>
      </c>
      <c r="R3" t="str">
        <f>INDEX(B$2:H$2,1,MATCH(LARGE(B3:H3,2),B3:H3,0))</f>
        <v>kmss</v>
      </c>
      <c r="S3" t="str">
        <f>IF(F3&gt;E3,"sim",IF(F3=E3,"igual","não"))</f>
        <v>sim</v>
      </c>
      <c r="T3" t="str">
        <f>IF(H3&gt;G3,"sim",IF(H3=G3,"igual","não"))</f>
        <v>não</v>
      </c>
      <c r="U3" t="str">
        <f>IF(F3&gt;H3,"sim",IF(F3=H3,"igual","não"))</f>
        <v>sim</v>
      </c>
      <c r="V3" t="str">
        <f>IF(E3&gt;G3,"sim",IF(E3=G3,"igual","não"))</f>
        <v>sim</v>
      </c>
      <c r="W3" s="1"/>
    </row>
    <row r="4" spans="1:23" x14ac:dyDescent="0.25">
      <c r="A4" t="s">
        <v>30</v>
      </c>
      <c r="B4" s="1">
        <v>0.58904109589041098</v>
      </c>
      <c r="C4" s="1">
        <v>0.54794520547945202</v>
      </c>
      <c r="D4" s="1">
        <v>0.52054794520547898</v>
      </c>
      <c r="E4" s="1">
        <v>0.54794520547945202</v>
      </c>
      <c r="F4" s="1">
        <v>0.57534246575342396</v>
      </c>
      <c r="G4" s="1">
        <v>0.61643835616438303</v>
      </c>
      <c r="H4" s="1">
        <v>0.38356164383561597</v>
      </c>
      <c r="I4" s="2">
        <v>13</v>
      </c>
      <c r="J4" s="2">
        <v>13</v>
      </c>
      <c r="K4" s="2">
        <v>125</v>
      </c>
      <c r="L4" s="2">
        <v>462</v>
      </c>
      <c r="M4" s="2">
        <v>4.6361280000000002</v>
      </c>
      <c r="N4" s="2">
        <v>0.312807</v>
      </c>
      <c r="O4" s="2">
        <v>2.917195</v>
      </c>
      <c r="P4" s="2">
        <v>41.299438000000002</v>
      </c>
      <c r="Q4" t="str">
        <f>INDEX(B$2:H$2,1,MATCH(LARGE(B4:H4,1),B4:H4,0))</f>
        <v>osgwr</v>
      </c>
      <c r="R4" t="str">
        <f>INDEX(B$2:H$2,1,MATCH(LARGE(B4:H4,2),B4:H4,0))</f>
        <v>knn</v>
      </c>
      <c r="S4" t="str">
        <f>IF(F4&gt;E4,"sim",IF(F4=E4,"igual","não"))</f>
        <v>sim</v>
      </c>
      <c r="T4" t="str">
        <f>IF(H4&gt;G4,"sim",IF(H4=G4,"igual","não"))</f>
        <v>não</v>
      </c>
      <c r="U4" t="str">
        <f>IF(F4&gt;H4,"sim",IF(F4=H4,"igual","não"))</f>
        <v>sim</v>
      </c>
      <c r="V4" t="str">
        <f>IF(E4&gt;G4,"sim",IF(E4=G4,"igual","não"))</f>
        <v>não</v>
      </c>
      <c r="W4" s="1"/>
    </row>
    <row r="5" spans="1:23" x14ac:dyDescent="0.25">
      <c r="A5" t="s">
        <v>31</v>
      </c>
      <c r="B5" s="1">
        <v>0.93333333333333302</v>
      </c>
      <c r="C5" s="1">
        <v>0.82333333333333303</v>
      </c>
      <c r="D5" s="1">
        <v>0.89666666666666595</v>
      </c>
      <c r="E5" s="1">
        <v>0.913333333333333</v>
      </c>
      <c r="F5" s="1">
        <v>0.90666666666666595</v>
      </c>
      <c r="G5" s="1">
        <v>0.92</v>
      </c>
      <c r="H5" s="1">
        <v>0.85</v>
      </c>
      <c r="I5" s="2">
        <v>22</v>
      </c>
      <c r="J5" s="2">
        <v>22</v>
      </c>
      <c r="K5" s="2">
        <v>499</v>
      </c>
      <c r="L5" s="2">
        <v>1862</v>
      </c>
      <c r="M5" s="2">
        <v>27.388038000000002</v>
      </c>
      <c r="N5" s="2">
        <v>2.749304</v>
      </c>
      <c r="O5" s="2">
        <v>46.534196999999999</v>
      </c>
      <c r="P5" s="2">
        <v>794.99161800000002</v>
      </c>
      <c r="Q5" t="str">
        <f>INDEX(B$2:H$2,1,MATCH(LARGE(B5:H5,1),B5:H5,0))</f>
        <v>knn</v>
      </c>
      <c r="R5" t="str">
        <f>INDEX(B$2:H$2,1,MATCH(LARGE(B5:H5,2),B5:H5,0))</f>
        <v>osgwr</v>
      </c>
      <c r="S5" t="str">
        <f>IF(F5&gt;E5,"sim",IF(F5=E5,"igual","não"))</f>
        <v>não</v>
      </c>
      <c r="T5" t="str">
        <f>IF(H5&gt;G5,"sim",IF(H5=G5,"igual","não"))</f>
        <v>não</v>
      </c>
      <c r="U5" t="str">
        <f>IF(F5&gt;H5,"sim",IF(F5=H5,"igual","não"))</f>
        <v>sim</v>
      </c>
      <c r="V5" t="str">
        <f>IF(E5&gt;G5,"sim",IF(E5=G5,"igual","não"))</f>
        <v>não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0">COUNTIF(Q$3:Q$5,$A7)/COUNTA(Q$3:Q$5)</f>
        <v>0</v>
      </c>
      <c r="R7" s="3">
        <f t="shared" si="0"/>
        <v>0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</v>
      </c>
      <c r="R8" s="3">
        <f t="shared" si="0"/>
        <v>0.33333333333333331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0.33333333333333331</v>
      </c>
      <c r="R9" s="3">
        <f t="shared" si="0"/>
        <v>0.33333333333333331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0"/>
        <v>0</v>
      </c>
      <c r="R10" s="3">
        <f t="shared" si="0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0.66666666666666663</v>
      </c>
      <c r="T11" s="3">
        <f>COUNTIF(T$3:T$5,"sim")/COUNTA(T$3:T$5)</f>
        <v>0</v>
      </c>
      <c r="U11" s="3">
        <f>COUNTIF(U$3:U$5,"sim")/COUNTA(U$3:U$5)</f>
        <v>1</v>
      </c>
      <c r="V11" s="3">
        <f>COUNTIF(V$3:V$5,"sim")/COUNTA(V$3:V$5)</f>
        <v>0.33333333333333331</v>
      </c>
    </row>
    <row r="12" spans="1:23" x14ac:dyDescent="0.25">
      <c r="A12" t="s">
        <v>34</v>
      </c>
      <c r="S12" s="3">
        <f>COUNTIF(S$3:S$5,"igual")/COUNTA(S$3:S$5)</f>
        <v>0</v>
      </c>
      <c r="T12" s="3">
        <f>COUNTIF(T$3:T$5,"igual")/COUNTA(T$3:T$5)</f>
        <v>0</v>
      </c>
      <c r="U12" s="3">
        <f>COUNTIF(U$3:U$5,"igual")/COUNTA(U$3:U$5)</f>
        <v>0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0.33333333333333331</v>
      </c>
      <c r="T13" s="3">
        <f>COUNTIF(T$3:T$5,"não")/COUNTA(T$3:T$5)</f>
        <v>1</v>
      </c>
      <c r="U13" s="3">
        <f>COUNTIF(U$3:U$5,"não")/COUNTA(U$3:U$5)</f>
        <v>0</v>
      </c>
      <c r="V13" s="3">
        <f>COUNTIF(V$3:V$5,"não")/COUNTA(V$3:V$5)</f>
        <v>0.66666666666666663</v>
      </c>
    </row>
    <row r="14" spans="1:23" x14ac:dyDescent="0.25">
      <c r="A14" t="s">
        <v>36</v>
      </c>
      <c r="S14" s="4">
        <f>S11-S13</f>
        <v>0.33333333333333331</v>
      </c>
      <c r="T14" s="4">
        <f>T11-T13</f>
        <v>-1</v>
      </c>
      <c r="U14" s="4">
        <f>U11-U13</f>
        <v>1</v>
      </c>
      <c r="V14" s="4">
        <f>V11-V13</f>
        <v>-0.33333333333333331</v>
      </c>
    </row>
    <row r="15" spans="1:23" x14ac:dyDescent="0.25">
      <c r="B15" s="1">
        <v>0.90666667000000001</v>
      </c>
      <c r="C15" s="1">
        <v>0.9</v>
      </c>
      <c r="D15" s="1">
        <v>0.90333333000000005</v>
      </c>
      <c r="E15" s="1">
        <v>0.90333333000000005</v>
      </c>
      <c r="F15" s="1">
        <v>0.90333333000000005</v>
      </c>
      <c r="G15" s="1">
        <v>0.90333333000000005</v>
      </c>
      <c r="H15" s="1">
        <v>0.90333333000000005</v>
      </c>
      <c r="I15" s="1">
        <v>0.90666667000000001</v>
      </c>
      <c r="J15" s="1">
        <v>0.90666667000000001</v>
      </c>
      <c r="K15" s="1">
        <v>0.90666667000000001</v>
      </c>
      <c r="L15" s="1">
        <v>0.90666667000000001</v>
      </c>
    </row>
    <row r="16" spans="1:23" x14ac:dyDescent="0.25">
      <c r="B16" s="5">
        <v>2.74930429</v>
      </c>
      <c r="C16" s="5">
        <v>2.7223129300000002</v>
      </c>
      <c r="D16" s="5">
        <v>2.7233140499999999</v>
      </c>
      <c r="E16" s="5">
        <v>2.7253112800000001</v>
      </c>
      <c r="F16" s="5">
        <v>2.72830963</v>
      </c>
      <c r="G16" s="5">
        <v>2.7223129300000002</v>
      </c>
      <c r="H16" s="5">
        <v>2.7213149099999998</v>
      </c>
      <c r="I16" s="5">
        <v>2.7263090600000002</v>
      </c>
      <c r="J16" s="5">
        <v>2.7243132600000002</v>
      </c>
      <c r="K16" s="5">
        <v>2.7233140499999999</v>
      </c>
      <c r="L16" s="5">
        <v>2.72930932</v>
      </c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39</v>
      </c>
      <c r="B18" t="s">
        <v>29</v>
      </c>
      <c r="C18" t="s">
        <v>30</v>
      </c>
      <c r="D18" t="s">
        <v>31</v>
      </c>
      <c r="E18" t="s">
        <v>29</v>
      </c>
      <c r="F18" t="s">
        <v>30</v>
      </c>
      <c r="G18" t="s">
        <v>31</v>
      </c>
      <c r="N18"/>
      <c r="O18"/>
      <c r="P18"/>
    </row>
    <row r="19" spans="1:16" x14ac:dyDescent="0.25">
      <c r="A19" s="5">
        <v>0</v>
      </c>
      <c r="B19" s="1">
        <v>0.97368421000000005</v>
      </c>
      <c r="C19" s="1">
        <v>0.56164384000000001</v>
      </c>
      <c r="D19" s="1">
        <v>0.90666667000000001</v>
      </c>
      <c r="E19" s="5">
        <v>0.43473076999999999</v>
      </c>
      <c r="F19" s="5">
        <v>0.31680417</v>
      </c>
      <c r="G19" s="5">
        <v>2.74930429</v>
      </c>
      <c r="K19"/>
      <c r="L19"/>
      <c r="M19"/>
      <c r="N19"/>
      <c r="O19"/>
      <c r="P19"/>
    </row>
    <row r="20" spans="1:16" x14ac:dyDescent="0.25">
      <c r="A20" s="5">
        <v>0.1</v>
      </c>
      <c r="B20" s="1">
        <v>0.97368421000000005</v>
      </c>
      <c r="C20" s="1">
        <v>0.56164384000000001</v>
      </c>
      <c r="D20" s="1">
        <v>0.9</v>
      </c>
      <c r="E20" s="5">
        <v>0.42373776000000002</v>
      </c>
      <c r="F20" s="5">
        <v>0.30381298000000001</v>
      </c>
      <c r="G20" s="5">
        <v>2.7223129300000002</v>
      </c>
      <c r="K20"/>
      <c r="L20"/>
      <c r="M20"/>
      <c r="N20"/>
      <c r="O20"/>
      <c r="P20"/>
    </row>
    <row r="21" spans="1:16" x14ac:dyDescent="0.25">
      <c r="A21" s="5">
        <v>0.2</v>
      </c>
      <c r="B21" s="1">
        <v>0.97368421000000005</v>
      </c>
      <c r="C21" s="1">
        <v>0.56164384000000001</v>
      </c>
      <c r="D21" s="1">
        <v>0.90333333000000005</v>
      </c>
      <c r="E21" s="5">
        <v>0.42973328</v>
      </c>
      <c r="F21" s="5">
        <v>0.31480597999999999</v>
      </c>
      <c r="G21" s="5">
        <v>2.7233140499999999</v>
      </c>
      <c r="K21"/>
      <c r="L21"/>
      <c r="M21"/>
      <c r="N21"/>
      <c r="O21"/>
      <c r="P21"/>
    </row>
    <row r="22" spans="1:16" x14ac:dyDescent="0.25">
      <c r="A22" s="5">
        <v>0.3</v>
      </c>
      <c r="B22" s="1">
        <v>0.97368421000000005</v>
      </c>
      <c r="C22" s="1">
        <v>0.56164384000000001</v>
      </c>
      <c r="D22" s="1">
        <v>0.90333333000000005</v>
      </c>
      <c r="E22" s="5">
        <v>0.43572973999999998</v>
      </c>
      <c r="F22" s="5">
        <v>0.31180668</v>
      </c>
      <c r="G22" s="5">
        <v>2.7253112800000001</v>
      </c>
      <c r="K22"/>
      <c r="L22"/>
      <c r="M22"/>
      <c r="N22"/>
      <c r="O22"/>
      <c r="P22"/>
    </row>
    <row r="23" spans="1:16" x14ac:dyDescent="0.25">
      <c r="A23" s="5">
        <v>0.4</v>
      </c>
      <c r="B23" s="1">
        <v>0.96491227999999996</v>
      </c>
      <c r="C23" s="1">
        <v>0.56164384000000001</v>
      </c>
      <c r="D23" s="1">
        <v>0.90333333000000005</v>
      </c>
      <c r="E23" s="5">
        <v>0.42873359</v>
      </c>
      <c r="F23" s="5">
        <v>0.31280637</v>
      </c>
      <c r="G23" s="5">
        <v>2.72830963</v>
      </c>
      <c r="K23"/>
      <c r="L23"/>
      <c r="M23"/>
      <c r="N23"/>
      <c r="O23"/>
      <c r="P23"/>
    </row>
    <row r="24" spans="1:16" x14ac:dyDescent="0.25">
      <c r="A24" s="5">
        <v>0.5</v>
      </c>
      <c r="B24" s="1">
        <v>0.96491227999999996</v>
      </c>
      <c r="C24" s="1">
        <v>0.56164384000000001</v>
      </c>
      <c r="D24" s="1">
        <v>0.90333333000000005</v>
      </c>
      <c r="E24" s="5">
        <v>0.43173242000000001</v>
      </c>
      <c r="F24" s="5">
        <v>0.31380582000000001</v>
      </c>
      <c r="G24" s="5">
        <v>2.7223129300000002</v>
      </c>
      <c r="K24"/>
      <c r="L24"/>
      <c r="M24"/>
      <c r="N24"/>
      <c r="O24"/>
      <c r="P24"/>
    </row>
    <row r="25" spans="1:16" x14ac:dyDescent="0.25">
      <c r="A25" s="5">
        <v>0.6</v>
      </c>
      <c r="B25" s="1">
        <v>0.96491227999999996</v>
      </c>
      <c r="C25" s="1">
        <v>0.57534247000000005</v>
      </c>
      <c r="D25" s="1">
        <v>0.90333333000000005</v>
      </c>
      <c r="E25" s="5">
        <v>0.43073463000000001</v>
      </c>
      <c r="F25" s="5">
        <v>0.31280708000000002</v>
      </c>
      <c r="G25" s="5">
        <v>2.7213149099999998</v>
      </c>
      <c r="K25"/>
      <c r="L25"/>
      <c r="M25"/>
      <c r="N25"/>
      <c r="O25"/>
      <c r="P25"/>
    </row>
    <row r="26" spans="1:16" x14ac:dyDescent="0.25">
      <c r="A26" s="5">
        <v>0.7</v>
      </c>
      <c r="B26" s="1">
        <v>0.96491227999999996</v>
      </c>
      <c r="C26" s="1">
        <v>0.57534247000000005</v>
      </c>
      <c r="D26" s="1">
        <v>0.90666667000000001</v>
      </c>
      <c r="E26" s="5">
        <v>0.43073559</v>
      </c>
      <c r="F26" s="5">
        <v>0.31380606</v>
      </c>
      <c r="G26" s="5">
        <v>2.7263090600000002</v>
      </c>
      <c r="K26"/>
      <c r="L26"/>
      <c r="M26"/>
      <c r="N26"/>
      <c r="O26"/>
      <c r="P26"/>
    </row>
    <row r="27" spans="1:16" x14ac:dyDescent="0.25">
      <c r="A27" s="5">
        <v>0.8</v>
      </c>
      <c r="B27" s="1">
        <v>0.96491227999999996</v>
      </c>
      <c r="C27" s="1">
        <v>0.57534247000000005</v>
      </c>
      <c r="D27" s="1">
        <v>0.90666667000000001</v>
      </c>
      <c r="E27" s="5">
        <v>0.43273401</v>
      </c>
      <c r="F27" s="5">
        <v>0.31480646000000001</v>
      </c>
      <c r="G27" s="5">
        <v>2.7243132600000002</v>
      </c>
      <c r="K27"/>
      <c r="L27"/>
      <c r="M27"/>
      <c r="N27"/>
      <c r="O27"/>
      <c r="P27"/>
    </row>
    <row r="28" spans="1:16" x14ac:dyDescent="0.25">
      <c r="A28" s="5">
        <v>0.9</v>
      </c>
      <c r="B28" s="1">
        <v>0.96491227999999996</v>
      </c>
      <c r="C28" s="1">
        <v>0.57534247000000005</v>
      </c>
      <c r="D28" s="1">
        <v>0.90666667000000001</v>
      </c>
      <c r="E28" s="5">
        <v>0.43073224999999998</v>
      </c>
      <c r="F28" s="5">
        <v>0.31480502999999999</v>
      </c>
      <c r="G28" s="5">
        <v>2.7233140499999999</v>
      </c>
      <c r="K28"/>
      <c r="L28"/>
      <c r="M28"/>
      <c r="N28"/>
      <c r="O28"/>
      <c r="P28"/>
    </row>
    <row r="29" spans="1:16" x14ac:dyDescent="0.25">
      <c r="A29" s="5">
        <v>1</v>
      </c>
      <c r="B29" s="1">
        <v>0.96491227999999996</v>
      </c>
      <c r="C29" s="1">
        <v>0.57534247000000005</v>
      </c>
      <c r="D29" s="1">
        <v>0.90666667000000001</v>
      </c>
      <c r="E29" s="5">
        <v>0.43273187000000002</v>
      </c>
      <c r="F29" s="5">
        <v>0.31580376999999998</v>
      </c>
      <c r="G29" s="5">
        <v>2.72930932</v>
      </c>
      <c r="K29"/>
      <c r="L29"/>
      <c r="M29"/>
      <c r="N29"/>
      <c r="O29"/>
      <c r="P29"/>
    </row>
  </sheetData>
  <conditionalFormatting sqref="Q6:S6 Q3:Q5">
    <cfRule type="cellIs" dxfId="139" priority="17" operator="equal">
      <formula>"kmss2"</formula>
    </cfRule>
    <cfRule type="cellIs" dxfId="138" priority="18" operator="equal">
      <formula>"kms2"</formula>
    </cfRule>
    <cfRule type="cellIs" dxfId="137" priority="19" operator="equal">
      <formula>"kmss"</formula>
    </cfRule>
    <cfRule type="cellIs" dxfId="136" priority="20" operator="equal">
      <formula>"kms"</formula>
    </cfRule>
  </conditionalFormatting>
  <conditionalFormatting sqref="Q7:R10 H6:P6">
    <cfRule type="cellIs" dxfId="135" priority="15" operator="equal">
      <formula>"kmss"</formula>
    </cfRule>
    <cfRule type="cellIs" dxfId="134" priority="16" operator="equal">
      <formula>"kms"</formula>
    </cfRule>
  </conditionalFormatting>
  <conditionalFormatting sqref="S7:S10">
    <cfRule type="cellIs" dxfId="133" priority="13" operator="equal">
      <formula>"kmss"</formula>
    </cfRule>
    <cfRule type="cellIs" dxfId="132" priority="14" operator="equal">
      <formula>"kms"</formula>
    </cfRule>
  </conditionalFormatting>
  <conditionalFormatting sqref="Q3:Q5">
    <cfRule type="cellIs" dxfId="131" priority="11" operator="equal">
      <formula>"ossgwr"</formula>
    </cfRule>
    <cfRule type="cellIs" dxfId="130" priority="12" operator="equal">
      <formula>"osgwr"</formula>
    </cfRule>
  </conditionalFormatting>
  <conditionalFormatting sqref="S3:S5">
    <cfRule type="cellIs" dxfId="129" priority="7" operator="equal">
      <formula>"kmss2"</formula>
    </cfRule>
    <cfRule type="cellIs" dxfId="128" priority="8" operator="equal">
      <formula>"kms2"</formula>
    </cfRule>
    <cfRule type="cellIs" dxfId="127" priority="9" operator="equal">
      <formula>"kmss"</formula>
    </cfRule>
    <cfRule type="cellIs" dxfId="126" priority="10" operator="equal">
      <formula>"kms"</formula>
    </cfRule>
  </conditionalFormatting>
  <conditionalFormatting sqref="R3:R5">
    <cfRule type="cellIs" dxfId="125" priority="3" operator="equal">
      <formula>"kmss2"</formula>
    </cfRule>
    <cfRule type="cellIs" dxfId="124" priority="4" operator="equal">
      <formula>"kms2"</formula>
    </cfRule>
    <cfRule type="cellIs" dxfId="123" priority="5" operator="equal">
      <formula>"kmss"</formula>
    </cfRule>
    <cfRule type="cellIs" dxfId="122" priority="6" operator="equal">
      <formula>"kms"</formula>
    </cfRule>
  </conditionalFormatting>
  <conditionalFormatting sqref="R3:R5">
    <cfRule type="cellIs" dxfId="121" priority="1" operator="equal">
      <formula>"ossgwr"</formula>
    </cfRule>
    <cfRule type="cellIs" dxfId="12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"/>
  <sheetViews>
    <sheetView workbookViewId="0">
      <selection activeCell="A4" sqref="A4:P4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40</v>
      </c>
      <c r="B3" s="1">
        <v>0.85714285714285698</v>
      </c>
      <c r="C3" s="1">
        <v>0.66666666666666596</v>
      </c>
      <c r="D3" s="1">
        <v>0.61904761904761896</v>
      </c>
      <c r="E3" s="1">
        <v>0.80952380952380898</v>
      </c>
      <c r="F3" s="1">
        <v>0.80952380952380898</v>
      </c>
      <c r="G3" s="1">
        <v>0.76190476190476097</v>
      </c>
      <c r="H3" s="1">
        <v>0.80952380952380898</v>
      </c>
      <c r="I3" s="2">
        <v>5</v>
      </c>
      <c r="J3" s="2">
        <v>5</v>
      </c>
      <c r="K3" s="2">
        <v>4</v>
      </c>
      <c r="L3" s="2">
        <v>5</v>
      </c>
      <c r="M3" s="2">
        <v>0.62561199999999995</v>
      </c>
      <c r="N3" s="2">
        <v>3.8975999999999997E-2</v>
      </c>
      <c r="O3" s="2">
        <v>0.14291100000000001</v>
      </c>
      <c r="P3" s="2">
        <v>0.62061500000000003</v>
      </c>
      <c r="Q3" t="str">
        <f>INDEX(B$2:H$2,1,MATCH(LARGE(B3:H3,1),B3:H3,0))</f>
        <v>knn</v>
      </c>
      <c r="R3" t="str">
        <f>INDEX(B$2:H$2,1,MATCH(LARGE(B3:H3,2),B3:H3,0))</f>
        <v>kms</v>
      </c>
      <c r="S3" t="str">
        <f>IF(F3&gt;E3,"sim",IF(F3=E3,"igual","não"))</f>
        <v>igual</v>
      </c>
      <c r="T3" t="str">
        <f>IF(H3&gt;G3,"sim",IF(H3=G3,"igual","não"))</f>
        <v>sim</v>
      </c>
      <c r="U3" t="str">
        <f>IF(F3&gt;H3,"sim",IF(F3=H3,"igual","não"))</f>
        <v>igual</v>
      </c>
      <c r="V3" t="str">
        <f>IF(E3&gt;G3,"sim",IF(E3=G3,"igual","não"))</f>
        <v>sim</v>
      </c>
      <c r="W3" s="1"/>
    </row>
    <row r="4" spans="1:23" x14ac:dyDescent="0.25">
      <c r="A4" t="s">
        <v>41</v>
      </c>
      <c r="B4" s="1">
        <v>0.59322033898305004</v>
      </c>
      <c r="C4" s="1">
        <v>0.47457627118644002</v>
      </c>
      <c r="D4" s="1">
        <v>0.54237288135593198</v>
      </c>
      <c r="E4" s="1">
        <v>0.55932203389830504</v>
      </c>
      <c r="F4" s="1">
        <v>0.59322033898305004</v>
      </c>
      <c r="G4" s="1">
        <v>0.52542372881355903</v>
      </c>
      <c r="H4" s="1">
        <v>0.45762711864406702</v>
      </c>
      <c r="I4" s="2">
        <v>12</v>
      </c>
      <c r="J4" s="2">
        <v>12</v>
      </c>
      <c r="K4" s="2">
        <v>34</v>
      </c>
      <c r="L4" s="2">
        <v>68</v>
      </c>
      <c r="M4" s="2">
        <v>4.8150240000000002</v>
      </c>
      <c r="N4" s="2">
        <v>0.22785900000000001</v>
      </c>
      <c r="O4" s="2">
        <v>1.061345</v>
      </c>
      <c r="P4" s="2">
        <v>6.8747670000000003</v>
      </c>
      <c r="Q4" t="str">
        <f>INDEX(B$2:H$2,1,MATCH(LARGE(B4:H4,1),B4:H4,0))</f>
        <v>knn</v>
      </c>
      <c r="R4" t="str">
        <f>INDEX(B$2:H$2,1,MATCH(LARGE(B4:H4,2),B4:H4,0))</f>
        <v>knn</v>
      </c>
      <c r="S4" t="str">
        <f>IF(F4&gt;E4,"sim",IF(F4=E4,"igual","não"))</f>
        <v>sim</v>
      </c>
      <c r="T4" t="str">
        <f>IF(H4&gt;G4,"sim",IF(H4=G4,"igual","não"))</f>
        <v>não</v>
      </c>
      <c r="U4" t="str">
        <f>IF(F4&gt;H4,"sim",IF(F4=H4,"igual","não"))</f>
        <v>sim</v>
      </c>
      <c r="V4" t="str">
        <f>IF(E4&gt;G4,"sim",IF(E4=G4,"igual","não"))</f>
        <v>sim</v>
      </c>
      <c r="W4" s="1"/>
    </row>
    <row r="5" spans="1:23" x14ac:dyDescent="0.25">
      <c r="A5" t="s">
        <v>42</v>
      </c>
      <c r="B5" s="1">
        <v>0.73333333333333295</v>
      </c>
      <c r="C5" s="1">
        <v>0.6</v>
      </c>
      <c r="D5" s="1">
        <v>0.82</v>
      </c>
      <c r="E5" s="1">
        <v>0.83333333333333304</v>
      </c>
      <c r="F5" s="1">
        <v>0.87333333333333296</v>
      </c>
      <c r="G5" s="1">
        <v>0.63666666666666605</v>
      </c>
      <c r="H5" s="1">
        <v>0.60666666666666602</v>
      </c>
      <c r="I5" s="2">
        <v>19</v>
      </c>
      <c r="J5" s="2">
        <v>19</v>
      </c>
      <c r="K5" s="2">
        <v>558</v>
      </c>
      <c r="L5" s="2">
        <v>1891</v>
      </c>
      <c r="M5" s="2">
        <v>18.562519000000002</v>
      </c>
      <c r="N5" s="2">
        <v>2.5604140000000002</v>
      </c>
      <c r="O5" s="2">
        <v>56.768631999999997</v>
      </c>
      <c r="P5" s="2">
        <v>1013.951969</v>
      </c>
      <c r="Q5" t="str">
        <f>INDEX(B$2:H$2,1,MATCH(LARGE(B5:H5,1),B5:H5,0))</f>
        <v>kmss</v>
      </c>
      <c r="R5" t="str">
        <f>INDEX(B$2:H$2,1,MATCH(LARGE(B5:H5,2),B5:H5,0))</f>
        <v>kms</v>
      </c>
      <c r="S5" t="str">
        <f>IF(F5&gt;E5,"sim",IF(F5=E5,"igual","não"))</f>
        <v>sim</v>
      </c>
      <c r="T5" t="str">
        <f>IF(H5&gt;G5,"sim",IF(H5=G5,"igual","não"))</f>
        <v>não</v>
      </c>
      <c r="U5" t="str">
        <f>IF(F5&gt;H5,"sim",IF(F5=H5,"igual","não"))</f>
        <v>sim</v>
      </c>
      <c r="V5" t="str">
        <f>IF(E5&gt;G5,"sim",IF(E5=G5,"igual","não"))</f>
        <v>sim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0">COUNTIF(Q$3:Q$5,$A7)/COUNTA(Q$3:Q$5)</f>
        <v>0</v>
      </c>
      <c r="R7" s="3">
        <f t="shared" si="0"/>
        <v>0.66666666666666663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0.33333333333333331</v>
      </c>
      <c r="R8" s="3">
        <f t="shared" si="0"/>
        <v>0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</v>
      </c>
      <c r="R9" s="3">
        <f t="shared" si="0"/>
        <v>0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0"/>
        <v>0</v>
      </c>
      <c r="R10" s="3">
        <f t="shared" si="0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0.66666666666666663</v>
      </c>
      <c r="T11" s="3">
        <f>COUNTIF(T$3:T$5,"sim")/COUNTA(T$3:T$5)</f>
        <v>0.33333333333333331</v>
      </c>
      <c r="U11" s="3">
        <f>COUNTIF(U$3:U$5,"sim")/COUNTA(U$3:U$5)</f>
        <v>0.66666666666666663</v>
      </c>
      <c r="V11" s="3">
        <f>COUNTIF(V$3:V$5,"sim")/COUNTA(V$3:V$5)</f>
        <v>1</v>
      </c>
    </row>
    <row r="12" spans="1:23" x14ac:dyDescent="0.25">
      <c r="A12" t="s">
        <v>34</v>
      </c>
      <c r="S12" s="3">
        <f>COUNTIF(S$3:S$5,"igual")/COUNTA(S$3:S$5)</f>
        <v>0.33333333333333331</v>
      </c>
      <c r="T12" s="3">
        <f>COUNTIF(T$3:T$5,"igual")/COUNTA(T$3:T$5)</f>
        <v>0</v>
      </c>
      <c r="U12" s="3">
        <f>COUNTIF(U$3:U$5,"igual")/COUNTA(U$3:U$5)</f>
        <v>0.33333333333333331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0</v>
      </c>
      <c r="T13" s="3">
        <f>COUNTIF(T$3:T$5,"não")/COUNTA(T$3:T$5)</f>
        <v>0.66666666666666663</v>
      </c>
      <c r="U13" s="3">
        <f>COUNTIF(U$3:U$5,"não")/COUNTA(U$3:U$5)</f>
        <v>0</v>
      </c>
      <c r="V13" s="3">
        <f>COUNTIF(V$3:V$5,"não")/COUNTA(V$3:V$5)</f>
        <v>0</v>
      </c>
    </row>
    <row r="14" spans="1:23" x14ac:dyDescent="0.25">
      <c r="A14" t="s">
        <v>36</v>
      </c>
      <c r="S14" s="4">
        <f>S11-S13</f>
        <v>0.66666666666666663</v>
      </c>
      <c r="T14" s="4">
        <f>T11-T13</f>
        <v>-0.33333333333333331</v>
      </c>
      <c r="U14" s="4">
        <f>U11-U13</f>
        <v>0.66666666666666663</v>
      </c>
      <c r="V14" s="4">
        <f>V11-V13</f>
        <v>1</v>
      </c>
    </row>
    <row r="15" spans="1:23" x14ac:dyDescent="0.25">
      <c r="B15" s="1">
        <v>0.87</v>
      </c>
      <c r="C15" s="1">
        <v>0.86333333000000001</v>
      </c>
      <c r="D15" s="1">
        <v>0.86666666999999997</v>
      </c>
      <c r="E15" s="1">
        <v>0.86666666999999997</v>
      </c>
      <c r="F15" s="1">
        <v>0.86666666999999997</v>
      </c>
      <c r="G15" s="1">
        <v>0.87</v>
      </c>
      <c r="H15" s="1">
        <v>0.87333333000000002</v>
      </c>
      <c r="I15" s="1">
        <v>0.86333333000000001</v>
      </c>
      <c r="J15" s="1">
        <v>0.86</v>
      </c>
      <c r="K15" s="1">
        <v>0.86</v>
      </c>
      <c r="L15" s="1">
        <v>0.86</v>
      </c>
    </row>
    <row r="16" spans="1:23" x14ac:dyDescent="0.25">
      <c r="B16" s="5">
        <v>2.5794036400000002</v>
      </c>
      <c r="C16" s="5">
        <v>2.4974515400000001</v>
      </c>
      <c r="D16" s="5">
        <v>2.5534186399999999</v>
      </c>
      <c r="E16" s="5">
        <v>2.56141329</v>
      </c>
      <c r="F16" s="5">
        <v>2.55842233</v>
      </c>
      <c r="G16" s="5">
        <v>2.5594203499999999</v>
      </c>
      <c r="H16" s="5">
        <v>2.5604140800000001</v>
      </c>
      <c r="I16" s="5">
        <v>2.5154476200000002</v>
      </c>
      <c r="J16" s="5">
        <v>2.5584147000000002</v>
      </c>
      <c r="K16" s="5">
        <v>2.55941558</v>
      </c>
      <c r="L16" s="5">
        <v>2.56141329</v>
      </c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39</v>
      </c>
      <c r="B18" t="s">
        <v>40</v>
      </c>
      <c r="C18" t="s">
        <v>41</v>
      </c>
      <c r="D18" t="s">
        <v>42</v>
      </c>
      <c r="E18" t="s">
        <v>40</v>
      </c>
      <c r="F18" t="s">
        <v>41</v>
      </c>
      <c r="G18" t="s">
        <v>42</v>
      </c>
      <c r="N18"/>
      <c r="O18"/>
      <c r="P18"/>
    </row>
    <row r="19" spans="1:16" x14ac:dyDescent="0.25">
      <c r="A19" s="5">
        <v>0</v>
      </c>
      <c r="B19" s="1">
        <v>0.80952380999999995</v>
      </c>
      <c r="C19" s="1">
        <v>0.59322034000000001</v>
      </c>
      <c r="D19" s="1">
        <v>0.87</v>
      </c>
      <c r="E19" s="5">
        <v>3.8975950000000002E-2</v>
      </c>
      <c r="F19" s="5">
        <v>0.22785902</v>
      </c>
      <c r="G19" s="5">
        <v>2.5794036400000002</v>
      </c>
      <c r="K19"/>
      <c r="L19"/>
      <c r="M19"/>
      <c r="N19"/>
      <c r="O19"/>
      <c r="P19"/>
    </row>
    <row r="20" spans="1:16" x14ac:dyDescent="0.25">
      <c r="A20" s="5">
        <v>0.1</v>
      </c>
      <c r="B20" s="1">
        <v>0.80952380999999995</v>
      </c>
      <c r="C20" s="1">
        <v>0.59322034000000001</v>
      </c>
      <c r="D20" s="1">
        <v>0.86333333000000001</v>
      </c>
      <c r="E20" s="5">
        <v>3.3978220000000003E-2</v>
      </c>
      <c r="F20" s="5">
        <v>0.21886182000000001</v>
      </c>
      <c r="G20" s="5">
        <v>2.4974515400000001</v>
      </c>
      <c r="K20"/>
      <c r="L20"/>
      <c r="M20"/>
      <c r="N20"/>
      <c r="O20"/>
      <c r="P20"/>
    </row>
    <row r="21" spans="1:16" x14ac:dyDescent="0.25">
      <c r="A21" s="5">
        <v>0.2</v>
      </c>
      <c r="B21" s="1">
        <v>0.80952380999999995</v>
      </c>
      <c r="C21" s="1">
        <v>0.59322034000000001</v>
      </c>
      <c r="D21" s="1">
        <v>0.86666666999999997</v>
      </c>
      <c r="E21" s="5">
        <v>3.6976809999999999E-2</v>
      </c>
      <c r="F21" s="5">
        <v>0.22286248</v>
      </c>
      <c r="G21" s="5">
        <v>2.5534186399999999</v>
      </c>
      <c r="K21"/>
      <c r="L21"/>
      <c r="M21"/>
      <c r="N21"/>
      <c r="O21"/>
      <c r="P21"/>
    </row>
    <row r="22" spans="1:16" x14ac:dyDescent="0.25">
      <c r="A22" s="5">
        <v>0.3</v>
      </c>
      <c r="B22" s="1">
        <v>0.80952380999999995</v>
      </c>
      <c r="C22" s="1">
        <v>0.59322034000000001</v>
      </c>
      <c r="D22" s="1">
        <v>0.86666666999999997</v>
      </c>
      <c r="E22" s="5">
        <v>3.7976259999999998E-2</v>
      </c>
      <c r="F22" s="5">
        <v>0.22486067000000001</v>
      </c>
      <c r="G22" s="5">
        <v>2.56141329</v>
      </c>
      <c r="K22"/>
      <c r="L22"/>
      <c r="M22"/>
      <c r="N22"/>
      <c r="O22"/>
      <c r="P22"/>
    </row>
    <row r="23" spans="1:16" x14ac:dyDescent="0.25">
      <c r="A23" s="5">
        <v>0.4</v>
      </c>
      <c r="B23" s="1">
        <v>0.80952380999999995</v>
      </c>
      <c r="C23" s="1">
        <v>0.59322034000000001</v>
      </c>
      <c r="D23" s="1">
        <v>0.86666666999999997</v>
      </c>
      <c r="E23" s="5">
        <v>3.7968399999999999E-2</v>
      </c>
      <c r="F23" s="5">
        <v>0.22936582999999999</v>
      </c>
      <c r="G23" s="5">
        <v>2.55842233</v>
      </c>
      <c r="K23"/>
      <c r="L23"/>
      <c r="M23"/>
      <c r="N23"/>
      <c r="O23"/>
      <c r="P23"/>
    </row>
    <row r="24" spans="1:16" x14ac:dyDescent="0.25">
      <c r="A24" s="5">
        <v>0.5</v>
      </c>
      <c r="B24" s="1">
        <v>0.80952380999999995</v>
      </c>
      <c r="C24" s="1">
        <v>0.59322034000000001</v>
      </c>
      <c r="D24" s="1">
        <v>0.87</v>
      </c>
      <c r="E24" s="5">
        <v>3.8977150000000002E-2</v>
      </c>
      <c r="F24" s="5">
        <v>0.22485995</v>
      </c>
      <c r="G24" s="5">
        <v>2.5594203499999999</v>
      </c>
      <c r="K24"/>
      <c r="L24"/>
      <c r="M24"/>
      <c r="N24"/>
      <c r="O24"/>
      <c r="P24"/>
    </row>
    <row r="25" spans="1:16" x14ac:dyDescent="0.25">
      <c r="A25" s="5">
        <v>0.6</v>
      </c>
      <c r="B25" s="1">
        <v>0.80952380999999995</v>
      </c>
      <c r="C25" s="1">
        <v>0.59322034000000001</v>
      </c>
      <c r="D25" s="1">
        <v>0.87333333000000002</v>
      </c>
      <c r="E25" s="5">
        <v>3.8973809999999998E-2</v>
      </c>
      <c r="F25" s="5">
        <v>0.2268579</v>
      </c>
      <c r="G25" s="5">
        <v>2.5604140800000001</v>
      </c>
      <c r="K25"/>
      <c r="L25"/>
      <c r="M25"/>
      <c r="N25"/>
      <c r="O25"/>
      <c r="P25"/>
    </row>
    <row r="26" spans="1:16" x14ac:dyDescent="0.25">
      <c r="A26" s="5">
        <v>0.7</v>
      </c>
      <c r="B26" s="1">
        <v>0.80952380999999995</v>
      </c>
      <c r="C26" s="1">
        <v>0.59322034000000001</v>
      </c>
      <c r="D26" s="1">
        <v>0.86333333000000001</v>
      </c>
      <c r="E26" s="5">
        <v>3.797698E-2</v>
      </c>
      <c r="F26" s="5">
        <v>0.22885704000000001</v>
      </c>
      <c r="G26" s="5">
        <v>2.5154476200000002</v>
      </c>
      <c r="K26"/>
      <c r="L26"/>
      <c r="M26"/>
      <c r="N26"/>
      <c r="O26"/>
      <c r="P26"/>
    </row>
    <row r="27" spans="1:16" x14ac:dyDescent="0.25">
      <c r="A27" s="5">
        <v>0.8</v>
      </c>
      <c r="B27" s="1">
        <v>0.80952380999999995</v>
      </c>
      <c r="C27" s="1">
        <v>0.59322034000000001</v>
      </c>
      <c r="D27" s="1">
        <v>0.86</v>
      </c>
      <c r="E27" s="5">
        <v>3.8976190000000001E-2</v>
      </c>
      <c r="F27" s="5">
        <v>0.22586154999999999</v>
      </c>
      <c r="G27" s="5">
        <v>2.5584147000000002</v>
      </c>
      <c r="K27"/>
      <c r="L27"/>
      <c r="M27"/>
      <c r="N27"/>
      <c r="O27"/>
      <c r="P27"/>
    </row>
    <row r="28" spans="1:16" x14ac:dyDescent="0.25">
      <c r="A28" s="5">
        <v>0.9</v>
      </c>
      <c r="B28" s="1">
        <v>0.80952380999999995</v>
      </c>
      <c r="C28" s="1">
        <v>0.59322034000000001</v>
      </c>
      <c r="D28" s="1">
        <v>0.86</v>
      </c>
      <c r="E28" s="5">
        <v>3.6977290000000003E-2</v>
      </c>
      <c r="F28" s="5">
        <v>0.22586154999999999</v>
      </c>
      <c r="G28" s="5">
        <v>2.55941558</v>
      </c>
      <c r="K28"/>
      <c r="L28"/>
      <c r="M28"/>
      <c r="N28"/>
      <c r="O28"/>
      <c r="P28"/>
    </row>
    <row r="29" spans="1:16" x14ac:dyDescent="0.25">
      <c r="A29" s="5">
        <v>1</v>
      </c>
      <c r="B29" s="1">
        <v>0.80952380999999995</v>
      </c>
      <c r="C29" s="1">
        <v>0.59322034000000001</v>
      </c>
      <c r="D29" s="1">
        <v>0.86</v>
      </c>
      <c r="E29" s="5">
        <v>3.7975790000000002E-2</v>
      </c>
      <c r="F29" s="5">
        <v>0.22886013999999999</v>
      </c>
      <c r="G29" s="5">
        <v>2.56141329</v>
      </c>
      <c r="K29"/>
      <c r="L29"/>
      <c r="M29"/>
      <c r="N29"/>
      <c r="O29"/>
      <c r="P29"/>
    </row>
  </sheetData>
  <conditionalFormatting sqref="Q6:S6 Q3:Q5">
    <cfRule type="cellIs" dxfId="119" priority="17" operator="equal">
      <formula>"kmss2"</formula>
    </cfRule>
    <cfRule type="cellIs" dxfId="118" priority="18" operator="equal">
      <formula>"kms2"</formula>
    </cfRule>
    <cfRule type="cellIs" dxfId="117" priority="19" operator="equal">
      <formula>"kmss"</formula>
    </cfRule>
    <cfRule type="cellIs" dxfId="116" priority="20" operator="equal">
      <formula>"kms"</formula>
    </cfRule>
  </conditionalFormatting>
  <conditionalFormatting sqref="Q7:R10 H6:P6">
    <cfRule type="cellIs" dxfId="115" priority="15" operator="equal">
      <formula>"kmss"</formula>
    </cfRule>
    <cfRule type="cellIs" dxfId="114" priority="16" operator="equal">
      <formula>"kms"</formula>
    </cfRule>
  </conditionalFormatting>
  <conditionalFormatting sqref="S7:S10">
    <cfRule type="cellIs" dxfId="113" priority="13" operator="equal">
      <formula>"kmss"</formula>
    </cfRule>
    <cfRule type="cellIs" dxfId="112" priority="14" operator="equal">
      <formula>"kms"</formula>
    </cfRule>
  </conditionalFormatting>
  <conditionalFormatting sqref="Q3:Q5">
    <cfRule type="cellIs" dxfId="111" priority="11" operator="equal">
      <formula>"ossgwr"</formula>
    </cfRule>
    <cfRule type="cellIs" dxfId="110" priority="12" operator="equal">
      <formula>"osgwr"</formula>
    </cfRule>
  </conditionalFormatting>
  <conditionalFormatting sqref="S3:S5">
    <cfRule type="cellIs" dxfId="109" priority="7" operator="equal">
      <formula>"kmss2"</formula>
    </cfRule>
    <cfRule type="cellIs" dxfId="108" priority="8" operator="equal">
      <formula>"kms2"</formula>
    </cfRule>
    <cfRule type="cellIs" dxfId="107" priority="9" operator="equal">
      <formula>"kmss"</formula>
    </cfRule>
    <cfRule type="cellIs" dxfId="106" priority="10" operator="equal">
      <formula>"kms"</formula>
    </cfRule>
  </conditionalFormatting>
  <conditionalFormatting sqref="R3:R5">
    <cfRule type="cellIs" dxfId="105" priority="3" operator="equal">
      <formula>"kmss2"</formula>
    </cfRule>
    <cfRule type="cellIs" dxfId="104" priority="4" operator="equal">
      <formula>"kms2"</formula>
    </cfRule>
    <cfRule type="cellIs" dxfId="103" priority="5" operator="equal">
      <formula>"kmss"</formula>
    </cfRule>
    <cfRule type="cellIs" dxfId="102" priority="6" operator="equal">
      <formula>"kms"</formula>
    </cfRule>
  </conditionalFormatting>
  <conditionalFormatting sqref="R3:R5">
    <cfRule type="cellIs" dxfId="101" priority="1" operator="equal">
      <formula>"ossgwr"</formula>
    </cfRule>
    <cfRule type="cellIs" dxfId="10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"/>
  <sheetViews>
    <sheetView workbookViewId="0">
      <selection activeCell="D18" sqref="D18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40</v>
      </c>
      <c r="B3" s="1">
        <v>0.952380952380952</v>
      </c>
      <c r="C3" s="1">
        <v>0.76190476190476097</v>
      </c>
      <c r="D3" s="1">
        <v>0.52380952380952295</v>
      </c>
      <c r="E3" s="1">
        <v>0.90476190476190399</v>
      </c>
      <c r="F3" s="1">
        <v>0.90476190476190399</v>
      </c>
      <c r="G3" s="1">
        <v>0.57142857142857095</v>
      </c>
      <c r="H3" s="1">
        <v>0.80952380952380898</v>
      </c>
      <c r="I3" s="2">
        <v>5</v>
      </c>
      <c r="J3" s="2">
        <v>5</v>
      </c>
      <c r="K3" s="2">
        <v>3</v>
      </c>
      <c r="L3" s="2">
        <v>6</v>
      </c>
      <c r="M3" s="2">
        <v>0.908107</v>
      </c>
      <c r="N3" s="2">
        <v>4.4971999999999998E-2</v>
      </c>
      <c r="O3" s="2">
        <v>0.13191700000000001</v>
      </c>
      <c r="P3" s="2">
        <v>0.70157400000000003</v>
      </c>
      <c r="Q3" t="str">
        <f>INDEX(B$2:H$2,1,MATCH(LARGE(B3:H3,1),B3:H3,0))</f>
        <v>knn</v>
      </c>
      <c r="R3" t="str">
        <f>INDEX(B$2:H$2,1,MATCH(LARGE(B3:H3,2),B3:H3,0))</f>
        <v>kms</v>
      </c>
      <c r="S3" t="str">
        <f>IF(F3&gt;E3,"sim",IF(F3=E3,"igual","não"))</f>
        <v>igual</v>
      </c>
      <c r="T3" t="str">
        <f>IF(H3&gt;G3,"sim",IF(H3=G3,"igual","não"))</f>
        <v>sim</v>
      </c>
      <c r="U3" t="str">
        <f>IF(F3&gt;H3,"sim",IF(F3=H3,"igual","não"))</f>
        <v>sim</v>
      </c>
      <c r="V3" t="str">
        <f>IF(E3&gt;G3,"sim",IF(E3=G3,"igual","não"))</f>
        <v>sim</v>
      </c>
      <c r="W3" s="1"/>
    </row>
    <row r="4" spans="1:23" x14ac:dyDescent="0.25">
      <c r="A4" t="s">
        <v>41</v>
      </c>
      <c r="B4" s="1">
        <v>0.37288135593220301</v>
      </c>
      <c r="C4" s="1">
        <v>0.40677966101694901</v>
      </c>
      <c r="D4" s="1">
        <v>0.44067796610169402</v>
      </c>
      <c r="E4" s="1">
        <v>0.35593220338983</v>
      </c>
      <c r="F4" s="1">
        <v>0.38983050847457601</v>
      </c>
      <c r="G4" s="1">
        <v>0.40677966101694901</v>
      </c>
      <c r="H4" s="1">
        <v>0.37288135593220301</v>
      </c>
      <c r="I4" s="2">
        <v>12</v>
      </c>
      <c r="J4" s="2">
        <v>12</v>
      </c>
      <c r="K4" s="2">
        <v>32</v>
      </c>
      <c r="L4" s="2">
        <v>70</v>
      </c>
      <c r="M4" s="2">
        <v>7.372433</v>
      </c>
      <c r="N4" s="2">
        <v>0.24384900000000001</v>
      </c>
      <c r="O4" s="2">
        <v>1.32918</v>
      </c>
      <c r="P4" s="2">
        <v>8.2932629999999996</v>
      </c>
      <c r="Q4" t="str">
        <f>INDEX(B$2:H$2,1,MATCH(LARGE(B4:H4,1),B4:H4,0))</f>
        <v>mlp</v>
      </c>
      <c r="R4" t="str">
        <f>INDEX(B$2:H$2,1,MATCH(LARGE(B4:H4,2),B4:H4,0))</f>
        <v>dt</v>
      </c>
      <c r="S4" t="str">
        <f>IF(F4&gt;E4,"sim",IF(F4=E4,"igual","não"))</f>
        <v>sim</v>
      </c>
      <c r="T4" t="str">
        <f>IF(H4&gt;G4,"sim",IF(H4=G4,"igual","não"))</f>
        <v>não</v>
      </c>
      <c r="U4" t="str">
        <f>IF(F4&gt;H4,"sim",IF(F4=H4,"igual","não"))</f>
        <v>sim</v>
      </c>
      <c r="V4" t="str">
        <f>IF(E4&gt;G4,"sim",IF(E4=G4,"igual","não"))</f>
        <v>não</v>
      </c>
      <c r="W4" s="1"/>
    </row>
    <row r="5" spans="1:23" x14ac:dyDescent="0.25">
      <c r="A5" t="s">
        <v>30</v>
      </c>
      <c r="B5" s="1">
        <v>0.56164383561643805</v>
      </c>
      <c r="C5" s="1">
        <v>0.57534246575342396</v>
      </c>
      <c r="D5" s="1">
        <v>0.61643835616438303</v>
      </c>
      <c r="E5" s="1">
        <v>0.57534246575342396</v>
      </c>
      <c r="F5" s="1">
        <v>0.61643835616438303</v>
      </c>
      <c r="G5" s="1">
        <v>0.56164383561643805</v>
      </c>
      <c r="H5" s="1">
        <v>0.465753424657534</v>
      </c>
      <c r="I5" s="2">
        <v>17</v>
      </c>
      <c r="J5" s="2">
        <v>17</v>
      </c>
      <c r="K5" s="2">
        <v>126</v>
      </c>
      <c r="L5" s="2">
        <v>449</v>
      </c>
      <c r="M5" s="2">
        <v>6.8156230000000004</v>
      </c>
      <c r="N5" s="2">
        <v>0.46870899999999999</v>
      </c>
      <c r="O5" s="2">
        <v>3.7284670000000002</v>
      </c>
      <c r="P5" s="2">
        <v>49.545797999999998</v>
      </c>
      <c r="Q5" t="str">
        <f>INDEX(B$2:H$2,1,MATCH(LARGE(B5:H5,1),B5:H5,0))</f>
        <v>mlp</v>
      </c>
      <c r="R5" t="str">
        <f>INDEX(B$2:H$2,1,MATCH(LARGE(B5:H5,2),B5:H5,0))</f>
        <v>mlp</v>
      </c>
      <c r="S5" t="str">
        <f>IF(F5&gt;E5,"sim",IF(F5=E5,"igual","não"))</f>
        <v>sim</v>
      </c>
      <c r="T5" t="str">
        <f>IF(H5&gt;G5,"sim",IF(H5=G5,"igual","não"))</f>
        <v>não</v>
      </c>
      <c r="U5" t="str">
        <f>IF(F5&gt;H5,"sim",IF(F5=H5,"igual","não"))</f>
        <v>sim</v>
      </c>
      <c r="V5" t="str">
        <f>IF(E5&gt;G5,"sim",IF(E5=G5,"igual","não"))</f>
        <v>sim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0">COUNTIF(Q$3:Q$5,$A7)/COUNTA(Q$3:Q$5)</f>
        <v>0</v>
      </c>
      <c r="R7" s="3">
        <f t="shared" si="0"/>
        <v>0.33333333333333331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</v>
      </c>
      <c r="R8" s="3">
        <f t="shared" si="0"/>
        <v>0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</v>
      </c>
      <c r="R9" s="3">
        <f t="shared" si="0"/>
        <v>0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0"/>
        <v>0</v>
      </c>
      <c r="R10" s="3">
        <f t="shared" si="0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0.66666666666666663</v>
      </c>
      <c r="T11" s="3">
        <f>COUNTIF(T$3:T$5,"sim")/COUNTA(T$3:T$5)</f>
        <v>0.33333333333333331</v>
      </c>
      <c r="U11" s="3">
        <f>COUNTIF(U$3:U$5,"sim")/COUNTA(U$3:U$5)</f>
        <v>1</v>
      </c>
      <c r="V11" s="3">
        <f>COUNTIF(V$3:V$5,"sim")/COUNTA(V$3:V$5)</f>
        <v>0.66666666666666663</v>
      </c>
    </row>
    <row r="12" spans="1:23" x14ac:dyDescent="0.25">
      <c r="A12" t="s">
        <v>34</v>
      </c>
      <c r="S12" s="3">
        <f>COUNTIF(S$3:S$5,"igual")/COUNTA(S$3:S$5)</f>
        <v>0.33333333333333331</v>
      </c>
      <c r="T12" s="3">
        <f>COUNTIF(T$3:T$5,"igual")/COUNTA(T$3:T$5)</f>
        <v>0</v>
      </c>
      <c r="U12" s="3">
        <f>COUNTIF(U$3:U$5,"igual")/COUNTA(U$3:U$5)</f>
        <v>0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0</v>
      </c>
      <c r="T13" s="3">
        <f>COUNTIF(T$3:T$5,"não")/COUNTA(T$3:T$5)</f>
        <v>0.66666666666666663</v>
      </c>
      <c r="U13" s="3">
        <f>COUNTIF(U$3:U$5,"não")/COUNTA(U$3:U$5)</f>
        <v>0</v>
      </c>
      <c r="V13" s="3">
        <f>COUNTIF(V$3:V$5,"não")/COUNTA(V$3:V$5)</f>
        <v>0.33333333333333331</v>
      </c>
    </row>
    <row r="14" spans="1:23" x14ac:dyDescent="0.25">
      <c r="A14" t="s">
        <v>36</v>
      </c>
      <c r="S14" s="4">
        <f>S11-S13</f>
        <v>0.66666666666666663</v>
      </c>
      <c r="T14" s="4">
        <f>T11-T13</f>
        <v>-0.33333333333333331</v>
      </c>
      <c r="U14" s="4">
        <f>U11-U13</f>
        <v>1</v>
      </c>
      <c r="V14" s="4">
        <f>V11-V13</f>
        <v>0.33333333333333331</v>
      </c>
    </row>
    <row r="15" spans="1:23" x14ac:dyDescent="0.25">
      <c r="B15" s="1">
        <v>0.88666666999999999</v>
      </c>
      <c r="C15" s="1">
        <v>0.88</v>
      </c>
      <c r="D15" s="1">
        <v>0.87</v>
      </c>
      <c r="E15" s="1">
        <v>0.86333333000000001</v>
      </c>
      <c r="F15" s="1">
        <v>0.86666666999999997</v>
      </c>
      <c r="G15" s="1">
        <v>0.86333333000000001</v>
      </c>
      <c r="H15" s="1">
        <v>0.86333333000000001</v>
      </c>
      <c r="I15" s="1">
        <v>0.86333333000000001</v>
      </c>
      <c r="J15" s="1">
        <v>0.86666666999999997</v>
      </c>
      <c r="K15" s="1">
        <v>0.86</v>
      </c>
      <c r="L15" s="1">
        <v>0.86</v>
      </c>
    </row>
    <row r="16" spans="1:23" x14ac:dyDescent="0.25">
      <c r="B16" s="5">
        <v>2.7040586499999999</v>
      </c>
      <c r="C16" s="5">
        <v>2.64091516</v>
      </c>
      <c r="D16" s="5">
        <v>2.9911363099999999</v>
      </c>
      <c r="E16" s="5">
        <v>2.8420696300000001</v>
      </c>
      <c r="F16" s="5">
        <v>2.6240172400000001</v>
      </c>
      <c r="G16" s="5">
        <v>2.6366224300000001</v>
      </c>
      <c r="H16" s="5">
        <v>2.62370729</v>
      </c>
      <c r="I16" s="5">
        <v>2.9350411900000002</v>
      </c>
      <c r="J16" s="5">
        <v>2.6723318100000002</v>
      </c>
      <c r="K16" s="5">
        <v>2.7281651500000001</v>
      </c>
      <c r="L16" s="5">
        <v>2.7275173700000002</v>
      </c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39</v>
      </c>
      <c r="B18" t="s">
        <v>40</v>
      </c>
      <c r="C18" t="s">
        <v>41</v>
      </c>
      <c r="D18" t="s">
        <v>42</v>
      </c>
      <c r="E18" t="s">
        <v>40</v>
      </c>
      <c r="F18" t="s">
        <v>41</v>
      </c>
      <c r="G18" t="s">
        <v>42</v>
      </c>
      <c r="N18"/>
      <c r="O18"/>
      <c r="P18"/>
    </row>
    <row r="19" spans="1:16" x14ac:dyDescent="0.25">
      <c r="A19" s="5">
        <v>0</v>
      </c>
      <c r="B19" s="1">
        <v>0.90476190000000001</v>
      </c>
      <c r="C19" s="1">
        <v>0.35593219999999998</v>
      </c>
      <c r="D19" s="1">
        <v>0.88666666999999999</v>
      </c>
      <c r="E19" s="5">
        <v>4.4971940000000002E-2</v>
      </c>
      <c r="F19" s="5">
        <v>0.24605416999999999</v>
      </c>
      <c r="G19" s="5">
        <v>2.7040586499999999</v>
      </c>
      <c r="K19"/>
      <c r="L19"/>
      <c r="M19"/>
      <c r="N19"/>
      <c r="O19"/>
      <c r="P19"/>
    </row>
    <row r="20" spans="1:16" x14ac:dyDescent="0.25">
      <c r="A20" s="5">
        <v>0.1</v>
      </c>
      <c r="B20" s="1">
        <v>0.90476190000000001</v>
      </c>
      <c r="C20" s="1">
        <v>0.37288136</v>
      </c>
      <c r="D20" s="1">
        <v>0.88</v>
      </c>
      <c r="E20" s="5">
        <v>4.0975570000000003E-2</v>
      </c>
      <c r="F20" s="5">
        <v>0.23826169999999999</v>
      </c>
      <c r="G20" s="5">
        <v>2.64091516</v>
      </c>
      <c r="K20"/>
      <c r="L20"/>
      <c r="M20"/>
      <c r="N20"/>
      <c r="O20"/>
      <c r="P20"/>
    </row>
    <row r="21" spans="1:16" x14ac:dyDescent="0.25">
      <c r="A21" s="5">
        <v>0.2</v>
      </c>
      <c r="B21" s="1">
        <v>0.90476190000000001</v>
      </c>
      <c r="C21" s="1">
        <v>0.37288136</v>
      </c>
      <c r="D21" s="1">
        <v>0.87</v>
      </c>
      <c r="E21" s="5">
        <v>4.0974620000000003E-2</v>
      </c>
      <c r="F21" s="5">
        <v>0.24290991000000001</v>
      </c>
      <c r="G21" s="5">
        <v>2.9911363099999999</v>
      </c>
      <c r="K21"/>
      <c r="L21"/>
      <c r="M21"/>
      <c r="N21"/>
      <c r="O21"/>
      <c r="P21"/>
    </row>
    <row r="22" spans="1:16" x14ac:dyDescent="0.25">
      <c r="A22" s="5">
        <v>0.3</v>
      </c>
      <c r="B22" s="1">
        <v>0.90476190000000001</v>
      </c>
      <c r="C22" s="1">
        <v>0.38983051000000002</v>
      </c>
      <c r="D22" s="1">
        <v>0.86333333000000001</v>
      </c>
      <c r="E22" s="5">
        <v>3.9975400000000001E-2</v>
      </c>
      <c r="F22" s="5">
        <v>0.24384928</v>
      </c>
      <c r="G22" s="5">
        <v>2.8420696300000001</v>
      </c>
      <c r="K22"/>
      <c r="L22"/>
      <c r="M22"/>
      <c r="N22"/>
      <c r="O22"/>
      <c r="P22"/>
    </row>
    <row r="23" spans="1:16" x14ac:dyDescent="0.25">
      <c r="A23" s="5">
        <v>0.4</v>
      </c>
      <c r="B23" s="1">
        <v>0.90476190000000001</v>
      </c>
      <c r="C23" s="1">
        <v>0.38983051000000002</v>
      </c>
      <c r="D23" s="1">
        <v>0.86666666999999997</v>
      </c>
      <c r="E23" s="5">
        <v>4.1974539999999998E-2</v>
      </c>
      <c r="F23" s="5">
        <v>0.24510860000000001</v>
      </c>
      <c r="G23" s="5">
        <v>2.6240172400000001</v>
      </c>
      <c r="K23"/>
      <c r="L23"/>
      <c r="M23"/>
      <c r="N23"/>
      <c r="O23"/>
      <c r="P23"/>
    </row>
    <row r="24" spans="1:16" x14ac:dyDescent="0.25">
      <c r="A24" s="5">
        <v>0.5</v>
      </c>
      <c r="B24" s="1">
        <v>0.90476190000000001</v>
      </c>
      <c r="C24" s="1">
        <v>0.38983051000000002</v>
      </c>
      <c r="D24" s="1">
        <v>0.86333333000000001</v>
      </c>
      <c r="E24" s="5">
        <v>3.9975169999999997E-2</v>
      </c>
      <c r="F24" s="5">
        <v>0.24684811000000001</v>
      </c>
      <c r="G24" s="5">
        <v>2.6366224300000001</v>
      </c>
      <c r="K24"/>
      <c r="L24"/>
      <c r="M24"/>
      <c r="N24"/>
      <c r="O24"/>
      <c r="P24"/>
    </row>
    <row r="25" spans="1:16" x14ac:dyDescent="0.25">
      <c r="A25" s="5">
        <v>0.6</v>
      </c>
      <c r="B25" s="1">
        <v>0.90476190000000001</v>
      </c>
      <c r="C25" s="1">
        <v>0.38983051000000002</v>
      </c>
      <c r="D25" s="1">
        <v>0.86333333000000001</v>
      </c>
      <c r="E25" s="5">
        <v>4.4973609999999997E-2</v>
      </c>
      <c r="F25" s="5">
        <v>0.24215531000000001</v>
      </c>
      <c r="G25" s="5">
        <v>2.62370729</v>
      </c>
      <c r="K25"/>
      <c r="L25"/>
      <c r="M25"/>
      <c r="N25"/>
      <c r="O25"/>
      <c r="P25"/>
    </row>
    <row r="26" spans="1:16" x14ac:dyDescent="0.25">
      <c r="A26" s="5">
        <v>0.7</v>
      </c>
      <c r="B26" s="1">
        <v>0.90476190000000001</v>
      </c>
      <c r="C26" s="1">
        <v>0.38983051000000002</v>
      </c>
      <c r="D26" s="1">
        <v>0.86333333000000001</v>
      </c>
      <c r="E26" s="5">
        <v>4.2973999999999998E-2</v>
      </c>
      <c r="F26" s="5">
        <v>0.24394655000000001</v>
      </c>
      <c r="G26" s="5">
        <v>2.9350411900000002</v>
      </c>
      <c r="K26"/>
      <c r="L26"/>
      <c r="M26"/>
      <c r="N26"/>
      <c r="O26"/>
      <c r="P26"/>
    </row>
    <row r="27" spans="1:16" x14ac:dyDescent="0.25">
      <c r="A27" s="5">
        <v>0.8</v>
      </c>
      <c r="B27" s="1">
        <v>0.90476190000000001</v>
      </c>
      <c r="C27" s="1">
        <v>0.38983051000000002</v>
      </c>
      <c r="D27" s="1">
        <v>0.86666666999999997</v>
      </c>
      <c r="E27" s="5">
        <v>3.997564E-2</v>
      </c>
      <c r="F27" s="5">
        <v>0.24621868</v>
      </c>
      <c r="G27" s="5">
        <v>2.6723318100000002</v>
      </c>
      <c r="K27"/>
      <c r="L27"/>
      <c r="M27"/>
      <c r="N27"/>
      <c r="O27"/>
      <c r="P27"/>
    </row>
    <row r="28" spans="1:16" x14ac:dyDescent="0.25">
      <c r="A28" s="5">
        <v>0.9</v>
      </c>
      <c r="B28" s="1">
        <v>0.90476190000000001</v>
      </c>
      <c r="C28" s="1">
        <v>0.38983051000000002</v>
      </c>
      <c r="D28" s="1">
        <v>0.86</v>
      </c>
      <c r="E28" s="5">
        <v>3.7976259999999998E-2</v>
      </c>
      <c r="F28" s="5">
        <v>0.24884701000000001</v>
      </c>
      <c r="G28" s="5">
        <v>2.7281651500000001</v>
      </c>
      <c r="K28"/>
      <c r="L28"/>
      <c r="M28"/>
      <c r="N28"/>
      <c r="O28"/>
      <c r="P28"/>
    </row>
    <row r="29" spans="1:16" x14ac:dyDescent="0.25">
      <c r="A29" s="5">
        <v>1</v>
      </c>
      <c r="B29" s="1">
        <v>0.90476190000000001</v>
      </c>
      <c r="C29" s="1">
        <v>0.38983051000000002</v>
      </c>
      <c r="D29" s="1">
        <v>0.86</v>
      </c>
      <c r="E29" s="5">
        <v>3.8975240000000001E-2</v>
      </c>
      <c r="F29" s="5">
        <v>0.25096560000000001</v>
      </c>
      <c r="G29" s="5">
        <v>2.7275173700000002</v>
      </c>
      <c r="K29"/>
      <c r="L29"/>
      <c r="M29"/>
      <c r="N29"/>
      <c r="O29"/>
      <c r="P29"/>
    </row>
  </sheetData>
  <conditionalFormatting sqref="Q6:S6 Q3:Q5">
    <cfRule type="cellIs" dxfId="99" priority="17" operator="equal">
      <formula>"kmss2"</formula>
    </cfRule>
    <cfRule type="cellIs" dxfId="98" priority="18" operator="equal">
      <formula>"kms2"</formula>
    </cfRule>
    <cfRule type="cellIs" dxfId="97" priority="19" operator="equal">
      <formula>"kmss"</formula>
    </cfRule>
    <cfRule type="cellIs" dxfId="96" priority="20" operator="equal">
      <formula>"kms"</formula>
    </cfRule>
  </conditionalFormatting>
  <conditionalFormatting sqref="Q7:R10 H6:P6">
    <cfRule type="cellIs" dxfId="95" priority="15" operator="equal">
      <formula>"kmss"</formula>
    </cfRule>
    <cfRule type="cellIs" dxfId="94" priority="16" operator="equal">
      <formula>"kms"</formula>
    </cfRule>
  </conditionalFormatting>
  <conditionalFormatting sqref="S7:S10">
    <cfRule type="cellIs" dxfId="93" priority="13" operator="equal">
      <formula>"kmss"</formula>
    </cfRule>
    <cfRule type="cellIs" dxfId="92" priority="14" operator="equal">
      <formula>"kms"</formula>
    </cfRule>
  </conditionalFormatting>
  <conditionalFormatting sqref="Q3:Q5">
    <cfRule type="cellIs" dxfId="91" priority="11" operator="equal">
      <formula>"ossgwr"</formula>
    </cfRule>
    <cfRule type="cellIs" dxfId="90" priority="12" operator="equal">
      <formula>"osgwr"</formula>
    </cfRule>
  </conditionalFormatting>
  <conditionalFormatting sqref="S3:S5">
    <cfRule type="cellIs" dxfId="89" priority="7" operator="equal">
      <formula>"kmss2"</formula>
    </cfRule>
    <cfRule type="cellIs" dxfId="88" priority="8" operator="equal">
      <formula>"kms2"</formula>
    </cfRule>
    <cfRule type="cellIs" dxfId="87" priority="9" operator="equal">
      <formula>"kmss"</formula>
    </cfRule>
    <cfRule type="cellIs" dxfId="86" priority="10" operator="equal">
      <formula>"kms"</formula>
    </cfRule>
  </conditionalFormatting>
  <conditionalFormatting sqref="R3:R5">
    <cfRule type="cellIs" dxfId="85" priority="3" operator="equal">
      <formula>"kmss2"</formula>
    </cfRule>
    <cfRule type="cellIs" dxfId="84" priority="4" operator="equal">
      <formula>"kms2"</formula>
    </cfRule>
    <cfRule type="cellIs" dxfId="83" priority="5" operator="equal">
      <formula>"kmss"</formula>
    </cfRule>
    <cfRule type="cellIs" dxfId="82" priority="6" operator="equal">
      <formula>"kms"</formula>
    </cfRule>
  </conditionalFormatting>
  <conditionalFormatting sqref="R3:R5">
    <cfRule type="cellIs" dxfId="81" priority="1" operator="equal">
      <formula>"ossgwr"</formula>
    </cfRule>
    <cfRule type="cellIs" dxfId="8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9"/>
  <sheetViews>
    <sheetView workbookViewId="0">
      <selection activeCell="F35" sqref="F35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41</v>
      </c>
      <c r="B3" s="1">
        <v>0.59322033898305004</v>
      </c>
      <c r="C3" s="1">
        <v>0.47457627118644002</v>
      </c>
      <c r="D3" s="1">
        <v>0.54237288135593198</v>
      </c>
      <c r="E3" s="1">
        <v>0.55932203389830504</v>
      </c>
      <c r="F3" s="1">
        <v>0.59322033898305004</v>
      </c>
      <c r="G3" s="1">
        <v>0.52542372881355903</v>
      </c>
      <c r="H3" s="1">
        <v>0.45762711864406702</v>
      </c>
      <c r="I3" s="2">
        <v>12</v>
      </c>
      <c r="J3" s="2">
        <v>12</v>
      </c>
      <c r="K3" s="2">
        <v>34</v>
      </c>
      <c r="L3" s="2">
        <v>68</v>
      </c>
      <c r="M3" s="2">
        <v>4.8150240000000002</v>
      </c>
      <c r="N3" s="2">
        <v>0.22785900000000001</v>
      </c>
      <c r="O3" s="2">
        <v>1.061345</v>
      </c>
      <c r="P3" s="2">
        <v>6.8747670000000003</v>
      </c>
      <c r="Q3" t="str">
        <f>INDEX(B$2:H$2,1,MATCH(LARGE(B3:H3,1),B3:H3,0))</f>
        <v>knn</v>
      </c>
      <c r="R3" t="str">
        <f>INDEX(B$2:H$2,1,MATCH(LARGE(B3:H3,2),B3:H3,0))</f>
        <v>knn</v>
      </c>
      <c r="S3" t="str">
        <f>IF(F3&gt;E3,"sim",IF(F3=E3,"igual","não"))</f>
        <v>sim</v>
      </c>
      <c r="T3" t="str">
        <f>IF(H3&gt;G3,"sim",IF(H3=G3,"igual","não"))</f>
        <v>não</v>
      </c>
      <c r="U3" t="str">
        <f>IF(F3&gt;H3,"sim",IF(F3=H3,"igual","não"))</f>
        <v>sim</v>
      </c>
      <c r="V3" t="str">
        <f>IF(E3&gt;G3,"sim",IF(E3=G3,"igual","não"))</f>
        <v>sim</v>
      </c>
      <c r="W3" s="1"/>
    </row>
    <row r="4" spans="1:23" x14ac:dyDescent="0.25">
      <c r="A4" t="s">
        <v>30</v>
      </c>
      <c r="B4" s="1">
        <v>0.56164383561643805</v>
      </c>
      <c r="C4" s="1">
        <v>0.57534246575342396</v>
      </c>
      <c r="D4" s="1">
        <v>0.61643835616438303</v>
      </c>
      <c r="E4" s="1">
        <v>0.57534246575342396</v>
      </c>
      <c r="F4" s="1">
        <v>0.61643835616438303</v>
      </c>
      <c r="G4" s="1">
        <v>0.56164383561643805</v>
      </c>
      <c r="H4" s="1">
        <v>0.465753424657534</v>
      </c>
      <c r="I4" s="2">
        <v>17</v>
      </c>
      <c r="J4" s="2">
        <v>17</v>
      </c>
      <c r="K4" s="2">
        <v>126</v>
      </c>
      <c r="L4" s="2">
        <v>449</v>
      </c>
      <c r="M4" s="2">
        <v>6.8156230000000004</v>
      </c>
      <c r="N4" s="2">
        <v>0.46870899999999999</v>
      </c>
      <c r="O4" s="2">
        <v>3.7284670000000002</v>
      </c>
      <c r="P4" s="2">
        <v>49.545797999999998</v>
      </c>
      <c r="Q4" t="str">
        <f>INDEX(B$2:H$2,1,MATCH(LARGE(B4:H4,1),B4:H4,0))</f>
        <v>mlp</v>
      </c>
      <c r="R4" t="str">
        <f>INDEX(B$2:H$2,1,MATCH(LARGE(B4:H4,2),B4:H4,0))</f>
        <v>mlp</v>
      </c>
      <c r="S4" t="str">
        <f>IF(F4&gt;E4,"sim",IF(F4=E4,"igual","não"))</f>
        <v>sim</v>
      </c>
      <c r="T4" t="str">
        <f>IF(H4&gt;G4,"sim",IF(H4=G4,"igual","não"))</f>
        <v>não</v>
      </c>
      <c r="U4" t="str">
        <f>IF(F4&gt;H4,"sim",IF(F4=H4,"igual","não"))</f>
        <v>sim</v>
      </c>
      <c r="V4" t="str">
        <f>IF(E4&gt;G4,"sim",IF(E4=G4,"igual","não"))</f>
        <v>sim</v>
      </c>
      <c r="W4" s="1"/>
    </row>
    <row r="5" spans="1:23" x14ac:dyDescent="0.25">
      <c r="A5" t="s">
        <v>31</v>
      </c>
      <c r="B5" s="1">
        <v>0.93333333333333302</v>
      </c>
      <c r="C5" s="1">
        <v>0.82333333333333303</v>
      </c>
      <c r="D5" s="1">
        <v>0.89666666666666595</v>
      </c>
      <c r="E5" s="1">
        <v>0.913333333333333</v>
      </c>
      <c r="F5" s="1">
        <v>0.90666666666666595</v>
      </c>
      <c r="G5" s="1">
        <v>0.92</v>
      </c>
      <c r="H5" s="1">
        <v>0.85</v>
      </c>
      <c r="I5" s="2">
        <v>22</v>
      </c>
      <c r="J5" s="2">
        <v>22</v>
      </c>
      <c r="K5" s="2">
        <v>499</v>
      </c>
      <c r="L5" s="2">
        <v>1862</v>
      </c>
      <c r="M5" s="2">
        <v>27.388038000000002</v>
      </c>
      <c r="N5" s="2">
        <v>2.749304</v>
      </c>
      <c r="O5" s="2">
        <v>46.534196999999999</v>
      </c>
      <c r="P5" s="2">
        <v>794.99161800000002</v>
      </c>
      <c r="Q5" t="str">
        <f>INDEX(B$2:H$2,1,MATCH(LARGE(B5:H5,1),B5:H5,0))</f>
        <v>knn</v>
      </c>
      <c r="R5" t="str">
        <f>INDEX(B$2:H$2,1,MATCH(LARGE(B5:H5,2),B5:H5,0))</f>
        <v>osgwr</v>
      </c>
      <c r="S5" t="str">
        <f>IF(F5&gt;E5,"sim",IF(F5=E5,"igual","não"))</f>
        <v>não</v>
      </c>
      <c r="T5" t="str">
        <f>IF(H5&gt;G5,"sim",IF(H5=G5,"igual","não"))</f>
        <v>não</v>
      </c>
      <c r="U5" t="str">
        <f>IF(F5&gt;H5,"sim",IF(F5=H5,"igual","não"))</f>
        <v>sim</v>
      </c>
      <c r="V5" t="str">
        <f>IF(E5&gt;G5,"sim",IF(E5=G5,"igual","não"))</f>
        <v>não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0">COUNTIF(Q$3:Q$5,$A7)/COUNTA(Q$3:Q$5)</f>
        <v>0</v>
      </c>
      <c r="R7" s="3">
        <f t="shared" si="0"/>
        <v>0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</v>
      </c>
      <c r="R8" s="3">
        <f t="shared" si="0"/>
        <v>0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</v>
      </c>
      <c r="R9" s="3">
        <f t="shared" si="0"/>
        <v>0.33333333333333331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0"/>
        <v>0</v>
      </c>
      <c r="R10" s="3">
        <f t="shared" si="0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0.66666666666666663</v>
      </c>
      <c r="T11" s="3">
        <f>COUNTIF(T$3:T$5,"sim")/COUNTA(T$3:T$5)</f>
        <v>0</v>
      </c>
      <c r="U11" s="3">
        <f>COUNTIF(U$3:U$5,"sim")/COUNTA(U$3:U$5)</f>
        <v>1</v>
      </c>
      <c r="V11" s="3">
        <f>COUNTIF(V$3:V$5,"sim")/COUNTA(V$3:V$5)</f>
        <v>0.66666666666666663</v>
      </c>
    </row>
    <row r="12" spans="1:23" x14ac:dyDescent="0.25">
      <c r="A12" t="s">
        <v>34</v>
      </c>
      <c r="S12" s="3">
        <f>COUNTIF(S$3:S$5,"igual")/COUNTA(S$3:S$5)</f>
        <v>0</v>
      </c>
      <c r="T12" s="3">
        <f>COUNTIF(T$3:T$5,"igual")/COUNTA(T$3:T$5)</f>
        <v>0</v>
      </c>
      <c r="U12" s="3">
        <f>COUNTIF(U$3:U$5,"igual")/COUNTA(U$3:U$5)</f>
        <v>0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0.33333333333333331</v>
      </c>
      <c r="T13" s="3">
        <f>COUNTIF(T$3:T$5,"não")/COUNTA(T$3:T$5)</f>
        <v>1</v>
      </c>
      <c r="U13" s="3">
        <f>COUNTIF(U$3:U$5,"não")/COUNTA(U$3:U$5)</f>
        <v>0</v>
      </c>
      <c r="V13" s="3">
        <f>COUNTIF(V$3:V$5,"não")/COUNTA(V$3:V$5)</f>
        <v>0.33333333333333331</v>
      </c>
    </row>
    <row r="14" spans="1:23" x14ac:dyDescent="0.25">
      <c r="A14" t="s">
        <v>36</v>
      </c>
      <c r="S14" s="4">
        <f>S11-S13</f>
        <v>0.33333333333333331</v>
      </c>
      <c r="T14" s="4">
        <f>T11-T13</f>
        <v>-1</v>
      </c>
      <c r="U14" s="4">
        <f>U11-U13</f>
        <v>1</v>
      </c>
      <c r="V14" s="4">
        <f>V11-V13</f>
        <v>0.33333333333333331</v>
      </c>
    </row>
    <row r="15" spans="1:23" x14ac:dyDescent="0.25">
      <c r="B15" s="1">
        <v>0.88666666999999999</v>
      </c>
      <c r="C15" s="1">
        <v>0.88</v>
      </c>
      <c r="D15" s="1">
        <v>0.87</v>
      </c>
      <c r="E15" s="1">
        <v>0.86333333000000001</v>
      </c>
      <c r="F15" s="1">
        <v>0.86666666999999997</v>
      </c>
      <c r="G15" s="1">
        <v>0.86333333000000001</v>
      </c>
      <c r="H15" s="1">
        <v>0.86333333000000001</v>
      </c>
      <c r="I15" s="1">
        <v>0.86333333000000001</v>
      </c>
      <c r="J15" s="1">
        <v>0.86666666999999997</v>
      </c>
      <c r="K15" s="1">
        <v>0.86</v>
      </c>
      <c r="L15" s="1">
        <v>0.86</v>
      </c>
    </row>
    <row r="16" spans="1:23" x14ac:dyDescent="0.25">
      <c r="B16" s="5">
        <v>2.7040586499999999</v>
      </c>
      <c r="C16" s="5">
        <v>2.64091516</v>
      </c>
      <c r="D16" s="5">
        <v>2.9911363099999999</v>
      </c>
      <c r="E16" s="5">
        <v>2.8420696300000001</v>
      </c>
      <c r="F16" s="5">
        <v>2.6240172400000001</v>
      </c>
      <c r="G16" s="5">
        <v>2.6366224300000001</v>
      </c>
      <c r="H16" s="5">
        <v>2.62370729</v>
      </c>
      <c r="I16" s="5">
        <v>2.9350411900000002</v>
      </c>
      <c r="J16" s="5">
        <v>2.6723318100000002</v>
      </c>
      <c r="K16" s="5">
        <v>2.7281651500000001</v>
      </c>
      <c r="L16" s="5">
        <v>2.7275173700000002</v>
      </c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39</v>
      </c>
      <c r="B18" t="s">
        <v>41</v>
      </c>
      <c r="C18" t="s">
        <v>30</v>
      </c>
      <c r="D18" t="s">
        <v>31</v>
      </c>
      <c r="E18" t="s">
        <v>41</v>
      </c>
      <c r="F18" t="s">
        <v>30</v>
      </c>
      <c r="G18" t="s">
        <v>31</v>
      </c>
      <c r="N18"/>
      <c r="O18"/>
      <c r="P18"/>
    </row>
    <row r="19" spans="1:16" x14ac:dyDescent="0.25">
      <c r="A19" s="5">
        <v>0</v>
      </c>
      <c r="B19" s="1">
        <v>0.59322034000000001</v>
      </c>
      <c r="C19" s="1">
        <v>0.58904109999999998</v>
      </c>
      <c r="D19" s="1">
        <v>0.90666667000000001</v>
      </c>
      <c r="E19" s="5">
        <v>0.22785902</v>
      </c>
      <c r="F19" s="5">
        <v>0.48370075000000001</v>
      </c>
      <c r="G19" s="5">
        <v>2.74930429</v>
      </c>
      <c r="K19"/>
      <c r="L19"/>
      <c r="M19"/>
      <c r="N19"/>
      <c r="O19"/>
      <c r="P19"/>
    </row>
    <row r="20" spans="1:16" x14ac:dyDescent="0.25">
      <c r="A20" s="5">
        <v>0.1</v>
      </c>
      <c r="B20" s="1">
        <v>0.59322034000000001</v>
      </c>
      <c r="C20" s="1">
        <v>0.57534247000000005</v>
      </c>
      <c r="D20" s="1">
        <v>0.9</v>
      </c>
      <c r="E20" s="5">
        <v>0.21886182000000001</v>
      </c>
      <c r="F20" s="5">
        <v>0.45172000000000001</v>
      </c>
      <c r="G20" s="5">
        <v>2.7223129300000002</v>
      </c>
      <c r="K20"/>
      <c r="L20"/>
      <c r="M20"/>
      <c r="N20"/>
      <c r="O20"/>
      <c r="P20"/>
    </row>
    <row r="21" spans="1:16" x14ac:dyDescent="0.25">
      <c r="A21" s="5">
        <v>0.2</v>
      </c>
      <c r="B21" s="1">
        <v>0.59322034000000001</v>
      </c>
      <c r="C21" s="1">
        <v>0.58904109999999998</v>
      </c>
      <c r="D21" s="1">
        <v>0.90333333000000005</v>
      </c>
      <c r="E21" s="5">
        <v>0.22286248</v>
      </c>
      <c r="F21" s="5">
        <v>0.46171498</v>
      </c>
      <c r="G21" s="5">
        <v>2.7233140499999999</v>
      </c>
      <c r="K21"/>
      <c r="L21"/>
      <c r="M21"/>
      <c r="N21"/>
      <c r="O21"/>
      <c r="P21"/>
    </row>
    <row r="22" spans="1:16" x14ac:dyDescent="0.25">
      <c r="A22" s="5">
        <v>0.3</v>
      </c>
      <c r="B22" s="1">
        <v>0.59322034000000001</v>
      </c>
      <c r="C22" s="1">
        <v>0.57534247000000005</v>
      </c>
      <c r="D22" s="1">
        <v>0.90333333000000005</v>
      </c>
      <c r="E22" s="5">
        <v>0.22486067000000001</v>
      </c>
      <c r="F22" s="5">
        <v>0.49369550000000001</v>
      </c>
      <c r="G22" s="5">
        <v>2.7253112800000001</v>
      </c>
      <c r="K22"/>
      <c r="L22"/>
      <c r="M22"/>
      <c r="N22"/>
      <c r="O22"/>
      <c r="P22"/>
    </row>
    <row r="23" spans="1:16" x14ac:dyDescent="0.25">
      <c r="A23" s="5">
        <v>0.4</v>
      </c>
      <c r="B23" s="1">
        <v>0.59322034000000001</v>
      </c>
      <c r="C23" s="1">
        <v>0.58904109999999998</v>
      </c>
      <c r="D23" s="1">
        <v>0.90333333000000005</v>
      </c>
      <c r="E23" s="5">
        <v>0.22936582999999999</v>
      </c>
      <c r="F23" s="5">
        <v>0.51068281999999998</v>
      </c>
      <c r="G23" s="5">
        <v>2.72830963</v>
      </c>
      <c r="K23"/>
      <c r="L23"/>
      <c r="M23"/>
      <c r="N23"/>
      <c r="O23"/>
      <c r="P23"/>
    </row>
    <row r="24" spans="1:16" x14ac:dyDescent="0.25">
      <c r="A24" s="5">
        <v>0.5</v>
      </c>
      <c r="B24" s="1">
        <v>0.59322034000000001</v>
      </c>
      <c r="C24" s="1">
        <v>0.58904109999999998</v>
      </c>
      <c r="D24" s="1">
        <v>0.90333333000000005</v>
      </c>
      <c r="E24" s="5">
        <v>0.22485995</v>
      </c>
      <c r="F24" s="5">
        <v>0.48769832000000002</v>
      </c>
      <c r="G24" s="5">
        <v>2.7223129300000002</v>
      </c>
      <c r="K24"/>
      <c r="L24"/>
      <c r="M24"/>
      <c r="N24"/>
      <c r="O24"/>
      <c r="P24"/>
    </row>
    <row r="25" spans="1:16" x14ac:dyDescent="0.25">
      <c r="A25" s="5">
        <v>0.6</v>
      </c>
      <c r="B25" s="1">
        <v>0.59322034000000001</v>
      </c>
      <c r="C25" s="1">
        <v>0.58904109999999998</v>
      </c>
      <c r="D25" s="1">
        <v>0.90333333000000005</v>
      </c>
      <c r="E25" s="5">
        <v>0.2268579</v>
      </c>
      <c r="F25" s="5">
        <v>0.48370122999999998</v>
      </c>
      <c r="G25" s="5">
        <v>2.7213149099999998</v>
      </c>
      <c r="K25"/>
      <c r="L25"/>
      <c r="M25"/>
      <c r="N25"/>
      <c r="O25"/>
      <c r="P25"/>
    </row>
    <row r="26" spans="1:16" x14ac:dyDescent="0.25">
      <c r="A26" s="5">
        <v>0.7</v>
      </c>
      <c r="B26" s="1">
        <v>0.59322034000000001</v>
      </c>
      <c r="C26" s="1">
        <v>0.58904109999999998</v>
      </c>
      <c r="D26" s="1">
        <v>0.90666667000000001</v>
      </c>
      <c r="E26" s="5">
        <v>0.22885704000000001</v>
      </c>
      <c r="F26" s="5">
        <v>0.4827013</v>
      </c>
      <c r="G26" s="5">
        <v>2.7263090600000002</v>
      </c>
      <c r="K26"/>
      <c r="L26"/>
      <c r="M26"/>
      <c r="N26"/>
      <c r="O26"/>
      <c r="P26"/>
    </row>
    <row r="27" spans="1:16" x14ac:dyDescent="0.25">
      <c r="A27" s="5">
        <v>0.8</v>
      </c>
      <c r="B27" s="1">
        <v>0.59322034000000001</v>
      </c>
      <c r="C27" s="1">
        <v>0.60273973000000003</v>
      </c>
      <c r="D27" s="1">
        <v>0.90666667000000001</v>
      </c>
      <c r="E27" s="5">
        <v>0.22586154999999999</v>
      </c>
      <c r="F27" s="5">
        <v>0.48170304000000003</v>
      </c>
      <c r="G27" s="5">
        <v>2.7243132600000002</v>
      </c>
      <c r="K27"/>
      <c r="L27"/>
      <c r="M27"/>
      <c r="N27"/>
      <c r="O27"/>
      <c r="P27"/>
    </row>
    <row r="28" spans="1:16" x14ac:dyDescent="0.25">
      <c r="A28" s="5">
        <v>0.9</v>
      </c>
      <c r="B28" s="1">
        <v>0.59322034000000001</v>
      </c>
      <c r="C28" s="1">
        <v>0.61643835999999996</v>
      </c>
      <c r="D28" s="1">
        <v>0.90666667000000001</v>
      </c>
      <c r="E28" s="5">
        <v>0.22586154999999999</v>
      </c>
      <c r="F28" s="5">
        <v>0.46870947000000002</v>
      </c>
      <c r="G28" s="5">
        <v>2.7233140499999999</v>
      </c>
      <c r="K28"/>
      <c r="L28"/>
      <c r="M28"/>
      <c r="N28"/>
      <c r="O28"/>
      <c r="P28"/>
    </row>
    <row r="29" spans="1:16" x14ac:dyDescent="0.25">
      <c r="A29" s="5">
        <v>1</v>
      </c>
      <c r="B29" s="1">
        <v>0.59322034000000001</v>
      </c>
      <c r="C29" s="1">
        <v>0.61643835999999996</v>
      </c>
      <c r="D29" s="1">
        <v>0.90666667000000001</v>
      </c>
      <c r="E29" s="5">
        <v>0.22886013999999999</v>
      </c>
      <c r="F29" s="5">
        <v>0.48869610000000002</v>
      </c>
      <c r="G29" s="5">
        <v>2.72930932</v>
      </c>
      <c r="K29"/>
      <c r="L29"/>
      <c r="M29"/>
      <c r="N29"/>
      <c r="O29"/>
      <c r="P29"/>
    </row>
  </sheetData>
  <conditionalFormatting sqref="Q6:S6 Q3:Q5">
    <cfRule type="cellIs" dxfId="79" priority="17" operator="equal">
      <formula>"kmss2"</formula>
    </cfRule>
    <cfRule type="cellIs" dxfId="78" priority="18" operator="equal">
      <formula>"kms2"</formula>
    </cfRule>
    <cfRule type="cellIs" dxfId="77" priority="19" operator="equal">
      <formula>"kmss"</formula>
    </cfRule>
    <cfRule type="cellIs" dxfId="76" priority="20" operator="equal">
      <formula>"kms"</formula>
    </cfRule>
  </conditionalFormatting>
  <conditionalFormatting sqref="Q7:R10 H6:P6">
    <cfRule type="cellIs" dxfId="75" priority="15" operator="equal">
      <formula>"kmss"</formula>
    </cfRule>
    <cfRule type="cellIs" dxfId="74" priority="16" operator="equal">
      <formula>"kms"</formula>
    </cfRule>
  </conditionalFormatting>
  <conditionalFormatting sqref="S7:S10">
    <cfRule type="cellIs" dxfId="73" priority="13" operator="equal">
      <formula>"kmss"</formula>
    </cfRule>
    <cfRule type="cellIs" dxfId="72" priority="14" operator="equal">
      <formula>"kms"</formula>
    </cfRule>
  </conditionalFormatting>
  <conditionalFormatting sqref="Q3:Q5">
    <cfRule type="cellIs" dxfId="71" priority="11" operator="equal">
      <formula>"ossgwr"</formula>
    </cfRule>
    <cfRule type="cellIs" dxfId="70" priority="12" operator="equal">
      <formula>"osgwr"</formula>
    </cfRule>
  </conditionalFormatting>
  <conditionalFormatting sqref="S3:S5">
    <cfRule type="cellIs" dxfId="69" priority="7" operator="equal">
      <formula>"kmss2"</formula>
    </cfRule>
    <cfRule type="cellIs" dxfId="68" priority="8" operator="equal">
      <formula>"kms2"</formula>
    </cfRule>
    <cfRule type="cellIs" dxfId="67" priority="9" operator="equal">
      <formula>"kmss"</formula>
    </cfRule>
    <cfRule type="cellIs" dxfId="66" priority="10" operator="equal">
      <formula>"kms"</formula>
    </cfRule>
  </conditionalFormatting>
  <conditionalFormatting sqref="R3:R5">
    <cfRule type="cellIs" dxfId="65" priority="3" operator="equal">
      <formula>"kmss2"</formula>
    </cfRule>
    <cfRule type="cellIs" dxfId="64" priority="4" operator="equal">
      <formula>"kms2"</formula>
    </cfRule>
    <cfRule type="cellIs" dxfId="63" priority="5" operator="equal">
      <formula>"kmss"</formula>
    </cfRule>
    <cfRule type="cellIs" dxfId="62" priority="6" operator="equal">
      <formula>"kms"</formula>
    </cfRule>
  </conditionalFormatting>
  <conditionalFormatting sqref="R3:R5">
    <cfRule type="cellIs" dxfId="61" priority="1" operator="equal">
      <formula>"ossgwr"</formula>
    </cfRule>
    <cfRule type="cellIs" dxfId="6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9"/>
  <sheetViews>
    <sheetView workbookViewId="0">
      <selection activeCell="A19" sqref="A19:A29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29</v>
      </c>
      <c r="B3" s="1">
        <v>0.94736842105263097</v>
      </c>
      <c r="C3" s="1">
        <v>0.90350877192982404</v>
      </c>
      <c r="D3" s="1">
        <v>0.98245614035087703</v>
      </c>
      <c r="E3" s="1">
        <v>0.93859649122806998</v>
      </c>
      <c r="F3" s="1">
        <v>0.929824561403508</v>
      </c>
      <c r="G3" s="1">
        <v>0.929824561403508</v>
      </c>
      <c r="H3" s="1">
        <v>0.62280701754385903</v>
      </c>
      <c r="I3" s="2">
        <v>11</v>
      </c>
      <c r="J3" s="2">
        <v>11</v>
      </c>
      <c r="K3" s="2">
        <v>12</v>
      </c>
      <c r="L3" s="2">
        <v>34</v>
      </c>
      <c r="M3" s="2">
        <v>5.2287590000000002</v>
      </c>
      <c r="N3" s="2">
        <v>0.44789200000000001</v>
      </c>
      <c r="O3" s="2">
        <v>1.2608440000000001</v>
      </c>
      <c r="P3" s="2">
        <v>9.9341830000000009</v>
      </c>
      <c r="Q3" t="str">
        <f>INDEX(B$2:H$2,1,MATCH(LARGE(B3:H3,1),B3:H3,0))</f>
        <v>mlp</v>
      </c>
      <c r="R3" t="str">
        <f>INDEX(B$2:H$2,1,MATCH(LARGE(B3:H3,2),B3:H3,0))</f>
        <v>knn</v>
      </c>
      <c r="S3" t="str">
        <f>IF(F3&gt;E3,"sim",IF(F3=E3,"igual","não"))</f>
        <v>não</v>
      </c>
      <c r="T3" t="str">
        <f t="shared" ref="T3:T5" si="0">IF(H3&gt;G3,"sim",IF(H3=G3,"igual","não"))</f>
        <v>não</v>
      </c>
      <c r="U3" t="str">
        <f>IF(F3&gt;H3,"sim",IF(F3=H3,"igual","não"))</f>
        <v>sim</v>
      </c>
      <c r="V3" t="str">
        <f>IF(E3&gt;G3,"sim",IF(E3=G3,"igual","não"))</f>
        <v>sim</v>
      </c>
      <c r="W3" s="1"/>
    </row>
    <row r="4" spans="1:23" x14ac:dyDescent="0.25">
      <c r="A4" t="s">
        <v>47</v>
      </c>
      <c r="B4" s="1">
        <v>0.79452054794520499</v>
      </c>
      <c r="C4" s="1">
        <v>0.58904109589041098</v>
      </c>
      <c r="D4" s="1">
        <v>0.65753424657534199</v>
      </c>
      <c r="E4" s="1">
        <v>0.61643835616438303</v>
      </c>
      <c r="F4" s="1">
        <v>0.58904109589041098</v>
      </c>
      <c r="G4" s="1">
        <v>0.67123287671232801</v>
      </c>
      <c r="H4" s="1">
        <v>0.64383561643835596</v>
      </c>
      <c r="I4" s="2">
        <v>12</v>
      </c>
      <c r="J4" s="2">
        <v>12</v>
      </c>
      <c r="K4" s="2">
        <v>127</v>
      </c>
      <c r="L4" s="2">
        <v>455</v>
      </c>
      <c r="M4" s="2">
        <v>6.0914849999999996</v>
      </c>
      <c r="N4" s="2">
        <v>0.38717200000000002</v>
      </c>
      <c r="O4" s="2">
        <v>3.4792269999999998</v>
      </c>
      <c r="P4" s="2">
        <v>47.518501000000001</v>
      </c>
      <c r="Q4" t="str">
        <f t="shared" ref="Q4:Q5" si="1">INDEX(B$2:H$2,1,MATCH(LARGE(B4:H4,1),B4:H4,0))</f>
        <v>knn</v>
      </c>
      <c r="R4" t="str">
        <f t="shared" ref="R4:R5" si="2">INDEX(B$2:H$2,1,MATCH(LARGE(B4:H4,2),B4:H4,0))</f>
        <v>osgwr</v>
      </c>
      <c r="S4" t="str">
        <f t="shared" ref="S4:S5" si="3">IF(F4&gt;E4,"sim",IF(F4=E4,"igual","não"))</f>
        <v>não</v>
      </c>
      <c r="T4" t="str">
        <f t="shared" si="0"/>
        <v>não</v>
      </c>
      <c r="U4" t="str">
        <f t="shared" ref="U4:U5" si="4">IF(F4&gt;H4,"sim",IF(F4=H4,"igual","não"))</f>
        <v>não</v>
      </c>
      <c r="V4" t="str">
        <f t="shared" ref="V4:V5" si="5">IF(E4&gt;G4,"sim",IF(E4=G4,"igual","não"))</f>
        <v>não</v>
      </c>
      <c r="W4" s="1"/>
    </row>
    <row r="5" spans="1:23" x14ac:dyDescent="0.25">
      <c r="A5" t="s">
        <v>31</v>
      </c>
      <c r="B5" s="1">
        <v>0.94333333333333302</v>
      </c>
      <c r="C5" s="1">
        <v>0.78666666666666596</v>
      </c>
      <c r="D5" s="1">
        <v>0.87333333333333296</v>
      </c>
      <c r="E5" s="1">
        <v>0.94333333333333302</v>
      </c>
      <c r="F5" s="1">
        <v>0.95333333333333303</v>
      </c>
      <c r="G5" s="1">
        <v>0.94666666666666599</v>
      </c>
      <c r="H5" s="1">
        <v>0.88666666666666605</v>
      </c>
      <c r="I5" s="2">
        <v>22</v>
      </c>
      <c r="J5" s="2">
        <v>22</v>
      </c>
      <c r="K5" s="2">
        <v>505</v>
      </c>
      <c r="L5" s="2">
        <v>1853</v>
      </c>
      <c r="M5" s="2">
        <v>26.499739000000002</v>
      </c>
      <c r="N5" s="2">
        <v>3.4970620000000001</v>
      </c>
      <c r="O5" s="2">
        <v>56.083587000000001</v>
      </c>
      <c r="P5" s="2">
        <v>933.10516099999995</v>
      </c>
      <c r="Q5" t="str">
        <f t="shared" si="1"/>
        <v>kmss</v>
      </c>
      <c r="R5" t="str">
        <f t="shared" si="2"/>
        <v>osgwr</v>
      </c>
      <c r="S5" t="str">
        <f t="shared" si="3"/>
        <v>sim</v>
      </c>
      <c r="T5" t="str">
        <f t="shared" si="0"/>
        <v>não</v>
      </c>
      <c r="U5" t="str">
        <f t="shared" si="4"/>
        <v>sim</v>
      </c>
      <c r="V5" t="str">
        <f t="shared" si="5"/>
        <v>não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6">COUNTIF(Q$3:Q$5,$A7)/COUNTA(Q$3:Q$5)</f>
        <v>0</v>
      </c>
      <c r="R7" s="3">
        <f t="shared" si="6"/>
        <v>0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6"/>
        <v>0.33333333333333331</v>
      </c>
      <c r="R8" s="3">
        <f t="shared" si="6"/>
        <v>0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6"/>
        <v>0</v>
      </c>
      <c r="R9" s="3">
        <f t="shared" si="6"/>
        <v>0.66666666666666663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6"/>
        <v>0</v>
      </c>
      <c r="R10" s="3">
        <f t="shared" si="6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0.33333333333333331</v>
      </c>
      <c r="T11" s="3">
        <f>COUNTIF(T$3:T$5,"sim")/COUNTA(T$3:T$5)</f>
        <v>0</v>
      </c>
      <c r="U11" s="3">
        <f>COUNTIF(U$3:U$5,"sim")/COUNTA(U$3:U$5)</f>
        <v>0.66666666666666663</v>
      </c>
      <c r="V11" s="3">
        <f>COUNTIF(V$3:V$5,"sim")/COUNTA(V$3:V$5)</f>
        <v>0.33333333333333331</v>
      </c>
    </row>
    <row r="12" spans="1:23" x14ac:dyDescent="0.25">
      <c r="A12" t="s">
        <v>34</v>
      </c>
      <c r="S12" s="3">
        <f>COUNTIF(S$3:S$5,"igual")/COUNTA(S$3:S$5)</f>
        <v>0</v>
      </c>
      <c r="T12" s="3">
        <f>COUNTIF(T$3:T$5,"igual")/COUNTA(T$3:T$5)</f>
        <v>0</v>
      </c>
      <c r="U12" s="3">
        <f>COUNTIF(U$3:U$5,"igual")/COUNTA(U$3:U$5)</f>
        <v>0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0.66666666666666663</v>
      </c>
      <c r="T13" s="3">
        <f>COUNTIF(T$3:T$5,"não")/COUNTA(T$3:T$5)</f>
        <v>1</v>
      </c>
      <c r="U13" s="3">
        <f>COUNTIF(U$3:U$5,"não")/COUNTA(U$3:U$5)</f>
        <v>0.33333333333333331</v>
      </c>
      <c r="V13" s="3">
        <f>COUNTIF(V$3:V$5,"não")/COUNTA(V$3:V$5)</f>
        <v>0.66666666666666663</v>
      </c>
    </row>
    <row r="14" spans="1:23" x14ac:dyDescent="0.25">
      <c r="A14" t="s">
        <v>36</v>
      </c>
      <c r="S14" s="4">
        <f>S11-S13</f>
        <v>-0.33333333333333331</v>
      </c>
      <c r="T14" s="4">
        <f t="shared" ref="T14:V14" si="7">T11-T13</f>
        <v>-1</v>
      </c>
      <c r="U14" s="4">
        <f t="shared" si="7"/>
        <v>0.33333333333333331</v>
      </c>
      <c r="V14" s="4">
        <f t="shared" si="7"/>
        <v>-0.33333333333333331</v>
      </c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43</v>
      </c>
      <c r="B18" t="s">
        <v>29</v>
      </c>
      <c r="C18" t="s">
        <v>47</v>
      </c>
      <c r="D18" t="s">
        <v>31</v>
      </c>
      <c r="E18" t="s">
        <v>29</v>
      </c>
      <c r="F18" t="s">
        <v>47</v>
      </c>
      <c r="G18" t="s">
        <v>31</v>
      </c>
      <c r="N18"/>
      <c r="O18"/>
      <c r="P18"/>
    </row>
    <row r="19" spans="1:16" x14ac:dyDescent="0.25">
      <c r="A19" s="5">
        <v>0</v>
      </c>
      <c r="B19" s="1">
        <v>0.92979999999999996</v>
      </c>
      <c r="C19" s="1">
        <v>0.87139999999999995</v>
      </c>
      <c r="D19" s="1">
        <v>0.90669999999999995</v>
      </c>
      <c r="E19" s="5">
        <v>24.709676739999999</v>
      </c>
      <c r="F19" s="5">
        <v>61.884487630000002</v>
      </c>
      <c r="G19" s="5">
        <v>67.055710790000006</v>
      </c>
      <c r="K19"/>
      <c r="L19"/>
      <c r="M19"/>
      <c r="N19"/>
      <c r="O19"/>
      <c r="P19"/>
    </row>
    <row r="20" spans="1:16" x14ac:dyDescent="0.25">
      <c r="A20" s="5">
        <v>0.1</v>
      </c>
      <c r="B20" s="1">
        <v>0.87719999999999998</v>
      </c>
      <c r="C20" s="1">
        <v>0.8</v>
      </c>
      <c r="D20" s="1">
        <v>0.89670000000000005</v>
      </c>
      <c r="E20" s="5">
        <v>9.1158707099999994</v>
      </c>
      <c r="F20" s="5">
        <v>7.8801126500000001</v>
      </c>
      <c r="G20" s="5">
        <v>71.803462740000001</v>
      </c>
      <c r="K20"/>
      <c r="L20"/>
      <c r="M20"/>
      <c r="N20"/>
      <c r="O20"/>
      <c r="P20"/>
    </row>
    <row r="21" spans="1:16" x14ac:dyDescent="0.25">
      <c r="A21" s="5">
        <v>0.2</v>
      </c>
      <c r="B21" s="1">
        <v>0.94740000000000002</v>
      </c>
      <c r="C21" s="1">
        <v>0.77139999999999997</v>
      </c>
      <c r="D21" s="1">
        <v>0.93330000000000002</v>
      </c>
      <c r="E21" s="5">
        <v>8.0769906000000002</v>
      </c>
      <c r="F21" s="5">
        <v>9.3282177399999995</v>
      </c>
      <c r="G21" s="5">
        <v>67.308315989999997</v>
      </c>
      <c r="K21"/>
      <c r="L21"/>
      <c r="M21"/>
      <c r="N21"/>
      <c r="O21"/>
      <c r="P21"/>
    </row>
    <row r="22" spans="1:16" x14ac:dyDescent="0.25">
      <c r="A22" s="5">
        <v>0.3</v>
      </c>
      <c r="B22" s="1">
        <v>0.83330000000000004</v>
      </c>
      <c r="C22" s="1">
        <v>0.88570000000000004</v>
      </c>
      <c r="D22" s="1">
        <v>0.88329999999999997</v>
      </c>
      <c r="E22" s="5">
        <v>7.6702451700000003</v>
      </c>
      <c r="F22" s="5">
        <v>7.9580643200000001</v>
      </c>
      <c r="G22" s="5">
        <v>71.781179429999995</v>
      </c>
      <c r="K22"/>
      <c r="L22"/>
      <c r="M22"/>
      <c r="N22"/>
      <c r="O22"/>
      <c r="P22"/>
    </row>
    <row r="23" spans="1:16" x14ac:dyDescent="0.25">
      <c r="A23" s="5">
        <v>0.4</v>
      </c>
      <c r="B23" s="1">
        <v>0.92110000000000003</v>
      </c>
      <c r="C23" s="1">
        <v>0.85709999999999997</v>
      </c>
      <c r="D23" s="1">
        <v>0.94330000000000003</v>
      </c>
      <c r="E23" s="5">
        <v>7.63826275</v>
      </c>
      <c r="F23" s="5">
        <v>6.8963129500000004</v>
      </c>
      <c r="G23" s="5">
        <v>46.140752319999997</v>
      </c>
      <c r="K23"/>
      <c r="L23"/>
      <c r="M23"/>
      <c r="N23"/>
      <c r="O23"/>
      <c r="P23"/>
    </row>
    <row r="24" spans="1:16" x14ac:dyDescent="0.25">
      <c r="A24" s="5">
        <v>0.5</v>
      </c>
      <c r="B24" s="1">
        <v>0.93859999999999999</v>
      </c>
      <c r="C24" s="1">
        <v>0.78569999999999995</v>
      </c>
      <c r="D24" s="1">
        <v>0.91669999999999996</v>
      </c>
      <c r="E24" s="5">
        <v>6.9524223799999998</v>
      </c>
      <c r="F24" s="5">
        <v>6.9946644300000003</v>
      </c>
      <c r="G24" s="5">
        <v>48.813260560000003</v>
      </c>
      <c r="K24"/>
      <c r="L24"/>
      <c r="M24"/>
      <c r="N24"/>
      <c r="O24"/>
      <c r="P24"/>
    </row>
    <row r="25" spans="1:16" x14ac:dyDescent="0.25">
      <c r="A25" s="5">
        <v>0.6</v>
      </c>
      <c r="B25" s="1">
        <v>0.92110000000000003</v>
      </c>
      <c r="C25" s="1">
        <v>0.92859999999999998</v>
      </c>
      <c r="D25" s="1">
        <v>0.92669999999999997</v>
      </c>
      <c r="E25" s="5">
        <v>7.5143015399999999</v>
      </c>
      <c r="F25" s="5">
        <v>6.3390672199999996</v>
      </c>
      <c r="G25" s="5">
        <v>47.448577399999998</v>
      </c>
      <c r="K25"/>
      <c r="L25"/>
      <c r="M25"/>
      <c r="N25"/>
      <c r="O25"/>
      <c r="P25"/>
    </row>
    <row r="26" spans="1:16" x14ac:dyDescent="0.25">
      <c r="A26" s="5">
        <v>0.7</v>
      </c>
      <c r="B26" s="1">
        <v>0.92110000000000003</v>
      </c>
      <c r="C26" s="1">
        <v>0.81430000000000002</v>
      </c>
      <c r="D26" s="1">
        <v>0.94330000000000003</v>
      </c>
      <c r="E26" s="5">
        <v>6.1772098499999997</v>
      </c>
      <c r="F26" s="5">
        <v>6.0062761299999998</v>
      </c>
      <c r="G26" s="5">
        <v>38.21750832</v>
      </c>
      <c r="K26"/>
      <c r="L26"/>
      <c r="M26"/>
      <c r="N26"/>
      <c r="O26"/>
      <c r="P26"/>
    </row>
    <row r="27" spans="1:16" x14ac:dyDescent="0.25">
      <c r="A27" s="5">
        <v>0.8</v>
      </c>
      <c r="B27" s="1">
        <v>0.93859999999999999</v>
      </c>
      <c r="C27" s="1">
        <v>0.81430000000000002</v>
      </c>
      <c r="D27" s="1">
        <v>0.93330000000000002</v>
      </c>
      <c r="E27" s="5">
        <v>5.2287588100000004</v>
      </c>
      <c r="F27" s="5">
        <v>6.2481260299999999</v>
      </c>
      <c r="G27" s="5">
        <v>31.756879810000001</v>
      </c>
      <c r="K27"/>
      <c r="L27"/>
      <c r="M27"/>
      <c r="N27"/>
      <c r="O27"/>
      <c r="P27"/>
    </row>
    <row r="28" spans="1:16" x14ac:dyDescent="0.25">
      <c r="A28" s="5">
        <v>0.9</v>
      </c>
      <c r="B28" s="1">
        <v>0.93859999999999999</v>
      </c>
      <c r="C28" s="1">
        <v>0.84289999999999998</v>
      </c>
      <c r="D28" s="1">
        <v>0.94</v>
      </c>
      <c r="E28" s="5">
        <v>6.1101024199999996</v>
      </c>
      <c r="F28" s="5">
        <v>6.0914852599999998</v>
      </c>
      <c r="G28" s="5">
        <v>37.454775570000002</v>
      </c>
      <c r="K28"/>
      <c r="L28"/>
      <c r="M28"/>
      <c r="N28"/>
      <c r="O28"/>
      <c r="P28"/>
    </row>
    <row r="29" spans="1:16" x14ac:dyDescent="0.25">
      <c r="A29" s="5">
        <v>1</v>
      </c>
      <c r="B29" s="1">
        <v>0.94740000000000002</v>
      </c>
      <c r="C29" s="1">
        <v>0.81430000000000002</v>
      </c>
      <c r="D29" s="1">
        <v>0.92669999999999997</v>
      </c>
      <c r="E29" s="5">
        <v>5.2997143299999996</v>
      </c>
      <c r="F29" s="5">
        <v>5.6808908000000002</v>
      </c>
      <c r="G29" s="5">
        <v>26.49973941</v>
      </c>
      <c r="K29"/>
      <c r="L29"/>
      <c r="M29"/>
      <c r="N29"/>
      <c r="O29"/>
      <c r="P29"/>
    </row>
  </sheetData>
  <conditionalFormatting sqref="Q6:S6 Q3:Q5">
    <cfRule type="cellIs" dxfId="59" priority="17" operator="equal">
      <formula>"kmss2"</formula>
    </cfRule>
    <cfRule type="cellIs" dxfId="58" priority="18" operator="equal">
      <formula>"kms2"</formula>
    </cfRule>
    <cfRule type="cellIs" dxfId="57" priority="19" operator="equal">
      <formula>"kmss"</formula>
    </cfRule>
    <cfRule type="cellIs" dxfId="56" priority="20" operator="equal">
      <formula>"kms"</formula>
    </cfRule>
  </conditionalFormatting>
  <conditionalFormatting sqref="Q7:R10 H6:P6">
    <cfRule type="cellIs" dxfId="55" priority="15" operator="equal">
      <formula>"kmss"</formula>
    </cfRule>
    <cfRule type="cellIs" dxfId="54" priority="16" operator="equal">
      <formula>"kms"</formula>
    </cfRule>
  </conditionalFormatting>
  <conditionalFormatting sqref="S7:S10">
    <cfRule type="cellIs" dxfId="53" priority="13" operator="equal">
      <formula>"kmss"</formula>
    </cfRule>
    <cfRule type="cellIs" dxfId="52" priority="14" operator="equal">
      <formula>"kms"</formula>
    </cfRule>
  </conditionalFormatting>
  <conditionalFormatting sqref="Q3:Q5">
    <cfRule type="cellIs" dxfId="51" priority="11" operator="equal">
      <formula>"ossgwr"</formula>
    </cfRule>
    <cfRule type="cellIs" dxfId="50" priority="12" operator="equal">
      <formula>"osgwr"</formula>
    </cfRule>
  </conditionalFormatting>
  <conditionalFormatting sqref="S3:S5">
    <cfRule type="cellIs" dxfId="49" priority="7" operator="equal">
      <formula>"kmss2"</formula>
    </cfRule>
    <cfRule type="cellIs" dxfId="48" priority="8" operator="equal">
      <formula>"kms2"</formula>
    </cfRule>
    <cfRule type="cellIs" dxfId="47" priority="9" operator="equal">
      <formula>"kmss"</formula>
    </cfRule>
    <cfRule type="cellIs" dxfId="46" priority="10" operator="equal">
      <formula>"kms"</formula>
    </cfRule>
  </conditionalFormatting>
  <conditionalFormatting sqref="R3:R5">
    <cfRule type="cellIs" dxfId="45" priority="3" operator="equal">
      <formula>"kmss2"</formula>
    </cfRule>
    <cfRule type="cellIs" dxfId="44" priority="4" operator="equal">
      <formula>"kms2"</formula>
    </cfRule>
    <cfRule type="cellIs" dxfId="43" priority="5" operator="equal">
      <formula>"kmss"</formula>
    </cfRule>
    <cfRule type="cellIs" dxfId="42" priority="6" operator="equal">
      <formula>"kms"</formula>
    </cfRule>
  </conditionalFormatting>
  <conditionalFormatting sqref="R3:R5">
    <cfRule type="cellIs" dxfId="41" priority="1" operator="equal">
      <formula>"ossgwr"</formula>
    </cfRule>
    <cfRule type="cellIs" dxfId="4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7"/>
  <sheetViews>
    <sheetView tabSelected="1" workbookViewId="0">
      <selection activeCell="D28" sqref="D28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29</v>
      </c>
      <c r="B3" s="1">
        <v>0.94736842105263097</v>
      </c>
      <c r="C3" s="1">
        <v>0.929824561403508</v>
      </c>
      <c r="D3" s="1">
        <v>0.97368421052631504</v>
      </c>
      <c r="E3" s="1">
        <v>0.94736842105263097</v>
      </c>
      <c r="F3" s="1">
        <v>0.929824561403508</v>
      </c>
      <c r="G3" s="1">
        <v>0.90350877192982404</v>
      </c>
      <c r="H3" s="1">
        <v>0.75438596491228005</v>
      </c>
      <c r="I3" s="2">
        <v>12</v>
      </c>
      <c r="J3" s="2">
        <v>12</v>
      </c>
      <c r="K3" s="2">
        <v>13</v>
      </c>
      <c r="L3" s="2">
        <v>29</v>
      </c>
      <c r="M3" s="2">
        <v>4.9683130000000002</v>
      </c>
      <c r="N3" s="2">
        <v>0.47274300000000002</v>
      </c>
      <c r="O3" s="2">
        <v>1.2823070000000001</v>
      </c>
      <c r="P3" s="2">
        <v>8.2825220000000002</v>
      </c>
      <c r="Q3" t="str">
        <f>INDEX(B$2:H$2,1,MATCH(LARGE(B3:H3,1),B3:H3,0))</f>
        <v>mlp</v>
      </c>
      <c r="R3" t="str">
        <f>INDEX(B$2:H$2,1,MATCH(LARGE(B3:H3,2),B3:H3,0))</f>
        <v>knn</v>
      </c>
      <c r="S3" t="str">
        <f>IF(F3&gt;E3,"sim",IF(F3=E3,"igual","não"))</f>
        <v>não</v>
      </c>
      <c r="T3" t="str">
        <f>IF(H3&gt;G3,"sim",IF(H3=G3,"igual","não"))</f>
        <v>não</v>
      </c>
      <c r="U3" t="str">
        <f>IF(F3&gt;H3,"sim",IF(F3=H3,"igual","não"))</f>
        <v>sim</v>
      </c>
      <c r="V3" t="str">
        <f>IF(E3&gt;G3,"sim",IF(E3=G3,"igual","não"))</f>
        <v>sim</v>
      </c>
      <c r="W3" s="1"/>
    </row>
    <row r="4" spans="1:23" x14ac:dyDescent="0.25">
      <c r="A4" t="s">
        <v>47</v>
      </c>
      <c r="B4" s="1">
        <v>0.67123287671232801</v>
      </c>
      <c r="C4" s="1">
        <v>0.58904109589041098</v>
      </c>
      <c r="D4" s="1">
        <v>0.64383561643835596</v>
      </c>
      <c r="E4" s="1">
        <v>0.68493150684931503</v>
      </c>
      <c r="F4" s="1">
        <v>0.65753424657534199</v>
      </c>
      <c r="G4" s="1">
        <v>0.69863013698630105</v>
      </c>
      <c r="H4" s="1">
        <v>0.45205479452054698</v>
      </c>
      <c r="I4" s="2">
        <v>14</v>
      </c>
      <c r="J4" s="2">
        <v>14</v>
      </c>
      <c r="K4" s="2">
        <v>128</v>
      </c>
      <c r="L4" s="2">
        <v>450</v>
      </c>
      <c r="M4" s="2">
        <v>4.5405439999999997</v>
      </c>
      <c r="N4" s="2">
        <v>0.34281600000000001</v>
      </c>
      <c r="O4" s="2">
        <v>3.1033230000000001</v>
      </c>
      <c r="P4" s="2">
        <v>43.134675999999999</v>
      </c>
      <c r="Q4" t="str">
        <f>INDEX(B$2:H$2,1,MATCH(LARGE(B4:H4,1),B4:H4,0))</f>
        <v>osgwr</v>
      </c>
      <c r="R4" t="str">
        <f>INDEX(B$2:H$2,1,MATCH(LARGE(B4:H4,2),B4:H4,0))</f>
        <v>kms</v>
      </c>
      <c r="S4" t="str">
        <f>IF(F4&gt;E4,"sim",IF(F4=E4,"igual","não"))</f>
        <v>não</v>
      </c>
      <c r="T4" t="str">
        <f>IF(H4&gt;G4,"sim",IF(H4=G4,"igual","não"))</f>
        <v>não</v>
      </c>
      <c r="U4" t="str">
        <f>IF(F4&gt;H4,"sim",IF(F4=H4,"igual","não"))</f>
        <v>sim</v>
      </c>
      <c r="V4" t="str">
        <f>IF(E4&gt;G4,"sim",IF(E4=G4,"igual","não"))</f>
        <v>não</v>
      </c>
      <c r="W4" s="1"/>
    </row>
    <row r="5" spans="1:23" x14ac:dyDescent="0.25">
      <c r="A5" t="s">
        <v>31</v>
      </c>
      <c r="B5" s="1">
        <v>0.93666666666666598</v>
      </c>
      <c r="C5" s="1">
        <v>0.80666666666666598</v>
      </c>
      <c r="D5" s="1">
        <v>0.89333333333333298</v>
      </c>
      <c r="E5" s="1">
        <v>0.91666666666666596</v>
      </c>
      <c r="F5" s="1">
        <v>0.90333333333333299</v>
      </c>
      <c r="G5" s="1">
        <v>0.913333333333333</v>
      </c>
      <c r="H5" s="1">
        <v>0.87</v>
      </c>
      <c r="I5" s="2">
        <v>22</v>
      </c>
      <c r="J5" s="2">
        <v>22</v>
      </c>
      <c r="K5" s="2">
        <v>506</v>
      </c>
      <c r="L5" s="2">
        <v>1852</v>
      </c>
      <c r="M5" s="2">
        <v>32.803261999999997</v>
      </c>
      <c r="N5" s="2">
        <v>2.713349</v>
      </c>
      <c r="O5" s="2">
        <v>46.669612999999998</v>
      </c>
      <c r="P5" s="2">
        <v>826.77889700000003</v>
      </c>
      <c r="Q5" t="str">
        <f>INDEX(B$2:H$2,1,MATCH(LARGE(B5:H5,1),B5:H5,0))</f>
        <v>knn</v>
      </c>
      <c r="R5" t="str">
        <f>INDEX(B$2:H$2,1,MATCH(LARGE(B5:H5,2),B5:H5,0))</f>
        <v>kms</v>
      </c>
      <c r="S5" t="str">
        <f>IF(F5&gt;E5,"sim",IF(F5=E5,"igual","não"))</f>
        <v>não</v>
      </c>
      <c r="T5" t="str">
        <f>IF(H5&gt;G5,"sim",IF(H5=G5,"igual","não"))</f>
        <v>não</v>
      </c>
      <c r="U5" t="str">
        <f>IF(F5&gt;H5,"sim",IF(F5=H5,"igual","não"))</f>
        <v>sim</v>
      </c>
      <c r="V5" t="str">
        <f>IF(E5&gt;G5,"sim",IF(E5=G5,"igual","não"))</f>
        <v>sim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0">COUNTIF(Q$3:Q$5,$A7)/COUNTA(Q$3:Q$5)</f>
        <v>0</v>
      </c>
      <c r="R7" s="3">
        <f t="shared" si="0"/>
        <v>0.66666666666666663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</v>
      </c>
      <c r="R8" s="3">
        <f t="shared" si="0"/>
        <v>0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0.33333333333333331</v>
      </c>
      <c r="R9" s="3">
        <f t="shared" si="0"/>
        <v>0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0"/>
        <v>0</v>
      </c>
      <c r="R10" s="3">
        <f t="shared" si="0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</v>
      </c>
      <c r="T11" s="3">
        <f>COUNTIF(T$3:T$5,"sim")/COUNTA(T$3:T$5)</f>
        <v>0</v>
      </c>
      <c r="U11" s="3">
        <f>COUNTIF(U$3:U$5,"sim")/COUNTA(U$3:U$5)</f>
        <v>1</v>
      </c>
      <c r="V11" s="3">
        <f>COUNTIF(V$3:V$5,"sim")/COUNTA(V$3:V$5)</f>
        <v>0.66666666666666663</v>
      </c>
    </row>
    <row r="12" spans="1:23" x14ac:dyDescent="0.25">
      <c r="A12" t="s">
        <v>34</v>
      </c>
      <c r="S12" s="3">
        <f>COUNTIF(S$3:S$5,"igual")/COUNTA(S$3:S$5)</f>
        <v>0</v>
      </c>
      <c r="T12" s="3">
        <f>COUNTIF(T$3:T$5,"igual")/COUNTA(T$3:T$5)</f>
        <v>0</v>
      </c>
      <c r="U12" s="3">
        <f>COUNTIF(U$3:U$5,"igual")/COUNTA(U$3:U$5)</f>
        <v>0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1</v>
      </c>
      <c r="T13" s="3">
        <f>COUNTIF(T$3:T$5,"não")/COUNTA(T$3:T$5)</f>
        <v>1</v>
      </c>
      <c r="U13" s="3">
        <f>COUNTIF(U$3:U$5,"não")/COUNTA(U$3:U$5)</f>
        <v>0</v>
      </c>
      <c r="V13" s="3">
        <f>COUNTIF(V$3:V$5,"não")/COUNTA(V$3:V$5)</f>
        <v>0.33333333333333331</v>
      </c>
    </row>
    <row r="14" spans="1:23" x14ac:dyDescent="0.25">
      <c r="A14" t="s">
        <v>36</v>
      </c>
      <c r="S14" s="4">
        <f>S11-S13</f>
        <v>-1</v>
      </c>
      <c r="T14" s="4">
        <f>T11-T13</f>
        <v>-1</v>
      </c>
      <c r="U14" s="4">
        <f>U11-U13</f>
        <v>1</v>
      </c>
      <c r="V14" s="4">
        <f>V11-V13</f>
        <v>0.33333333333333331</v>
      </c>
    </row>
    <row r="15" spans="1:23" x14ac:dyDescent="0.25">
      <c r="B15" s="1">
        <v>0.99</v>
      </c>
      <c r="C15" s="1">
        <v>0.97666666999999996</v>
      </c>
      <c r="D15" s="1">
        <v>0.97333333</v>
      </c>
      <c r="E15" s="1">
        <v>0.93666667000000003</v>
      </c>
      <c r="F15" s="1">
        <v>0.93666667000000003</v>
      </c>
      <c r="G15" s="1">
        <v>0.90333333000000005</v>
      </c>
      <c r="H15" s="1">
        <v>0.85</v>
      </c>
      <c r="I15" s="1">
        <v>0.86333333000000001</v>
      </c>
      <c r="J15" s="1">
        <v>0.85666666999999996</v>
      </c>
      <c r="K15" s="1">
        <v>0.85666666999999996</v>
      </c>
    </row>
    <row r="16" spans="1:23" x14ac:dyDescent="0.25">
      <c r="B16" s="5">
        <v>32.80326152</v>
      </c>
      <c r="C16" s="5">
        <v>26.81450701</v>
      </c>
      <c r="D16" s="5">
        <v>29.524548530000001</v>
      </c>
      <c r="E16" s="5">
        <v>28.985813140000001</v>
      </c>
      <c r="F16" s="5">
        <v>28.14603996</v>
      </c>
      <c r="G16" s="5">
        <v>38.7312212</v>
      </c>
      <c r="H16" s="5">
        <v>32.233084439999999</v>
      </c>
      <c r="I16" s="5">
        <v>34.046972750000002</v>
      </c>
      <c r="J16" s="5">
        <v>29.43609476</v>
      </c>
      <c r="K16" s="5">
        <v>30.535528660000001</v>
      </c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44</v>
      </c>
      <c r="B18" t="s">
        <v>29</v>
      </c>
      <c r="C18" t="s">
        <v>47</v>
      </c>
      <c r="D18" t="s">
        <v>31</v>
      </c>
      <c r="E18" t="s">
        <v>29</v>
      </c>
      <c r="F18" t="s">
        <v>47</v>
      </c>
      <c r="G18" t="s">
        <v>31</v>
      </c>
      <c r="N18"/>
      <c r="O18"/>
      <c r="P18"/>
    </row>
    <row r="19" spans="1:16" x14ac:dyDescent="0.25">
      <c r="A19" s="6">
        <v>1</v>
      </c>
      <c r="B19" s="1">
        <v>0.93859999999999999</v>
      </c>
      <c r="C19" s="1">
        <v>0.8286</v>
      </c>
      <c r="D19" s="1">
        <v>0.93669999999999998</v>
      </c>
      <c r="E19" s="5">
        <v>4.9683129800000003</v>
      </c>
      <c r="F19" s="5">
        <v>4.5405440300000004</v>
      </c>
      <c r="G19" s="5">
        <v>32.80326152</v>
      </c>
      <c r="K19"/>
      <c r="L19"/>
      <c r="M19"/>
      <c r="N19"/>
      <c r="O19"/>
      <c r="P19"/>
    </row>
    <row r="20" spans="1:16" x14ac:dyDescent="0.25">
      <c r="A20" s="6">
        <v>3</v>
      </c>
      <c r="B20" s="1">
        <v>0.9123</v>
      </c>
      <c r="C20" s="1">
        <v>0.84289999999999998</v>
      </c>
      <c r="D20" s="1">
        <v>0.93669999999999998</v>
      </c>
      <c r="E20" s="5">
        <v>6.8285522500000004</v>
      </c>
      <c r="F20" s="5">
        <v>4.1877365099999997</v>
      </c>
      <c r="G20" s="5">
        <v>26.81450701</v>
      </c>
      <c r="K20"/>
      <c r="L20"/>
      <c r="M20"/>
      <c r="N20"/>
      <c r="O20"/>
      <c r="P20"/>
    </row>
    <row r="21" spans="1:16" x14ac:dyDescent="0.25">
      <c r="A21" s="6">
        <v>5</v>
      </c>
      <c r="B21" s="1">
        <v>0.92110000000000003</v>
      </c>
      <c r="C21" s="1">
        <v>0.81430000000000002</v>
      </c>
      <c r="D21" s="1">
        <v>0.9133</v>
      </c>
      <c r="E21" s="5">
        <v>5.1891965899999999</v>
      </c>
      <c r="F21" s="5">
        <v>4.8293893299999997</v>
      </c>
      <c r="G21" s="5">
        <v>29.524548530000001</v>
      </c>
      <c r="K21"/>
      <c r="L21"/>
      <c r="M21"/>
      <c r="N21"/>
      <c r="O21"/>
      <c r="P21"/>
    </row>
    <row r="22" spans="1:16" x14ac:dyDescent="0.25">
      <c r="A22" s="6">
        <v>7</v>
      </c>
      <c r="B22" s="1">
        <v>0.92110000000000003</v>
      </c>
      <c r="C22" s="1">
        <v>0.6714</v>
      </c>
      <c r="D22" s="1">
        <v>0.92669999999999997</v>
      </c>
      <c r="E22" s="5">
        <v>4.8213951599999998</v>
      </c>
      <c r="F22" s="5">
        <v>4.7844114299999996</v>
      </c>
      <c r="G22" s="5">
        <v>28.985813140000001</v>
      </c>
      <c r="K22"/>
      <c r="L22"/>
      <c r="M22"/>
      <c r="N22"/>
      <c r="O22"/>
      <c r="P22"/>
    </row>
    <row r="23" spans="1:16" x14ac:dyDescent="0.25">
      <c r="A23" s="6">
        <v>9</v>
      </c>
      <c r="B23" s="1">
        <v>0.93859999999999999</v>
      </c>
      <c r="C23" s="1">
        <v>0.6714</v>
      </c>
      <c r="D23" s="1">
        <v>0.89329999999999998</v>
      </c>
      <c r="E23" s="5">
        <v>4.3716375799999998</v>
      </c>
      <c r="F23" s="5">
        <v>4.7224457299999996</v>
      </c>
      <c r="G23" s="5">
        <v>28.14603996</v>
      </c>
      <c r="K23"/>
      <c r="L23"/>
      <c r="M23"/>
      <c r="N23"/>
      <c r="O23"/>
      <c r="P23"/>
    </row>
    <row r="24" spans="1:16" x14ac:dyDescent="0.25">
      <c r="A24" s="6">
        <v>11</v>
      </c>
      <c r="B24" s="1">
        <v>0.9123</v>
      </c>
      <c r="C24" s="1">
        <v>0.65710000000000002</v>
      </c>
      <c r="D24" s="1">
        <v>0.88</v>
      </c>
      <c r="E24" s="5">
        <v>6.5794424999999999</v>
      </c>
      <c r="F24" s="5">
        <v>6.2626137699999997</v>
      </c>
      <c r="G24" s="5">
        <v>38.7312212</v>
      </c>
      <c r="K24"/>
      <c r="L24"/>
      <c r="M24"/>
      <c r="N24"/>
      <c r="O24"/>
      <c r="P24"/>
    </row>
    <row r="25" spans="1:16" x14ac:dyDescent="0.25">
      <c r="A25" s="6">
        <v>13</v>
      </c>
      <c r="B25" s="1">
        <v>0.93859999999999999</v>
      </c>
      <c r="C25" s="1">
        <v>0.65710000000000002</v>
      </c>
      <c r="D25" s="1">
        <v>0.85670000000000002</v>
      </c>
      <c r="E25" s="5">
        <v>4.4755856999999999</v>
      </c>
      <c r="F25" s="5">
        <v>5.1642084099999996</v>
      </c>
      <c r="G25" s="5">
        <v>32.233084439999999</v>
      </c>
      <c r="K25"/>
      <c r="L25"/>
      <c r="M25"/>
      <c r="N25"/>
      <c r="O25"/>
      <c r="P25"/>
    </row>
    <row r="26" spans="1:16" x14ac:dyDescent="0.25">
      <c r="A26" s="6">
        <v>15</v>
      </c>
      <c r="B26" s="1">
        <v>0.64910000000000001</v>
      </c>
      <c r="C26" s="1">
        <v>0.6714</v>
      </c>
      <c r="D26" s="1">
        <v>0.87</v>
      </c>
      <c r="E26" s="5">
        <v>4.75543022</v>
      </c>
      <c r="F26" s="5">
        <v>5.5959732500000001</v>
      </c>
      <c r="G26" s="5">
        <v>34.046972750000002</v>
      </c>
      <c r="K26"/>
      <c r="L26"/>
      <c r="M26"/>
      <c r="N26"/>
      <c r="O26"/>
      <c r="P26"/>
    </row>
    <row r="27" spans="1:16" x14ac:dyDescent="0.25">
      <c r="A27" s="6">
        <v>17</v>
      </c>
      <c r="B27" s="1">
        <v>0.92979999999999996</v>
      </c>
      <c r="C27" s="1">
        <v>0.7571</v>
      </c>
      <c r="D27" s="1">
        <v>0.86329999999999996</v>
      </c>
      <c r="E27" s="5">
        <v>5.5230112099999999</v>
      </c>
      <c r="F27" s="5">
        <v>4.7564296700000002</v>
      </c>
      <c r="G27" s="5">
        <v>29.43609476</v>
      </c>
      <c r="K27"/>
      <c r="L27"/>
      <c r="M27"/>
      <c r="N27"/>
      <c r="O27"/>
      <c r="P27"/>
    </row>
    <row r="28" spans="1:16" x14ac:dyDescent="0.25">
      <c r="A28" s="6">
        <v>19</v>
      </c>
      <c r="B28" s="1">
        <v>0.64910000000000001</v>
      </c>
      <c r="C28" s="1">
        <v>0.63888889000000004</v>
      </c>
      <c r="D28" s="1">
        <v>0.85666666999999996</v>
      </c>
      <c r="E28" s="5">
        <v>5.1821980500000002</v>
      </c>
      <c r="F28" s="5">
        <v>4.3636403100000001</v>
      </c>
      <c r="G28" s="5">
        <v>30.535528660000001</v>
      </c>
      <c r="K28"/>
      <c r="L28"/>
      <c r="M28"/>
      <c r="N28"/>
      <c r="O28"/>
      <c r="P28"/>
    </row>
    <row r="29" spans="1:16" x14ac:dyDescent="0.25">
      <c r="A29" s="6"/>
      <c r="E29" s="5"/>
      <c r="F29" s="5"/>
      <c r="G29" s="5"/>
      <c r="K29"/>
      <c r="L29"/>
      <c r="M29"/>
      <c r="N29"/>
      <c r="O29"/>
      <c r="P29"/>
    </row>
    <row r="37" spans="11:11" x14ac:dyDescent="0.25">
      <c r="K37" s="7"/>
    </row>
  </sheetData>
  <conditionalFormatting sqref="Q6:S6 Q3:Q5">
    <cfRule type="cellIs" dxfId="39" priority="17" operator="equal">
      <formula>"kmss2"</formula>
    </cfRule>
    <cfRule type="cellIs" dxfId="38" priority="18" operator="equal">
      <formula>"kms2"</formula>
    </cfRule>
    <cfRule type="cellIs" dxfId="37" priority="19" operator="equal">
      <formula>"kmss"</formula>
    </cfRule>
    <cfRule type="cellIs" dxfId="36" priority="20" operator="equal">
      <formula>"kms"</formula>
    </cfRule>
  </conditionalFormatting>
  <conditionalFormatting sqref="Q7:R10 H6:P6">
    <cfRule type="cellIs" dxfId="35" priority="15" operator="equal">
      <formula>"kmss"</formula>
    </cfRule>
    <cfRule type="cellIs" dxfId="34" priority="16" operator="equal">
      <formula>"kms"</formula>
    </cfRule>
  </conditionalFormatting>
  <conditionalFormatting sqref="S7:S10">
    <cfRule type="cellIs" dxfId="33" priority="13" operator="equal">
      <formula>"kmss"</formula>
    </cfRule>
    <cfRule type="cellIs" dxfId="32" priority="14" operator="equal">
      <formula>"kms"</formula>
    </cfRule>
  </conditionalFormatting>
  <conditionalFormatting sqref="Q3:Q5">
    <cfRule type="cellIs" dxfId="31" priority="11" operator="equal">
      <formula>"ossgwr"</formula>
    </cfRule>
    <cfRule type="cellIs" dxfId="30" priority="12" operator="equal">
      <formula>"osgwr"</formula>
    </cfRule>
  </conditionalFormatting>
  <conditionalFormatting sqref="S3:S5">
    <cfRule type="cellIs" dxfId="29" priority="7" operator="equal">
      <formula>"kmss2"</formula>
    </cfRule>
    <cfRule type="cellIs" dxfId="28" priority="8" operator="equal">
      <formula>"kms2"</formula>
    </cfRule>
    <cfRule type="cellIs" dxfId="27" priority="9" operator="equal">
      <formula>"kmss"</formula>
    </cfRule>
    <cfRule type="cellIs" dxfId="26" priority="10" operator="equal">
      <formula>"kms"</formula>
    </cfRule>
  </conditionalFormatting>
  <conditionalFormatting sqref="R3:R5">
    <cfRule type="cellIs" dxfId="25" priority="3" operator="equal">
      <formula>"kmss2"</formula>
    </cfRule>
    <cfRule type="cellIs" dxfId="24" priority="4" operator="equal">
      <formula>"kms2"</formula>
    </cfRule>
    <cfRule type="cellIs" dxfId="23" priority="5" operator="equal">
      <formula>"kmss"</formula>
    </cfRule>
    <cfRule type="cellIs" dxfId="22" priority="6" operator="equal">
      <formula>"kms"</formula>
    </cfRule>
  </conditionalFormatting>
  <conditionalFormatting sqref="R3:R5">
    <cfRule type="cellIs" dxfId="21" priority="1" operator="equal">
      <formula>"ossgwr"</formula>
    </cfRule>
    <cfRule type="cellIs" dxfId="2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0"/>
  <sheetViews>
    <sheetView workbookViewId="0">
      <selection activeCell="F16" sqref="F16"/>
    </sheetView>
  </sheetViews>
  <sheetFormatPr defaultRowHeight="15" x14ac:dyDescent="0.25"/>
  <cols>
    <col min="1" max="1" width="17.28515625" bestFit="1" customWidth="1"/>
    <col min="2" max="8" width="11" style="1" customWidth="1"/>
    <col min="9" max="16" width="10.7109375" style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3" x14ac:dyDescent="0.25">
      <c r="A3" t="s">
        <v>29</v>
      </c>
      <c r="B3" s="1">
        <v>0.94736842105263097</v>
      </c>
      <c r="C3" s="1">
        <v>0.929824561403508</v>
      </c>
      <c r="D3" s="1">
        <v>0.97368421052631504</v>
      </c>
      <c r="E3" s="1">
        <v>0.94736842105263097</v>
      </c>
      <c r="F3" s="1">
        <v>0.929824561403508</v>
      </c>
      <c r="G3" s="1">
        <v>0.90350877192982404</v>
      </c>
      <c r="H3" s="1">
        <v>0.75438596491228005</v>
      </c>
      <c r="I3" s="2">
        <v>12</v>
      </c>
      <c r="J3" s="2">
        <v>12</v>
      </c>
      <c r="K3" s="2">
        <v>13</v>
      </c>
      <c r="L3" s="2">
        <v>29</v>
      </c>
      <c r="M3" s="2">
        <v>4.9683130000000002</v>
      </c>
      <c r="N3" s="2">
        <v>0.47274300000000002</v>
      </c>
      <c r="O3" s="2">
        <v>1.2823070000000001</v>
      </c>
      <c r="P3" s="2">
        <v>8.2825220000000002</v>
      </c>
      <c r="Q3" t="str">
        <f>INDEX(B$2:H$2,1,MATCH(LARGE(B3:H3,1),B3:H3,0))</f>
        <v>mlp</v>
      </c>
      <c r="R3" t="str">
        <f>INDEX(B$2:H$2,1,MATCH(LARGE(B3:H3,2),B3:H3,0))</f>
        <v>knn</v>
      </c>
      <c r="S3" t="str">
        <f>IF(F3&gt;E3,"sim",IF(F3=E3,"igual","não"))</f>
        <v>não</v>
      </c>
      <c r="T3" t="str">
        <f>IF(H3&gt;G3,"sim",IF(H3=G3,"igual","não"))</f>
        <v>não</v>
      </c>
      <c r="U3" t="str">
        <f>IF(F3&gt;H3,"sim",IF(F3=H3,"igual","não"))</f>
        <v>sim</v>
      </c>
      <c r="V3" t="str">
        <f>IF(E3&gt;G3,"sim",IF(E3=G3,"igual","não"))</f>
        <v>sim</v>
      </c>
      <c r="W3" s="1"/>
    </row>
    <row r="4" spans="1:23" x14ac:dyDescent="0.25">
      <c r="A4" t="s">
        <v>47</v>
      </c>
      <c r="B4" s="1">
        <v>0.67123287671232801</v>
      </c>
      <c r="C4" s="1">
        <v>0.58904109589041098</v>
      </c>
      <c r="D4" s="1">
        <v>0.64383561643835596</v>
      </c>
      <c r="E4" s="1">
        <v>0.68493150684931503</v>
      </c>
      <c r="F4" s="1">
        <v>0.65753424657534199</v>
      </c>
      <c r="G4" s="1">
        <v>0.69863013698630105</v>
      </c>
      <c r="H4" s="1">
        <v>0.45205479452054698</v>
      </c>
      <c r="I4" s="2">
        <v>14</v>
      </c>
      <c r="J4" s="2">
        <v>14</v>
      </c>
      <c r="K4" s="2">
        <v>128</v>
      </c>
      <c r="L4" s="2">
        <v>450</v>
      </c>
      <c r="M4" s="2">
        <v>4.5405439999999997</v>
      </c>
      <c r="N4" s="2">
        <v>0.34281600000000001</v>
      </c>
      <c r="O4" s="2">
        <v>3.1033230000000001</v>
      </c>
      <c r="P4" s="2">
        <v>43.134675999999999</v>
      </c>
      <c r="Q4" t="str">
        <f>INDEX(B$2:H$2,1,MATCH(LARGE(B4:H4,1),B4:H4,0))</f>
        <v>osgwr</v>
      </c>
      <c r="R4" t="str">
        <f>INDEX(B$2:H$2,1,MATCH(LARGE(B4:H4,2),B4:H4,0))</f>
        <v>kms</v>
      </c>
      <c r="S4" t="str">
        <f>IF(F4&gt;E4,"sim",IF(F4=E4,"igual","não"))</f>
        <v>não</v>
      </c>
      <c r="T4" t="str">
        <f>IF(H4&gt;G4,"sim",IF(H4=G4,"igual","não"))</f>
        <v>não</v>
      </c>
      <c r="U4" t="str">
        <f>IF(F4&gt;H4,"sim",IF(F4=H4,"igual","não"))</f>
        <v>sim</v>
      </c>
      <c r="V4" t="str">
        <f>IF(E4&gt;G4,"sim",IF(E4=G4,"igual","não"))</f>
        <v>não</v>
      </c>
      <c r="W4" s="1"/>
    </row>
    <row r="5" spans="1:23" x14ac:dyDescent="0.25">
      <c r="A5" t="s">
        <v>31</v>
      </c>
      <c r="B5" s="1">
        <v>0.93666666666666598</v>
      </c>
      <c r="C5" s="1">
        <v>0.80666666666666598</v>
      </c>
      <c r="D5" s="1">
        <v>0.89333333333333298</v>
      </c>
      <c r="E5" s="1">
        <v>0.91666666666666596</v>
      </c>
      <c r="F5" s="1">
        <v>0.90333333333333299</v>
      </c>
      <c r="G5" s="1">
        <v>0.913333333333333</v>
      </c>
      <c r="H5" s="1">
        <v>0.87</v>
      </c>
      <c r="I5" s="2">
        <v>22</v>
      </c>
      <c r="J5" s="2">
        <v>22</v>
      </c>
      <c r="K5" s="2">
        <v>506</v>
      </c>
      <c r="L5" s="2">
        <v>1852</v>
      </c>
      <c r="M5" s="2">
        <v>32.803261999999997</v>
      </c>
      <c r="N5" s="2">
        <v>2.713349</v>
      </c>
      <c r="O5" s="2">
        <v>46.669612999999998</v>
      </c>
      <c r="P5" s="2">
        <v>826.77889700000003</v>
      </c>
      <c r="Q5" t="str">
        <f>INDEX(B$2:H$2,1,MATCH(LARGE(B5:H5,1),B5:H5,0))</f>
        <v>knn</v>
      </c>
      <c r="R5" t="str">
        <f>INDEX(B$2:H$2,1,MATCH(LARGE(B5:H5,2),B5:H5,0))</f>
        <v>kms</v>
      </c>
      <c r="S5" t="str">
        <f>IF(F5&gt;E5,"sim",IF(F5=E5,"igual","não"))</f>
        <v>não</v>
      </c>
      <c r="T5" t="str">
        <f>IF(H5&gt;G5,"sim",IF(H5=G5,"igual","não"))</f>
        <v>não</v>
      </c>
      <c r="U5" t="str">
        <f>IF(F5&gt;H5,"sim",IF(F5=H5,"igual","não"))</f>
        <v>sim</v>
      </c>
      <c r="V5" t="str">
        <f>IF(E5&gt;G5,"sim",IF(E5=G5,"igual","não"))</f>
        <v>sim</v>
      </c>
      <c r="W5" s="1"/>
    </row>
    <row r="6" spans="1:23" x14ac:dyDescent="0.25">
      <c r="H6" s="3"/>
      <c r="I6" s="2"/>
      <c r="J6" s="2"/>
      <c r="K6" s="2"/>
      <c r="L6" s="2"/>
      <c r="M6" s="2"/>
      <c r="N6" s="2"/>
      <c r="O6" s="2"/>
      <c r="P6" s="2"/>
    </row>
    <row r="7" spans="1:23" x14ac:dyDescent="0.25">
      <c r="A7" t="s">
        <v>11</v>
      </c>
      <c r="H7" s="3"/>
      <c r="I7" s="3"/>
      <c r="J7" s="3"/>
      <c r="K7" s="3"/>
      <c r="L7" s="3"/>
      <c r="M7" s="3"/>
      <c r="N7" s="3"/>
      <c r="O7" s="3"/>
      <c r="P7" s="3"/>
      <c r="Q7" s="3">
        <f t="shared" ref="Q7:R10" si="0">COUNTIF(Q$3:Q$5,$A7)/COUNTA(Q$3:Q$5)</f>
        <v>0</v>
      </c>
      <c r="R7" s="3">
        <f t="shared" si="0"/>
        <v>0.66666666666666663</v>
      </c>
      <c r="S7" s="3"/>
    </row>
    <row r="8" spans="1:23" x14ac:dyDescent="0.25">
      <c r="A8" t="s">
        <v>12</v>
      </c>
      <c r="B8" s="1" t="s">
        <v>32</v>
      </c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</v>
      </c>
      <c r="R8" s="3">
        <f t="shared" si="0"/>
        <v>0</v>
      </c>
      <c r="S8" s="3"/>
    </row>
    <row r="9" spans="1:23" x14ac:dyDescent="0.25">
      <c r="A9" t="s">
        <v>13</v>
      </c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0.33333333333333331</v>
      </c>
      <c r="R9" s="3">
        <f t="shared" si="0"/>
        <v>0</v>
      </c>
      <c r="S9" s="3"/>
    </row>
    <row r="10" spans="1:23" x14ac:dyDescent="0.25">
      <c r="A10" t="s">
        <v>14</v>
      </c>
      <c r="H10"/>
      <c r="I10"/>
      <c r="J10"/>
      <c r="K10"/>
      <c r="L10"/>
      <c r="M10"/>
      <c r="N10"/>
      <c r="O10"/>
      <c r="P10"/>
      <c r="Q10" s="3">
        <f t="shared" si="0"/>
        <v>0</v>
      </c>
      <c r="R10" s="3">
        <f t="shared" si="0"/>
        <v>0</v>
      </c>
      <c r="S10" s="3"/>
    </row>
    <row r="11" spans="1:23" x14ac:dyDescent="0.25">
      <c r="A11" t="s">
        <v>33</v>
      </c>
      <c r="R11" s="3"/>
      <c r="S11" s="3">
        <f>COUNTIF(S$3:S$5,"sim")/COUNTA(S$3:S$5)</f>
        <v>0</v>
      </c>
      <c r="T11" s="3">
        <f>COUNTIF(T$3:T$5,"sim")/COUNTA(T$3:T$5)</f>
        <v>0</v>
      </c>
      <c r="U11" s="3">
        <f>COUNTIF(U$3:U$5,"sim")/COUNTA(U$3:U$5)</f>
        <v>1</v>
      </c>
      <c r="V11" s="3">
        <f>COUNTIF(V$3:V$5,"sim")/COUNTA(V$3:V$5)</f>
        <v>0.66666666666666663</v>
      </c>
    </row>
    <row r="12" spans="1:23" x14ac:dyDescent="0.25">
      <c r="A12" t="s">
        <v>34</v>
      </c>
      <c r="S12" s="3">
        <f>COUNTIF(S$3:S$5,"igual")/COUNTA(S$3:S$5)</f>
        <v>0</v>
      </c>
      <c r="T12" s="3">
        <f>COUNTIF(T$3:T$5,"igual")/COUNTA(T$3:T$5)</f>
        <v>0</v>
      </c>
      <c r="U12" s="3">
        <f>COUNTIF(U$3:U$5,"igual")/COUNTA(U$3:U$5)</f>
        <v>0</v>
      </c>
      <c r="V12" s="3">
        <f>COUNTIF(V$3:V$5,"igual")/COUNTA(V$3:V$5)</f>
        <v>0</v>
      </c>
    </row>
    <row r="13" spans="1:23" x14ac:dyDescent="0.25">
      <c r="A13" t="s">
        <v>35</v>
      </c>
      <c r="S13" s="3">
        <f>COUNTIF(S$3:S$5,"não")/COUNTA(S$3:S$5)</f>
        <v>1</v>
      </c>
      <c r="T13" s="3">
        <f>COUNTIF(T$3:T$5,"não")/COUNTA(T$3:T$5)</f>
        <v>1</v>
      </c>
      <c r="U13" s="3">
        <f>COUNTIF(U$3:U$5,"não")/COUNTA(U$3:U$5)</f>
        <v>0</v>
      </c>
      <c r="V13" s="3">
        <f>COUNTIF(V$3:V$5,"não")/COUNTA(V$3:V$5)</f>
        <v>0.33333333333333331</v>
      </c>
    </row>
    <row r="14" spans="1:23" x14ac:dyDescent="0.25">
      <c r="A14" t="s">
        <v>36</v>
      </c>
      <c r="S14" s="4">
        <f>S11-S13</f>
        <v>-1</v>
      </c>
      <c r="T14" s="4">
        <f>T11-T13</f>
        <v>-1</v>
      </c>
      <c r="U14" s="4">
        <f>U11-U13</f>
        <v>1</v>
      </c>
      <c r="V14" s="4">
        <f>V11-V13</f>
        <v>0.33333333333333331</v>
      </c>
    </row>
    <row r="16" spans="1:23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6" x14ac:dyDescent="0.25">
      <c r="B17" s="1" t="s">
        <v>37</v>
      </c>
      <c r="E17" s="1" t="s">
        <v>38</v>
      </c>
    </row>
    <row r="18" spans="1:16" x14ac:dyDescent="0.25">
      <c r="A18" t="s">
        <v>44</v>
      </c>
      <c r="B18" t="s">
        <v>29</v>
      </c>
      <c r="C18" t="s">
        <v>47</v>
      </c>
      <c r="D18" t="s">
        <v>31</v>
      </c>
      <c r="E18" t="s">
        <v>29</v>
      </c>
      <c r="F18" t="s">
        <v>47</v>
      </c>
      <c r="G18" t="s">
        <v>31</v>
      </c>
      <c r="N18"/>
      <c r="O18"/>
      <c r="P18"/>
    </row>
    <row r="19" spans="1:16" x14ac:dyDescent="0.25">
      <c r="A19" s="6" t="s">
        <v>45</v>
      </c>
      <c r="B19" s="6">
        <v>2</v>
      </c>
      <c r="C19" s="6">
        <v>6</v>
      </c>
      <c r="D19" s="6">
        <v>4</v>
      </c>
      <c r="E19" s="5">
        <v>4.9683129800000003</v>
      </c>
      <c r="F19" s="5">
        <v>4.5405440300000004</v>
      </c>
      <c r="G19" s="5">
        <v>32.80326152</v>
      </c>
      <c r="K19"/>
      <c r="L19"/>
      <c r="M19"/>
      <c r="N19"/>
      <c r="O19"/>
      <c r="P19"/>
    </row>
    <row r="20" spans="1:16" x14ac:dyDescent="0.25">
      <c r="A20" s="6">
        <v>1</v>
      </c>
      <c r="B20" s="6">
        <v>3</v>
      </c>
      <c r="C20" s="6">
        <v>12</v>
      </c>
      <c r="D20" s="6">
        <v>8</v>
      </c>
      <c r="E20" s="5">
        <v>6.8285522500000004</v>
      </c>
      <c r="F20" s="5">
        <v>4.1877365099999997</v>
      </c>
      <c r="G20" s="5">
        <v>26.81450701</v>
      </c>
      <c r="K20"/>
      <c r="L20"/>
      <c r="M20"/>
      <c r="N20"/>
      <c r="O20"/>
      <c r="P20"/>
    </row>
    <row r="21" spans="1:16" x14ac:dyDescent="0.25">
      <c r="A21" s="6">
        <v>2</v>
      </c>
      <c r="B21" s="6">
        <v>5</v>
      </c>
      <c r="C21" s="6">
        <v>19</v>
      </c>
      <c r="D21" s="6">
        <v>15</v>
      </c>
      <c r="E21" s="5">
        <v>5.1891965899999999</v>
      </c>
      <c r="F21" s="5">
        <v>4.8293893299999997</v>
      </c>
      <c r="G21" s="5">
        <v>29.524548530000001</v>
      </c>
      <c r="K21"/>
      <c r="L21"/>
      <c r="M21"/>
      <c r="N21"/>
      <c r="O21"/>
      <c r="P21"/>
    </row>
    <row r="22" spans="1:16" x14ac:dyDescent="0.25">
      <c r="A22" s="6">
        <v>3</v>
      </c>
      <c r="B22" s="6">
        <v>9</v>
      </c>
      <c r="C22" s="6">
        <v>22</v>
      </c>
      <c r="D22" s="6">
        <v>23</v>
      </c>
      <c r="E22" s="5">
        <v>4.8213951599999998</v>
      </c>
      <c r="F22" s="5">
        <v>4.7844114299999996</v>
      </c>
      <c r="G22" s="5">
        <v>28.985813140000001</v>
      </c>
      <c r="K22"/>
      <c r="L22"/>
      <c r="M22"/>
      <c r="N22"/>
      <c r="O22"/>
      <c r="P22"/>
    </row>
    <row r="23" spans="1:16" x14ac:dyDescent="0.25">
      <c r="A23" s="6">
        <v>4</v>
      </c>
      <c r="B23" s="6">
        <v>12</v>
      </c>
      <c r="C23" s="6">
        <v>22</v>
      </c>
      <c r="D23" s="6">
        <v>27</v>
      </c>
      <c r="E23" s="5">
        <v>4.3716375799999998</v>
      </c>
      <c r="F23" s="5">
        <v>4.7224457299999996</v>
      </c>
      <c r="G23" s="5">
        <v>28.14603996</v>
      </c>
      <c r="K23"/>
      <c r="L23"/>
      <c r="M23"/>
      <c r="N23"/>
      <c r="O23"/>
      <c r="P23"/>
    </row>
    <row r="24" spans="1:16" x14ac:dyDescent="0.25">
      <c r="A24" s="6">
        <v>5</v>
      </c>
      <c r="B24" s="6">
        <v>16</v>
      </c>
      <c r="C24" s="6">
        <v>24</v>
      </c>
      <c r="D24" s="6">
        <v>29</v>
      </c>
      <c r="E24" s="5">
        <v>6.5794424999999999</v>
      </c>
      <c r="F24" s="5">
        <v>6.2626137699999997</v>
      </c>
      <c r="G24" s="5">
        <v>38.7312212</v>
      </c>
      <c r="K24"/>
      <c r="L24"/>
      <c r="M24"/>
      <c r="N24"/>
      <c r="O24"/>
      <c r="P24"/>
    </row>
    <row r="25" spans="1:16" x14ac:dyDescent="0.25">
      <c r="A25" s="6">
        <v>6</v>
      </c>
      <c r="B25" s="6">
        <v>18</v>
      </c>
      <c r="C25" s="6">
        <v>26</v>
      </c>
      <c r="D25" s="6">
        <v>30</v>
      </c>
      <c r="E25" s="5">
        <v>4.4755856999999999</v>
      </c>
      <c r="F25" s="5">
        <v>5.1642084099999996</v>
      </c>
      <c r="G25" s="5">
        <v>32.233084439999999</v>
      </c>
      <c r="K25"/>
      <c r="L25"/>
      <c r="M25"/>
      <c r="N25"/>
      <c r="O25"/>
      <c r="P25"/>
    </row>
    <row r="26" spans="1:16" x14ac:dyDescent="0.25">
      <c r="A26" s="6">
        <v>7</v>
      </c>
      <c r="B26" s="6">
        <v>19</v>
      </c>
      <c r="C26" s="6">
        <v>26</v>
      </c>
      <c r="D26" s="6">
        <v>30</v>
      </c>
      <c r="E26" s="5">
        <v>4.75543022</v>
      </c>
      <c r="F26" s="5">
        <v>5.5959732500000001</v>
      </c>
      <c r="G26" s="5">
        <v>34.046972750000002</v>
      </c>
      <c r="K26"/>
      <c r="L26"/>
      <c r="M26"/>
      <c r="N26"/>
      <c r="O26"/>
      <c r="P26"/>
    </row>
    <row r="27" spans="1:16" x14ac:dyDescent="0.25">
      <c r="A27" s="6">
        <v>8</v>
      </c>
      <c r="B27" s="6">
        <v>21</v>
      </c>
      <c r="C27" s="6">
        <v>26</v>
      </c>
      <c r="D27" s="6">
        <v>30</v>
      </c>
      <c r="E27" s="5">
        <v>5.5230112099999999</v>
      </c>
      <c r="F27" s="5">
        <v>4.7564296700000002</v>
      </c>
      <c r="G27" s="5">
        <v>29.43609476</v>
      </c>
      <c r="K27"/>
      <c r="L27"/>
      <c r="M27"/>
      <c r="N27"/>
      <c r="O27"/>
      <c r="P27"/>
    </row>
    <row r="28" spans="1:16" x14ac:dyDescent="0.25">
      <c r="A28" s="6">
        <v>9</v>
      </c>
      <c r="B28" s="6">
        <v>21</v>
      </c>
      <c r="C28" s="6">
        <v>26</v>
      </c>
      <c r="D28" s="6">
        <v>30</v>
      </c>
      <c r="E28" s="5">
        <v>5.1821980500000002</v>
      </c>
      <c r="F28" s="5">
        <v>4.3636403100000001</v>
      </c>
      <c r="G28" s="5">
        <v>30.535528660000001</v>
      </c>
      <c r="K28"/>
      <c r="L28"/>
      <c r="M28"/>
      <c r="N28"/>
      <c r="O28"/>
      <c r="P28"/>
    </row>
    <row r="29" spans="1:16" x14ac:dyDescent="0.25">
      <c r="A29" s="6">
        <v>10</v>
      </c>
      <c r="B29" s="6">
        <v>21</v>
      </c>
      <c r="C29" s="6">
        <v>26</v>
      </c>
      <c r="D29" s="6">
        <v>30</v>
      </c>
      <c r="E29" s="5"/>
      <c r="F29" s="5"/>
      <c r="G29" s="5"/>
      <c r="K29"/>
      <c r="L29"/>
      <c r="M29"/>
      <c r="N29"/>
      <c r="O29"/>
      <c r="P29"/>
    </row>
    <row r="30" spans="1:16" x14ac:dyDescent="0.25">
      <c r="A30" s="6">
        <v>11</v>
      </c>
      <c r="B30" s="6">
        <v>21</v>
      </c>
      <c r="C30" s="6">
        <v>26</v>
      </c>
      <c r="D30" s="6">
        <v>30</v>
      </c>
    </row>
    <row r="31" spans="1:16" x14ac:dyDescent="0.25">
      <c r="A31" s="6">
        <v>12</v>
      </c>
      <c r="B31" s="6">
        <v>21</v>
      </c>
      <c r="C31" s="6">
        <v>26</v>
      </c>
      <c r="D31" s="6">
        <v>30</v>
      </c>
    </row>
    <row r="32" spans="1:16" x14ac:dyDescent="0.25">
      <c r="A32" s="6">
        <v>13</v>
      </c>
      <c r="B32" s="6">
        <v>21</v>
      </c>
      <c r="C32" s="6">
        <v>26</v>
      </c>
      <c r="D32" s="6">
        <v>30</v>
      </c>
    </row>
    <row r="33" spans="1:19" x14ac:dyDescent="0.25">
      <c r="A33" s="6">
        <v>14</v>
      </c>
      <c r="B33" s="6">
        <v>21</v>
      </c>
      <c r="C33" s="6">
        <v>26</v>
      </c>
      <c r="D33" s="6">
        <v>30</v>
      </c>
    </row>
    <row r="34" spans="1:19" x14ac:dyDescent="0.25">
      <c r="A34" s="6">
        <v>15</v>
      </c>
      <c r="B34" s="8">
        <v>21</v>
      </c>
      <c r="C34" s="8">
        <v>26</v>
      </c>
      <c r="D34" s="8">
        <v>30</v>
      </c>
    </row>
    <row r="35" spans="1:19" x14ac:dyDescent="0.25">
      <c r="A35" s="6">
        <v>16</v>
      </c>
      <c r="B35" s="8">
        <v>21</v>
      </c>
      <c r="C35" s="8">
        <v>26</v>
      </c>
      <c r="D35" s="8">
        <v>30</v>
      </c>
      <c r="Q35" s="1"/>
      <c r="R35" s="1"/>
      <c r="S35" s="1"/>
    </row>
    <row r="36" spans="1:19" x14ac:dyDescent="0.25">
      <c r="A36" s="6">
        <v>17</v>
      </c>
      <c r="B36" s="8">
        <v>21</v>
      </c>
      <c r="C36" s="8">
        <v>26</v>
      </c>
      <c r="D36" s="8">
        <v>30</v>
      </c>
    </row>
    <row r="37" spans="1:19" x14ac:dyDescent="0.25">
      <c r="A37" s="6">
        <v>18</v>
      </c>
      <c r="B37" s="8">
        <v>21</v>
      </c>
      <c r="C37" s="8">
        <v>26</v>
      </c>
      <c r="D37" s="8">
        <v>30</v>
      </c>
      <c r="K37" s="7"/>
    </row>
    <row r="38" spans="1:19" x14ac:dyDescent="0.25">
      <c r="A38" s="6">
        <v>19</v>
      </c>
      <c r="B38" s="8">
        <v>21</v>
      </c>
      <c r="C38" s="8">
        <v>26</v>
      </c>
      <c r="D38" s="8">
        <v>30</v>
      </c>
    </row>
    <row r="39" spans="1:19" x14ac:dyDescent="0.25">
      <c r="A39" s="6">
        <v>20</v>
      </c>
      <c r="B39" s="8">
        <v>21</v>
      </c>
      <c r="C39" s="8">
        <v>26</v>
      </c>
      <c r="D39" s="8">
        <v>30</v>
      </c>
    </row>
    <row r="40" spans="1:19" x14ac:dyDescent="0.25">
      <c r="A40" s="6">
        <v>21</v>
      </c>
      <c r="B40" s="8">
        <v>21</v>
      </c>
      <c r="C40" s="8">
        <v>26</v>
      </c>
      <c r="D40" s="8">
        <v>30</v>
      </c>
    </row>
    <row r="41" spans="1:19" x14ac:dyDescent="0.25">
      <c r="A41" s="6">
        <v>22</v>
      </c>
      <c r="B41" s="8">
        <v>21</v>
      </c>
      <c r="C41" s="8">
        <v>26</v>
      </c>
      <c r="D41" s="8">
        <v>30</v>
      </c>
    </row>
    <row r="42" spans="1:19" x14ac:dyDescent="0.25">
      <c r="A42" s="6">
        <v>23</v>
      </c>
      <c r="B42" s="8">
        <v>21</v>
      </c>
      <c r="C42" s="8">
        <v>26</v>
      </c>
      <c r="D42" s="8">
        <v>30</v>
      </c>
    </row>
    <row r="43" spans="1:19" x14ac:dyDescent="0.25">
      <c r="A43" s="6">
        <v>24</v>
      </c>
      <c r="B43" s="8">
        <v>21</v>
      </c>
      <c r="C43" s="8">
        <v>26</v>
      </c>
      <c r="D43" s="8">
        <v>30</v>
      </c>
    </row>
    <row r="44" spans="1:19" x14ac:dyDescent="0.25">
      <c r="A44" s="6">
        <v>25</v>
      </c>
      <c r="B44" s="8">
        <v>21</v>
      </c>
      <c r="C44" s="8">
        <v>26</v>
      </c>
      <c r="D44" s="8">
        <v>30</v>
      </c>
    </row>
    <row r="45" spans="1:19" x14ac:dyDescent="0.25">
      <c r="A45" s="6">
        <v>26</v>
      </c>
      <c r="B45" s="8">
        <v>21</v>
      </c>
      <c r="C45" s="8">
        <v>26</v>
      </c>
      <c r="D45" s="8">
        <v>30</v>
      </c>
    </row>
    <row r="46" spans="1:19" x14ac:dyDescent="0.25">
      <c r="A46" s="6">
        <v>27</v>
      </c>
      <c r="B46" s="8">
        <v>21</v>
      </c>
      <c r="C46" s="8">
        <v>26</v>
      </c>
      <c r="D46" s="8">
        <v>30</v>
      </c>
    </row>
    <row r="47" spans="1:19" x14ac:dyDescent="0.25">
      <c r="A47" s="6">
        <v>28</v>
      </c>
      <c r="B47" s="8">
        <v>21</v>
      </c>
      <c r="C47" s="8">
        <v>26</v>
      </c>
      <c r="D47" s="8">
        <v>30</v>
      </c>
    </row>
    <row r="48" spans="1:19" x14ac:dyDescent="0.25">
      <c r="A48" s="6">
        <v>29</v>
      </c>
      <c r="B48" s="8">
        <v>21</v>
      </c>
      <c r="C48" s="8">
        <v>26</v>
      </c>
      <c r="D48" s="8">
        <v>30</v>
      </c>
    </row>
    <row r="49" spans="1:4" x14ac:dyDescent="0.25">
      <c r="A49" s="6">
        <v>30</v>
      </c>
      <c r="B49" s="8">
        <v>21</v>
      </c>
      <c r="C49" s="8">
        <v>26</v>
      </c>
      <c r="D49" s="8">
        <v>30</v>
      </c>
    </row>
    <row r="50" spans="1:4" x14ac:dyDescent="0.25">
      <c r="A50" s="6">
        <v>31</v>
      </c>
      <c r="B50" s="8">
        <v>21</v>
      </c>
      <c r="C50" s="8">
        <v>26</v>
      </c>
      <c r="D50" s="8">
        <v>30</v>
      </c>
    </row>
    <row r="51" spans="1:4" x14ac:dyDescent="0.25">
      <c r="A51" s="6">
        <v>32</v>
      </c>
      <c r="B51" s="8">
        <v>21</v>
      </c>
      <c r="C51" s="8">
        <v>26</v>
      </c>
      <c r="D51" s="8">
        <v>30</v>
      </c>
    </row>
    <row r="52" spans="1:4" x14ac:dyDescent="0.25">
      <c r="A52" s="6">
        <v>33</v>
      </c>
      <c r="B52" s="8">
        <v>21</v>
      </c>
      <c r="C52" s="8">
        <v>26</v>
      </c>
      <c r="D52" s="8">
        <v>30</v>
      </c>
    </row>
    <row r="53" spans="1:4" x14ac:dyDescent="0.25">
      <c r="A53" s="6">
        <v>34</v>
      </c>
      <c r="B53" s="8">
        <v>21</v>
      </c>
      <c r="C53" s="8">
        <v>26</v>
      </c>
      <c r="D53" s="8">
        <v>30</v>
      </c>
    </row>
    <row r="54" spans="1:4" x14ac:dyDescent="0.25">
      <c r="A54" s="6">
        <v>35</v>
      </c>
      <c r="B54" s="8">
        <v>21</v>
      </c>
      <c r="C54" s="8">
        <v>26</v>
      </c>
      <c r="D54" s="8">
        <v>30</v>
      </c>
    </row>
    <row r="55" spans="1:4" x14ac:dyDescent="0.25">
      <c r="A55" s="6">
        <v>36</v>
      </c>
      <c r="B55" s="8">
        <v>21</v>
      </c>
      <c r="C55" s="8">
        <v>26</v>
      </c>
      <c r="D55" s="8">
        <v>30</v>
      </c>
    </row>
    <row r="56" spans="1:4" x14ac:dyDescent="0.25">
      <c r="A56" s="6">
        <v>37</v>
      </c>
      <c r="B56" s="8">
        <v>21</v>
      </c>
      <c r="C56" s="8">
        <v>26</v>
      </c>
      <c r="D56" s="8">
        <v>30</v>
      </c>
    </row>
    <row r="57" spans="1:4" x14ac:dyDescent="0.25">
      <c r="A57" s="6">
        <v>38</v>
      </c>
      <c r="B57" s="8">
        <v>21</v>
      </c>
      <c r="C57" s="8">
        <v>26</v>
      </c>
      <c r="D57" s="8">
        <v>30</v>
      </c>
    </row>
    <row r="58" spans="1:4" x14ac:dyDescent="0.25">
      <c r="A58" s="6">
        <v>39</v>
      </c>
      <c r="B58" s="8">
        <v>21</v>
      </c>
      <c r="C58" s="8">
        <v>26</v>
      </c>
      <c r="D58" s="8">
        <v>30</v>
      </c>
    </row>
    <row r="59" spans="1:4" x14ac:dyDescent="0.25">
      <c r="A59" s="6">
        <v>40</v>
      </c>
      <c r="B59" s="8">
        <v>21</v>
      </c>
      <c r="C59" s="8">
        <v>26</v>
      </c>
      <c r="D59" s="8">
        <v>30</v>
      </c>
    </row>
    <row r="60" spans="1:4" x14ac:dyDescent="0.25">
      <c r="A60" s="6">
        <v>41</v>
      </c>
      <c r="B60" s="8">
        <v>21</v>
      </c>
      <c r="C60" s="8">
        <v>26</v>
      </c>
      <c r="D60" s="8">
        <v>30</v>
      </c>
    </row>
    <row r="61" spans="1:4" x14ac:dyDescent="0.25">
      <c r="A61" s="6">
        <v>42</v>
      </c>
      <c r="B61" s="8">
        <v>21</v>
      </c>
      <c r="C61" s="8">
        <v>26</v>
      </c>
      <c r="D61" s="8">
        <v>30</v>
      </c>
    </row>
    <row r="62" spans="1:4" x14ac:dyDescent="0.25">
      <c r="A62" s="6">
        <v>43</v>
      </c>
      <c r="B62" s="8">
        <v>21</v>
      </c>
      <c r="C62" s="8">
        <v>26</v>
      </c>
      <c r="D62" s="8">
        <v>30</v>
      </c>
    </row>
    <row r="63" spans="1:4" x14ac:dyDescent="0.25">
      <c r="A63" s="6">
        <v>44</v>
      </c>
      <c r="B63" s="8">
        <v>21</v>
      </c>
      <c r="C63" s="8">
        <v>26</v>
      </c>
      <c r="D63" s="8">
        <v>30</v>
      </c>
    </row>
    <row r="64" spans="1:4" x14ac:dyDescent="0.25">
      <c r="A64" s="6">
        <v>45</v>
      </c>
      <c r="B64" s="8">
        <v>21</v>
      </c>
      <c r="C64" s="8">
        <v>26</v>
      </c>
      <c r="D64" s="8">
        <v>30</v>
      </c>
    </row>
    <row r="65" spans="1:4" x14ac:dyDescent="0.25">
      <c r="A65" s="6">
        <v>46</v>
      </c>
      <c r="B65" s="8">
        <v>21</v>
      </c>
      <c r="C65" s="8">
        <v>26</v>
      </c>
      <c r="D65" s="8">
        <v>30</v>
      </c>
    </row>
    <row r="66" spans="1:4" x14ac:dyDescent="0.25">
      <c r="A66" s="6">
        <v>47</v>
      </c>
      <c r="B66" s="8">
        <v>21</v>
      </c>
      <c r="C66" s="8">
        <v>26</v>
      </c>
      <c r="D66" s="8">
        <v>30</v>
      </c>
    </row>
    <row r="67" spans="1:4" x14ac:dyDescent="0.25">
      <c r="A67" s="6">
        <v>48</v>
      </c>
      <c r="B67" s="8">
        <v>21</v>
      </c>
      <c r="C67" s="8">
        <v>26</v>
      </c>
      <c r="D67" s="8">
        <v>30</v>
      </c>
    </row>
    <row r="68" spans="1:4" x14ac:dyDescent="0.25">
      <c r="A68" s="6">
        <v>49</v>
      </c>
      <c r="B68" s="8">
        <v>21</v>
      </c>
      <c r="C68" s="8">
        <v>26</v>
      </c>
      <c r="D68" s="8">
        <v>30</v>
      </c>
    </row>
    <row r="69" spans="1:4" x14ac:dyDescent="0.25">
      <c r="A69" s="6">
        <v>50</v>
      </c>
      <c r="B69" s="8">
        <v>21</v>
      </c>
      <c r="C69" s="8">
        <v>26</v>
      </c>
      <c r="D69" s="8">
        <v>30</v>
      </c>
    </row>
    <row r="70" spans="1:4" x14ac:dyDescent="0.25">
      <c r="A70" s="6">
        <v>51</v>
      </c>
      <c r="B70" s="8">
        <v>21</v>
      </c>
      <c r="C70" s="8">
        <v>26</v>
      </c>
      <c r="D70" s="8">
        <v>30</v>
      </c>
    </row>
    <row r="71" spans="1:4" x14ac:dyDescent="0.25">
      <c r="A71" s="6">
        <v>52</v>
      </c>
      <c r="B71" s="8">
        <v>21</v>
      </c>
      <c r="C71" s="8">
        <v>26</v>
      </c>
      <c r="D71" s="8">
        <v>30</v>
      </c>
    </row>
    <row r="72" spans="1:4" x14ac:dyDescent="0.25">
      <c r="A72" s="6">
        <v>53</v>
      </c>
      <c r="B72" s="8">
        <v>21</v>
      </c>
      <c r="C72" s="8">
        <v>26</v>
      </c>
      <c r="D72" s="8">
        <v>30</v>
      </c>
    </row>
    <row r="73" spans="1:4" x14ac:dyDescent="0.25">
      <c r="A73" s="6">
        <v>54</v>
      </c>
      <c r="B73" s="8">
        <v>21</v>
      </c>
      <c r="C73" s="8">
        <v>26</v>
      </c>
      <c r="D73" s="8">
        <v>30</v>
      </c>
    </row>
    <row r="74" spans="1:4" x14ac:dyDescent="0.25">
      <c r="A74" s="6">
        <v>55</v>
      </c>
      <c r="B74" s="8">
        <v>21</v>
      </c>
      <c r="C74" s="8">
        <v>26</v>
      </c>
      <c r="D74" s="8">
        <v>30</v>
      </c>
    </row>
    <row r="75" spans="1:4" x14ac:dyDescent="0.25">
      <c r="A75" s="6">
        <v>56</v>
      </c>
      <c r="B75" s="8">
        <v>21</v>
      </c>
      <c r="C75" s="8">
        <v>26</v>
      </c>
      <c r="D75" s="8">
        <v>30</v>
      </c>
    </row>
    <row r="76" spans="1:4" x14ac:dyDescent="0.25">
      <c r="A76" s="6">
        <v>57</v>
      </c>
      <c r="B76" s="8">
        <v>21</v>
      </c>
      <c r="C76" s="8">
        <v>26</v>
      </c>
      <c r="D76" s="8">
        <v>30</v>
      </c>
    </row>
    <row r="77" spans="1:4" x14ac:dyDescent="0.25">
      <c r="A77" s="6">
        <v>58</v>
      </c>
      <c r="B77" s="8">
        <v>21</v>
      </c>
      <c r="C77" s="8">
        <v>26</v>
      </c>
      <c r="D77" s="8">
        <v>30</v>
      </c>
    </row>
    <row r="78" spans="1:4" x14ac:dyDescent="0.25">
      <c r="A78" s="6">
        <v>59</v>
      </c>
      <c r="B78" s="8">
        <v>21</v>
      </c>
      <c r="C78" s="8">
        <v>26</v>
      </c>
      <c r="D78" s="8">
        <v>30</v>
      </c>
    </row>
    <row r="79" spans="1:4" x14ac:dyDescent="0.25">
      <c r="A79" s="6">
        <v>60</v>
      </c>
      <c r="B79" s="8">
        <v>21</v>
      </c>
      <c r="C79" s="8">
        <v>26</v>
      </c>
      <c r="D79" s="8">
        <v>30</v>
      </c>
    </row>
    <row r="80" spans="1:4" x14ac:dyDescent="0.25">
      <c r="A80" s="6">
        <v>61</v>
      </c>
      <c r="B80" s="8">
        <v>21</v>
      </c>
      <c r="C80" s="8">
        <v>26</v>
      </c>
      <c r="D80" s="8">
        <v>30</v>
      </c>
    </row>
    <row r="81" spans="1:4" x14ac:dyDescent="0.25">
      <c r="A81" s="6">
        <v>62</v>
      </c>
      <c r="B81" s="8">
        <v>21</v>
      </c>
      <c r="C81" s="8">
        <v>26</v>
      </c>
      <c r="D81" s="8">
        <v>30</v>
      </c>
    </row>
    <row r="82" spans="1:4" x14ac:dyDescent="0.25">
      <c r="A82" s="6">
        <v>63</v>
      </c>
      <c r="B82" s="8">
        <v>21</v>
      </c>
      <c r="C82" s="8">
        <v>26</v>
      </c>
      <c r="D82" s="8">
        <v>30</v>
      </c>
    </row>
    <row r="83" spans="1:4" x14ac:dyDescent="0.25">
      <c r="A83" s="6">
        <v>64</v>
      </c>
      <c r="B83" s="8">
        <v>21</v>
      </c>
      <c r="C83" s="8">
        <v>26</v>
      </c>
      <c r="D83" s="8">
        <v>30</v>
      </c>
    </row>
    <row r="84" spans="1:4" x14ac:dyDescent="0.25">
      <c r="A84" s="6">
        <v>65</v>
      </c>
      <c r="B84" s="8">
        <v>21</v>
      </c>
      <c r="C84" s="8">
        <v>26</v>
      </c>
      <c r="D84" s="8">
        <v>30</v>
      </c>
    </row>
    <row r="85" spans="1:4" x14ac:dyDescent="0.25">
      <c r="A85" s="6">
        <v>66</v>
      </c>
      <c r="B85" s="8">
        <v>21</v>
      </c>
      <c r="C85" s="8">
        <v>26</v>
      </c>
      <c r="D85" s="8">
        <v>30</v>
      </c>
    </row>
    <row r="86" spans="1:4" x14ac:dyDescent="0.25">
      <c r="A86" s="6">
        <v>67</v>
      </c>
      <c r="B86" s="8">
        <v>21</v>
      </c>
      <c r="C86" s="8">
        <v>26</v>
      </c>
      <c r="D86" s="8">
        <v>30</v>
      </c>
    </row>
    <row r="87" spans="1:4" x14ac:dyDescent="0.25">
      <c r="A87" s="6">
        <v>68</v>
      </c>
      <c r="B87" s="8">
        <v>21</v>
      </c>
      <c r="C87" s="8">
        <v>26</v>
      </c>
      <c r="D87" s="8">
        <v>30</v>
      </c>
    </row>
    <row r="88" spans="1:4" x14ac:dyDescent="0.25">
      <c r="A88" s="6">
        <v>69</v>
      </c>
      <c r="B88" s="8">
        <v>21</v>
      </c>
      <c r="C88" s="8">
        <v>26</v>
      </c>
      <c r="D88" s="8">
        <v>30</v>
      </c>
    </row>
    <row r="89" spans="1:4" x14ac:dyDescent="0.25">
      <c r="A89" s="6">
        <v>70</v>
      </c>
      <c r="B89" s="8">
        <v>21</v>
      </c>
      <c r="C89" s="8">
        <v>26</v>
      </c>
      <c r="D89" s="8">
        <v>30</v>
      </c>
    </row>
    <row r="90" spans="1:4" x14ac:dyDescent="0.25">
      <c r="A90" s="6">
        <v>71</v>
      </c>
      <c r="B90" s="8">
        <v>21</v>
      </c>
      <c r="C90" s="8">
        <v>26</v>
      </c>
      <c r="D90" s="8">
        <v>30</v>
      </c>
    </row>
    <row r="91" spans="1:4" x14ac:dyDescent="0.25">
      <c r="A91" s="6">
        <v>72</v>
      </c>
      <c r="B91" s="8">
        <v>21</v>
      </c>
      <c r="C91" s="8">
        <v>26</v>
      </c>
      <c r="D91" s="8">
        <v>30</v>
      </c>
    </row>
    <row r="92" spans="1:4" x14ac:dyDescent="0.25">
      <c r="A92" s="6">
        <v>73</v>
      </c>
      <c r="B92" s="8">
        <v>21</v>
      </c>
      <c r="C92" s="8">
        <v>26</v>
      </c>
      <c r="D92" s="8">
        <v>30</v>
      </c>
    </row>
    <row r="93" spans="1:4" x14ac:dyDescent="0.25">
      <c r="A93" s="6">
        <v>74</v>
      </c>
      <c r="B93" s="8">
        <v>21</v>
      </c>
      <c r="C93" s="8">
        <v>26</v>
      </c>
      <c r="D93" s="8">
        <v>30</v>
      </c>
    </row>
    <row r="94" spans="1:4" x14ac:dyDescent="0.25">
      <c r="A94" s="6">
        <v>75</v>
      </c>
      <c r="B94" s="8">
        <v>21</v>
      </c>
      <c r="C94" s="8">
        <v>26</v>
      </c>
      <c r="D94" s="8">
        <v>30</v>
      </c>
    </row>
    <row r="95" spans="1:4" x14ac:dyDescent="0.25">
      <c r="A95" s="6">
        <v>76</v>
      </c>
      <c r="B95" s="8">
        <v>21</v>
      </c>
      <c r="C95" s="8">
        <v>26</v>
      </c>
      <c r="D95" s="8">
        <v>30</v>
      </c>
    </row>
    <row r="96" spans="1:4" x14ac:dyDescent="0.25">
      <c r="A96" s="6">
        <v>77</v>
      </c>
      <c r="B96" s="8">
        <v>21</v>
      </c>
      <c r="C96" s="8">
        <v>26</v>
      </c>
      <c r="D96" s="8">
        <v>30</v>
      </c>
    </row>
    <row r="97" spans="1:4" x14ac:dyDescent="0.25">
      <c r="A97" s="6">
        <v>78</v>
      </c>
      <c r="B97" s="8">
        <v>21</v>
      </c>
      <c r="C97" s="8">
        <v>26</v>
      </c>
      <c r="D97" s="8">
        <v>30</v>
      </c>
    </row>
    <row r="98" spans="1:4" x14ac:dyDescent="0.25">
      <c r="A98" s="6">
        <v>79</v>
      </c>
      <c r="B98" s="8">
        <v>21</v>
      </c>
      <c r="C98" s="8">
        <v>26</v>
      </c>
      <c r="D98" s="8">
        <v>30</v>
      </c>
    </row>
    <row r="99" spans="1:4" x14ac:dyDescent="0.25">
      <c r="A99" s="6">
        <v>80</v>
      </c>
      <c r="B99" s="8">
        <v>21</v>
      </c>
      <c r="C99" s="8">
        <v>26</v>
      </c>
      <c r="D99" s="8">
        <v>30</v>
      </c>
    </row>
    <row r="100" spans="1:4" x14ac:dyDescent="0.25">
      <c r="A100" s="6">
        <v>81</v>
      </c>
      <c r="B100" s="8">
        <v>21</v>
      </c>
      <c r="C100" s="8">
        <v>26</v>
      </c>
      <c r="D100" s="8">
        <v>30</v>
      </c>
    </row>
    <row r="101" spans="1:4" x14ac:dyDescent="0.25">
      <c r="A101" s="6">
        <v>82</v>
      </c>
      <c r="B101" s="8">
        <v>21</v>
      </c>
      <c r="C101" s="8">
        <v>26</v>
      </c>
      <c r="D101" s="8">
        <v>30</v>
      </c>
    </row>
    <row r="102" spans="1:4" x14ac:dyDescent="0.25">
      <c r="A102" s="6">
        <v>83</v>
      </c>
      <c r="B102" s="8">
        <v>21</v>
      </c>
      <c r="C102" s="8">
        <v>26</v>
      </c>
      <c r="D102" s="8">
        <v>30</v>
      </c>
    </row>
    <row r="103" spans="1:4" x14ac:dyDescent="0.25">
      <c r="A103" s="6">
        <v>84</v>
      </c>
      <c r="B103" s="8">
        <v>21</v>
      </c>
      <c r="C103" s="8">
        <v>26</v>
      </c>
      <c r="D103" s="8">
        <v>30</v>
      </c>
    </row>
    <row r="104" spans="1:4" x14ac:dyDescent="0.25">
      <c r="A104" s="6">
        <v>85</v>
      </c>
      <c r="B104" s="8">
        <v>21</v>
      </c>
      <c r="C104" s="8">
        <v>26</v>
      </c>
      <c r="D104" s="8">
        <v>30</v>
      </c>
    </row>
    <row r="105" spans="1:4" x14ac:dyDescent="0.25">
      <c r="A105" s="6">
        <v>86</v>
      </c>
      <c r="B105" s="8">
        <v>21</v>
      </c>
      <c r="C105" s="8">
        <v>26</v>
      </c>
      <c r="D105" s="8">
        <v>30</v>
      </c>
    </row>
    <row r="106" spans="1:4" x14ac:dyDescent="0.25">
      <c r="A106" s="6">
        <v>87</v>
      </c>
      <c r="B106" s="8">
        <v>21</v>
      </c>
      <c r="C106" s="8">
        <v>26</v>
      </c>
      <c r="D106" s="8">
        <v>30</v>
      </c>
    </row>
    <row r="107" spans="1:4" x14ac:dyDescent="0.25">
      <c r="A107" s="6">
        <v>88</v>
      </c>
      <c r="B107" s="8">
        <v>21</v>
      </c>
      <c r="C107" s="8">
        <v>26</v>
      </c>
      <c r="D107" s="8">
        <v>30</v>
      </c>
    </row>
    <row r="108" spans="1:4" x14ac:dyDescent="0.25">
      <c r="A108" s="6">
        <v>89</v>
      </c>
      <c r="B108" s="8">
        <v>21</v>
      </c>
      <c r="C108" s="8">
        <v>26</v>
      </c>
      <c r="D108" s="8">
        <v>30</v>
      </c>
    </row>
    <row r="109" spans="1:4" x14ac:dyDescent="0.25">
      <c r="A109" s="6">
        <v>90</v>
      </c>
      <c r="B109" s="8">
        <v>21</v>
      </c>
      <c r="C109" s="8">
        <v>26</v>
      </c>
      <c r="D109" s="8">
        <v>30</v>
      </c>
    </row>
    <row r="110" spans="1:4" x14ac:dyDescent="0.25">
      <c r="A110" s="6">
        <v>91</v>
      </c>
      <c r="B110" s="8">
        <v>21</v>
      </c>
      <c r="C110" s="8">
        <v>26</v>
      </c>
      <c r="D110" s="8">
        <v>30</v>
      </c>
    </row>
    <row r="111" spans="1:4" x14ac:dyDescent="0.25">
      <c r="A111" s="6">
        <v>92</v>
      </c>
      <c r="B111" s="8">
        <v>21</v>
      </c>
      <c r="C111" s="8">
        <v>26</v>
      </c>
      <c r="D111" s="8">
        <v>30</v>
      </c>
    </row>
    <row r="112" spans="1:4" x14ac:dyDescent="0.25">
      <c r="A112" s="6">
        <v>93</v>
      </c>
      <c r="B112" s="8">
        <v>21</v>
      </c>
      <c r="C112" s="8">
        <v>26</v>
      </c>
      <c r="D112" s="8">
        <v>30</v>
      </c>
    </row>
    <row r="113" spans="1:4" x14ac:dyDescent="0.25">
      <c r="A113" s="6">
        <v>94</v>
      </c>
      <c r="B113" s="8">
        <v>21</v>
      </c>
      <c r="C113" s="8">
        <v>26</v>
      </c>
      <c r="D113" s="8">
        <v>30</v>
      </c>
    </row>
    <row r="114" spans="1:4" x14ac:dyDescent="0.25">
      <c r="A114" s="6">
        <v>95</v>
      </c>
      <c r="B114" s="8">
        <v>21</v>
      </c>
      <c r="C114" s="8">
        <v>26</v>
      </c>
      <c r="D114" s="8">
        <v>30</v>
      </c>
    </row>
    <row r="115" spans="1:4" x14ac:dyDescent="0.25">
      <c r="A115" s="6">
        <v>96</v>
      </c>
      <c r="B115" s="8">
        <v>21</v>
      </c>
      <c r="C115" s="8">
        <v>26</v>
      </c>
      <c r="D115" s="8">
        <v>30</v>
      </c>
    </row>
    <row r="116" spans="1:4" x14ac:dyDescent="0.25">
      <c r="A116" s="6">
        <v>97</v>
      </c>
      <c r="B116" s="8">
        <v>21</v>
      </c>
      <c r="C116" s="8">
        <v>26</v>
      </c>
      <c r="D116" s="8">
        <v>30</v>
      </c>
    </row>
    <row r="117" spans="1:4" x14ac:dyDescent="0.25">
      <c r="A117" s="6">
        <v>98</v>
      </c>
      <c r="B117" s="8">
        <v>21</v>
      </c>
      <c r="C117" s="8">
        <v>26</v>
      </c>
      <c r="D117" s="8">
        <v>30</v>
      </c>
    </row>
    <row r="118" spans="1:4" x14ac:dyDescent="0.25">
      <c r="A118" s="6">
        <v>99</v>
      </c>
      <c r="B118" s="8">
        <v>21</v>
      </c>
      <c r="C118" s="8">
        <v>26</v>
      </c>
      <c r="D118" s="8">
        <v>30</v>
      </c>
    </row>
    <row r="119" spans="1:4" x14ac:dyDescent="0.25">
      <c r="A119" s="6">
        <v>100</v>
      </c>
      <c r="B119" s="8">
        <v>21</v>
      </c>
      <c r="C119" s="8">
        <v>26</v>
      </c>
      <c r="D119" s="8">
        <v>30</v>
      </c>
    </row>
    <row r="120" spans="1:4" x14ac:dyDescent="0.25">
      <c r="A120" s="6" t="s">
        <v>46</v>
      </c>
      <c r="B120" s="8">
        <v>15</v>
      </c>
      <c r="C120" s="8">
        <v>13</v>
      </c>
      <c r="D120" s="8">
        <v>21</v>
      </c>
    </row>
  </sheetData>
  <conditionalFormatting sqref="Q6:S6 Q3:Q5">
    <cfRule type="cellIs" dxfId="19" priority="17" operator="equal">
      <formula>"kmss2"</formula>
    </cfRule>
    <cfRule type="cellIs" dxfId="18" priority="18" operator="equal">
      <formula>"kms2"</formula>
    </cfRule>
    <cfRule type="cellIs" dxfId="17" priority="19" operator="equal">
      <formula>"kmss"</formula>
    </cfRule>
    <cfRule type="cellIs" dxfId="16" priority="20" operator="equal">
      <formula>"kms"</formula>
    </cfRule>
  </conditionalFormatting>
  <conditionalFormatting sqref="Q7:R10 H6:P6">
    <cfRule type="cellIs" dxfId="15" priority="15" operator="equal">
      <formula>"kmss"</formula>
    </cfRule>
    <cfRule type="cellIs" dxfId="14" priority="16" operator="equal">
      <formula>"kms"</formula>
    </cfRule>
  </conditionalFormatting>
  <conditionalFormatting sqref="S7:S10">
    <cfRule type="cellIs" dxfId="13" priority="13" operator="equal">
      <formula>"kmss"</formula>
    </cfRule>
    <cfRule type="cellIs" dxfId="12" priority="14" operator="equal">
      <formula>"kms"</formula>
    </cfRule>
  </conditionalFormatting>
  <conditionalFormatting sqref="Q3:Q5">
    <cfRule type="cellIs" dxfId="11" priority="11" operator="equal">
      <formula>"ossgwr"</formula>
    </cfRule>
    <cfRule type="cellIs" dxfId="10" priority="12" operator="equal">
      <formula>"osgwr"</formula>
    </cfRule>
  </conditionalFormatting>
  <conditionalFormatting sqref="S3:S5">
    <cfRule type="cellIs" dxfId="9" priority="7" operator="equal">
      <formula>"kmss2"</formula>
    </cfRule>
    <cfRule type="cellIs" dxfId="8" priority="8" operator="equal">
      <formula>"kms2"</formula>
    </cfRule>
    <cfRule type="cellIs" dxfId="7" priority="9" operator="equal">
      <formula>"kmss"</formula>
    </cfRule>
    <cfRule type="cellIs" dxfId="6" priority="10" operator="equal">
      <formula>"kms"</formula>
    </cfRule>
  </conditionalFormatting>
  <conditionalFormatting sqref="R3:R5">
    <cfRule type="cellIs" dxfId="5" priority="3" operator="equal">
      <formula>"kmss2"</formula>
    </cfRule>
    <cfRule type="cellIs" dxfId="4" priority="4" operator="equal">
      <formula>"kms2"</formula>
    </cfRule>
    <cfRule type="cellIs" dxfId="3" priority="5" operator="equal">
      <formula>"kmss"</formula>
    </cfRule>
    <cfRule type="cellIs" dxfId="2" priority="6" operator="equal">
      <formula>"kms"</formula>
    </cfRule>
  </conditionalFormatting>
  <conditionalFormatting sqref="R3:R5">
    <cfRule type="cellIs" dxfId="1" priority="1" operator="equal">
      <formula>"ossgwr"</formula>
    </cfRule>
    <cfRule type="cellIs" dxfId="0" priority="2" operator="equal">
      <formula>"osgwr"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perclabel1</vt:lpstr>
      <vt:lpstr>perclabel2</vt:lpstr>
      <vt:lpstr>perclabel3</vt:lpstr>
      <vt:lpstr>perclabel4</vt:lpstr>
      <vt:lpstr>perclabel</vt:lpstr>
      <vt:lpstr>alpha</vt:lpstr>
      <vt:lpstr>mo</vt:lpstr>
      <vt:lpstr>nk during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Damasceno Bortoloti</dc:creator>
  <cp:lastModifiedBy>Frederico Damasceno Bortoloti</cp:lastModifiedBy>
  <dcterms:created xsi:type="dcterms:W3CDTF">2019-02-19T17:37:08Z</dcterms:created>
  <dcterms:modified xsi:type="dcterms:W3CDTF">2019-12-24T16:48:44Z</dcterms:modified>
</cp:coreProperties>
</file>