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ede\OneDrive\Dokumenter\6_semester\Bachelor\github\frederikt0ft-ROTV-modeling-and-control\"/>
    </mc:Choice>
  </mc:AlternateContent>
  <xr:revisionPtr revIDLastSave="0" documentId="8_{5D33DC2E-2680-4B11-A4FB-063FF260E886}" xr6:coauthVersionLast="47" xr6:coauthVersionMax="47" xr10:uidLastSave="{00000000-0000-0000-0000-000000000000}"/>
  <bookViews>
    <workbookView xWindow="-120" yWindow="-120" windowWidth="29040" windowHeight="15840" xr2:uid="{243AACA6-6F6E-4C95-91FB-00F380E06ED8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1" i="1" l="1"/>
  <c r="A50" i="1"/>
  <c r="A49" i="1"/>
  <c r="B47" i="1"/>
  <c r="B45" i="1"/>
  <c r="B43" i="1"/>
  <c r="T6" i="1"/>
  <c r="T5" i="1"/>
  <c r="V23" i="1"/>
  <c r="T23" i="1"/>
  <c r="T19" i="1"/>
</calcChain>
</file>

<file path=xl/sharedStrings.xml><?xml version="1.0" encoding="utf-8"?>
<sst xmlns="http://schemas.openxmlformats.org/spreadsheetml/2006/main" count="26" uniqueCount="20">
  <si>
    <t>vinkel</t>
  </si>
  <si>
    <t>Hall_1</t>
  </si>
  <si>
    <t>Hall_2</t>
  </si>
  <si>
    <t>plus minus 2</t>
  </si>
  <si>
    <t>plus minus 3</t>
  </si>
  <si>
    <t>venstre + højre</t>
  </si>
  <si>
    <t>bag</t>
  </si>
  <si>
    <t xml:space="preserve"> </t>
  </si>
  <si>
    <t>MAGNET LIGE UD FOR HALL SENSOR</t>
  </si>
  <si>
    <t>venstre højre</t>
  </si>
  <si>
    <t>ANGLE SPEED MEASUREMENTS (left flap)</t>
  </si>
  <si>
    <t>max angle up</t>
  </si>
  <si>
    <t>max angle down</t>
  </si>
  <si>
    <t>time (255 PWM) (s)</t>
  </si>
  <si>
    <t>time (45 PWM) (s)</t>
  </si>
  <si>
    <t>aps (255 PWM)</t>
  </si>
  <si>
    <t>aps (45 PWM)</t>
  </si>
  <si>
    <t>time (105 PWM) (s)</t>
  </si>
  <si>
    <t>aps (105 PWM)</t>
  </si>
  <si>
    <t>aps = 0.1181* PWM+0.1767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</si>
</sst>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'Ark1'!$B$22:$B$35</c:f>
              <c:numCache>
                <c:formatCode>General</c:formatCode>
                <c:ptCount val="14"/>
                <c:pt idx="0">
                  <c:v>509</c:v>
                </c:pt>
                <c:pt idx="1">
                  <c:v>509</c:v>
                </c:pt>
                <c:pt idx="2">
                  <c:v>507</c:v>
                </c:pt>
                <c:pt idx="3">
                  <c:v>507</c:v>
                </c:pt>
                <c:pt idx="4">
                  <c:v>506</c:v>
                </c:pt>
                <c:pt idx="5">
                  <c:v>508</c:v>
                </c:pt>
                <c:pt idx="6">
                  <c:v>508</c:v>
                </c:pt>
                <c:pt idx="7">
                  <c:v>510</c:v>
                </c:pt>
                <c:pt idx="8">
                  <c:v>510</c:v>
                </c:pt>
                <c:pt idx="9">
                  <c:v>510</c:v>
                </c:pt>
                <c:pt idx="10">
                  <c:v>510</c:v>
                </c:pt>
                <c:pt idx="11">
                  <c:v>512</c:v>
                </c:pt>
                <c:pt idx="12">
                  <c:v>511</c:v>
                </c:pt>
                <c:pt idx="13">
                  <c:v>511</c:v>
                </c:pt>
              </c:numCache>
            </c:numRef>
          </c:xVal>
          <c:yVal>
            <c:numRef>
              <c:f>'Ark1'!$C$22:$C$35</c:f>
              <c:numCache>
                <c:formatCode>General</c:formatCode>
                <c:ptCount val="14"/>
                <c:pt idx="0">
                  <c:v>0</c:v>
                </c:pt>
                <c:pt idx="1">
                  <c:v>2.9</c:v>
                </c:pt>
                <c:pt idx="2">
                  <c:v>6.5</c:v>
                </c:pt>
                <c:pt idx="3">
                  <c:v>8.5</c:v>
                </c:pt>
                <c:pt idx="4">
                  <c:v>12.4</c:v>
                </c:pt>
                <c:pt idx="5">
                  <c:v>5.5</c:v>
                </c:pt>
                <c:pt idx="6">
                  <c:v>4.3</c:v>
                </c:pt>
                <c:pt idx="7">
                  <c:v>-1.7</c:v>
                </c:pt>
                <c:pt idx="8">
                  <c:v>-2.5</c:v>
                </c:pt>
                <c:pt idx="9">
                  <c:v>-3.4</c:v>
                </c:pt>
                <c:pt idx="10">
                  <c:v>-4.3</c:v>
                </c:pt>
                <c:pt idx="11">
                  <c:v>-9</c:v>
                </c:pt>
                <c:pt idx="12">
                  <c:v>-6.9</c:v>
                </c:pt>
                <c:pt idx="13">
                  <c:v>-7.8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E9-40EA-BE88-3A0A1C9B09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7226496"/>
        <c:axId val="1027223616"/>
      </c:scatterChart>
      <c:valAx>
        <c:axId val="1027226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27223616"/>
        <c:crosses val="autoZero"/>
        <c:crossBetween val="midCat"/>
      </c:valAx>
      <c:valAx>
        <c:axId val="102722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27226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'Ark1'!$E$22:$E$35</c:f>
              <c:numCache>
                <c:formatCode>General</c:formatCode>
                <c:ptCount val="14"/>
                <c:pt idx="0">
                  <c:v>509</c:v>
                </c:pt>
                <c:pt idx="1">
                  <c:v>509</c:v>
                </c:pt>
                <c:pt idx="2">
                  <c:v>510</c:v>
                </c:pt>
                <c:pt idx="3">
                  <c:v>511</c:v>
                </c:pt>
                <c:pt idx="4">
                  <c:v>510</c:v>
                </c:pt>
                <c:pt idx="5">
                  <c:v>509</c:v>
                </c:pt>
                <c:pt idx="6">
                  <c:v>509</c:v>
                </c:pt>
                <c:pt idx="7">
                  <c:v>508</c:v>
                </c:pt>
                <c:pt idx="8">
                  <c:v>507</c:v>
                </c:pt>
                <c:pt idx="9">
                  <c:v>508</c:v>
                </c:pt>
                <c:pt idx="10">
                  <c:v>507</c:v>
                </c:pt>
                <c:pt idx="11">
                  <c:v>506</c:v>
                </c:pt>
                <c:pt idx="12">
                  <c:v>507</c:v>
                </c:pt>
                <c:pt idx="13">
                  <c:v>506</c:v>
                </c:pt>
              </c:numCache>
            </c:numRef>
          </c:xVal>
          <c:yVal>
            <c:numRef>
              <c:f>'Ark1'!$F$22:$F$35</c:f>
              <c:numCache>
                <c:formatCode>General</c:formatCode>
                <c:ptCount val="14"/>
                <c:pt idx="0">
                  <c:v>0</c:v>
                </c:pt>
                <c:pt idx="1">
                  <c:v>2.9</c:v>
                </c:pt>
                <c:pt idx="2">
                  <c:v>6.5</c:v>
                </c:pt>
                <c:pt idx="3">
                  <c:v>8.5</c:v>
                </c:pt>
                <c:pt idx="4">
                  <c:v>12.4</c:v>
                </c:pt>
                <c:pt idx="5">
                  <c:v>5.5</c:v>
                </c:pt>
                <c:pt idx="6">
                  <c:v>4.3</c:v>
                </c:pt>
                <c:pt idx="7">
                  <c:v>-1.7</c:v>
                </c:pt>
                <c:pt idx="8">
                  <c:v>-2.5</c:v>
                </c:pt>
                <c:pt idx="9">
                  <c:v>-3.4</c:v>
                </c:pt>
                <c:pt idx="10">
                  <c:v>-4.3</c:v>
                </c:pt>
                <c:pt idx="11">
                  <c:v>-9</c:v>
                </c:pt>
                <c:pt idx="12">
                  <c:v>-6.9</c:v>
                </c:pt>
                <c:pt idx="13">
                  <c:v>-7.8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B9-4756-B0B8-FFB4DF25D5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1406800"/>
        <c:axId val="503401008"/>
      </c:scatterChart>
      <c:valAx>
        <c:axId val="1031406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03401008"/>
        <c:crosses val="autoZero"/>
        <c:crossBetween val="midCat"/>
      </c:valAx>
      <c:valAx>
        <c:axId val="50340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31406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'Ark1'!$A$49:$A$51</c:f>
              <c:numCache>
                <c:formatCode>General</c:formatCode>
                <c:ptCount val="3"/>
                <c:pt idx="0">
                  <c:v>100</c:v>
                </c:pt>
                <c:pt idx="1">
                  <c:v>41.17647058823529</c:v>
                </c:pt>
                <c:pt idx="2">
                  <c:v>17.647058823529413</c:v>
                </c:pt>
              </c:numCache>
            </c:numRef>
          </c:xVal>
          <c:yVal>
            <c:numRef>
              <c:f>'Ark1'!$B$49:$B$51</c:f>
              <c:numCache>
                <c:formatCode>General</c:formatCode>
                <c:ptCount val="3"/>
                <c:pt idx="0">
                  <c:v>11.96</c:v>
                </c:pt>
                <c:pt idx="1">
                  <c:v>5.14</c:v>
                </c:pt>
                <c:pt idx="2">
                  <c:v>2.19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C9-46CE-8BAF-A4426B5A8F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403664"/>
        <c:axId val="502404144"/>
      </c:scatterChart>
      <c:valAx>
        <c:axId val="502403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02404144"/>
        <c:crosses val="autoZero"/>
        <c:crossBetween val="midCat"/>
      </c:valAx>
      <c:valAx>
        <c:axId val="50240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02403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447675</xdr:colOff>
      <xdr:row>2</xdr:row>
      <xdr:rowOff>138112</xdr:rowOff>
    </xdr:from>
    <xdr:to>
      <xdr:col>18</xdr:col>
      <xdr:colOff>142875</xdr:colOff>
      <xdr:row>17</xdr:row>
      <xdr:rowOff>23812</xdr:rowOff>
    </xdr:to>
    <xdr:graphicFrame macro="">
      <xdr:nvGraphicFramePr>
        <xdr:cNvPr id="8" name="Diagram 7">
          <a:extLst>
            <a:ext uri="{FF2B5EF4-FFF2-40B4-BE49-F238E27FC236}">
              <a16:creationId xmlns:a16="http://schemas.microsoft.com/office/drawing/2014/main" id="{A961C95F-8632-4776-9F5B-9B393FE379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590550</xdr:colOff>
      <xdr:row>17</xdr:row>
      <xdr:rowOff>52387</xdr:rowOff>
    </xdr:from>
    <xdr:to>
      <xdr:col>18</xdr:col>
      <xdr:colOff>285750</xdr:colOff>
      <xdr:row>31</xdr:row>
      <xdr:rowOff>128587</xdr:rowOff>
    </xdr:to>
    <xdr:graphicFrame macro="">
      <xdr:nvGraphicFramePr>
        <xdr:cNvPr id="9" name="Diagram 8">
          <a:extLst>
            <a:ext uri="{FF2B5EF4-FFF2-40B4-BE49-F238E27FC236}">
              <a16:creationId xmlns:a16="http://schemas.microsoft.com/office/drawing/2014/main" id="{0083601F-B12E-F96B-4A91-B2E03BA99D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104775</xdr:colOff>
      <xdr:row>32</xdr:row>
      <xdr:rowOff>61912</xdr:rowOff>
    </xdr:from>
    <xdr:to>
      <xdr:col>15</xdr:col>
      <xdr:colOff>28575</xdr:colOff>
      <xdr:row>46</xdr:row>
      <xdr:rowOff>138112</xdr:rowOff>
    </xdr:to>
    <xdr:graphicFrame macro="">
      <xdr:nvGraphicFramePr>
        <xdr:cNvPr id="10" name="Diagram 9">
          <a:extLst>
            <a:ext uri="{FF2B5EF4-FFF2-40B4-BE49-F238E27FC236}">
              <a16:creationId xmlns:a16="http://schemas.microsoft.com/office/drawing/2014/main" id="{78D1AF5E-E67F-DE5B-444B-44287EBF45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F7729-447B-496E-AA95-96781EBA564E}">
  <dimension ref="A1:V53"/>
  <sheetViews>
    <sheetView tabSelected="1" topLeftCell="A22" workbookViewId="0">
      <selection activeCell="A54" sqref="A54"/>
    </sheetView>
  </sheetViews>
  <sheetFormatPr defaultRowHeight="15" x14ac:dyDescent="0.25"/>
  <cols>
    <col min="1" max="1" width="18" customWidth="1"/>
    <col min="2" max="2" width="12.85546875" bestFit="1" customWidth="1"/>
    <col min="3" max="3" width="14.7109375" customWidth="1"/>
    <col min="4" max="4" width="12" bestFit="1" customWidth="1"/>
    <col min="5" max="5" width="12.85546875" bestFit="1" customWidth="1"/>
    <col min="9" max="10" width="12" bestFit="1" customWidth="1"/>
  </cols>
  <sheetData>
    <row r="1" spans="3:20" x14ac:dyDescent="0.25">
      <c r="C1" t="s">
        <v>5</v>
      </c>
      <c r="H1" t="s">
        <v>6</v>
      </c>
    </row>
    <row r="2" spans="3:20" x14ac:dyDescent="0.25">
      <c r="D2" t="s">
        <v>4</v>
      </c>
      <c r="E2" t="s">
        <v>4</v>
      </c>
      <c r="I2" t="s">
        <v>3</v>
      </c>
      <c r="J2" t="s">
        <v>3</v>
      </c>
    </row>
    <row r="3" spans="3:20" x14ac:dyDescent="0.25">
      <c r="C3" t="s">
        <v>0</v>
      </c>
      <c r="D3" t="s">
        <v>1</v>
      </c>
      <c r="E3" t="s">
        <v>2</v>
      </c>
      <c r="H3" t="s">
        <v>0</v>
      </c>
      <c r="I3" t="s">
        <v>1</v>
      </c>
      <c r="J3" t="s">
        <v>2</v>
      </c>
    </row>
    <row r="4" spans="3:20" x14ac:dyDescent="0.25">
      <c r="C4">
        <v>0</v>
      </c>
      <c r="D4">
        <v>509</v>
      </c>
      <c r="E4">
        <v>509</v>
      </c>
      <c r="H4">
        <v>0</v>
      </c>
      <c r="I4">
        <v>519</v>
      </c>
      <c r="J4">
        <v>504</v>
      </c>
    </row>
    <row r="5" spans="3:20" x14ac:dyDescent="0.25">
      <c r="C5">
        <v>2.9</v>
      </c>
      <c r="D5">
        <v>509</v>
      </c>
      <c r="E5">
        <v>509</v>
      </c>
      <c r="H5">
        <v>-12</v>
      </c>
      <c r="I5">
        <v>518</v>
      </c>
      <c r="J5">
        <v>509</v>
      </c>
      <c r="T5">
        <f>-3.6758*509+1871.3</f>
        <v>0.31779999999980646</v>
      </c>
    </row>
    <row r="6" spans="3:20" x14ac:dyDescent="0.25">
      <c r="C6">
        <v>6.5</v>
      </c>
      <c r="D6">
        <v>507</v>
      </c>
      <c r="E6">
        <v>510</v>
      </c>
      <c r="H6">
        <v>-8</v>
      </c>
      <c r="I6">
        <v>518</v>
      </c>
      <c r="J6">
        <v>508</v>
      </c>
      <c r="T6">
        <f>-3.6748*512+1871.3</f>
        <v>-10.197599999999966</v>
      </c>
    </row>
    <row r="7" spans="3:20" x14ac:dyDescent="0.25">
      <c r="C7">
        <v>8.5</v>
      </c>
      <c r="D7">
        <v>507</v>
      </c>
      <c r="E7">
        <v>511</v>
      </c>
      <c r="H7">
        <v>-5.4</v>
      </c>
      <c r="I7">
        <v>518</v>
      </c>
      <c r="J7">
        <v>507</v>
      </c>
    </row>
    <row r="8" spans="3:20" x14ac:dyDescent="0.25">
      <c r="C8">
        <v>12.4</v>
      </c>
      <c r="D8">
        <v>506</v>
      </c>
      <c r="E8">
        <v>510</v>
      </c>
      <c r="H8">
        <v>-9.9</v>
      </c>
      <c r="I8">
        <v>518</v>
      </c>
      <c r="J8">
        <v>508</v>
      </c>
    </row>
    <row r="9" spans="3:20" x14ac:dyDescent="0.25">
      <c r="C9">
        <v>5.5</v>
      </c>
      <c r="D9">
        <v>508</v>
      </c>
      <c r="E9">
        <v>509</v>
      </c>
      <c r="H9">
        <v>-2.7</v>
      </c>
      <c r="I9">
        <v>518</v>
      </c>
      <c r="J9">
        <v>507</v>
      </c>
      <c r="T9">
        <v>-5.5</v>
      </c>
    </row>
    <row r="10" spans="3:20" x14ac:dyDescent="0.25">
      <c r="C10">
        <v>4.3</v>
      </c>
      <c r="D10">
        <v>508</v>
      </c>
      <c r="E10">
        <v>509</v>
      </c>
      <c r="H10">
        <v>6.3</v>
      </c>
      <c r="I10">
        <v>516</v>
      </c>
      <c r="J10">
        <v>500</v>
      </c>
    </row>
    <row r="11" spans="3:20" x14ac:dyDescent="0.25">
      <c r="C11">
        <v>-1.7</v>
      </c>
      <c r="D11">
        <v>510</v>
      </c>
      <c r="E11">
        <v>508</v>
      </c>
      <c r="H11">
        <v>3.6</v>
      </c>
      <c r="I11">
        <v>518</v>
      </c>
      <c r="J11">
        <v>502</v>
      </c>
    </row>
    <row r="12" spans="3:20" x14ac:dyDescent="0.25">
      <c r="C12">
        <v>-2.5</v>
      </c>
      <c r="D12">
        <v>510</v>
      </c>
      <c r="E12">
        <v>507</v>
      </c>
      <c r="H12">
        <v>9.9</v>
      </c>
      <c r="I12">
        <v>514</v>
      </c>
      <c r="J12">
        <v>500</v>
      </c>
      <c r="K12" t="s">
        <v>7</v>
      </c>
    </row>
    <row r="13" spans="3:20" x14ac:dyDescent="0.25">
      <c r="C13">
        <v>-3.4</v>
      </c>
      <c r="D13">
        <v>510</v>
      </c>
      <c r="E13">
        <v>508</v>
      </c>
      <c r="H13">
        <v>11.7</v>
      </c>
      <c r="I13">
        <v>513</v>
      </c>
      <c r="J13">
        <v>500</v>
      </c>
      <c r="K13" t="s">
        <v>8</v>
      </c>
    </row>
    <row r="14" spans="3:20" x14ac:dyDescent="0.25">
      <c r="C14">
        <v>-4.3</v>
      </c>
      <c r="D14">
        <v>510</v>
      </c>
      <c r="E14">
        <v>507</v>
      </c>
      <c r="H14">
        <v>20.100000000000001</v>
      </c>
      <c r="I14">
        <v>505</v>
      </c>
      <c r="J14">
        <v>510</v>
      </c>
    </row>
    <row r="15" spans="3:20" x14ac:dyDescent="0.25">
      <c r="C15">
        <v>-9</v>
      </c>
      <c r="D15">
        <v>512</v>
      </c>
      <c r="E15">
        <v>506</v>
      </c>
    </row>
    <row r="16" spans="3:20" x14ac:dyDescent="0.25">
      <c r="C16">
        <v>-6.9</v>
      </c>
      <c r="D16">
        <v>511</v>
      </c>
      <c r="E16">
        <v>507</v>
      </c>
    </row>
    <row r="17" spans="2:22" x14ac:dyDescent="0.25">
      <c r="C17">
        <v>-7.8</v>
      </c>
      <c r="D17">
        <v>511</v>
      </c>
      <c r="E17">
        <v>506</v>
      </c>
    </row>
    <row r="19" spans="2:22" x14ac:dyDescent="0.25">
      <c r="T19">
        <f>3.9542*507-2009.5</f>
        <v>-4.7205999999998767</v>
      </c>
    </row>
    <row r="21" spans="2:22" x14ac:dyDescent="0.25">
      <c r="B21" t="s">
        <v>9</v>
      </c>
      <c r="E21" t="s">
        <v>9</v>
      </c>
    </row>
    <row r="22" spans="2:22" x14ac:dyDescent="0.25">
      <c r="B22">
        <v>509</v>
      </c>
      <c r="C22">
        <v>0</v>
      </c>
      <c r="E22">
        <v>509</v>
      </c>
      <c r="F22">
        <v>0</v>
      </c>
    </row>
    <row r="23" spans="2:22" x14ac:dyDescent="0.25">
      <c r="B23">
        <v>509</v>
      </c>
      <c r="C23">
        <v>2.9</v>
      </c>
      <c r="E23">
        <v>509</v>
      </c>
      <c r="F23">
        <v>2.9</v>
      </c>
      <c r="T23">
        <f>3.9542*505-2009.5</f>
        <v>-12.628999999999905</v>
      </c>
      <c r="V23">
        <f>3.9542*508-2009.5</f>
        <v>-0.76639999999997599</v>
      </c>
    </row>
    <row r="24" spans="2:22" x14ac:dyDescent="0.25">
      <c r="B24">
        <v>507</v>
      </c>
      <c r="C24">
        <v>6.5</v>
      </c>
      <c r="E24">
        <v>510</v>
      </c>
      <c r="F24">
        <v>6.5</v>
      </c>
    </row>
    <row r="25" spans="2:22" x14ac:dyDescent="0.25">
      <c r="B25">
        <v>507</v>
      </c>
      <c r="C25">
        <v>8.5</v>
      </c>
      <c r="E25">
        <v>511</v>
      </c>
      <c r="F25">
        <v>8.5</v>
      </c>
    </row>
    <row r="26" spans="2:22" x14ac:dyDescent="0.25">
      <c r="B26">
        <v>506</v>
      </c>
      <c r="C26">
        <v>12.4</v>
      </c>
      <c r="E26">
        <v>510</v>
      </c>
      <c r="F26">
        <v>12.4</v>
      </c>
    </row>
    <row r="27" spans="2:22" x14ac:dyDescent="0.25">
      <c r="B27">
        <v>508</v>
      </c>
      <c r="C27">
        <v>5.5</v>
      </c>
      <c r="E27">
        <v>509</v>
      </c>
      <c r="F27">
        <v>5.5</v>
      </c>
    </row>
    <row r="28" spans="2:22" x14ac:dyDescent="0.25">
      <c r="B28">
        <v>508</v>
      </c>
      <c r="C28">
        <v>4.3</v>
      </c>
      <c r="E28">
        <v>509</v>
      </c>
      <c r="F28">
        <v>4.3</v>
      </c>
    </row>
    <row r="29" spans="2:22" x14ac:dyDescent="0.25">
      <c r="B29">
        <v>510</v>
      </c>
      <c r="C29">
        <v>-1.7</v>
      </c>
      <c r="E29">
        <v>508</v>
      </c>
      <c r="F29">
        <v>-1.7</v>
      </c>
    </row>
    <row r="30" spans="2:22" x14ac:dyDescent="0.25">
      <c r="B30">
        <v>510</v>
      </c>
      <c r="C30">
        <v>-2.5</v>
      </c>
      <c r="E30">
        <v>507</v>
      </c>
      <c r="F30">
        <v>-2.5</v>
      </c>
    </row>
    <row r="31" spans="2:22" x14ac:dyDescent="0.25">
      <c r="B31">
        <v>510</v>
      </c>
      <c r="C31">
        <v>-3.4</v>
      </c>
      <c r="E31">
        <v>508</v>
      </c>
      <c r="F31">
        <v>-3.4</v>
      </c>
    </row>
    <row r="32" spans="2:22" x14ac:dyDescent="0.25">
      <c r="B32">
        <v>510</v>
      </c>
      <c r="C32">
        <v>-4.3</v>
      </c>
      <c r="E32">
        <v>507</v>
      </c>
      <c r="F32">
        <v>-4.3</v>
      </c>
    </row>
    <row r="33" spans="1:6" x14ac:dyDescent="0.25">
      <c r="B33">
        <v>512</v>
      </c>
      <c r="C33">
        <v>-9</v>
      </c>
      <c r="E33">
        <v>506</v>
      </c>
      <c r="F33">
        <v>-9</v>
      </c>
    </row>
    <row r="34" spans="1:6" x14ac:dyDescent="0.25">
      <c r="B34">
        <v>511</v>
      </c>
      <c r="C34">
        <v>-6.9</v>
      </c>
      <c r="E34">
        <v>507</v>
      </c>
      <c r="F34">
        <v>-6.9</v>
      </c>
    </row>
    <row r="35" spans="1:6" x14ac:dyDescent="0.25">
      <c r="B35">
        <v>511</v>
      </c>
      <c r="C35">
        <v>-7.8</v>
      </c>
      <c r="E35">
        <v>506</v>
      </c>
      <c r="F35">
        <v>-7.8</v>
      </c>
    </row>
    <row r="38" spans="1:6" x14ac:dyDescent="0.25">
      <c r="B38" t="s">
        <v>10</v>
      </c>
    </row>
    <row r="40" spans="1:6" x14ac:dyDescent="0.25">
      <c r="A40" t="s">
        <v>12</v>
      </c>
      <c r="B40">
        <v>-37.729999999999997</v>
      </c>
    </row>
    <row r="41" spans="1:6" x14ac:dyDescent="0.25">
      <c r="A41" t="s">
        <v>11</v>
      </c>
      <c r="B41">
        <v>38.82</v>
      </c>
    </row>
    <row r="42" spans="1:6" x14ac:dyDescent="0.25">
      <c r="A42" t="s">
        <v>13</v>
      </c>
      <c r="B42">
        <v>6.4</v>
      </c>
    </row>
    <row r="43" spans="1:6" x14ac:dyDescent="0.25">
      <c r="A43" t="s">
        <v>15</v>
      </c>
      <c r="B43">
        <f>(B41-B40)/B42</f>
        <v>11.960937499999998</v>
      </c>
    </row>
    <row r="44" spans="1:6" x14ac:dyDescent="0.25">
      <c r="A44" t="s">
        <v>14</v>
      </c>
      <c r="B44">
        <v>35</v>
      </c>
    </row>
    <row r="45" spans="1:6" x14ac:dyDescent="0.25">
      <c r="A45" t="s">
        <v>16</v>
      </c>
      <c r="B45">
        <f>(B41-B40)/B44</f>
        <v>2.1871428571428573</v>
      </c>
    </row>
    <row r="46" spans="1:6" x14ac:dyDescent="0.25">
      <c r="A46" t="s">
        <v>17</v>
      </c>
      <c r="B46">
        <v>14.9</v>
      </c>
    </row>
    <row r="47" spans="1:6" x14ac:dyDescent="0.25">
      <c r="A47" t="s">
        <v>18</v>
      </c>
      <c r="B47">
        <f>(B41-B40)/B46</f>
        <v>5.1375838926174495</v>
      </c>
    </row>
    <row r="49" spans="1:2" x14ac:dyDescent="0.25">
      <c r="A49">
        <f>255/255*100</f>
        <v>100</v>
      </c>
      <c r="B49">
        <v>11.96</v>
      </c>
    </row>
    <row r="50" spans="1:2" x14ac:dyDescent="0.25">
      <c r="A50">
        <f>105/255*100</f>
        <v>41.17647058823529</v>
      </c>
      <c r="B50">
        <v>5.14</v>
      </c>
    </row>
    <row r="51" spans="1:2" x14ac:dyDescent="0.25">
      <c r="A51">
        <f>45/255*100</f>
        <v>17.647058823529413</v>
      </c>
      <c r="B51">
        <v>2.19</v>
      </c>
    </row>
    <row r="53" spans="1:2" x14ac:dyDescent="0.25">
      <c r="A53" t="s">
        <v>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Frederik Toft Rasmussen</dc:creator>
  <cp:lastModifiedBy>Frederik Toft Rasmussen</cp:lastModifiedBy>
  <dcterms:created xsi:type="dcterms:W3CDTF">2023-05-27T09:28:33Z</dcterms:created>
  <dcterms:modified xsi:type="dcterms:W3CDTF">2023-05-27T12:22:38Z</dcterms:modified>
</cp:coreProperties>
</file>