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outorado\EXPERIMENTOS TESE\"/>
    </mc:Choice>
  </mc:AlternateContent>
  <xr:revisionPtr revIDLastSave="0" documentId="13_ncr:1_{49A9C109-C2CC-4AEE-96C2-4E0B6FCEA30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ROBSON" sheetId="2" r:id="rId2"/>
    <sheet name="ROBSON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2" l="1"/>
  <c r="C39" i="2"/>
  <c r="G39" i="2"/>
  <c r="H39" i="2"/>
  <c r="M39" i="2"/>
  <c r="N39" i="2"/>
  <c r="R39" i="2"/>
  <c r="S39" i="2"/>
  <c r="X39" i="2"/>
  <c r="Y39" i="2"/>
  <c r="AC39" i="2"/>
  <c r="AD39" i="2"/>
  <c r="AI39" i="2"/>
  <c r="AJ39" i="2"/>
  <c r="AN39" i="2"/>
  <c r="AO39" i="2"/>
  <c r="AO19" i="2"/>
  <c r="AN19" i="2"/>
  <c r="AJ19" i="2"/>
  <c r="AI19" i="2"/>
  <c r="AD19" i="2"/>
  <c r="AC19" i="2"/>
  <c r="Y19" i="2"/>
  <c r="X19" i="2"/>
  <c r="R19" i="2"/>
  <c r="N19" i="2"/>
  <c r="M19" i="2"/>
  <c r="H19" i="2"/>
  <c r="G19" i="2"/>
  <c r="C19" i="2"/>
  <c r="B19" i="2"/>
  <c r="AO16" i="2"/>
  <c r="AO17" i="2"/>
  <c r="AO15" i="2"/>
  <c r="AO11" i="2"/>
  <c r="AO12" i="2"/>
  <c r="AO13" i="2"/>
  <c r="AO10" i="2"/>
  <c r="AO7" i="2"/>
  <c r="AO8" i="2"/>
  <c r="AO6" i="2"/>
  <c r="AO3" i="2"/>
  <c r="AO4" i="2"/>
  <c r="AO2" i="2"/>
  <c r="AN7" i="2"/>
  <c r="AN8" i="2"/>
  <c r="AN9" i="2" s="1"/>
  <c r="AN11" i="2"/>
  <c r="AN12" i="2"/>
  <c r="AP12" i="2" s="1"/>
  <c r="AN13" i="2"/>
  <c r="AN16" i="2"/>
  <c r="AN17" i="2"/>
  <c r="AQ17" i="2" s="1"/>
  <c r="AN15" i="2"/>
  <c r="AN10" i="2"/>
  <c r="AN6" i="2"/>
  <c r="AI11" i="2"/>
  <c r="AJ11" i="2"/>
  <c r="AI12" i="2"/>
  <c r="AL12" i="2" s="1"/>
  <c r="AJ12" i="2"/>
  <c r="AJ14" i="2" s="1"/>
  <c r="AI13" i="2"/>
  <c r="AJ13" i="2"/>
  <c r="AI16" i="2"/>
  <c r="AJ16" i="2"/>
  <c r="AI17" i="2"/>
  <c r="AI18" i="2" s="1"/>
  <c r="AJ17" i="2"/>
  <c r="AJ15" i="2"/>
  <c r="AI15" i="2"/>
  <c r="AJ10" i="2"/>
  <c r="AK10" i="2" s="1"/>
  <c r="AI10" i="2"/>
  <c r="AI7" i="2"/>
  <c r="AJ7" i="2"/>
  <c r="AI8" i="2"/>
  <c r="AJ8" i="2"/>
  <c r="AJ6" i="2"/>
  <c r="AI6" i="2"/>
  <c r="AI3" i="2"/>
  <c r="AJ3" i="2"/>
  <c r="AI4" i="2"/>
  <c r="AL4" i="2" s="1"/>
  <c r="AJ4" i="2"/>
  <c r="AJ5" i="2" s="1"/>
  <c r="AN3" i="2"/>
  <c r="AN4" i="2"/>
  <c r="AP4" i="2"/>
  <c r="AN2" i="2"/>
  <c r="AJ2" i="2"/>
  <c r="AI2" i="2"/>
  <c r="AI31" i="2"/>
  <c r="AL31" i="2" s="1"/>
  <c r="AJ31" i="2"/>
  <c r="AI32" i="2"/>
  <c r="AJ32" i="2"/>
  <c r="AJ34" i="2" s="1"/>
  <c r="AI33" i="2"/>
  <c r="AJ33" i="2"/>
  <c r="AI36" i="2"/>
  <c r="AJ36" i="2"/>
  <c r="AI37" i="2"/>
  <c r="AL37" i="2" s="1"/>
  <c r="AJ37" i="2"/>
  <c r="AJ35" i="2"/>
  <c r="AI35" i="2"/>
  <c r="AL35" i="2" s="1"/>
  <c r="AJ30" i="2"/>
  <c r="AI30" i="2"/>
  <c r="AI27" i="2"/>
  <c r="AJ27" i="2"/>
  <c r="AI28" i="2"/>
  <c r="AJ28" i="2"/>
  <c r="AJ26" i="2"/>
  <c r="AI26" i="2"/>
  <c r="AI23" i="2"/>
  <c r="AL23" i="2" s="1"/>
  <c r="AJ23" i="2"/>
  <c r="AI24" i="2"/>
  <c r="AJ24" i="2"/>
  <c r="AJ25" i="2" s="1"/>
  <c r="AJ22" i="2"/>
  <c r="AN36" i="2"/>
  <c r="AN38" i="2" s="1"/>
  <c r="AO36" i="2"/>
  <c r="AO38" i="2" s="1"/>
  <c r="AN37" i="2"/>
  <c r="AQ37" i="2" s="1"/>
  <c r="AO37" i="2"/>
  <c r="AO35" i="2"/>
  <c r="AN35" i="2"/>
  <c r="AN31" i="2"/>
  <c r="AO31" i="2"/>
  <c r="AN32" i="2"/>
  <c r="AO32" i="2"/>
  <c r="AO34" i="2" s="1"/>
  <c r="AN33" i="2"/>
  <c r="AO33" i="2"/>
  <c r="AO30" i="2"/>
  <c r="AN30" i="2"/>
  <c r="AN27" i="2"/>
  <c r="AO27" i="2"/>
  <c r="AN28" i="2"/>
  <c r="AO28" i="2"/>
  <c r="AO29" i="2" s="1"/>
  <c r="AP29" i="2" s="1"/>
  <c r="AO26" i="2"/>
  <c r="AN26" i="2"/>
  <c r="AN23" i="2"/>
  <c r="AO23" i="2"/>
  <c r="AN24" i="2"/>
  <c r="AO24" i="2"/>
  <c r="AO25" i="2" s="1"/>
  <c r="AO22" i="2"/>
  <c r="AN22" i="2"/>
  <c r="AI22" i="2"/>
  <c r="AJ38" i="2"/>
  <c r="AI38" i="2"/>
  <c r="AK37" i="2"/>
  <c r="AQ36" i="2"/>
  <c r="AP36" i="2"/>
  <c r="AL36" i="2"/>
  <c r="AK36" i="2"/>
  <c r="AQ35" i="2"/>
  <c r="AP35" i="2"/>
  <c r="AK35" i="2"/>
  <c r="AN34" i="2"/>
  <c r="AI34" i="2"/>
  <c r="AQ33" i="2"/>
  <c r="AP33" i="2"/>
  <c r="AL33" i="2"/>
  <c r="AK33" i="2"/>
  <c r="AP32" i="2"/>
  <c r="AK32" i="2"/>
  <c r="AQ31" i="2"/>
  <c r="AP31" i="2"/>
  <c r="AK31" i="2"/>
  <c r="AQ30" i="2"/>
  <c r="AP30" i="2"/>
  <c r="AL30" i="2"/>
  <c r="AK30" i="2"/>
  <c r="AN29" i="2"/>
  <c r="AJ29" i="2"/>
  <c r="AI29" i="2"/>
  <c r="AQ28" i="2"/>
  <c r="AP28" i="2"/>
  <c r="AL28" i="2"/>
  <c r="AK28" i="2"/>
  <c r="AQ27" i="2"/>
  <c r="AP27" i="2"/>
  <c r="AL27" i="2"/>
  <c r="AK27" i="2"/>
  <c r="AQ26" i="2"/>
  <c r="AP26" i="2"/>
  <c r="AL26" i="2"/>
  <c r="AK26" i="2"/>
  <c r="AN25" i="2"/>
  <c r="AQ24" i="2"/>
  <c r="AP24" i="2"/>
  <c r="AK24" i="2"/>
  <c r="AQ23" i="2"/>
  <c r="AP23" i="2"/>
  <c r="AK23" i="2"/>
  <c r="AQ22" i="2"/>
  <c r="AP22" i="2"/>
  <c r="AL22" i="2"/>
  <c r="AK22" i="2"/>
  <c r="AO18" i="2"/>
  <c r="AN18" i="2"/>
  <c r="AJ18" i="2"/>
  <c r="AP17" i="2"/>
  <c r="AL17" i="2"/>
  <c r="AK17" i="2"/>
  <c r="AQ16" i="2"/>
  <c r="AP16" i="2"/>
  <c r="AL16" i="2"/>
  <c r="AK16" i="2"/>
  <c r="AQ15" i="2"/>
  <c r="AP15" i="2"/>
  <c r="AL15" i="2"/>
  <c r="AK15" i="2"/>
  <c r="AO14" i="2"/>
  <c r="AN14" i="2"/>
  <c r="AI14" i="2"/>
  <c r="AQ13" i="2"/>
  <c r="AP13" i="2"/>
  <c r="AL13" i="2"/>
  <c r="AK13" i="2"/>
  <c r="AQ12" i="2"/>
  <c r="AQ11" i="2"/>
  <c r="AP11" i="2"/>
  <c r="AL11" i="2"/>
  <c r="AK11" i="2"/>
  <c r="AQ10" i="2"/>
  <c r="AP10" i="2"/>
  <c r="AL10" i="2"/>
  <c r="AO9" i="2"/>
  <c r="AJ9" i="2"/>
  <c r="AI9" i="2"/>
  <c r="AL9" i="2" s="1"/>
  <c r="AP8" i="2"/>
  <c r="AL8" i="2"/>
  <c r="AK8" i="2"/>
  <c r="AQ7" i="2"/>
  <c r="AP7" i="2"/>
  <c r="AL7" i="2"/>
  <c r="AK7" i="2"/>
  <c r="AQ6" i="2"/>
  <c r="AP6" i="2"/>
  <c r="AL6" i="2"/>
  <c r="AK6" i="2"/>
  <c r="AN5" i="2"/>
  <c r="AI5" i="2"/>
  <c r="AQ3" i="2"/>
  <c r="AP3" i="2"/>
  <c r="AL3" i="2"/>
  <c r="AK3" i="2"/>
  <c r="AQ2" i="2"/>
  <c r="AP2" i="2"/>
  <c r="AL2" i="2"/>
  <c r="AK2" i="2"/>
  <c r="G17" i="3"/>
  <c r="G18" i="3"/>
  <c r="G19" i="3"/>
  <c r="F17" i="3"/>
  <c r="F18" i="3"/>
  <c r="F19" i="3"/>
  <c r="G15" i="3"/>
  <c r="F15" i="3"/>
  <c r="E17" i="3"/>
  <c r="E18" i="3"/>
  <c r="E19" i="3"/>
  <c r="E15" i="3"/>
  <c r="C16" i="3"/>
  <c r="C17" i="3"/>
  <c r="C18" i="3"/>
  <c r="C19" i="3"/>
  <c r="C15" i="3"/>
  <c r="F5" i="3"/>
  <c r="F6" i="3"/>
  <c r="F7" i="3"/>
  <c r="F8" i="3"/>
  <c r="F9" i="3"/>
  <c r="G6" i="3"/>
  <c r="G7" i="3"/>
  <c r="G8" i="3"/>
  <c r="G9" i="3"/>
  <c r="G5" i="3"/>
  <c r="E6" i="3"/>
  <c r="E7" i="3"/>
  <c r="E8" i="3"/>
  <c r="E9" i="3"/>
  <c r="E5" i="3"/>
  <c r="C6" i="3"/>
  <c r="C7" i="3"/>
  <c r="C8" i="3"/>
  <c r="C9" i="3"/>
  <c r="C5" i="3"/>
  <c r="AE23" i="2"/>
  <c r="AF23" i="2"/>
  <c r="AE24" i="2"/>
  <c r="AF24" i="2"/>
  <c r="AE26" i="2"/>
  <c r="AF26" i="2"/>
  <c r="AE27" i="2"/>
  <c r="AF27" i="2"/>
  <c r="AE28" i="2"/>
  <c r="AF28" i="2"/>
  <c r="AE30" i="2"/>
  <c r="AF30" i="2"/>
  <c r="AE31" i="2"/>
  <c r="AF31" i="2"/>
  <c r="AE32" i="2"/>
  <c r="AF32" i="2"/>
  <c r="AE33" i="2"/>
  <c r="AF33" i="2"/>
  <c r="AE35" i="2"/>
  <c r="AF35" i="2"/>
  <c r="AE36" i="2"/>
  <c r="AF36" i="2"/>
  <c r="AE37" i="2"/>
  <c r="AF37" i="2"/>
  <c r="AF22" i="2"/>
  <c r="AE22" i="2"/>
  <c r="AE3" i="2"/>
  <c r="AF3" i="2"/>
  <c r="AE4" i="2"/>
  <c r="AF4" i="2"/>
  <c r="AE6" i="2"/>
  <c r="AF6" i="2"/>
  <c r="AE7" i="2"/>
  <c r="AF7" i="2"/>
  <c r="AE8" i="2"/>
  <c r="AF8" i="2"/>
  <c r="AE10" i="2"/>
  <c r="AF10" i="2"/>
  <c r="AE11" i="2"/>
  <c r="AF11" i="2"/>
  <c r="AE12" i="2"/>
  <c r="AF12" i="2"/>
  <c r="AE13" i="2"/>
  <c r="AF13" i="2"/>
  <c r="AE15" i="2"/>
  <c r="AF15" i="2"/>
  <c r="AE16" i="2"/>
  <c r="AF16" i="2"/>
  <c r="AE17" i="2"/>
  <c r="AF17" i="2"/>
  <c r="AF2" i="2"/>
  <c r="AE2" i="2"/>
  <c r="Z23" i="2"/>
  <c r="AA23" i="2"/>
  <c r="Z24" i="2"/>
  <c r="AA24" i="2"/>
  <c r="Z26" i="2"/>
  <c r="AA26" i="2"/>
  <c r="Z27" i="2"/>
  <c r="AA27" i="2"/>
  <c r="Z28" i="2"/>
  <c r="AA28" i="2"/>
  <c r="AA29" i="2"/>
  <c r="Z30" i="2"/>
  <c r="AA30" i="2"/>
  <c r="Z31" i="2"/>
  <c r="AA31" i="2"/>
  <c r="Z32" i="2"/>
  <c r="AA32" i="2"/>
  <c r="Z33" i="2"/>
  <c r="AA33" i="2"/>
  <c r="AA34" i="2"/>
  <c r="Z35" i="2"/>
  <c r="AA35" i="2"/>
  <c r="Z36" i="2"/>
  <c r="AA36" i="2"/>
  <c r="Z37" i="2"/>
  <c r="AA37" i="2"/>
  <c r="AA22" i="2"/>
  <c r="Z22" i="2"/>
  <c r="Z3" i="2"/>
  <c r="AA3" i="2"/>
  <c r="Z4" i="2"/>
  <c r="AA4" i="2"/>
  <c r="Z6" i="2"/>
  <c r="AA6" i="2"/>
  <c r="Z7" i="2"/>
  <c r="AA7" i="2"/>
  <c r="Z8" i="2"/>
  <c r="AA8" i="2"/>
  <c r="Z10" i="2"/>
  <c r="AA10" i="2"/>
  <c r="Z11" i="2"/>
  <c r="AA11" i="2"/>
  <c r="Z12" i="2"/>
  <c r="AA12" i="2"/>
  <c r="Z13" i="2"/>
  <c r="AA13" i="2"/>
  <c r="Z15" i="2"/>
  <c r="AA15" i="2"/>
  <c r="Z16" i="2"/>
  <c r="AA16" i="2"/>
  <c r="Z17" i="2"/>
  <c r="AA17" i="2"/>
  <c r="AA2" i="2"/>
  <c r="Z2" i="2"/>
  <c r="T23" i="2"/>
  <c r="U23" i="2"/>
  <c r="T24" i="2"/>
  <c r="U24" i="2"/>
  <c r="T26" i="2"/>
  <c r="U26" i="2"/>
  <c r="T27" i="2"/>
  <c r="U27" i="2"/>
  <c r="T28" i="2"/>
  <c r="U28" i="2"/>
  <c r="T30" i="2"/>
  <c r="U30" i="2"/>
  <c r="T31" i="2"/>
  <c r="U31" i="2"/>
  <c r="T32" i="2"/>
  <c r="U32" i="2"/>
  <c r="T33" i="2"/>
  <c r="U33" i="2"/>
  <c r="T35" i="2"/>
  <c r="U35" i="2"/>
  <c r="T36" i="2"/>
  <c r="U36" i="2"/>
  <c r="T37" i="2"/>
  <c r="U37" i="2"/>
  <c r="U22" i="2"/>
  <c r="T22" i="2"/>
  <c r="I23" i="2"/>
  <c r="I24" i="2"/>
  <c r="I26" i="2"/>
  <c r="I27" i="2"/>
  <c r="I28" i="2"/>
  <c r="I29" i="2"/>
  <c r="I30" i="2"/>
  <c r="I31" i="2"/>
  <c r="I32" i="2"/>
  <c r="I33" i="2"/>
  <c r="I34" i="2"/>
  <c r="I35" i="2"/>
  <c r="I36" i="2"/>
  <c r="I37" i="2"/>
  <c r="I22" i="2"/>
  <c r="P3" i="2"/>
  <c r="P4" i="2"/>
  <c r="P6" i="2"/>
  <c r="P7" i="2"/>
  <c r="P8" i="2"/>
  <c r="P10" i="2"/>
  <c r="P11" i="2"/>
  <c r="P12" i="2"/>
  <c r="P13" i="2"/>
  <c r="P15" i="2"/>
  <c r="P16" i="2"/>
  <c r="P17" i="2"/>
  <c r="P2" i="2"/>
  <c r="P23" i="2"/>
  <c r="P24" i="2"/>
  <c r="P26" i="2"/>
  <c r="P27" i="2"/>
  <c r="P28" i="2"/>
  <c r="P30" i="2"/>
  <c r="P31" i="2"/>
  <c r="P32" i="2"/>
  <c r="P33" i="2"/>
  <c r="P35" i="2"/>
  <c r="P36" i="2"/>
  <c r="P37" i="2"/>
  <c r="P22" i="2"/>
  <c r="O23" i="2"/>
  <c r="O24" i="2"/>
  <c r="O26" i="2"/>
  <c r="O27" i="2"/>
  <c r="O28" i="2"/>
  <c r="O30" i="2"/>
  <c r="O31" i="2"/>
  <c r="O32" i="2"/>
  <c r="O33" i="2"/>
  <c r="O35" i="2"/>
  <c r="O36" i="2"/>
  <c r="O37" i="2"/>
  <c r="O22" i="2"/>
  <c r="O3" i="2"/>
  <c r="O4" i="2"/>
  <c r="O6" i="2"/>
  <c r="O7" i="2"/>
  <c r="O8" i="2"/>
  <c r="O10" i="2"/>
  <c r="O11" i="2"/>
  <c r="O12" i="2"/>
  <c r="O13" i="2"/>
  <c r="O15" i="2"/>
  <c r="O16" i="2"/>
  <c r="O17" i="2"/>
  <c r="O2" i="2"/>
  <c r="J23" i="2"/>
  <c r="J24" i="2"/>
  <c r="J26" i="2"/>
  <c r="J27" i="2"/>
  <c r="J28" i="2"/>
  <c r="J29" i="2"/>
  <c r="J30" i="2"/>
  <c r="J31" i="2"/>
  <c r="J32" i="2"/>
  <c r="J33" i="2"/>
  <c r="J35" i="2"/>
  <c r="J36" i="2"/>
  <c r="J37" i="2"/>
  <c r="J22" i="2"/>
  <c r="E23" i="2"/>
  <c r="E24" i="2"/>
  <c r="E26" i="2"/>
  <c r="E27" i="2"/>
  <c r="E28" i="2"/>
  <c r="E30" i="2"/>
  <c r="E31" i="2"/>
  <c r="E32" i="2"/>
  <c r="E33" i="2"/>
  <c r="E35" i="2"/>
  <c r="E36" i="2"/>
  <c r="E37" i="2"/>
  <c r="E22" i="2"/>
  <c r="D23" i="2"/>
  <c r="D24" i="2"/>
  <c r="D26" i="2"/>
  <c r="D27" i="2"/>
  <c r="D28" i="2"/>
  <c r="D30" i="2"/>
  <c r="D31" i="2"/>
  <c r="D32" i="2"/>
  <c r="D33" i="2"/>
  <c r="D35" i="2"/>
  <c r="D36" i="2"/>
  <c r="D37" i="2"/>
  <c r="D22" i="2"/>
  <c r="E6" i="2"/>
  <c r="E7" i="2"/>
  <c r="E8" i="2"/>
  <c r="E10" i="2"/>
  <c r="E11" i="2"/>
  <c r="E12" i="2"/>
  <c r="E13" i="2"/>
  <c r="E15" i="2"/>
  <c r="E16" i="2"/>
  <c r="E17" i="2"/>
  <c r="E4" i="2"/>
  <c r="E3" i="2"/>
  <c r="E2" i="2"/>
  <c r="J3" i="2"/>
  <c r="J4" i="2"/>
  <c r="J6" i="2"/>
  <c r="J7" i="2"/>
  <c r="J8" i="2"/>
  <c r="J10" i="2"/>
  <c r="J11" i="2"/>
  <c r="J12" i="2"/>
  <c r="J13" i="2"/>
  <c r="J15" i="2"/>
  <c r="J16" i="2"/>
  <c r="J17" i="2"/>
  <c r="J2" i="2"/>
  <c r="I3" i="2"/>
  <c r="I4" i="2"/>
  <c r="I6" i="2"/>
  <c r="I7" i="2"/>
  <c r="I8" i="2"/>
  <c r="I10" i="2"/>
  <c r="I11" i="2"/>
  <c r="I12" i="2"/>
  <c r="I13" i="2"/>
  <c r="I15" i="2"/>
  <c r="I16" i="2"/>
  <c r="I17" i="2"/>
  <c r="I2" i="2"/>
  <c r="D3" i="2"/>
  <c r="D4" i="2"/>
  <c r="D6" i="2"/>
  <c r="D7" i="2"/>
  <c r="D8" i="2"/>
  <c r="D10" i="2"/>
  <c r="D11" i="2"/>
  <c r="D12" i="2"/>
  <c r="D13" i="2"/>
  <c r="D15" i="2"/>
  <c r="D16" i="2"/>
  <c r="D17" i="2"/>
  <c r="D2" i="2"/>
  <c r="AD38" i="2"/>
  <c r="AC38" i="2"/>
  <c r="AE38" i="2" s="1"/>
  <c r="Y38" i="2"/>
  <c r="X38" i="2"/>
  <c r="Z38" i="2" s="1"/>
  <c r="S38" i="2"/>
  <c r="R38" i="2"/>
  <c r="T38" i="2" s="1"/>
  <c r="N38" i="2"/>
  <c r="M38" i="2"/>
  <c r="P39" i="2" s="1"/>
  <c r="H38" i="2"/>
  <c r="G38" i="2"/>
  <c r="I38" i="2" s="1"/>
  <c r="C38" i="2"/>
  <c r="B38" i="2"/>
  <c r="E38" i="2" s="1"/>
  <c r="AD34" i="2"/>
  <c r="AC34" i="2"/>
  <c r="AF34" i="2" s="1"/>
  <c r="Y34" i="2"/>
  <c r="X34" i="2"/>
  <c r="Z34" i="2" s="1"/>
  <c r="S34" i="2"/>
  <c r="R34" i="2"/>
  <c r="U34" i="2" s="1"/>
  <c r="N34" i="2"/>
  <c r="M34" i="2"/>
  <c r="P34" i="2" s="1"/>
  <c r="H34" i="2"/>
  <c r="G34" i="2"/>
  <c r="J34" i="2" s="1"/>
  <c r="C34" i="2"/>
  <c r="B34" i="2"/>
  <c r="E34" i="2" s="1"/>
  <c r="AD29" i="2"/>
  <c r="AC29" i="2"/>
  <c r="AE29" i="2" s="1"/>
  <c r="Y29" i="2"/>
  <c r="X29" i="2"/>
  <c r="S29" i="2"/>
  <c r="R29" i="2"/>
  <c r="T29" i="2" s="1"/>
  <c r="N29" i="2"/>
  <c r="M29" i="2"/>
  <c r="O29" i="2" s="1"/>
  <c r="H29" i="2"/>
  <c r="G29" i="2"/>
  <c r="C29" i="2"/>
  <c r="B29" i="2"/>
  <c r="D29" i="2" s="1"/>
  <c r="AD25" i="2"/>
  <c r="AC25" i="2"/>
  <c r="AE25" i="2" s="1"/>
  <c r="Y25" i="2"/>
  <c r="X25" i="2"/>
  <c r="Z25" i="2" s="1"/>
  <c r="S25" i="2"/>
  <c r="R25" i="2"/>
  <c r="T25" i="2" s="1"/>
  <c r="N25" i="2"/>
  <c r="M25" i="2"/>
  <c r="P25" i="2" s="1"/>
  <c r="H25" i="2"/>
  <c r="G25" i="2"/>
  <c r="I25" i="2" s="1"/>
  <c r="C25" i="2"/>
  <c r="B25" i="2"/>
  <c r="E25" i="2" s="1"/>
  <c r="AD18" i="2"/>
  <c r="AC18" i="2"/>
  <c r="AE18" i="2" s="1"/>
  <c r="Y18" i="2"/>
  <c r="X18" i="2"/>
  <c r="Z18" i="2" s="1"/>
  <c r="S18" i="2"/>
  <c r="R18" i="2"/>
  <c r="N18" i="2"/>
  <c r="M18" i="2"/>
  <c r="H18" i="2"/>
  <c r="G18" i="2"/>
  <c r="I18" i="2" s="1"/>
  <c r="C18" i="2"/>
  <c r="B18" i="2"/>
  <c r="E18" i="2" s="1"/>
  <c r="T17" i="2"/>
  <c r="T16" i="2"/>
  <c r="T15" i="2"/>
  <c r="AD14" i="2"/>
  <c r="AC14" i="2"/>
  <c r="AF14" i="2" s="1"/>
  <c r="Y14" i="2"/>
  <c r="X14" i="2"/>
  <c r="AA14" i="2" s="1"/>
  <c r="T14" i="2"/>
  <c r="S14" i="2"/>
  <c r="R14" i="2"/>
  <c r="N14" i="2"/>
  <c r="M14" i="2"/>
  <c r="O14" i="2" s="1"/>
  <c r="H14" i="2"/>
  <c r="G14" i="2"/>
  <c r="I14" i="2" s="1"/>
  <c r="C14" i="2"/>
  <c r="B14" i="2"/>
  <c r="D14" i="2" s="1"/>
  <c r="T13" i="2"/>
  <c r="T12" i="2"/>
  <c r="T11" i="2"/>
  <c r="T10" i="2"/>
  <c r="AD9" i="2"/>
  <c r="AC9" i="2"/>
  <c r="AE9" i="2" s="1"/>
  <c r="Y9" i="2"/>
  <c r="X9" i="2"/>
  <c r="Z9" i="2" s="1"/>
  <c r="S9" i="2"/>
  <c r="R9" i="2"/>
  <c r="T9" i="2" s="1"/>
  <c r="N9" i="2"/>
  <c r="M9" i="2"/>
  <c r="P9" i="2" s="1"/>
  <c r="H9" i="2"/>
  <c r="G9" i="2"/>
  <c r="J9" i="2" s="1"/>
  <c r="C9" i="2"/>
  <c r="B9" i="2"/>
  <c r="T8" i="2"/>
  <c r="T7" i="2"/>
  <c r="T6" i="2"/>
  <c r="AD5" i="2"/>
  <c r="AC5" i="2"/>
  <c r="AE5" i="2" s="1"/>
  <c r="Y5" i="2"/>
  <c r="X5" i="2"/>
  <c r="Z5" i="2" s="1"/>
  <c r="S5" i="2"/>
  <c r="R5" i="2"/>
  <c r="T5" i="2" s="1"/>
  <c r="N5" i="2"/>
  <c r="M5" i="2"/>
  <c r="O5" i="2" s="1"/>
  <c r="H5" i="2"/>
  <c r="G5" i="2"/>
  <c r="I5" i="2" s="1"/>
  <c r="C5" i="2"/>
  <c r="B5" i="2"/>
  <c r="E5" i="2" s="1"/>
  <c r="T4" i="2"/>
  <c r="T3" i="2"/>
  <c r="T2" i="2"/>
  <c r="AQ18" i="2" l="1"/>
  <c r="AP14" i="2"/>
  <c r="AQ4" i="2"/>
  <c r="AQ8" i="2"/>
  <c r="AQ14" i="2"/>
  <c r="AQ9" i="2"/>
  <c r="AP9" i="2"/>
  <c r="AL14" i="2"/>
  <c r="AK12" i="2"/>
  <c r="AK4" i="2"/>
  <c r="AO5" i="2"/>
  <c r="AP5" i="2" s="1"/>
  <c r="AL5" i="2"/>
  <c r="AL19" i="2"/>
  <c r="AK5" i="2"/>
  <c r="AL32" i="2"/>
  <c r="AL38" i="2"/>
  <c r="AL24" i="2"/>
  <c r="AI25" i="2"/>
  <c r="AL25" i="2"/>
  <c r="AL29" i="2"/>
  <c r="AP37" i="2"/>
  <c r="AQ32" i="2"/>
  <c r="AQ34" i="2"/>
  <c r="AP34" i="2"/>
  <c r="AQ29" i="2"/>
  <c r="AQ25" i="2"/>
  <c r="AP39" i="2"/>
  <c r="AP25" i="2"/>
  <c r="AK25" i="2"/>
  <c r="AK18" i="2"/>
  <c r="AK29" i="2"/>
  <c r="AK34" i="2"/>
  <c r="AP38" i="2"/>
  <c r="AL34" i="2"/>
  <c r="AQ38" i="2"/>
  <c r="AK9" i="2"/>
  <c r="AK14" i="2"/>
  <c r="AP18" i="2"/>
  <c r="AL18" i="2"/>
  <c r="AK38" i="2"/>
  <c r="E19" i="2"/>
  <c r="D19" i="2"/>
  <c r="O39" i="2"/>
  <c r="T34" i="2"/>
  <c r="Z14" i="2"/>
  <c r="AE14" i="2"/>
  <c r="AE34" i="2"/>
  <c r="D18" i="2"/>
  <c r="J18" i="2"/>
  <c r="D38" i="2"/>
  <c r="J38" i="2"/>
  <c r="O38" i="2"/>
  <c r="P18" i="2"/>
  <c r="D5" i="2"/>
  <c r="J5" i="2"/>
  <c r="E14" i="2"/>
  <c r="D25" i="2"/>
  <c r="J25" i="2"/>
  <c r="O25" i="2"/>
  <c r="P5" i="2"/>
  <c r="U38" i="2"/>
  <c r="AA18" i="2"/>
  <c r="AA38" i="2"/>
  <c r="AF18" i="2"/>
  <c r="AF38" i="2"/>
  <c r="I9" i="2"/>
  <c r="E29" i="2"/>
  <c r="O9" i="2"/>
  <c r="P29" i="2"/>
  <c r="J14" i="2"/>
  <c r="D34" i="2"/>
  <c r="O34" i="2"/>
  <c r="P14" i="2"/>
  <c r="U25" i="2"/>
  <c r="AA5" i="2"/>
  <c r="AA25" i="2"/>
  <c r="AF5" i="2"/>
  <c r="AF25" i="2"/>
  <c r="T18" i="2"/>
  <c r="E9" i="2"/>
  <c r="O18" i="2"/>
  <c r="P38" i="2"/>
  <c r="U29" i="2"/>
  <c r="AA9" i="2"/>
  <c r="AF9" i="2"/>
  <c r="AF29" i="2"/>
  <c r="D9" i="2"/>
  <c r="Z29" i="2"/>
  <c r="S19" i="2"/>
  <c r="O19" i="2"/>
  <c r="T27" i="1"/>
  <c r="W27" i="1"/>
  <c r="W28" i="1"/>
  <c r="W33" i="1"/>
  <c r="W32" i="1"/>
  <c r="L8" i="1"/>
  <c r="L2" i="1"/>
  <c r="L3" i="1"/>
  <c r="L4" i="1"/>
  <c r="L6" i="1"/>
  <c r="L7" i="1"/>
  <c r="T12" i="1"/>
  <c r="T13" i="1"/>
  <c r="T15" i="1"/>
  <c r="T16" i="1"/>
  <c r="W13" i="1"/>
  <c r="L17" i="1"/>
  <c r="L16" i="1"/>
  <c r="O35" i="1"/>
  <c r="O33" i="1"/>
  <c r="O32" i="1"/>
  <c r="O31" i="1"/>
  <c r="O30" i="1"/>
  <c r="O28" i="1"/>
  <c r="O27" i="1"/>
  <c r="O26" i="1"/>
  <c r="L37" i="1"/>
  <c r="L36" i="1"/>
  <c r="L35" i="1"/>
  <c r="L33" i="1"/>
  <c r="L32" i="1"/>
  <c r="L31" i="1"/>
  <c r="L30" i="1"/>
  <c r="L28" i="1"/>
  <c r="L27" i="1"/>
  <c r="L26" i="1"/>
  <c r="G37" i="1"/>
  <c r="G36" i="1"/>
  <c r="G35" i="1"/>
  <c r="G34" i="1"/>
  <c r="G33" i="1"/>
  <c r="G32" i="1"/>
  <c r="G31" i="1"/>
  <c r="G30" i="1"/>
  <c r="G28" i="1"/>
  <c r="G27" i="1"/>
  <c r="G26" i="1"/>
  <c r="D27" i="1"/>
  <c r="D28" i="1"/>
  <c r="D30" i="1"/>
  <c r="D31" i="1"/>
  <c r="D32" i="1"/>
  <c r="D33" i="1"/>
  <c r="D35" i="1"/>
  <c r="D36" i="1"/>
  <c r="D37" i="1"/>
  <c r="D26" i="1"/>
  <c r="C19" i="1"/>
  <c r="V38" i="1"/>
  <c r="U38" i="1"/>
  <c r="S38" i="1"/>
  <c r="T38" i="1" s="1"/>
  <c r="R38" i="1"/>
  <c r="W37" i="1"/>
  <c r="T37" i="1"/>
  <c r="W36" i="1"/>
  <c r="T36" i="1"/>
  <c r="W35" i="1"/>
  <c r="T35" i="1"/>
  <c r="V34" i="1"/>
  <c r="V39" i="1" s="1"/>
  <c r="U34" i="1"/>
  <c r="W34" i="1" s="1"/>
  <c r="S34" i="1"/>
  <c r="T34" i="1" s="1"/>
  <c r="R34" i="1"/>
  <c r="T33" i="1"/>
  <c r="T32" i="1"/>
  <c r="W31" i="1"/>
  <c r="T31" i="1"/>
  <c r="W30" i="1"/>
  <c r="T30" i="1"/>
  <c r="V29" i="1"/>
  <c r="U29" i="1"/>
  <c r="W29" i="1" s="1"/>
  <c r="S29" i="1"/>
  <c r="T29" i="1" s="1"/>
  <c r="R29" i="1"/>
  <c r="R39" i="1" s="1"/>
  <c r="T28" i="1"/>
  <c r="W26" i="1"/>
  <c r="T26" i="1"/>
  <c r="V25" i="1"/>
  <c r="U25" i="1"/>
  <c r="S25" i="1"/>
  <c r="R25" i="1"/>
  <c r="W24" i="1"/>
  <c r="T24" i="1"/>
  <c r="W23" i="1"/>
  <c r="T23" i="1"/>
  <c r="W22" i="1"/>
  <c r="T22" i="1"/>
  <c r="N38" i="1"/>
  <c r="N39" i="1" s="1"/>
  <c r="M38" i="1"/>
  <c r="M39" i="1" s="1"/>
  <c r="O39" i="1" s="1"/>
  <c r="K38" i="1"/>
  <c r="J38" i="1"/>
  <c r="L38" i="1" s="1"/>
  <c r="O37" i="1"/>
  <c r="O36" i="1"/>
  <c r="N34" i="1"/>
  <c r="M34" i="1"/>
  <c r="O34" i="1" s="1"/>
  <c r="K34" i="1"/>
  <c r="K39" i="1" s="1"/>
  <c r="J34" i="1"/>
  <c r="L34" i="1" s="1"/>
  <c r="N29" i="1"/>
  <c r="M29" i="1"/>
  <c r="O29" i="1" s="1"/>
  <c r="K29" i="1"/>
  <c r="J29" i="1"/>
  <c r="L29" i="1" s="1"/>
  <c r="N25" i="1"/>
  <c r="M25" i="1"/>
  <c r="K25" i="1"/>
  <c r="J25" i="1"/>
  <c r="O24" i="1"/>
  <c r="L24" i="1"/>
  <c r="O23" i="1"/>
  <c r="L23" i="1"/>
  <c r="O22" i="1"/>
  <c r="L22" i="1"/>
  <c r="F38" i="1"/>
  <c r="F39" i="1" s="1"/>
  <c r="E38" i="1"/>
  <c r="E39" i="1" s="1"/>
  <c r="G39" i="1" s="1"/>
  <c r="C38" i="1"/>
  <c r="C39" i="1" s="1"/>
  <c r="B38" i="1"/>
  <c r="B39" i="1" s="1"/>
  <c r="D39" i="1" s="1"/>
  <c r="F34" i="1"/>
  <c r="E34" i="1"/>
  <c r="C34" i="1"/>
  <c r="B34" i="1"/>
  <c r="D34" i="1" s="1"/>
  <c r="F29" i="1"/>
  <c r="E29" i="1"/>
  <c r="G29" i="1" s="1"/>
  <c r="C29" i="1"/>
  <c r="B29" i="1"/>
  <c r="D29" i="1" s="1"/>
  <c r="F25" i="1"/>
  <c r="E25" i="1"/>
  <c r="C25" i="1"/>
  <c r="B25" i="1"/>
  <c r="G24" i="1"/>
  <c r="D24" i="1"/>
  <c r="G23" i="1"/>
  <c r="D23" i="1"/>
  <c r="G22" i="1"/>
  <c r="D22" i="1"/>
  <c r="V18" i="1"/>
  <c r="V19" i="1" s="1"/>
  <c r="U18" i="1"/>
  <c r="U19" i="1" s="1"/>
  <c r="S18" i="1"/>
  <c r="S19" i="1" s="1"/>
  <c r="R18" i="1"/>
  <c r="T18" i="1" s="1"/>
  <c r="W17" i="1"/>
  <c r="T17" i="1"/>
  <c r="W16" i="1"/>
  <c r="W15" i="1"/>
  <c r="V14" i="1"/>
  <c r="U14" i="1"/>
  <c r="S14" i="1"/>
  <c r="T14" i="1" s="1"/>
  <c r="R14" i="1"/>
  <c r="W12" i="1"/>
  <c r="W11" i="1"/>
  <c r="T11" i="1"/>
  <c r="W10" i="1"/>
  <c r="T10" i="1"/>
  <c r="V9" i="1"/>
  <c r="U9" i="1"/>
  <c r="S9" i="1"/>
  <c r="T9" i="1" s="1"/>
  <c r="R9" i="1"/>
  <c r="W8" i="1"/>
  <c r="T8" i="1"/>
  <c r="W7" i="1"/>
  <c r="T7" i="1"/>
  <c r="W6" i="1"/>
  <c r="T6" i="1"/>
  <c r="V5" i="1"/>
  <c r="U5" i="1"/>
  <c r="S5" i="1"/>
  <c r="R5" i="1"/>
  <c r="W4" i="1"/>
  <c r="T4" i="1"/>
  <c r="W3" i="1"/>
  <c r="T3" i="1"/>
  <c r="W2" i="1"/>
  <c r="T2" i="1"/>
  <c r="N18" i="1"/>
  <c r="N19" i="1" s="1"/>
  <c r="N14" i="1"/>
  <c r="N9" i="1"/>
  <c r="N5" i="1"/>
  <c r="M18" i="1"/>
  <c r="M19" i="1" s="1"/>
  <c r="M14" i="1"/>
  <c r="O14" i="1" s="1"/>
  <c r="M9" i="1"/>
  <c r="M5" i="1"/>
  <c r="K18" i="1"/>
  <c r="K19" i="1" s="1"/>
  <c r="K14" i="1"/>
  <c r="K9" i="1"/>
  <c r="K5" i="1"/>
  <c r="L5" i="1" s="1"/>
  <c r="J5" i="1"/>
  <c r="J18" i="1"/>
  <c r="J19" i="1" s="1"/>
  <c r="O17" i="1"/>
  <c r="O16" i="1"/>
  <c r="O15" i="1"/>
  <c r="L15" i="1"/>
  <c r="J14" i="1"/>
  <c r="L14" i="1" s="1"/>
  <c r="O13" i="1"/>
  <c r="L13" i="1"/>
  <c r="O12" i="1"/>
  <c r="L12" i="1"/>
  <c r="O11" i="1"/>
  <c r="L11" i="1"/>
  <c r="O10" i="1"/>
  <c r="L10" i="1"/>
  <c r="J9" i="1"/>
  <c r="O8" i="1"/>
  <c r="O7" i="1"/>
  <c r="O6" i="1"/>
  <c r="O5" i="1"/>
  <c r="O4" i="1"/>
  <c r="O3" i="1"/>
  <c r="O2" i="1"/>
  <c r="G18" i="1"/>
  <c r="D18" i="1"/>
  <c r="F14" i="1"/>
  <c r="G14" i="1" s="1"/>
  <c r="E14" i="1"/>
  <c r="C14" i="1"/>
  <c r="B14" i="1"/>
  <c r="D14" i="1" s="1"/>
  <c r="F9" i="1"/>
  <c r="G9" i="1" s="1"/>
  <c r="E9" i="1"/>
  <c r="F18" i="1"/>
  <c r="F19" i="1" s="1"/>
  <c r="E18" i="1"/>
  <c r="E19" i="1" s="1"/>
  <c r="C18" i="1"/>
  <c r="B18" i="1"/>
  <c r="B19" i="1" s="1"/>
  <c r="C9" i="1"/>
  <c r="B9" i="1"/>
  <c r="D9" i="1" s="1"/>
  <c r="F5" i="1"/>
  <c r="G5" i="1" s="1"/>
  <c r="E5" i="1"/>
  <c r="C5" i="1"/>
  <c r="B5" i="1"/>
  <c r="D5" i="1" s="1"/>
  <c r="D2" i="1"/>
  <c r="G3" i="1"/>
  <c r="G4" i="1"/>
  <c r="G6" i="1"/>
  <c r="G7" i="1"/>
  <c r="G8" i="1"/>
  <c r="G10" i="1"/>
  <c r="G11" i="1"/>
  <c r="G12" i="1"/>
  <c r="G13" i="1"/>
  <c r="G15" i="1"/>
  <c r="G16" i="1"/>
  <c r="G17" i="1"/>
  <c r="G2" i="1"/>
  <c r="D3" i="1"/>
  <c r="D4" i="1"/>
  <c r="D6" i="1"/>
  <c r="D7" i="1"/>
  <c r="D8" i="1"/>
  <c r="D10" i="1"/>
  <c r="D11" i="1"/>
  <c r="D12" i="1"/>
  <c r="D13" i="1"/>
  <c r="D15" i="1"/>
  <c r="D16" i="1"/>
  <c r="D17" i="1"/>
  <c r="AQ5" i="2" l="1"/>
  <c r="AQ19" i="2"/>
  <c r="AK19" i="2"/>
  <c r="AL39" i="2"/>
  <c r="AK39" i="2"/>
  <c r="AQ39" i="2"/>
  <c r="U39" i="1"/>
  <c r="Z39" i="2"/>
  <c r="AA39" i="2"/>
  <c r="S39" i="1"/>
  <c r="T39" i="2"/>
  <c r="U39" i="2"/>
  <c r="J39" i="1"/>
  <c r="L39" i="1" s="1"/>
  <c r="D38" i="1"/>
  <c r="G38" i="1"/>
  <c r="O38" i="1"/>
  <c r="T19" i="2"/>
  <c r="P19" i="2"/>
  <c r="I39" i="2"/>
  <c r="J39" i="2"/>
  <c r="AE39" i="2"/>
  <c r="AF39" i="2"/>
  <c r="O18" i="1"/>
  <c r="I19" i="2"/>
  <c r="J19" i="2"/>
  <c r="AE19" i="2"/>
  <c r="AF19" i="2"/>
  <c r="R19" i="1"/>
  <c r="E39" i="2"/>
  <c r="D39" i="2"/>
  <c r="Z19" i="2"/>
  <c r="AA19" i="2"/>
  <c r="L18" i="1"/>
  <c r="W38" i="1"/>
  <c r="W39" i="1"/>
  <c r="L25" i="1"/>
  <c r="D25" i="1"/>
  <c r="W18" i="1"/>
  <c r="W14" i="1"/>
  <c r="W9" i="1"/>
  <c r="T19" i="1"/>
  <c r="T5" i="1"/>
  <c r="O19" i="1"/>
  <c r="L9" i="1"/>
  <c r="T39" i="1"/>
  <c r="T25" i="1"/>
  <c r="W25" i="1"/>
  <c r="O25" i="1"/>
  <c r="G25" i="1"/>
  <c r="W5" i="1"/>
  <c r="O9" i="1"/>
  <c r="L19" i="1"/>
  <c r="G19" i="1"/>
  <c r="D19" i="1"/>
  <c r="AP19" i="2" l="1"/>
  <c r="W19" i="1"/>
</calcChain>
</file>

<file path=xl/sharedStrings.xml><?xml version="1.0" encoding="utf-8"?>
<sst xmlns="http://schemas.openxmlformats.org/spreadsheetml/2006/main" count="140" uniqueCount="30">
  <si>
    <t>singlestore</t>
  </si>
  <si>
    <t>sf100</t>
  </si>
  <si>
    <t>sf10</t>
  </si>
  <si>
    <t>total</t>
  </si>
  <si>
    <t>G4</t>
  </si>
  <si>
    <t>G3</t>
  </si>
  <si>
    <t>G2</t>
  </si>
  <si>
    <t>G1</t>
  </si>
  <si>
    <t>ibm db2</t>
  </si>
  <si>
    <t>mariadb</t>
  </si>
  <si>
    <t>snowflake</t>
  </si>
  <si>
    <t>tidb</t>
  </si>
  <si>
    <t>redshift</t>
  </si>
  <si>
    <t>Singlestore</t>
  </si>
  <si>
    <t>TiDB</t>
  </si>
  <si>
    <t>IBM_Db2_Ware-house</t>
  </si>
  <si>
    <t>Redshift</t>
  </si>
  <si>
    <t>Snowflake</t>
  </si>
  <si>
    <t>CSV_SS</t>
  </si>
  <si>
    <t>CSV_FT</t>
  </si>
  <si>
    <t>1-(ss/csv)</t>
  </si>
  <si>
    <t>SF=10</t>
  </si>
  <si>
    <t>1-(ft/csv)</t>
  </si>
  <si>
    <t>1-(ss/ft)</t>
  </si>
  <si>
    <t>ss</t>
  </si>
  <si>
    <t>ft</t>
  </si>
  <si>
    <t>ft/ss</t>
  </si>
  <si>
    <t>SF=100</t>
  </si>
  <si>
    <t>HTAP</t>
  </si>
  <si>
    <t>OLAP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</si>
</sst>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5">
    <xf numFmtId="0" fontId="0" fillId="0" borderId="0" xfId="0"/>
    <xf numFmtId="1" fontId="0" fillId="0" borderId="0" xfId="0" applyNumberFormat="1"/>
    <xf numFmtId="0" fontId="1" fillId="0" borderId="1" xfId="0" applyFont="1" applyBorder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vertical="center" wrapText="1"/>
    </xf>
    <xf numFmtId="9" fontId="0" fillId="0" borderId="1" xfId="0" applyNumberFormat="1" applyBorder="1"/>
    <xf numFmtId="9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1" applyFont="1" applyBorder="1"/>
    <xf numFmtId="165" fontId="0" fillId="0" borderId="1" xfId="1" applyNumberFormat="1" applyFont="1" applyBorder="1" applyAlignment="1">
      <alignment horizontal="left"/>
    </xf>
    <xf numFmtId="9" fontId="0" fillId="0" borderId="1" xfId="2" applyFont="1" applyBorder="1"/>
    <xf numFmtId="2" fontId="0" fillId="0" borderId="0" xfId="0" applyNumberFormat="1"/>
    <xf numFmtId="0" fontId="0" fillId="0" borderId="2" xfId="0" applyBorder="1" applyAlignment="1">
      <alignment horizontal="center"/>
    </xf>
    <xf numFmtId="2" fontId="0" fillId="0" borderId="1" xfId="0" applyNumberFormat="1" applyBorder="1"/>
    <xf numFmtId="0" fontId="1" fillId="0" borderId="2" xfId="0" applyFont="1" applyBorder="1"/>
    <xf numFmtId="0" fontId="3" fillId="0" borderId="1" xfId="0" applyFont="1" applyBorder="1"/>
    <xf numFmtId="1" fontId="3" fillId="0" borderId="1" xfId="0" applyNumberFormat="1" applyFont="1" applyBorder="1"/>
    <xf numFmtId="9" fontId="3" fillId="0" borderId="1" xfId="2" applyFont="1" applyBorder="1"/>
    <xf numFmtId="164" fontId="3" fillId="0" borderId="1" xfId="1" applyFont="1" applyBorder="1"/>
    <xf numFmtId="165" fontId="3" fillId="0" borderId="1" xfId="1" applyNumberFormat="1" applyFont="1" applyBorder="1" applyAlignment="1">
      <alignment horizontal="left"/>
    </xf>
    <xf numFmtId="2" fontId="3" fillId="0" borderId="1" xfId="0" applyNumberFormat="1" applyFont="1" applyBorder="1"/>
    <xf numFmtId="2" fontId="3" fillId="0" borderId="0" xfId="0" applyNumberFormat="1" applyFont="1"/>
    <xf numFmtId="9" fontId="3" fillId="0" borderId="1" xfId="0" applyNumberFormat="1" applyFont="1" applyBorder="1"/>
    <xf numFmtId="0" fontId="3" fillId="0" borderId="0" xfId="0" applyFont="1"/>
    <xf numFmtId="164" fontId="0" fillId="0" borderId="0" xfId="1" applyFont="1"/>
    <xf numFmtId="9" fontId="0" fillId="0" borderId="0" xfId="2" applyFont="1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workbookViewId="0">
      <selection sqref="A1:XFD1048576"/>
    </sheetView>
  </sheetViews>
  <sheetFormatPr defaultRowHeight="15" x14ac:dyDescent="0.25"/>
  <cols>
    <col min="1" max="1" width="13.28515625" customWidth="1"/>
    <col min="2" max="3" width="9.140625" style="1"/>
    <col min="4" max="4" width="9.140625" style="7"/>
    <col min="5" max="6" width="9.140625" style="1"/>
    <col min="7" max="7" width="9.140625" style="7"/>
    <col min="9" max="9" width="16.5703125" customWidth="1"/>
    <col min="12" max="12" width="9.140625" style="7"/>
    <col min="15" max="15" width="9.140625" style="7"/>
    <col min="17" max="17" width="13.28515625" customWidth="1"/>
    <col min="20" max="20" width="9.140625" style="7"/>
    <col min="23" max="23" width="9.140625" style="7"/>
  </cols>
  <sheetData>
    <row r="1" spans="1:23" x14ac:dyDescent="0.25">
      <c r="A1" s="2" t="s">
        <v>0</v>
      </c>
      <c r="B1" s="28" t="s">
        <v>2</v>
      </c>
      <c r="C1" s="28"/>
      <c r="D1" s="28"/>
      <c r="E1" s="28" t="s">
        <v>1</v>
      </c>
      <c r="F1" s="28"/>
      <c r="G1" s="28"/>
      <c r="I1" s="2" t="s">
        <v>11</v>
      </c>
      <c r="J1" s="28" t="s">
        <v>2</v>
      </c>
      <c r="K1" s="28"/>
      <c r="L1" s="28"/>
      <c r="M1" s="28" t="s">
        <v>1</v>
      </c>
      <c r="N1" s="28"/>
      <c r="O1" s="28"/>
      <c r="Q1" s="2" t="s">
        <v>8</v>
      </c>
      <c r="R1" s="28" t="s">
        <v>2</v>
      </c>
      <c r="S1" s="28"/>
      <c r="T1" s="28"/>
      <c r="U1" s="28" t="s">
        <v>1</v>
      </c>
      <c r="V1" s="28"/>
      <c r="W1" s="28"/>
    </row>
    <row r="2" spans="1:23" x14ac:dyDescent="0.25">
      <c r="A2" s="3">
        <v>1.1000000000000001</v>
      </c>
      <c r="B2" s="4">
        <v>674</v>
      </c>
      <c r="C2" s="4">
        <v>93</v>
      </c>
      <c r="D2" s="6">
        <f>1-(C2/B2)</f>
        <v>0.86201780415430274</v>
      </c>
      <c r="E2" s="4">
        <v>7229</v>
      </c>
      <c r="F2" s="4">
        <v>942</v>
      </c>
      <c r="G2" s="6">
        <f>1-(F2/E2)</f>
        <v>0.86969152026559693</v>
      </c>
      <c r="I2" s="3">
        <v>1.1000000000000001</v>
      </c>
      <c r="J2" s="5">
        <v>344</v>
      </c>
      <c r="K2" s="5">
        <v>235</v>
      </c>
      <c r="L2" s="6">
        <f t="shared" ref="L2:L6" si="0">1-(K2/J2)</f>
        <v>0.31686046511627908</v>
      </c>
      <c r="M2" s="5">
        <v>1609</v>
      </c>
      <c r="N2" s="4">
        <v>0</v>
      </c>
      <c r="O2" s="6">
        <f>1-(N2/M2)</f>
        <v>1</v>
      </c>
      <c r="Q2" s="3">
        <v>1.1000000000000001</v>
      </c>
      <c r="R2" s="5">
        <v>257</v>
      </c>
      <c r="S2" s="5">
        <v>143</v>
      </c>
      <c r="T2" s="6">
        <f>1-(S2/R2)</f>
        <v>0.44357976653696496</v>
      </c>
      <c r="U2" s="5">
        <v>2126</v>
      </c>
      <c r="V2" s="5">
        <v>2069</v>
      </c>
      <c r="W2" s="6">
        <f>1-(V2/U2)</f>
        <v>2.6810912511759155E-2</v>
      </c>
    </row>
    <row r="3" spans="1:23" x14ac:dyDescent="0.25">
      <c r="A3" s="3">
        <v>1.2</v>
      </c>
      <c r="B3" s="4">
        <v>156</v>
      </c>
      <c r="C3" s="4">
        <v>113</v>
      </c>
      <c r="D3" s="6">
        <f t="shared" ref="D3:D19" si="1">1-(C3/B3)</f>
        <v>0.27564102564102566</v>
      </c>
      <c r="E3" s="4">
        <v>1459</v>
      </c>
      <c r="F3" s="4">
        <v>1205</v>
      </c>
      <c r="G3" s="6">
        <f t="shared" ref="G3:G19" si="2">1-(F3/E3)</f>
        <v>0.17409184372858122</v>
      </c>
      <c r="I3" s="3">
        <v>1.2</v>
      </c>
      <c r="J3" s="5">
        <v>312</v>
      </c>
      <c r="K3" s="5">
        <v>250</v>
      </c>
      <c r="L3" s="6">
        <f t="shared" si="0"/>
        <v>0.19871794871794868</v>
      </c>
      <c r="M3" s="5">
        <v>1344</v>
      </c>
      <c r="N3" s="4">
        <v>0</v>
      </c>
      <c r="O3" s="6">
        <f t="shared" ref="O3:O19" si="3">1-(N3/M3)</f>
        <v>1</v>
      </c>
      <c r="Q3" s="3">
        <v>1.2</v>
      </c>
      <c r="R3" s="5">
        <v>187</v>
      </c>
      <c r="S3" s="5">
        <v>131</v>
      </c>
      <c r="T3" s="6">
        <f t="shared" ref="T3:T19" si="4">1-(S3/R3)</f>
        <v>0.29946524064171121</v>
      </c>
      <c r="U3" s="5">
        <v>1726</v>
      </c>
      <c r="V3" s="5">
        <v>1587</v>
      </c>
      <c r="W3" s="6">
        <f t="shared" ref="W3:W19" si="5">1-(V3/U3)</f>
        <v>8.0533024333719561E-2</v>
      </c>
    </row>
    <row r="4" spans="1:23" x14ac:dyDescent="0.25">
      <c r="A4" s="3">
        <v>1.3</v>
      </c>
      <c r="B4" s="4">
        <v>85</v>
      </c>
      <c r="C4" s="4">
        <v>80</v>
      </c>
      <c r="D4" s="6">
        <f t="shared" si="1"/>
        <v>5.8823529411764719E-2</v>
      </c>
      <c r="E4" s="4">
        <v>907</v>
      </c>
      <c r="F4" s="4">
        <v>809</v>
      </c>
      <c r="G4" s="6">
        <f t="shared" si="2"/>
        <v>0.1080485115766262</v>
      </c>
      <c r="I4" s="3">
        <v>1.3</v>
      </c>
      <c r="J4" s="5">
        <v>313</v>
      </c>
      <c r="K4" s="5">
        <v>250</v>
      </c>
      <c r="L4" s="6">
        <f t="shared" si="0"/>
        <v>0.20127795527156545</v>
      </c>
      <c r="M4" s="5">
        <v>1884</v>
      </c>
      <c r="N4" s="4">
        <v>0</v>
      </c>
      <c r="O4" s="6">
        <f t="shared" si="3"/>
        <v>1</v>
      </c>
      <c r="Q4" s="3">
        <v>1.3</v>
      </c>
      <c r="R4" s="5">
        <v>136</v>
      </c>
      <c r="S4" s="5">
        <v>134</v>
      </c>
      <c r="T4" s="6">
        <f t="shared" si="4"/>
        <v>1.4705882352941124E-2</v>
      </c>
      <c r="U4" s="5">
        <v>1211</v>
      </c>
      <c r="V4" s="5">
        <v>1212</v>
      </c>
      <c r="W4" s="6">
        <f t="shared" si="5"/>
        <v>-8.2576383154409072E-4</v>
      </c>
    </row>
    <row r="5" spans="1:23" x14ac:dyDescent="0.25">
      <c r="A5" s="3" t="s">
        <v>7</v>
      </c>
      <c r="B5" s="4">
        <f>AVERAGE(B2:B4)</f>
        <v>305</v>
      </c>
      <c r="C5" s="4">
        <f>AVERAGE(C2:C4)</f>
        <v>95.333333333333329</v>
      </c>
      <c r="D5" s="6">
        <f t="shared" si="1"/>
        <v>0.687431693989071</v>
      </c>
      <c r="E5" s="4">
        <f>AVERAGE(E2:E4)</f>
        <v>3198.3333333333335</v>
      </c>
      <c r="F5" s="4">
        <f>AVERAGE(F2:F4)</f>
        <v>985.33333333333337</v>
      </c>
      <c r="G5" s="6">
        <f t="shared" si="2"/>
        <v>0.69192287649817619</v>
      </c>
      <c r="I5" s="3" t="s">
        <v>7</v>
      </c>
      <c r="J5" s="4">
        <f>AVERAGE(J2:J4)</f>
        <v>323</v>
      </c>
      <c r="K5" s="4">
        <f>AVERAGE(K2:K4)</f>
        <v>245</v>
      </c>
      <c r="L5" s="6">
        <f t="shared" si="0"/>
        <v>0.24148606811145512</v>
      </c>
      <c r="M5" s="4">
        <f>AVERAGE(M2:M4)</f>
        <v>1612.3333333333333</v>
      </c>
      <c r="N5" s="4">
        <f>AVERAGE(N2:N4)</f>
        <v>0</v>
      </c>
      <c r="O5" s="6">
        <f t="shared" si="3"/>
        <v>1</v>
      </c>
      <c r="Q5" s="3" t="s">
        <v>7</v>
      </c>
      <c r="R5" s="4">
        <f>AVERAGE(R2:R4)</f>
        <v>193.33333333333334</v>
      </c>
      <c r="S5" s="4">
        <f>AVERAGE(S2:S4)</f>
        <v>136</v>
      </c>
      <c r="T5" s="6">
        <f t="shared" si="4"/>
        <v>0.29655172413793107</v>
      </c>
      <c r="U5" s="4">
        <f>AVERAGE(U2:U4)</f>
        <v>1687.6666666666667</v>
      </c>
      <c r="V5" s="4">
        <f>AVERAGE(V2:V4)</f>
        <v>1622.6666666666667</v>
      </c>
      <c r="W5" s="6">
        <f t="shared" si="5"/>
        <v>3.8514714596089239E-2</v>
      </c>
    </row>
    <row r="6" spans="1:23" x14ac:dyDescent="0.25">
      <c r="A6" s="3">
        <v>2.1</v>
      </c>
      <c r="B6" s="4">
        <v>190</v>
      </c>
      <c r="C6" s="4">
        <v>120</v>
      </c>
      <c r="D6" s="6">
        <f t="shared" si="1"/>
        <v>0.36842105263157898</v>
      </c>
      <c r="E6" s="4">
        <v>2479</v>
      </c>
      <c r="F6" s="4">
        <v>1225</v>
      </c>
      <c r="G6" s="6">
        <f t="shared" si="2"/>
        <v>0.50584913271480436</v>
      </c>
      <c r="I6" s="3">
        <v>2.1</v>
      </c>
      <c r="J6" s="5">
        <v>563</v>
      </c>
      <c r="K6" s="5">
        <v>421</v>
      </c>
      <c r="L6" s="6">
        <f t="shared" si="0"/>
        <v>0.25222024866785075</v>
      </c>
      <c r="M6" s="5">
        <v>3422</v>
      </c>
      <c r="N6" s="4">
        <v>0</v>
      </c>
      <c r="O6" s="6">
        <f t="shared" si="3"/>
        <v>1</v>
      </c>
      <c r="Q6" s="3">
        <v>2.1</v>
      </c>
      <c r="R6" s="5">
        <v>374</v>
      </c>
      <c r="S6" s="5">
        <v>200</v>
      </c>
      <c r="T6" s="6">
        <f t="shared" si="4"/>
        <v>0.46524064171122992</v>
      </c>
      <c r="U6" s="5">
        <v>3929</v>
      </c>
      <c r="V6" s="5">
        <v>1556</v>
      </c>
      <c r="W6" s="6">
        <f t="shared" si="5"/>
        <v>0.6039704759480784</v>
      </c>
    </row>
    <row r="7" spans="1:23" x14ac:dyDescent="0.25">
      <c r="A7" s="3">
        <v>2.2000000000000002</v>
      </c>
      <c r="B7" s="4">
        <v>169</v>
      </c>
      <c r="C7" s="4">
        <v>117</v>
      </c>
      <c r="D7" s="6">
        <f t="shared" si="1"/>
        <v>0.30769230769230771</v>
      </c>
      <c r="E7" s="4">
        <v>2357</v>
      </c>
      <c r="F7" s="4">
        <v>1102</v>
      </c>
      <c r="G7" s="6">
        <f t="shared" si="2"/>
        <v>0.53245651251590997</v>
      </c>
      <c r="I7" s="3">
        <v>2.2000000000000002</v>
      </c>
      <c r="J7" s="5">
        <v>485</v>
      </c>
      <c r="K7" s="5">
        <v>391</v>
      </c>
      <c r="L7" s="6">
        <f>1-(K7/J7)</f>
        <v>0.1938144329896907</v>
      </c>
      <c r="M7" s="5">
        <v>2703</v>
      </c>
      <c r="N7" s="4">
        <v>0</v>
      </c>
      <c r="O7" s="6">
        <f t="shared" si="3"/>
        <v>1</v>
      </c>
      <c r="Q7" s="3">
        <v>2.2000000000000002</v>
      </c>
      <c r="R7" s="5">
        <v>321</v>
      </c>
      <c r="S7" s="5">
        <v>194</v>
      </c>
      <c r="T7" s="6">
        <f t="shared" si="4"/>
        <v>0.39563862928348914</v>
      </c>
      <c r="U7" s="5">
        <v>3133</v>
      </c>
      <c r="V7" s="5">
        <v>1218</v>
      </c>
      <c r="W7" s="6">
        <f t="shared" si="5"/>
        <v>0.61123523779125444</v>
      </c>
    </row>
    <row r="8" spans="1:23" x14ac:dyDescent="0.25">
      <c r="A8" s="3">
        <v>2.2999999999999998</v>
      </c>
      <c r="B8" s="4">
        <v>164</v>
      </c>
      <c r="C8" s="4">
        <v>88</v>
      </c>
      <c r="D8" s="6">
        <f t="shared" si="1"/>
        <v>0.46341463414634143</v>
      </c>
      <c r="E8" s="4">
        <v>2613</v>
      </c>
      <c r="F8" s="4">
        <v>910</v>
      </c>
      <c r="G8" s="6">
        <f t="shared" si="2"/>
        <v>0.65174129353233834</v>
      </c>
      <c r="I8" s="3">
        <v>2.2999999999999998</v>
      </c>
      <c r="J8" s="5">
        <v>250</v>
      </c>
      <c r="K8" s="5">
        <v>359</v>
      </c>
      <c r="L8" s="6">
        <f>1-(J8/K8)</f>
        <v>0.30362116991643451</v>
      </c>
      <c r="M8" s="5">
        <v>1953</v>
      </c>
      <c r="N8" s="4">
        <v>0</v>
      </c>
      <c r="O8" s="6">
        <f t="shared" si="3"/>
        <v>1</v>
      </c>
      <c r="Q8" s="3">
        <v>2.2999999999999998</v>
      </c>
      <c r="R8" s="5">
        <v>290</v>
      </c>
      <c r="S8" s="5">
        <v>164</v>
      </c>
      <c r="T8" s="6">
        <f t="shared" si="4"/>
        <v>0.43448275862068964</v>
      </c>
      <c r="U8" s="5">
        <v>2556</v>
      </c>
      <c r="V8" s="5">
        <v>996</v>
      </c>
      <c r="W8" s="6">
        <f t="shared" si="5"/>
        <v>0.61032863849765251</v>
      </c>
    </row>
    <row r="9" spans="1:23" x14ac:dyDescent="0.25">
      <c r="A9" s="3" t="s">
        <v>6</v>
      </c>
      <c r="B9" s="4">
        <f>AVERAGE(B6:B8)</f>
        <v>174.33333333333334</v>
      </c>
      <c r="C9" s="4">
        <f>AVERAGE(C6:C8)</f>
        <v>108.33333333333333</v>
      </c>
      <c r="D9" s="6">
        <f t="shared" si="1"/>
        <v>0.37858508604206509</v>
      </c>
      <c r="E9" s="4">
        <f>AVERAGE(E6:E8)</f>
        <v>2483</v>
      </c>
      <c r="F9" s="4">
        <f>AVERAGE(F6:F8)</f>
        <v>1079</v>
      </c>
      <c r="G9" s="6">
        <f t="shared" si="2"/>
        <v>0.5654450261780104</v>
      </c>
      <c r="I9" s="3" t="s">
        <v>6</v>
      </c>
      <c r="J9" s="4">
        <f>AVERAGE(J6:J8)</f>
        <v>432.66666666666669</v>
      </c>
      <c r="K9" s="4">
        <f>AVERAGE(K6:K8)</f>
        <v>390.33333333333331</v>
      </c>
      <c r="L9" s="6">
        <f t="shared" ref="L9:L19" si="6">1-(K9/J9)</f>
        <v>9.7842835130970807E-2</v>
      </c>
      <c r="M9" s="4">
        <f>AVERAGE(M6:M8)</f>
        <v>2692.6666666666665</v>
      </c>
      <c r="N9" s="4">
        <f>AVERAGE(N6:N8)</f>
        <v>0</v>
      </c>
      <c r="O9" s="6">
        <f t="shared" si="3"/>
        <v>1</v>
      </c>
      <c r="Q9" s="3" t="s">
        <v>6</v>
      </c>
      <c r="R9" s="4">
        <f>AVERAGE(R6:R8)</f>
        <v>328.33333333333331</v>
      </c>
      <c r="S9" s="4">
        <f>AVERAGE(S6:S8)</f>
        <v>186</v>
      </c>
      <c r="T9" s="6">
        <f t="shared" si="4"/>
        <v>0.43350253807106598</v>
      </c>
      <c r="U9" s="4">
        <f>AVERAGE(U6:U8)</f>
        <v>3206</v>
      </c>
      <c r="V9" s="4">
        <f>AVERAGE(V6:V8)</f>
        <v>1256.6666666666667</v>
      </c>
      <c r="W9" s="6">
        <f t="shared" si="5"/>
        <v>0.60802661676024117</v>
      </c>
    </row>
    <row r="10" spans="1:23" x14ac:dyDescent="0.25">
      <c r="A10" s="3">
        <v>3.1</v>
      </c>
      <c r="B10" s="4">
        <v>254</v>
      </c>
      <c r="C10" s="4">
        <v>136</v>
      </c>
      <c r="D10" s="6">
        <f t="shared" si="1"/>
        <v>0.46456692913385822</v>
      </c>
      <c r="E10" s="4">
        <v>3159</v>
      </c>
      <c r="F10" s="4">
        <v>1379</v>
      </c>
      <c r="G10" s="6">
        <f t="shared" si="2"/>
        <v>0.56346945235834123</v>
      </c>
      <c r="I10" s="3">
        <v>3.1</v>
      </c>
      <c r="J10" s="5">
        <v>656</v>
      </c>
      <c r="K10" s="5">
        <v>547</v>
      </c>
      <c r="L10" s="6">
        <f t="shared" si="6"/>
        <v>0.16615853658536583</v>
      </c>
      <c r="M10" s="5">
        <v>5937</v>
      </c>
      <c r="N10" s="4">
        <v>0</v>
      </c>
      <c r="O10" s="6">
        <f t="shared" si="3"/>
        <v>1</v>
      </c>
      <c r="Q10" s="3">
        <v>3.1</v>
      </c>
      <c r="R10" s="5">
        <v>598</v>
      </c>
      <c r="S10" s="5">
        <v>310</v>
      </c>
      <c r="T10" s="6">
        <f t="shared" si="4"/>
        <v>0.48160535117056857</v>
      </c>
      <c r="U10" s="5">
        <v>4944</v>
      </c>
      <c r="V10" s="5">
        <v>2151</v>
      </c>
      <c r="W10" s="6">
        <f t="shared" si="5"/>
        <v>0.56492718446601942</v>
      </c>
    </row>
    <row r="11" spans="1:23" x14ac:dyDescent="0.25">
      <c r="A11" s="3">
        <v>3.2</v>
      </c>
      <c r="B11" s="4">
        <v>195</v>
      </c>
      <c r="C11" s="4">
        <v>135</v>
      </c>
      <c r="D11" s="6">
        <f t="shared" si="1"/>
        <v>0.30769230769230771</v>
      </c>
      <c r="E11" s="4">
        <v>2394</v>
      </c>
      <c r="F11" s="4">
        <v>1344</v>
      </c>
      <c r="G11" s="6">
        <f t="shared" si="2"/>
        <v>0.43859649122807021</v>
      </c>
      <c r="I11" s="3">
        <v>3.2</v>
      </c>
      <c r="J11" s="5">
        <v>625</v>
      </c>
      <c r="K11" s="5">
        <v>609</v>
      </c>
      <c r="L11" s="6">
        <f t="shared" si="6"/>
        <v>2.5599999999999956E-2</v>
      </c>
      <c r="M11" s="5">
        <v>3328</v>
      </c>
      <c r="N11" s="4">
        <v>0</v>
      </c>
      <c r="O11" s="6">
        <f t="shared" si="3"/>
        <v>1</v>
      </c>
      <c r="Q11" s="3">
        <v>3.2</v>
      </c>
      <c r="R11" s="5">
        <v>412</v>
      </c>
      <c r="S11" s="5">
        <v>225</v>
      </c>
      <c r="T11" s="6">
        <f t="shared" si="4"/>
        <v>0.45388349514563109</v>
      </c>
      <c r="U11" s="5">
        <v>3311</v>
      </c>
      <c r="V11" s="5">
        <v>1547</v>
      </c>
      <c r="W11" s="6">
        <f t="shared" si="5"/>
        <v>0.53276955602537002</v>
      </c>
    </row>
    <row r="12" spans="1:23" x14ac:dyDescent="0.25">
      <c r="A12" s="3">
        <v>3.3</v>
      </c>
      <c r="B12" s="4">
        <v>181</v>
      </c>
      <c r="C12" s="4">
        <v>90</v>
      </c>
      <c r="D12" s="6">
        <f t="shared" si="1"/>
        <v>0.50276243093922646</v>
      </c>
      <c r="E12" s="4">
        <v>1601</v>
      </c>
      <c r="F12" s="4">
        <v>862</v>
      </c>
      <c r="G12" s="6">
        <f t="shared" si="2"/>
        <v>0.46158650843222981</v>
      </c>
      <c r="I12" s="3">
        <v>3.3</v>
      </c>
      <c r="J12" s="5">
        <v>672</v>
      </c>
      <c r="K12" s="5">
        <v>375</v>
      </c>
      <c r="L12" s="6">
        <f t="shared" si="6"/>
        <v>0.4419642857142857</v>
      </c>
      <c r="M12" s="5">
        <v>2578</v>
      </c>
      <c r="N12" s="4">
        <v>0</v>
      </c>
      <c r="O12" s="6">
        <f t="shared" si="3"/>
        <v>1</v>
      </c>
      <c r="Q12" s="3">
        <v>3.3</v>
      </c>
      <c r="R12" s="5">
        <v>364</v>
      </c>
      <c r="S12" s="5">
        <v>196</v>
      </c>
      <c r="T12" s="6">
        <f t="shared" si="4"/>
        <v>0.46153846153846156</v>
      </c>
      <c r="U12" s="5">
        <v>2514</v>
      </c>
      <c r="V12" s="5">
        <v>1139</v>
      </c>
      <c r="W12" s="6">
        <f t="shared" si="5"/>
        <v>0.5469371519490851</v>
      </c>
    </row>
    <row r="13" spans="1:23" x14ac:dyDescent="0.25">
      <c r="A13" s="3">
        <v>3.4</v>
      </c>
      <c r="B13" s="4">
        <v>173</v>
      </c>
      <c r="C13" s="4">
        <v>81</v>
      </c>
      <c r="D13" s="6">
        <f t="shared" si="1"/>
        <v>0.53179190751445082</v>
      </c>
      <c r="E13" s="4">
        <v>1524</v>
      </c>
      <c r="F13" s="4">
        <v>762</v>
      </c>
      <c r="G13" s="6">
        <f t="shared" si="2"/>
        <v>0.5</v>
      </c>
      <c r="I13" s="3">
        <v>3.4</v>
      </c>
      <c r="J13" s="5">
        <v>984</v>
      </c>
      <c r="K13" s="5">
        <v>438</v>
      </c>
      <c r="L13" s="6">
        <f t="shared" si="6"/>
        <v>0.55487804878048785</v>
      </c>
      <c r="M13" s="5">
        <v>10907</v>
      </c>
      <c r="N13" s="4">
        <v>0</v>
      </c>
      <c r="O13" s="6">
        <f t="shared" si="3"/>
        <v>1</v>
      </c>
      <c r="Q13" s="3">
        <v>3.4</v>
      </c>
      <c r="R13" s="5">
        <v>157</v>
      </c>
      <c r="S13" s="5">
        <v>127</v>
      </c>
      <c r="T13" s="6">
        <f t="shared" si="4"/>
        <v>0.19108280254777066</v>
      </c>
      <c r="U13" s="5">
        <v>908</v>
      </c>
      <c r="V13" s="5">
        <v>1118</v>
      </c>
      <c r="W13" s="6">
        <f t="shared" ref="W13" si="7">1-(U13/V13)</f>
        <v>0.18783542039355994</v>
      </c>
    </row>
    <row r="14" spans="1:23" x14ac:dyDescent="0.25">
      <c r="A14" s="3" t="s">
        <v>5</v>
      </c>
      <c r="B14" s="4">
        <f>AVERAGE(B10:B13)</f>
        <v>200.75</v>
      </c>
      <c r="C14" s="4">
        <f>AVERAGE(C10:C13)</f>
        <v>110.5</v>
      </c>
      <c r="D14" s="6">
        <f t="shared" si="1"/>
        <v>0.44956413449564137</v>
      </c>
      <c r="E14" s="4">
        <f>AVERAGE(E10:E13)</f>
        <v>2169.5</v>
      </c>
      <c r="F14" s="4">
        <f>AVERAGE(F10:F13)</f>
        <v>1086.75</v>
      </c>
      <c r="G14" s="6">
        <f t="shared" si="2"/>
        <v>0.49907812860106016</v>
      </c>
      <c r="I14" s="3" t="s">
        <v>5</v>
      </c>
      <c r="J14" s="4">
        <f>AVERAGE(J10:J13)</f>
        <v>734.25</v>
      </c>
      <c r="K14" s="4">
        <f>AVERAGE(K10:K13)</f>
        <v>492.25</v>
      </c>
      <c r="L14" s="6">
        <f t="shared" si="6"/>
        <v>0.32958801498127344</v>
      </c>
      <c r="M14" s="4">
        <f>AVERAGE(M10:M13)</f>
        <v>5687.5</v>
      </c>
      <c r="N14" s="4">
        <f>AVERAGE(N10:N13)</f>
        <v>0</v>
      </c>
      <c r="O14" s="6">
        <f t="shared" si="3"/>
        <v>1</v>
      </c>
      <c r="Q14" s="3" t="s">
        <v>5</v>
      </c>
      <c r="R14" s="4">
        <f>AVERAGE(R10:R13)</f>
        <v>382.75</v>
      </c>
      <c r="S14" s="4">
        <f>AVERAGE(S10:S13)</f>
        <v>214.5</v>
      </c>
      <c r="T14" s="6">
        <f t="shared" si="4"/>
        <v>0.43958197256694975</v>
      </c>
      <c r="U14" s="4">
        <f>AVERAGE(U10:U13)</f>
        <v>2919.25</v>
      </c>
      <c r="V14" s="4">
        <f>AVERAGE(V10:V13)</f>
        <v>1488.75</v>
      </c>
      <c r="W14" s="6">
        <f t="shared" si="5"/>
        <v>0.49002312237732293</v>
      </c>
    </row>
    <row r="15" spans="1:23" x14ac:dyDescent="0.25">
      <c r="A15" s="3">
        <v>4.0999999999999996</v>
      </c>
      <c r="B15" s="4">
        <v>340</v>
      </c>
      <c r="C15" s="4">
        <v>132</v>
      </c>
      <c r="D15" s="6">
        <f t="shared" si="1"/>
        <v>0.61176470588235299</v>
      </c>
      <c r="E15" s="4">
        <v>3529</v>
      </c>
      <c r="F15" s="4">
        <v>1432</v>
      </c>
      <c r="G15" s="6">
        <f t="shared" si="2"/>
        <v>0.59421932558798529</v>
      </c>
      <c r="I15" s="3">
        <v>4.0999999999999996</v>
      </c>
      <c r="J15" s="5">
        <v>765</v>
      </c>
      <c r="K15" s="5">
        <v>594</v>
      </c>
      <c r="L15" s="6">
        <f t="shared" si="6"/>
        <v>0.22352941176470587</v>
      </c>
      <c r="M15" s="5">
        <v>6671</v>
      </c>
      <c r="N15" s="4">
        <v>0</v>
      </c>
      <c r="O15" s="6">
        <f t="shared" si="3"/>
        <v>1</v>
      </c>
      <c r="Q15" s="3">
        <v>4.0999999999999996</v>
      </c>
      <c r="R15" s="5">
        <v>590</v>
      </c>
      <c r="S15" s="5">
        <v>306</v>
      </c>
      <c r="T15" s="6">
        <f t="shared" si="4"/>
        <v>0.48135593220338979</v>
      </c>
      <c r="U15" s="5">
        <v>6441</v>
      </c>
      <c r="V15" s="5">
        <v>2477</v>
      </c>
      <c r="W15" s="6">
        <f t="shared" si="5"/>
        <v>0.61543238627542307</v>
      </c>
    </row>
    <row r="16" spans="1:23" x14ac:dyDescent="0.25">
      <c r="A16" s="3">
        <v>4.2</v>
      </c>
      <c r="B16" s="4">
        <v>1191</v>
      </c>
      <c r="C16" s="4">
        <v>167</v>
      </c>
      <c r="D16" s="6">
        <f t="shared" si="1"/>
        <v>0.85978169605373633</v>
      </c>
      <c r="E16" s="4">
        <v>12536</v>
      </c>
      <c r="F16" s="4">
        <v>1723</v>
      </c>
      <c r="G16" s="6">
        <f t="shared" si="2"/>
        <v>0.86255583918315248</v>
      </c>
      <c r="I16" s="3">
        <v>4.2</v>
      </c>
      <c r="J16" s="5">
        <v>531</v>
      </c>
      <c r="K16" s="5">
        <v>656</v>
      </c>
      <c r="L16" s="6">
        <f t="shared" ref="L16:L17" si="8">1-(J16/K16)</f>
        <v>0.19054878048780488</v>
      </c>
      <c r="M16" s="5">
        <v>3141</v>
      </c>
      <c r="N16" s="4">
        <v>0</v>
      </c>
      <c r="O16" s="6">
        <f t="shared" si="3"/>
        <v>1</v>
      </c>
      <c r="Q16" s="3">
        <v>4.2</v>
      </c>
      <c r="R16" s="5">
        <v>434</v>
      </c>
      <c r="S16" s="5">
        <v>291</v>
      </c>
      <c r="T16" s="6">
        <f t="shared" si="4"/>
        <v>0.32949308755760365</v>
      </c>
      <c r="U16" s="5">
        <v>3936</v>
      </c>
      <c r="V16" s="5">
        <v>2138</v>
      </c>
      <c r="W16" s="6">
        <f t="shared" si="5"/>
        <v>0.45680894308943087</v>
      </c>
    </row>
    <row r="17" spans="1:23" x14ac:dyDescent="0.25">
      <c r="A17" s="3">
        <v>4.3</v>
      </c>
      <c r="B17" s="4">
        <v>1073</v>
      </c>
      <c r="C17" s="4">
        <v>143</v>
      </c>
      <c r="D17" s="6">
        <f t="shared" si="1"/>
        <v>0.86672879776328049</v>
      </c>
      <c r="E17" s="4">
        <v>11842</v>
      </c>
      <c r="F17" s="4">
        <v>1255</v>
      </c>
      <c r="G17" s="6">
        <f t="shared" si="2"/>
        <v>0.89402128018915727</v>
      </c>
      <c r="I17" s="3">
        <v>4.3</v>
      </c>
      <c r="J17" s="5">
        <v>640</v>
      </c>
      <c r="K17" s="5">
        <v>687</v>
      </c>
      <c r="L17" s="6">
        <f t="shared" si="8"/>
        <v>6.8413391557496372E-2</v>
      </c>
      <c r="M17" s="5">
        <v>2406</v>
      </c>
      <c r="N17" s="4">
        <v>0</v>
      </c>
      <c r="O17" s="6">
        <f t="shared" si="3"/>
        <v>1</v>
      </c>
      <c r="Q17" s="3">
        <v>4.3</v>
      </c>
      <c r="R17" s="5">
        <v>326</v>
      </c>
      <c r="S17" s="5">
        <v>232</v>
      </c>
      <c r="T17" s="6">
        <f t="shared" si="4"/>
        <v>0.28834355828220859</v>
      </c>
      <c r="U17" s="5">
        <v>2691</v>
      </c>
      <c r="V17" s="5">
        <v>1545</v>
      </c>
      <c r="W17" s="6">
        <f t="shared" si="5"/>
        <v>0.4258639910813824</v>
      </c>
    </row>
    <row r="18" spans="1:23" x14ac:dyDescent="0.25">
      <c r="A18" s="3" t="s">
        <v>4</v>
      </c>
      <c r="B18" s="4">
        <f>AVERAGE(B15:B17)</f>
        <v>868</v>
      </c>
      <c r="C18" s="4">
        <f>AVERAGE(C15:C17)</f>
        <v>147.33333333333334</v>
      </c>
      <c r="D18" s="6">
        <f t="shared" si="1"/>
        <v>0.83026113671274959</v>
      </c>
      <c r="E18" s="4">
        <f>AVERAGE(E15:E17)</f>
        <v>9302.3333333333339</v>
      </c>
      <c r="F18" s="4">
        <f>AVERAGE(F15:F17)</f>
        <v>1470</v>
      </c>
      <c r="G18" s="6">
        <f t="shared" si="2"/>
        <v>0.84197513168739024</v>
      </c>
      <c r="I18" s="3" t="s">
        <v>4</v>
      </c>
      <c r="J18" s="4">
        <f>AVERAGE(J15:J17)</f>
        <v>645.33333333333337</v>
      </c>
      <c r="K18" s="4">
        <f>AVERAGE(K15:K17)</f>
        <v>645.66666666666663</v>
      </c>
      <c r="L18" s="6">
        <f t="shared" si="6"/>
        <v>-5.1652892561970809E-4</v>
      </c>
      <c r="M18" s="4">
        <f>AVERAGE(M15:M17)</f>
        <v>4072.6666666666665</v>
      </c>
      <c r="N18" s="4">
        <f>AVERAGE(N15:N17)</f>
        <v>0</v>
      </c>
      <c r="O18" s="6">
        <f t="shared" si="3"/>
        <v>1</v>
      </c>
      <c r="Q18" s="3" t="s">
        <v>4</v>
      </c>
      <c r="R18" s="4">
        <f>AVERAGE(R15:R17)</f>
        <v>450</v>
      </c>
      <c r="S18" s="4">
        <f>AVERAGE(S15:S17)</f>
        <v>276.33333333333331</v>
      </c>
      <c r="T18" s="6">
        <f t="shared" si="4"/>
        <v>0.38592592592592601</v>
      </c>
      <c r="U18" s="4">
        <f>AVERAGE(U15:U17)</f>
        <v>4356</v>
      </c>
      <c r="V18" s="4">
        <f>AVERAGE(V15:V17)</f>
        <v>2053.3333333333335</v>
      </c>
      <c r="W18" s="6">
        <f t="shared" si="5"/>
        <v>0.52861952861952854</v>
      </c>
    </row>
    <row r="19" spans="1:23" x14ac:dyDescent="0.25">
      <c r="A19" s="3" t="s">
        <v>3</v>
      </c>
      <c r="B19" s="4">
        <f>SUM(B2:B18)-B18-B14-B9-B5</f>
        <v>4845</v>
      </c>
      <c r="C19" s="4">
        <f>SUM(C2:C18)-C18-C14-C9-C5</f>
        <v>1495</v>
      </c>
      <c r="D19" s="6">
        <f t="shared" si="1"/>
        <v>0.69143446852425183</v>
      </c>
      <c r="E19" s="4">
        <f>SUM(E2:E18)-E18-E14-E9-E5</f>
        <v>53629</v>
      </c>
      <c r="F19" s="4">
        <f>SUM(F2:F18)-F18-F14-F9-F5</f>
        <v>14950.000000000002</v>
      </c>
      <c r="G19" s="6">
        <f t="shared" si="2"/>
        <v>0.72123291502731735</v>
      </c>
      <c r="I19" s="3" t="s">
        <v>3</v>
      </c>
      <c r="J19" s="4">
        <f>SUM(J2:J18)-J18-J14-J9-J5</f>
        <v>7139.9999999999991</v>
      </c>
      <c r="K19" s="4">
        <f>SUM(K2:K18)-K18-K14-K9-K5</f>
        <v>5812.0000000000009</v>
      </c>
      <c r="L19" s="6">
        <f t="shared" si="6"/>
        <v>0.18599439775910342</v>
      </c>
      <c r="M19" s="4">
        <f>SUM(M2:M18)-M18-M14-M9-M5</f>
        <v>47883</v>
      </c>
      <c r="N19" s="4">
        <f>SUM(N2:N18)-N18-N14-N9-N5</f>
        <v>0</v>
      </c>
      <c r="O19" s="6">
        <f t="shared" si="3"/>
        <v>1</v>
      </c>
      <c r="Q19" s="3" t="s">
        <v>3</v>
      </c>
      <c r="R19" s="4">
        <f>SUM(R2:R18)-R18-R14-R9-R5</f>
        <v>4446.0000000000009</v>
      </c>
      <c r="S19" s="4">
        <f>SUM(S2:S18)-S18-S14-S9-S5</f>
        <v>2653</v>
      </c>
      <c r="T19" s="6">
        <f t="shared" si="4"/>
        <v>0.40328385065227179</v>
      </c>
      <c r="U19" s="4">
        <f>SUM(U2:U18)-U18-U14-U9-U5</f>
        <v>39426.000000000007</v>
      </c>
      <c r="V19" s="4">
        <f>SUM(V2:V18)-V18-V14-V9-V5</f>
        <v>20753</v>
      </c>
      <c r="W19" s="6">
        <f t="shared" si="5"/>
        <v>0.47362146806675809</v>
      </c>
    </row>
    <row r="21" spans="1:23" x14ac:dyDescent="0.25">
      <c r="A21" s="2" t="s">
        <v>12</v>
      </c>
      <c r="B21" s="28" t="s">
        <v>2</v>
      </c>
      <c r="C21" s="28"/>
      <c r="D21" s="28"/>
      <c r="E21" s="28" t="s">
        <v>1</v>
      </c>
      <c r="F21" s="28"/>
      <c r="G21" s="28"/>
      <c r="I21" s="2" t="s">
        <v>9</v>
      </c>
      <c r="J21" s="28" t="s">
        <v>2</v>
      </c>
      <c r="K21" s="28"/>
      <c r="L21" s="28"/>
      <c r="M21" s="28" t="s">
        <v>1</v>
      </c>
      <c r="N21" s="28"/>
      <c r="O21" s="28"/>
      <c r="Q21" s="2" t="s">
        <v>10</v>
      </c>
      <c r="R21" s="28" t="s">
        <v>2</v>
      </c>
      <c r="S21" s="28"/>
      <c r="T21" s="28"/>
      <c r="U21" s="28" t="s">
        <v>1</v>
      </c>
      <c r="V21" s="28"/>
      <c r="W21" s="28"/>
    </row>
    <row r="22" spans="1:23" x14ac:dyDescent="0.25">
      <c r="A22" s="3">
        <v>1.1000000000000001</v>
      </c>
      <c r="B22" s="5">
        <v>147</v>
      </c>
      <c r="C22" s="5">
        <v>89</v>
      </c>
      <c r="D22" s="6">
        <f>1-(C22/B22)</f>
        <v>0.39455782312925169</v>
      </c>
      <c r="E22" s="5">
        <v>1298</v>
      </c>
      <c r="F22" s="5">
        <v>679</v>
      </c>
      <c r="G22" s="6">
        <f>1-(F22/E22)</f>
        <v>0.47688751926040063</v>
      </c>
      <c r="I22" s="3">
        <v>1.1000000000000001</v>
      </c>
      <c r="J22" s="5">
        <v>568</v>
      </c>
      <c r="K22" s="5">
        <v>389</v>
      </c>
      <c r="L22" s="6">
        <f>1-(K22/J22)</f>
        <v>0.3151408450704225</v>
      </c>
      <c r="M22" s="5">
        <v>4625</v>
      </c>
      <c r="N22" s="5">
        <v>2242</v>
      </c>
      <c r="O22" s="6">
        <f>1-(N22/M22)</f>
        <v>0.51524324324324322</v>
      </c>
      <c r="Q22" s="3">
        <v>1.1000000000000001</v>
      </c>
      <c r="R22" s="5">
        <v>507</v>
      </c>
      <c r="S22" s="5">
        <v>369</v>
      </c>
      <c r="T22" s="6">
        <f>1-(S22/R22)</f>
        <v>0.27218934911242598</v>
      </c>
      <c r="U22" s="5">
        <v>1909</v>
      </c>
      <c r="V22" s="5">
        <v>1555</v>
      </c>
      <c r="W22" s="6">
        <f>1-(V22/U22)</f>
        <v>0.18543740178103718</v>
      </c>
    </row>
    <row r="23" spans="1:23" x14ac:dyDescent="0.25">
      <c r="A23" s="3">
        <v>1.2</v>
      </c>
      <c r="B23" s="5">
        <v>124</v>
      </c>
      <c r="C23" s="5">
        <v>70</v>
      </c>
      <c r="D23" s="6">
        <f t="shared" ref="D23:D25" si="9">1-(C23/B23)</f>
        <v>0.43548387096774188</v>
      </c>
      <c r="E23" s="5">
        <v>1070</v>
      </c>
      <c r="F23" s="5">
        <v>512</v>
      </c>
      <c r="G23" s="6">
        <f t="shared" ref="G23:G25" si="10">1-(F23/E23)</f>
        <v>0.52149532710280377</v>
      </c>
      <c r="I23" s="3">
        <v>1.2</v>
      </c>
      <c r="J23" s="5">
        <v>261</v>
      </c>
      <c r="K23" s="5">
        <v>226</v>
      </c>
      <c r="L23" s="6">
        <f t="shared" ref="L23:L25" si="11">1-(K23/J23)</f>
        <v>0.13409961685823757</v>
      </c>
      <c r="M23" s="5">
        <v>2357</v>
      </c>
      <c r="N23" s="5">
        <v>1418</v>
      </c>
      <c r="O23" s="6">
        <f t="shared" ref="O23:O37" si="12">1-(N23/M23)</f>
        <v>0.39838778107764106</v>
      </c>
      <c r="Q23" s="3">
        <v>1.2</v>
      </c>
      <c r="R23" s="5">
        <v>420</v>
      </c>
      <c r="S23" s="5">
        <v>322</v>
      </c>
      <c r="T23" s="6">
        <f t="shared" ref="T23:T39" si="13">1-(S23/R23)</f>
        <v>0.23333333333333328</v>
      </c>
      <c r="U23" s="5">
        <v>2155</v>
      </c>
      <c r="V23" s="5">
        <v>1694</v>
      </c>
      <c r="W23" s="6">
        <f t="shared" ref="W23:W39" si="14">1-(V23/U23)</f>
        <v>0.21392111368909517</v>
      </c>
    </row>
    <row r="24" spans="1:23" x14ac:dyDescent="0.25">
      <c r="A24" s="3">
        <v>1.3</v>
      </c>
      <c r="B24" s="5">
        <v>115</v>
      </c>
      <c r="C24" s="5">
        <v>77</v>
      </c>
      <c r="D24" s="6">
        <f t="shared" si="9"/>
        <v>0.33043478260869563</v>
      </c>
      <c r="E24" s="5">
        <v>1015</v>
      </c>
      <c r="F24" s="5">
        <v>705</v>
      </c>
      <c r="G24" s="6">
        <f t="shared" si="10"/>
        <v>0.30541871921182262</v>
      </c>
      <c r="I24" s="3">
        <v>1.3</v>
      </c>
      <c r="J24" s="5">
        <v>248</v>
      </c>
      <c r="K24" s="5">
        <v>233</v>
      </c>
      <c r="L24" s="6">
        <f t="shared" si="11"/>
        <v>6.0483870967741882E-2</v>
      </c>
      <c r="M24" s="5">
        <v>2287</v>
      </c>
      <c r="N24" s="5">
        <v>1466</v>
      </c>
      <c r="O24" s="6">
        <f t="shared" si="12"/>
        <v>0.35898557061652825</v>
      </c>
      <c r="Q24" s="3">
        <v>1.3</v>
      </c>
      <c r="R24" s="5">
        <v>366</v>
      </c>
      <c r="S24" s="5">
        <v>292</v>
      </c>
      <c r="T24" s="6">
        <f t="shared" si="13"/>
        <v>0.20218579234972678</v>
      </c>
      <c r="U24" s="5">
        <v>1757</v>
      </c>
      <c r="V24" s="5">
        <v>1558</v>
      </c>
      <c r="W24" s="6">
        <f t="shared" si="14"/>
        <v>0.11326124075128063</v>
      </c>
    </row>
    <row r="25" spans="1:23" x14ac:dyDescent="0.25">
      <c r="A25" s="3" t="s">
        <v>7</v>
      </c>
      <c r="B25" s="4">
        <f>AVERAGE(B22:B24)</f>
        <v>128.66666666666666</v>
      </c>
      <c r="C25" s="4">
        <f>AVERAGE(C22:C24)</f>
        <v>78.666666666666671</v>
      </c>
      <c r="D25" s="6">
        <f t="shared" si="9"/>
        <v>0.38860103626942999</v>
      </c>
      <c r="E25" s="4">
        <f>AVERAGE(E22:E24)</f>
        <v>1127.6666666666667</v>
      </c>
      <c r="F25" s="4">
        <f>AVERAGE(F22:F24)</f>
        <v>632</v>
      </c>
      <c r="G25" s="6">
        <f t="shared" si="10"/>
        <v>0.43955069464971919</v>
      </c>
      <c r="I25" s="3" t="s">
        <v>7</v>
      </c>
      <c r="J25" s="4">
        <f>AVERAGE(J22:J24)</f>
        <v>359</v>
      </c>
      <c r="K25" s="4">
        <f>AVERAGE(K22:K24)</f>
        <v>282.66666666666669</v>
      </c>
      <c r="L25" s="6">
        <f t="shared" si="11"/>
        <v>0.21262766945218192</v>
      </c>
      <c r="M25" s="4">
        <f>AVERAGE(M22:M24)</f>
        <v>3089.6666666666665</v>
      </c>
      <c r="N25" s="4">
        <f>AVERAGE(N22:N24)</f>
        <v>1708.6666666666667</v>
      </c>
      <c r="O25" s="6">
        <f t="shared" si="12"/>
        <v>0.4469737835796741</v>
      </c>
      <c r="Q25" s="3" t="s">
        <v>7</v>
      </c>
      <c r="R25" s="4">
        <f>AVERAGE(R22:R24)</f>
        <v>431</v>
      </c>
      <c r="S25" s="4">
        <f>AVERAGE(S22:S24)</f>
        <v>327.66666666666669</v>
      </c>
      <c r="T25" s="6">
        <f t="shared" si="13"/>
        <v>0.23975251353441607</v>
      </c>
      <c r="U25" s="4">
        <f>AVERAGE(U22:U24)</f>
        <v>1940.3333333333333</v>
      </c>
      <c r="V25" s="4">
        <f>AVERAGE(V22:V24)</f>
        <v>1602.3333333333333</v>
      </c>
      <c r="W25" s="6">
        <f t="shared" si="14"/>
        <v>0.174196873389452</v>
      </c>
    </row>
    <row r="26" spans="1:23" x14ac:dyDescent="0.25">
      <c r="A26" s="3">
        <v>2.1</v>
      </c>
      <c r="B26" s="5">
        <v>277</v>
      </c>
      <c r="C26" s="5">
        <v>1016</v>
      </c>
      <c r="D26" s="6">
        <f>1-(B26/C26)</f>
        <v>0.72736220472440949</v>
      </c>
      <c r="E26" s="5">
        <v>2184</v>
      </c>
      <c r="F26" s="5">
        <v>9839</v>
      </c>
      <c r="G26" s="6">
        <f>1-(E26/F26)</f>
        <v>0.77802622217705053</v>
      </c>
      <c r="I26" s="3">
        <v>2.1</v>
      </c>
      <c r="J26" s="5">
        <v>2468</v>
      </c>
      <c r="K26" s="5">
        <v>4163</v>
      </c>
      <c r="L26" s="6">
        <f>1-(J26/K26)</f>
        <v>0.40715829930338698</v>
      </c>
      <c r="M26" s="5">
        <v>18345</v>
      </c>
      <c r="N26" s="5">
        <v>21475</v>
      </c>
      <c r="O26" s="6">
        <f>1-(M26/N26)</f>
        <v>0.1457508731082654</v>
      </c>
      <c r="Q26" s="3">
        <v>2.1</v>
      </c>
      <c r="R26" s="5">
        <v>703</v>
      </c>
      <c r="S26" s="5">
        <v>453</v>
      </c>
      <c r="T26" s="6">
        <f t="shared" si="13"/>
        <v>0.35561877667140829</v>
      </c>
      <c r="U26" s="5">
        <v>3337</v>
      </c>
      <c r="V26" s="5">
        <v>2934</v>
      </c>
      <c r="W26" s="6">
        <f t="shared" si="14"/>
        <v>0.12076715612825895</v>
      </c>
    </row>
    <row r="27" spans="1:23" x14ac:dyDescent="0.25">
      <c r="A27" s="3">
        <v>2.2000000000000002</v>
      </c>
      <c r="B27" s="5">
        <v>244</v>
      </c>
      <c r="C27" s="5">
        <v>1020</v>
      </c>
      <c r="D27" s="6">
        <f t="shared" ref="D27:D38" si="15">1-(B27/C27)</f>
        <v>0.76078431372549016</v>
      </c>
      <c r="E27" s="5">
        <v>2995</v>
      </c>
      <c r="F27" s="5">
        <v>10106</v>
      </c>
      <c r="G27" s="6">
        <f t="shared" ref="G27:G38" si="16">1-(E27/F27)</f>
        <v>0.70364140114783291</v>
      </c>
      <c r="I27" s="3">
        <v>2.2000000000000002</v>
      </c>
      <c r="J27" s="5">
        <v>1957</v>
      </c>
      <c r="K27" s="5">
        <v>4279</v>
      </c>
      <c r="L27" s="6">
        <f t="shared" ref="L27:L38" si="17">1-(J27/K27)</f>
        <v>0.5426501519046506</v>
      </c>
      <c r="M27" s="5">
        <v>14934</v>
      </c>
      <c r="N27" s="5">
        <v>21788</v>
      </c>
      <c r="O27" s="6">
        <f t="shared" ref="O27:O35" si="18">1-(M27/N27)</f>
        <v>0.31457683128327518</v>
      </c>
      <c r="Q27" s="3">
        <v>2.2000000000000002</v>
      </c>
      <c r="R27" s="5">
        <v>617</v>
      </c>
      <c r="S27" s="5">
        <v>653</v>
      </c>
      <c r="T27" s="6">
        <f>1-(R27/S27)</f>
        <v>5.513016845329255E-2</v>
      </c>
      <c r="U27" s="5">
        <v>3367</v>
      </c>
      <c r="V27" s="5">
        <v>4780</v>
      </c>
      <c r="W27" s="6">
        <f>1-(U27/V27)</f>
        <v>0.29560669456066946</v>
      </c>
    </row>
    <row r="28" spans="1:23" x14ac:dyDescent="0.25">
      <c r="A28" s="3">
        <v>2.2999999999999998</v>
      </c>
      <c r="B28" s="5">
        <v>230</v>
      </c>
      <c r="C28" s="5">
        <v>824</v>
      </c>
      <c r="D28" s="6">
        <f t="shared" si="15"/>
        <v>0.720873786407767</v>
      </c>
      <c r="E28" s="5">
        <v>1728</v>
      </c>
      <c r="F28" s="5">
        <v>8002</v>
      </c>
      <c r="G28" s="6">
        <f t="shared" si="16"/>
        <v>0.78405398650337421</v>
      </c>
      <c r="I28" s="3">
        <v>2.2999999999999998</v>
      </c>
      <c r="J28" s="5">
        <v>1191</v>
      </c>
      <c r="K28" s="5">
        <v>4078</v>
      </c>
      <c r="L28" s="6">
        <f t="shared" si="17"/>
        <v>0.70794507111329086</v>
      </c>
      <c r="M28" s="5">
        <v>8743</v>
      </c>
      <c r="N28" s="5">
        <v>20900</v>
      </c>
      <c r="O28" s="6">
        <f t="shared" si="18"/>
        <v>0.58167464114832534</v>
      </c>
      <c r="Q28" s="3">
        <v>2.2999999999999998</v>
      </c>
      <c r="R28" s="5">
        <v>613</v>
      </c>
      <c r="S28" s="5">
        <v>424</v>
      </c>
      <c r="T28" s="6">
        <f t="shared" si="13"/>
        <v>0.30831973898858078</v>
      </c>
      <c r="U28" s="5">
        <v>2439</v>
      </c>
      <c r="V28" s="5">
        <v>2862</v>
      </c>
      <c r="W28" s="6">
        <f>1-(U28/V28)</f>
        <v>0.14779874213836475</v>
      </c>
    </row>
    <row r="29" spans="1:23" x14ac:dyDescent="0.25">
      <c r="A29" s="3" t="s">
        <v>6</v>
      </c>
      <c r="B29" s="4">
        <f>AVERAGE(B26:B28)</f>
        <v>250.33333333333334</v>
      </c>
      <c r="C29" s="4">
        <f>AVERAGE(C26:C28)</f>
        <v>953.33333333333337</v>
      </c>
      <c r="D29" s="6">
        <f t="shared" si="15"/>
        <v>0.73741258741258742</v>
      </c>
      <c r="E29" s="4">
        <f>AVERAGE(E26:E28)</f>
        <v>2302.3333333333335</v>
      </c>
      <c r="F29" s="4">
        <f>AVERAGE(F26:F28)</f>
        <v>9315.6666666666661</v>
      </c>
      <c r="G29" s="6">
        <f t="shared" si="16"/>
        <v>0.75285361577271259</v>
      </c>
      <c r="I29" s="3" t="s">
        <v>6</v>
      </c>
      <c r="J29" s="4">
        <f>AVERAGE(J26:J28)</f>
        <v>1872</v>
      </c>
      <c r="K29" s="4">
        <f>AVERAGE(K26:K28)</f>
        <v>4173.333333333333</v>
      </c>
      <c r="L29" s="6">
        <f t="shared" si="17"/>
        <v>0.55143769968051115</v>
      </c>
      <c r="M29" s="4">
        <f>AVERAGE(M26:M28)</f>
        <v>14007.333333333334</v>
      </c>
      <c r="N29" s="4">
        <f>AVERAGE(N26:N28)</f>
        <v>21387.666666666668</v>
      </c>
      <c r="O29" s="6">
        <f t="shared" si="18"/>
        <v>0.34507426398391594</v>
      </c>
      <c r="Q29" s="3" t="s">
        <v>6</v>
      </c>
      <c r="R29" s="4">
        <f>AVERAGE(R26:R28)</f>
        <v>644.33333333333337</v>
      </c>
      <c r="S29" s="4">
        <f>AVERAGE(S26:S28)</f>
        <v>510</v>
      </c>
      <c r="T29" s="6">
        <f t="shared" si="13"/>
        <v>0.20848422141748579</v>
      </c>
      <c r="U29" s="4">
        <f>AVERAGE(U26:U28)</f>
        <v>3047.6666666666665</v>
      </c>
      <c r="V29" s="4">
        <f>AVERAGE(V26:V28)</f>
        <v>3525.3333333333335</v>
      </c>
      <c r="W29" s="6">
        <f>1-(U29/V29)</f>
        <v>0.13549546142208779</v>
      </c>
    </row>
    <row r="30" spans="1:23" x14ac:dyDescent="0.25">
      <c r="A30" s="3">
        <v>3.1</v>
      </c>
      <c r="B30" s="5">
        <v>455</v>
      </c>
      <c r="C30" s="5">
        <v>1632</v>
      </c>
      <c r="D30" s="6">
        <f t="shared" si="15"/>
        <v>0.72120098039215685</v>
      </c>
      <c r="E30" s="5">
        <v>4876</v>
      </c>
      <c r="F30" s="5">
        <v>16378</v>
      </c>
      <c r="G30" s="6">
        <f t="shared" si="16"/>
        <v>0.70228355110514107</v>
      </c>
      <c r="I30" s="3">
        <v>3.1</v>
      </c>
      <c r="J30" s="5">
        <v>2856</v>
      </c>
      <c r="K30" s="5">
        <v>6362</v>
      </c>
      <c r="L30" s="6">
        <f t="shared" si="17"/>
        <v>0.55108456460232635</v>
      </c>
      <c r="M30" s="5">
        <v>28593</v>
      </c>
      <c r="N30" s="5">
        <v>33457</v>
      </c>
      <c r="O30" s="6">
        <f t="shared" si="18"/>
        <v>0.14538063783363719</v>
      </c>
      <c r="Q30" s="3">
        <v>3.1</v>
      </c>
      <c r="R30" s="5">
        <v>824</v>
      </c>
      <c r="S30" s="5">
        <v>610</v>
      </c>
      <c r="T30" s="6">
        <f t="shared" si="13"/>
        <v>0.25970873786407767</v>
      </c>
      <c r="U30" s="5">
        <v>5903</v>
      </c>
      <c r="V30" s="5">
        <v>4382</v>
      </c>
      <c r="W30" s="6">
        <f t="shared" si="14"/>
        <v>0.25766559376588172</v>
      </c>
    </row>
    <row r="31" spans="1:23" x14ac:dyDescent="0.25">
      <c r="A31" s="3">
        <v>3.2</v>
      </c>
      <c r="B31" s="5">
        <v>249</v>
      </c>
      <c r="C31" s="5">
        <v>1597</v>
      </c>
      <c r="D31" s="6">
        <f t="shared" si="15"/>
        <v>0.84408265497808388</v>
      </c>
      <c r="E31" s="5">
        <v>2385</v>
      </c>
      <c r="F31" s="5">
        <v>16367</v>
      </c>
      <c r="G31" s="6">
        <f t="shared" si="16"/>
        <v>0.85427995356510045</v>
      </c>
      <c r="I31" s="3">
        <v>3.2</v>
      </c>
      <c r="J31" s="5">
        <v>1815</v>
      </c>
      <c r="K31" s="5">
        <v>5886</v>
      </c>
      <c r="L31" s="6">
        <f t="shared" si="17"/>
        <v>0.69164118246687056</v>
      </c>
      <c r="M31" s="5">
        <v>16341</v>
      </c>
      <c r="N31" s="5">
        <v>31073</v>
      </c>
      <c r="O31" s="6">
        <f t="shared" si="18"/>
        <v>0.47410935538892285</v>
      </c>
      <c r="Q31" s="3">
        <v>3.2</v>
      </c>
      <c r="R31" s="5">
        <v>575</v>
      </c>
      <c r="S31" s="5">
        <v>481</v>
      </c>
      <c r="T31" s="6">
        <f t="shared" si="13"/>
        <v>0.16347826086956518</v>
      </c>
      <c r="U31" s="5">
        <v>3755</v>
      </c>
      <c r="V31" s="5">
        <v>3179</v>
      </c>
      <c r="W31" s="6">
        <f t="shared" si="14"/>
        <v>0.15339547270306253</v>
      </c>
    </row>
    <row r="32" spans="1:23" x14ac:dyDescent="0.25">
      <c r="A32" s="3">
        <v>3.3</v>
      </c>
      <c r="B32" s="5">
        <v>227</v>
      </c>
      <c r="C32" s="5">
        <v>812</v>
      </c>
      <c r="D32" s="6">
        <f t="shared" si="15"/>
        <v>0.72044334975369462</v>
      </c>
      <c r="E32" s="5">
        <v>1921</v>
      </c>
      <c r="F32" s="5">
        <v>8079</v>
      </c>
      <c r="G32" s="6">
        <f t="shared" si="16"/>
        <v>0.76222304740685731</v>
      </c>
      <c r="I32" s="3">
        <v>3.3</v>
      </c>
      <c r="J32" s="5">
        <v>1174</v>
      </c>
      <c r="K32" s="5">
        <v>7989</v>
      </c>
      <c r="L32" s="6">
        <f t="shared" si="17"/>
        <v>0.85304794091876324</v>
      </c>
      <c r="M32" s="5">
        <v>13605</v>
      </c>
      <c r="N32" s="5">
        <v>41804</v>
      </c>
      <c r="O32" s="6">
        <f t="shared" si="18"/>
        <v>0.67455267438522637</v>
      </c>
      <c r="Q32" s="3">
        <v>3.3</v>
      </c>
      <c r="R32" s="5">
        <v>626</v>
      </c>
      <c r="S32" s="5">
        <v>538</v>
      </c>
      <c r="T32" s="6">
        <f t="shared" si="13"/>
        <v>0.14057507987220452</v>
      </c>
      <c r="U32" s="5">
        <v>3115</v>
      </c>
      <c r="V32" s="5">
        <v>3512</v>
      </c>
      <c r="W32" s="6">
        <f>1-(U32/V32)</f>
        <v>0.11304100227790437</v>
      </c>
    </row>
    <row r="33" spans="1:23" x14ac:dyDescent="0.25">
      <c r="A33" s="3">
        <v>3.4</v>
      </c>
      <c r="B33" s="5">
        <v>218</v>
      </c>
      <c r="C33" s="5">
        <v>1151</v>
      </c>
      <c r="D33" s="6">
        <f t="shared" si="15"/>
        <v>0.8105994787141616</v>
      </c>
      <c r="E33" s="5">
        <v>1802</v>
      </c>
      <c r="F33" s="5">
        <v>10943</v>
      </c>
      <c r="G33" s="6">
        <f t="shared" si="16"/>
        <v>0.83532852051539797</v>
      </c>
      <c r="I33" s="3">
        <v>3.4</v>
      </c>
      <c r="J33" s="5">
        <v>1010</v>
      </c>
      <c r="K33" s="5">
        <v>8763</v>
      </c>
      <c r="L33" s="6">
        <f t="shared" si="17"/>
        <v>0.88474266803606072</v>
      </c>
      <c r="M33" s="5">
        <v>7917</v>
      </c>
      <c r="N33" s="5">
        <v>45993</v>
      </c>
      <c r="O33" s="6">
        <f t="shared" si="18"/>
        <v>0.82786510990802942</v>
      </c>
      <c r="Q33" s="3">
        <v>3.4</v>
      </c>
      <c r="R33" s="5">
        <v>572</v>
      </c>
      <c r="S33" s="5">
        <v>511</v>
      </c>
      <c r="T33" s="6">
        <f t="shared" si="13"/>
        <v>0.10664335664335667</v>
      </c>
      <c r="U33" s="5">
        <v>2713</v>
      </c>
      <c r="V33" s="5">
        <v>4674</v>
      </c>
      <c r="W33" s="6">
        <f>1-(U33/V33)</f>
        <v>0.4195549850235345</v>
      </c>
    </row>
    <row r="34" spans="1:23" x14ac:dyDescent="0.25">
      <c r="A34" s="3" t="s">
        <v>5</v>
      </c>
      <c r="B34" s="4">
        <f>AVERAGE(B30:B33)</f>
        <v>287.25</v>
      </c>
      <c r="C34" s="4">
        <f>AVERAGE(C30:C33)</f>
        <v>1298</v>
      </c>
      <c r="D34" s="6">
        <f t="shared" si="15"/>
        <v>0.77869799691833586</v>
      </c>
      <c r="E34" s="4">
        <f>AVERAGE(E30:E33)</f>
        <v>2746</v>
      </c>
      <c r="F34" s="4">
        <f>AVERAGE(F30:F33)</f>
        <v>12941.75</v>
      </c>
      <c r="G34" s="6">
        <f t="shared" si="16"/>
        <v>0.78781849440763418</v>
      </c>
      <c r="I34" s="3" t="s">
        <v>5</v>
      </c>
      <c r="J34" s="4">
        <f>AVERAGE(J30:J33)</f>
        <v>1713.75</v>
      </c>
      <c r="K34" s="4">
        <f>AVERAGE(K30:K33)</f>
        <v>7250</v>
      </c>
      <c r="L34" s="6">
        <f t="shared" si="17"/>
        <v>0.76362068965517238</v>
      </c>
      <c r="M34" s="4">
        <f>AVERAGE(M30:M33)</f>
        <v>16614</v>
      </c>
      <c r="N34" s="4">
        <f>AVERAGE(N30:N33)</f>
        <v>38081.75</v>
      </c>
      <c r="O34" s="6">
        <f t="shared" si="18"/>
        <v>0.56372803245649161</v>
      </c>
      <c r="Q34" s="3" t="s">
        <v>5</v>
      </c>
      <c r="R34" s="4">
        <f>AVERAGE(R30:R33)</f>
        <v>649.25</v>
      </c>
      <c r="S34" s="4">
        <f>AVERAGE(S30:S33)</f>
        <v>535</v>
      </c>
      <c r="T34" s="6">
        <f t="shared" si="13"/>
        <v>0.17597227570273388</v>
      </c>
      <c r="U34" s="4">
        <f>AVERAGE(U30:U33)</f>
        <v>3871.5</v>
      </c>
      <c r="V34" s="4">
        <f>AVERAGE(V30:V33)</f>
        <v>3936.75</v>
      </c>
      <c r="W34" s="6">
        <f>1-(U34/V34)</f>
        <v>1.6574585635359074E-2</v>
      </c>
    </row>
    <row r="35" spans="1:23" x14ac:dyDescent="0.25">
      <c r="A35" s="3">
        <v>4.0999999999999996</v>
      </c>
      <c r="B35" s="5">
        <v>553</v>
      </c>
      <c r="C35" s="5">
        <v>1657</v>
      </c>
      <c r="D35" s="6">
        <f t="shared" si="15"/>
        <v>0.66626433313216649</v>
      </c>
      <c r="E35" s="5">
        <v>5054</v>
      </c>
      <c r="F35" s="5">
        <v>16816</v>
      </c>
      <c r="G35" s="6">
        <f t="shared" si="16"/>
        <v>0.69945290199809707</v>
      </c>
      <c r="I35" s="3">
        <v>4.0999999999999996</v>
      </c>
      <c r="J35" s="5">
        <v>3300</v>
      </c>
      <c r="K35" s="5">
        <v>9237</v>
      </c>
      <c r="L35" s="6">
        <f t="shared" si="17"/>
        <v>0.64274114972393637</v>
      </c>
      <c r="M35" s="5">
        <v>31256</v>
      </c>
      <c r="N35" s="5">
        <v>47260</v>
      </c>
      <c r="O35" s="6">
        <f t="shared" si="18"/>
        <v>0.33863732543377068</v>
      </c>
      <c r="Q35" s="3">
        <v>4.0999999999999996</v>
      </c>
      <c r="R35" s="5">
        <v>989</v>
      </c>
      <c r="S35" s="5">
        <v>567</v>
      </c>
      <c r="T35" s="6">
        <f t="shared" si="13"/>
        <v>0.42669362992922144</v>
      </c>
      <c r="U35" s="5">
        <v>6482</v>
      </c>
      <c r="V35" s="5">
        <v>4054</v>
      </c>
      <c r="W35" s="6">
        <f t="shared" si="14"/>
        <v>0.37457574822585626</v>
      </c>
    </row>
    <row r="36" spans="1:23" x14ac:dyDescent="0.25">
      <c r="A36" s="3">
        <v>4.2</v>
      </c>
      <c r="B36" s="5">
        <v>472</v>
      </c>
      <c r="C36" s="5">
        <v>1739</v>
      </c>
      <c r="D36" s="6">
        <f t="shared" si="15"/>
        <v>0.72857964347326054</v>
      </c>
      <c r="E36" s="5">
        <v>4292</v>
      </c>
      <c r="F36" s="5">
        <v>16653</v>
      </c>
      <c r="G36" s="6">
        <f t="shared" si="16"/>
        <v>0.74226866030144723</v>
      </c>
      <c r="I36" s="3">
        <v>4.2</v>
      </c>
      <c r="J36" s="5">
        <v>1968</v>
      </c>
      <c r="K36" s="5">
        <v>2720</v>
      </c>
      <c r="L36" s="6">
        <f t="shared" si="17"/>
        <v>0.27647058823529413</v>
      </c>
      <c r="M36" s="5">
        <v>16223</v>
      </c>
      <c r="N36" s="5">
        <v>14257</v>
      </c>
      <c r="O36" s="6">
        <f t="shared" si="12"/>
        <v>0.12118597053565927</v>
      </c>
      <c r="Q36" s="3">
        <v>4.2</v>
      </c>
      <c r="R36" s="5">
        <v>941</v>
      </c>
      <c r="S36" s="5">
        <v>523</v>
      </c>
      <c r="T36" s="6">
        <f t="shared" si="13"/>
        <v>0.44420828905419762</v>
      </c>
      <c r="U36" s="5">
        <v>5234</v>
      </c>
      <c r="V36" s="5">
        <v>3537</v>
      </c>
      <c r="W36" s="6">
        <f t="shared" si="14"/>
        <v>0.32422621322124567</v>
      </c>
    </row>
    <row r="37" spans="1:23" x14ac:dyDescent="0.25">
      <c r="A37" s="3">
        <v>4.3</v>
      </c>
      <c r="B37" s="5">
        <v>472</v>
      </c>
      <c r="C37" s="5">
        <v>1595</v>
      </c>
      <c r="D37" s="6">
        <f t="shared" si="15"/>
        <v>0.70407523510971792</v>
      </c>
      <c r="E37" s="5">
        <v>3281</v>
      </c>
      <c r="F37" s="5">
        <v>16635</v>
      </c>
      <c r="G37" s="6">
        <f t="shared" si="16"/>
        <v>0.80276525398256693</v>
      </c>
      <c r="I37" s="3">
        <v>4.3</v>
      </c>
      <c r="J37" s="5">
        <v>1465</v>
      </c>
      <c r="K37" s="5">
        <v>1868</v>
      </c>
      <c r="L37" s="6">
        <f t="shared" si="17"/>
        <v>0.21573875802997855</v>
      </c>
      <c r="M37" s="5">
        <v>11968</v>
      </c>
      <c r="N37" s="5">
        <v>9982</v>
      </c>
      <c r="O37" s="6">
        <f t="shared" si="12"/>
        <v>0.16594251336898391</v>
      </c>
      <c r="Q37" s="3">
        <v>4.3</v>
      </c>
      <c r="R37" s="5">
        <v>752</v>
      </c>
      <c r="S37" s="5">
        <v>497</v>
      </c>
      <c r="T37" s="6">
        <f t="shared" si="13"/>
        <v>0.33909574468085102</v>
      </c>
      <c r="U37" s="5">
        <v>4640</v>
      </c>
      <c r="V37" s="5">
        <v>3073</v>
      </c>
      <c r="W37" s="6">
        <f t="shared" si="14"/>
        <v>0.33771551724137927</v>
      </c>
    </row>
    <row r="38" spans="1:23" x14ac:dyDescent="0.25">
      <c r="A38" s="3" t="s">
        <v>4</v>
      </c>
      <c r="B38" s="4">
        <f>AVERAGE(B35:B37)</f>
        <v>499</v>
      </c>
      <c r="C38" s="4">
        <f>AVERAGE(C35:C37)</f>
        <v>1663.6666666666667</v>
      </c>
      <c r="D38" s="6">
        <f t="shared" si="15"/>
        <v>0.70006010819475062</v>
      </c>
      <c r="E38" s="4">
        <f>AVERAGE(E35:E37)</f>
        <v>4209</v>
      </c>
      <c r="F38" s="4">
        <f>AVERAGE(F35:F37)</f>
        <v>16701.333333333332</v>
      </c>
      <c r="G38" s="6">
        <f t="shared" si="16"/>
        <v>0.74798419287881202</v>
      </c>
      <c r="I38" s="3" t="s">
        <v>4</v>
      </c>
      <c r="J38" s="4">
        <f>AVERAGE(J35:J37)</f>
        <v>2244.3333333333335</v>
      </c>
      <c r="K38" s="4">
        <f>AVERAGE(K35:K37)</f>
        <v>4608.333333333333</v>
      </c>
      <c r="L38" s="6">
        <f t="shared" si="17"/>
        <v>0.51298372513562374</v>
      </c>
      <c r="M38" s="4">
        <f>AVERAGE(M35:M37)</f>
        <v>19815.666666666668</v>
      </c>
      <c r="N38" s="4">
        <f>AVERAGE(N35:N37)</f>
        <v>23833</v>
      </c>
      <c r="O38" s="6">
        <f t="shared" ref="O38" si="19">1-(M38/N38)</f>
        <v>0.16856179806710581</v>
      </c>
      <c r="Q38" s="3" t="s">
        <v>4</v>
      </c>
      <c r="R38" s="4">
        <f>AVERAGE(R35:R37)</f>
        <v>894</v>
      </c>
      <c r="S38" s="4">
        <f>AVERAGE(S35:S37)</f>
        <v>529</v>
      </c>
      <c r="T38" s="6">
        <f t="shared" si="13"/>
        <v>0.40827740492170017</v>
      </c>
      <c r="U38" s="4">
        <f>AVERAGE(U35:U37)</f>
        <v>5452</v>
      </c>
      <c r="V38" s="4">
        <f>AVERAGE(V35:V37)</f>
        <v>3554.6666666666665</v>
      </c>
      <c r="W38" s="6">
        <f t="shared" si="14"/>
        <v>0.34800684764000978</v>
      </c>
    </row>
    <row r="39" spans="1:23" x14ac:dyDescent="0.25">
      <c r="A39" s="3" t="s">
        <v>3</v>
      </c>
      <c r="B39" s="4">
        <f>SUM(B22:B38)-B38-B34-B29-B25</f>
        <v>3783</v>
      </c>
      <c r="C39" s="4">
        <f>SUM(C22:C38)-C38-C34-C29-C25</f>
        <v>13279.000000000002</v>
      </c>
      <c r="D39" s="6">
        <f>1-(B39/C39)</f>
        <v>0.71511408991640946</v>
      </c>
      <c r="E39" s="4">
        <f>SUM(E22:E38)-E38-E34-E29-E25</f>
        <v>33901</v>
      </c>
      <c r="F39" s="4">
        <f>SUM(F22:F38)-F38-F34-F29-F25</f>
        <v>131714</v>
      </c>
      <c r="G39" s="6">
        <f>1-(E39/F39)</f>
        <v>0.74261657834398775</v>
      </c>
      <c r="I39" s="3" t="s">
        <v>3</v>
      </c>
      <c r="J39" s="4">
        <f>SUM(J22:J38)-J38-J34-J29-J25</f>
        <v>20281</v>
      </c>
      <c r="K39" s="4">
        <f>SUM(K22:K38)-K38-K34-K29-K25</f>
        <v>56193</v>
      </c>
      <c r="L39" s="6">
        <f>1-(J39/K39)</f>
        <v>0.6390831598241774</v>
      </c>
      <c r="M39" s="4">
        <f>SUM(M22:M38)-M38-M34-M29-M25</f>
        <v>177194</v>
      </c>
      <c r="N39" s="4">
        <f>SUM(N22:N38)-N38-N34-N29-N25</f>
        <v>293115</v>
      </c>
      <c r="O39" s="6">
        <f>1-(M39/N39)</f>
        <v>0.39547958992204424</v>
      </c>
      <c r="Q39" s="3" t="s">
        <v>3</v>
      </c>
      <c r="R39" s="4">
        <f>SUM(R22:R38)-R38-R34-R29-R25</f>
        <v>8504.9999999999982</v>
      </c>
      <c r="S39" s="4">
        <f>SUM(S22:S38)-S38-S34-S29-S25</f>
        <v>6240</v>
      </c>
      <c r="T39" s="6">
        <f t="shared" si="13"/>
        <v>0.26631393298059947</v>
      </c>
      <c r="U39" s="4">
        <f>SUM(U22:U38)-U38-U34-U29-U25</f>
        <v>46806</v>
      </c>
      <c r="V39" s="4">
        <f>SUM(V22:V38)-V38-V34-V29-V25</f>
        <v>41793.999999999993</v>
      </c>
      <c r="W39" s="6">
        <f t="shared" si="14"/>
        <v>0.10708028885185672</v>
      </c>
    </row>
  </sheetData>
  <mergeCells count="12">
    <mergeCell ref="U1:W1"/>
    <mergeCell ref="B21:D21"/>
    <mergeCell ref="E21:G21"/>
    <mergeCell ref="J21:L21"/>
    <mergeCell ref="M21:O21"/>
    <mergeCell ref="R21:T21"/>
    <mergeCell ref="U21:W21"/>
    <mergeCell ref="B1:D1"/>
    <mergeCell ref="E1:G1"/>
    <mergeCell ref="J1:L1"/>
    <mergeCell ref="M1:O1"/>
    <mergeCell ref="R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39"/>
  <sheetViews>
    <sheetView tabSelected="1" topLeftCell="P1" workbookViewId="0">
      <selection activeCell="AP44" sqref="AP44"/>
    </sheetView>
  </sheetViews>
  <sheetFormatPr defaultRowHeight="15" x14ac:dyDescent="0.25"/>
  <cols>
    <col min="1" max="1" width="13.28515625" customWidth="1"/>
    <col min="2" max="3" width="9.140625" style="1"/>
    <col min="4" max="5" width="9.140625" style="7"/>
    <col min="6" max="6" width="7" style="7" bestFit="1" customWidth="1"/>
    <col min="7" max="8" width="9.140625" style="1"/>
    <col min="9" max="10" width="9.140625" style="7"/>
    <col min="11" max="11" width="9.5703125" bestFit="1" customWidth="1"/>
    <col min="12" max="12" width="16.5703125" customWidth="1"/>
    <col min="16" max="17" width="9.140625" style="7"/>
    <col min="20" max="21" width="9.140625" style="7"/>
    <col min="23" max="23" width="13.28515625" customWidth="1"/>
    <col min="26" max="28" width="9.140625" style="7"/>
    <col min="32" max="32" width="9.140625" style="7"/>
    <col min="34" max="34" width="13.28515625" customWidth="1"/>
    <col min="35" max="35" width="11.5703125" bestFit="1" customWidth="1"/>
    <col min="37" max="39" width="9.140625" style="7"/>
    <col min="43" max="43" width="9.140625" style="7"/>
  </cols>
  <sheetData>
    <row r="1" spans="1:43" x14ac:dyDescent="0.25">
      <c r="A1" s="2" t="s">
        <v>0</v>
      </c>
      <c r="B1" s="29" t="s">
        <v>2</v>
      </c>
      <c r="C1" s="30"/>
      <c r="D1" s="30"/>
      <c r="E1" s="31"/>
      <c r="F1" s="13"/>
      <c r="G1" s="28" t="s">
        <v>1</v>
      </c>
      <c r="H1" s="28"/>
      <c r="I1" s="28"/>
      <c r="J1" s="28"/>
      <c r="L1" s="15" t="s">
        <v>11</v>
      </c>
      <c r="M1" s="32" t="s">
        <v>2</v>
      </c>
      <c r="N1" s="32"/>
      <c r="O1" s="32"/>
      <c r="P1" s="32"/>
      <c r="R1" s="28" t="s">
        <v>1</v>
      </c>
      <c r="S1" s="28"/>
      <c r="T1" s="28"/>
      <c r="U1" s="28"/>
      <c r="W1" s="2" t="s">
        <v>8</v>
      </c>
      <c r="X1" s="29" t="s">
        <v>2</v>
      </c>
      <c r="Y1" s="30"/>
      <c r="Z1" s="30"/>
      <c r="AA1" s="31"/>
      <c r="AB1" s="8"/>
      <c r="AC1" s="28" t="s">
        <v>1</v>
      </c>
      <c r="AD1" s="28"/>
      <c r="AE1" s="28"/>
      <c r="AF1" s="28"/>
      <c r="AH1" s="2" t="s">
        <v>28</v>
      </c>
      <c r="AI1" s="29" t="s">
        <v>2</v>
      </c>
      <c r="AJ1" s="30"/>
      <c r="AK1" s="30"/>
      <c r="AL1" s="31"/>
      <c r="AM1" s="8"/>
      <c r="AN1" s="28" t="s">
        <v>1</v>
      </c>
      <c r="AO1" s="28"/>
      <c r="AP1" s="28"/>
      <c r="AQ1" s="28"/>
    </row>
    <row r="2" spans="1:43" x14ac:dyDescent="0.25">
      <c r="A2" s="3">
        <v>1.1000000000000001</v>
      </c>
      <c r="B2" s="4">
        <v>674</v>
      </c>
      <c r="C2" s="4">
        <v>93</v>
      </c>
      <c r="D2" s="11">
        <f>1-(SMALL(B2:C2,1)/LARGE(B2:C2,1))</f>
        <v>0.86201780415430274</v>
      </c>
      <c r="E2" s="9">
        <f>LARGE($B2:$C2,1)/SMALL($B2:$C2,1)</f>
        <v>7.247311827956989</v>
      </c>
      <c r="F2" s="14"/>
      <c r="G2" s="4">
        <v>7229</v>
      </c>
      <c r="H2" s="4">
        <v>942</v>
      </c>
      <c r="I2" s="11">
        <f>1-(SMALL(G2:H2,1)/LARGE(G2:H2,1))</f>
        <v>0.86969152026559693</v>
      </c>
      <c r="J2" s="14">
        <f>LARGE($G2:$H2,1)/SMALL($G2:$H2,1)</f>
        <v>7.6740976645435248</v>
      </c>
      <c r="K2" s="12"/>
      <c r="L2" s="3">
        <v>1.1000000000000001</v>
      </c>
      <c r="M2" s="5">
        <v>344</v>
      </c>
      <c r="N2" s="5">
        <v>235</v>
      </c>
      <c r="O2" s="11">
        <f>1-(SMALL(M2:N2,1)/LARGE(M2:N2,1))</f>
        <v>0.31686046511627908</v>
      </c>
      <c r="P2" s="9">
        <f>LARGE(M2:N2,1)/SMALL(M2:N2,1)</f>
        <v>1.4638297872340424</v>
      </c>
      <c r="Q2" s="9"/>
      <c r="R2" s="5">
        <v>1609</v>
      </c>
      <c r="S2" s="4">
        <v>0</v>
      </c>
      <c r="T2" s="6">
        <f>1-(S2/R2)</f>
        <v>1</v>
      </c>
      <c r="U2" s="6"/>
      <c r="W2" s="3">
        <v>1.1000000000000001</v>
      </c>
      <c r="X2" s="5">
        <v>257</v>
      </c>
      <c r="Y2" s="5">
        <v>143</v>
      </c>
      <c r="Z2" s="11">
        <f>1-(SMALL(X2:Y2,1)/LARGE(X2:Y2,1))</f>
        <v>0.44357976653696496</v>
      </c>
      <c r="AA2" s="9">
        <f>LARGE(X2:Y2,1)/SMALL(X2:Y2,1)</f>
        <v>1.7972027972027973</v>
      </c>
      <c r="AB2" s="6"/>
      <c r="AC2" s="5">
        <v>2126</v>
      </c>
      <c r="AD2" s="5">
        <v>2069</v>
      </c>
      <c r="AE2" s="11">
        <f>1-(SMALL(AC2:AD2,1)/LARGE(AC2:AD2,1))</f>
        <v>2.6810912511759155E-2</v>
      </c>
      <c r="AF2" s="9">
        <f>LARGE(AC2:AD2,1)/SMALL(AC2:AD2,1)</f>
        <v>1.027549540840986</v>
      </c>
      <c r="AH2" s="3">
        <v>1.1000000000000001</v>
      </c>
      <c r="AI2" s="5">
        <f>AVERAGE(X2,M2,B2)</f>
        <v>425</v>
      </c>
      <c r="AJ2" s="5">
        <f>AVERAGE(Y2,N2,C2)</f>
        <v>157</v>
      </c>
      <c r="AK2" s="11">
        <f>1-(SMALL(AI2:AJ2,1)/LARGE(AI2:AJ2,1))</f>
        <v>0.63058823529411767</v>
      </c>
      <c r="AL2" s="9">
        <f>LARGE(AI2:AJ2,1)/SMALL(AI2:AJ2,1)</f>
        <v>2.7070063694267517</v>
      </c>
      <c r="AM2" s="6"/>
      <c r="AN2" s="5">
        <f>AVERAGE(AC2,R2,G2)</f>
        <v>3654.6666666666665</v>
      </c>
      <c r="AO2" s="34">
        <f>AVERAGE(AD2,H2)</f>
        <v>1505.5</v>
      </c>
      <c r="AP2" s="11">
        <f>1-(SMALL(AN2:AO2,1)/LARGE(AN2:AO2,1))</f>
        <v>0.58806092666909882</v>
      </c>
      <c r="AQ2" s="9">
        <f>LARGE(AN2:AO2,1)/SMALL(AN2:AO2,1)</f>
        <v>2.4275434517878889</v>
      </c>
    </row>
    <row r="3" spans="1:43" x14ac:dyDescent="0.25">
      <c r="A3" s="3">
        <v>1.2</v>
      </c>
      <c r="B3" s="4">
        <v>156</v>
      </c>
      <c r="C3" s="4">
        <v>113</v>
      </c>
      <c r="D3" s="11">
        <f t="shared" ref="D3:D19" si="0">1-(SMALL(B3:C3,1)/LARGE(B3:C3,1))</f>
        <v>0.27564102564102566</v>
      </c>
      <c r="E3" s="9">
        <f>LARGE($B3:$C3,1)/SMALL($B3:$C3,1)</f>
        <v>1.3805309734513274</v>
      </c>
      <c r="F3" s="10"/>
      <c r="G3" s="4">
        <v>1459</v>
      </c>
      <c r="H3" s="4">
        <v>1205</v>
      </c>
      <c r="I3" s="11">
        <f t="shared" ref="I3:I19" si="1">1-(SMALL(G3:H3,1)/LARGE(G3:H3,1))</f>
        <v>0.17409184372858122</v>
      </c>
      <c r="J3" s="14">
        <f t="shared" ref="J3:J19" si="2">LARGE($G3:$H3,1)/SMALL($G3:$H3,1)</f>
        <v>1.2107883817427385</v>
      </c>
      <c r="K3" s="12"/>
      <c r="L3" s="3">
        <v>1.2</v>
      </c>
      <c r="M3" s="5">
        <v>312</v>
      </c>
      <c r="N3" s="5">
        <v>250</v>
      </c>
      <c r="O3" s="11">
        <f t="shared" ref="O3:O19" si="3">1-(SMALL(M3:N3,1)/LARGE(M3:N3,1))</f>
        <v>0.19871794871794868</v>
      </c>
      <c r="P3" s="9">
        <f t="shared" ref="P3:P19" si="4">LARGE(M3:N3,1)/SMALL(M3:N3,1)</f>
        <v>1.248</v>
      </c>
      <c r="Q3" s="9"/>
      <c r="R3" s="5">
        <v>1344</v>
      </c>
      <c r="S3" s="4">
        <v>0</v>
      </c>
      <c r="T3" s="6">
        <f t="shared" ref="T3:T19" si="5">1-(S3/R3)</f>
        <v>1</v>
      </c>
      <c r="U3" s="6"/>
      <c r="W3" s="3">
        <v>1.2</v>
      </c>
      <c r="X3" s="5">
        <v>187</v>
      </c>
      <c r="Y3" s="5">
        <v>131</v>
      </c>
      <c r="Z3" s="11">
        <f t="shared" ref="Z3:Z19" si="6">1-(SMALL(X3:Y3,1)/LARGE(X3:Y3,1))</f>
        <v>0.29946524064171121</v>
      </c>
      <c r="AA3" s="9">
        <f t="shared" ref="AA3:AA19" si="7">LARGE(X3:Y3,1)/SMALL(X3:Y3,1)</f>
        <v>1.4274809160305344</v>
      </c>
      <c r="AB3" s="6"/>
      <c r="AC3" s="5">
        <v>1726</v>
      </c>
      <c r="AD3" s="5">
        <v>1587</v>
      </c>
      <c r="AE3" s="11">
        <f t="shared" ref="AE3:AE19" si="8">1-(SMALL(AC3:AD3,1)/LARGE(AC3:AD3,1))</f>
        <v>8.0533024333719561E-2</v>
      </c>
      <c r="AF3" s="9">
        <f t="shared" ref="AF3:AF19" si="9">LARGE(AC3:AD3,1)/SMALL(AC3:AD3,1)</f>
        <v>1.0875866414618778</v>
      </c>
      <c r="AH3" s="3">
        <v>1.2</v>
      </c>
      <c r="AI3" s="5">
        <f t="shared" ref="AI3:AI4" si="10">AVERAGE(X3,M3,B3)</f>
        <v>218.33333333333334</v>
      </c>
      <c r="AJ3" s="5">
        <f t="shared" ref="AJ3:AJ4" si="11">AVERAGE(Y3,N3,C3)</f>
        <v>164.66666666666666</v>
      </c>
      <c r="AK3" s="11">
        <f t="shared" ref="AK3:AK19" si="12">1-(SMALL(AI3:AJ3,1)/LARGE(AI3:AJ3,1))</f>
        <v>0.24580152671755728</v>
      </c>
      <c r="AL3" s="9">
        <f t="shared" ref="AL3:AL19" si="13">LARGE(AI3:AJ3,1)/SMALL(AI3:AJ3,1)</f>
        <v>1.3259109311740893</v>
      </c>
      <c r="AM3" s="6"/>
      <c r="AN3" s="5">
        <f t="shared" ref="AN3:AN4" si="14">AVERAGE(AC3,R3,G3)</f>
        <v>1509.6666666666667</v>
      </c>
      <c r="AO3" s="34">
        <f t="shared" ref="AO3:AO4" si="15">AVERAGE(AD3,H3)</f>
        <v>1396</v>
      </c>
      <c r="AP3" s="11">
        <f t="shared" ref="AP3:AP19" si="16">1-(SMALL(AN3:AO3,1)/LARGE(AN3:AO3,1))</f>
        <v>7.5292559063811049E-2</v>
      </c>
      <c r="AQ3" s="9">
        <f t="shared" ref="AQ3:AQ19" si="17">LARGE(AN3:AO3,1)/SMALL(AN3:AO3,1)</f>
        <v>1.0814231136580708</v>
      </c>
    </row>
    <row r="4" spans="1:43" x14ac:dyDescent="0.25">
      <c r="A4" s="3">
        <v>1.3</v>
      </c>
      <c r="B4" s="4">
        <v>85</v>
      </c>
      <c r="C4" s="4">
        <v>80</v>
      </c>
      <c r="D4" s="11">
        <f t="shared" si="0"/>
        <v>5.8823529411764719E-2</v>
      </c>
      <c r="E4" s="9">
        <f>LARGE($B4:$C4,1)/SMALL($B4:$C4,1)</f>
        <v>1.0625</v>
      </c>
      <c r="F4" s="10"/>
      <c r="G4" s="4">
        <v>907</v>
      </c>
      <c r="H4" s="4">
        <v>809</v>
      </c>
      <c r="I4" s="11">
        <f t="shared" si="1"/>
        <v>0.1080485115766262</v>
      </c>
      <c r="J4" s="14">
        <f t="shared" si="2"/>
        <v>1.1211372064276885</v>
      </c>
      <c r="K4" s="12"/>
      <c r="L4" s="3">
        <v>1.3</v>
      </c>
      <c r="M4" s="5">
        <v>313</v>
      </c>
      <c r="N4" s="5">
        <v>250</v>
      </c>
      <c r="O4" s="11">
        <f t="shared" si="3"/>
        <v>0.20127795527156545</v>
      </c>
      <c r="P4" s="9">
        <f t="shared" si="4"/>
        <v>1.252</v>
      </c>
      <c r="Q4" s="9"/>
      <c r="R4" s="5">
        <v>1884</v>
      </c>
      <c r="S4" s="4">
        <v>0</v>
      </c>
      <c r="T4" s="6">
        <f t="shared" si="5"/>
        <v>1</v>
      </c>
      <c r="U4" s="6"/>
      <c r="W4" s="3">
        <v>1.3</v>
      </c>
      <c r="X4" s="5">
        <v>136</v>
      </c>
      <c r="Y4" s="5">
        <v>134</v>
      </c>
      <c r="Z4" s="11">
        <f t="shared" si="6"/>
        <v>1.4705882352941124E-2</v>
      </c>
      <c r="AA4" s="9">
        <f t="shared" si="7"/>
        <v>1.0149253731343284</v>
      </c>
      <c r="AB4" s="6"/>
      <c r="AC4" s="5">
        <v>1211</v>
      </c>
      <c r="AD4" s="5">
        <v>1212</v>
      </c>
      <c r="AE4" s="11">
        <f t="shared" si="8"/>
        <v>8.2508250825086282E-4</v>
      </c>
      <c r="AF4" s="9">
        <f t="shared" si="9"/>
        <v>1.0008257638315441</v>
      </c>
      <c r="AH4" s="3">
        <v>1.3</v>
      </c>
      <c r="AI4" s="5">
        <f t="shared" si="10"/>
        <v>178</v>
      </c>
      <c r="AJ4" s="5">
        <f t="shared" si="11"/>
        <v>154.66666666666666</v>
      </c>
      <c r="AK4" s="11">
        <f t="shared" si="12"/>
        <v>0.13108614232209748</v>
      </c>
      <c r="AL4" s="9">
        <f t="shared" si="13"/>
        <v>1.1508620689655173</v>
      </c>
      <c r="AM4" s="6"/>
      <c r="AN4" s="5">
        <f t="shared" si="14"/>
        <v>1334</v>
      </c>
      <c r="AO4" s="34">
        <f t="shared" si="15"/>
        <v>1010.5</v>
      </c>
      <c r="AP4" s="11">
        <f t="shared" si="16"/>
        <v>0.242503748125937</v>
      </c>
      <c r="AQ4" s="9">
        <f t="shared" si="17"/>
        <v>1.3201385452746166</v>
      </c>
    </row>
    <row r="5" spans="1:43" s="24" customFormat="1" ht="15.75" x14ac:dyDescent="0.25">
      <c r="A5" s="16" t="s">
        <v>7</v>
      </c>
      <c r="B5" s="17">
        <f>AVERAGE(B2:B4)</f>
        <v>305</v>
      </c>
      <c r="C5" s="17">
        <f>AVERAGE(C2:C4)</f>
        <v>95.333333333333329</v>
      </c>
      <c r="D5" s="18">
        <f t="shared" si="0"/>
        <v>0.687431693989071</v>
      </c>
      <c r="E5" s="19">
        <f>LARGE($B5:$C5,1)/SMALL($B5:$C5,1)</f>
        <v>3.1993006993006996</v>
      </c>
      <c r="F5" s="20"/>
      <c r="G5" s="17">
        <f>AVERAGE(G2:G4)</f>
        <v>3198.3333333333335</v>
      </c>
      <c r="H5" s="17">
        <f>AVERAGE(H2:H4)</f>
        <v>985.33333333333337</v>
      </c>
      <c r="I5" s="18">
        <f t="shared" si="1"/>
        <v>0.69192287649817619</v>
      </c>
      <c r="J5" s="21">
        <f t="shared" si="2"/>
        <v>3.245940460081191</v>
      </c>
      <c r="K5" s="22"/>
      <c r="L5" s="16" t="s">
        <v>7</v>
      </c>
      <c r="M5" s="17">
        <f>AVERAGE(M2:M4)</f>
        <v>323</v>
      </c>
      <c r="N5" s="17">
        <f>AVERAGE(N2:N4)</f>
        <v>245</v>
      </c>
      <c r="O5" s="18">
        <f t="shared" si="3"/>
        <v>0.24148606811145512</v>
      </c>
      <c r="P5" s="19">
        <f t="shared" si="4"/>
        <v>1.3183673469387756</v>
      </c>
      <c r="Q5" s="19"/>
      <c r="R5" s="17">
        <f>AVERAGE(R2:R4)</f>
        <v>1612.3333333333333</v>
      </c>
      <c r="S5" s="17">
        <f>AVERAGE(S2:S4)</f>
        <v>0</v>
      </c>
      <c r="T5" s="23">
        <f t="shared" si="5"/>
        <v>1</v>
      </c>
      <c r="U5" s="23"/>
      <c r="W5" s="16" t="s">
        <v>7</v>
      </c>
      <c r="X5" s="17">
        <f>AVERAGE(X2:X4)</f>
        <v>193.33333333333334</v>
      </c>
      <c r="Y5" s="17">
        <f>AVERAGE(Y2:Y4)</f>
        <v>136</v>
      </c>
      <c r="Z5" s="18">
        <f t="shared" si="6"/>
        <v>0.29655172413793107</v>
      </c>
      <c r="AA5" s="19">
        <f t="shared" si="7"/>
        <v>1.4215686274509804</v>
      </c>
      <c r="AB5" s="23"/>
      <c r="AC5" s="17">
        <f>AVERAGE(AC2:AC4)</f>
        <v>1687.6666666666667</v>
      </c>
      <c r="AD5" s="17">
        <f>AVERAGE(AD2:AD4)</f>
        <v>1622.6666666666667</v>
      </c>
      <c r="AE5" s="18">
        <f t="shared" si="8"/>
        <v>3.8514714596089239E-2</v>
      </c>
      <c r="AF5" s="19">
        <f t="shared" si="9"/>
        <v>1.0400575184880854</v>
      </c>
      <c r="AH5" s="16" t="s">
        <v>7</v>
      </c>
      <c r="AI5" s="17">
        <f>AVERAGE(AI2:AI4)</f>
        <v>273.77777777777777</v>
      </c>
      <c r="AJ5" s="17">
        <f>AVERAGE(AJ2:AJ4)</f>
        <v>158.77777777777774</v>
      </c>
      <c r="AK5" s="18">
        <f t="shared" si="12"/>
        <v>0.42004870129870142</v>
      </c>
      <c r="AL5" s="19">
        <f t="shared" si="13"/>
        <v>1.7242827151854447</v>
      </c>
      <c r="AM5" s="23"/>
      <c r="AN5" s="17">
        <f>AVERAGE(AN2:AN4)</f>
        <v>2166.1111111111109</v>
      </c>
      <c r="AO5" s="17">
        <f>AVERAGE(AO2:AO4)</f>
        <v>1304</v>
      </c>
      <c r="AP5" s="18">
        <f t="shared" si="16"/>
        <v>0.39799948704796095</v>
      </c>
      <c r="AQ5" s="19">
        <f t="shared" si="17"/>
        <v>1.6611281526925696</v>
      </c>
    </row>
    <row r="6" spans="1:43" x14ac:dyDescent="0.25">
      <c r="A6" s="3">
        <v>2.1</v>
      </c>
      <c r="B6" s="4">
        <v>190</v>
      </c>
      <c r="C6" s="4">
        <v>120</v>
      </c>
      <c r="D6" s="11">
        <f t="shared" si="0"/>
        <v>0.36842105263157898</v>
      </c>
      <c r="E6" s="9">
        <f t="shared" ref="E6:E19" si="18">LARGE($B6:$C6,1)/SMALL($B6:$C6,1)</f>
        <v>1.5833333333333333</v>
      </c>
      <c r="F6" s="10"/>
      <c r="G6" s="4">
        <v>2479</v>
      </c>
      <c r="H6" s="4">
        <v>1225</v>
      </c>
      <c r="I6" s="11">
        <f t="shared" si="1"/>
        <v>0.50584913271480436</v>
      </c>
      <c r="J6" s="14">
        <f t="shared" si="2"/>
        <v>2.0236734693877549</v>
      </c>
      <c r="K6" s="12"/>
      <c r="L6" s="3">
        <v>2.1</v>
      </c>
      <c r="M6" s="5">
        <v>563</v>
      </c>
      <c r="N6" s="5">
        <v>421</v>
      </c>
      <c r="O6" s="11">
        <f t="shared" si="3"/>
        <v>0.25222024866785075</v>
      </c>
      <c r="P6" s="9">
        <f t="shared" si="4"/>
        <v>1.33729216152019</v>
      </c>
      <c r="Q6" s="9"/>
      <c r="R6" s="5">
        <v>3422</v>
      </c>
      <c r="S6" s="4">
        <v>0</v>
      </c>
      <c r="T6" s="6">
        <f t="shared" si="5"/>
        <v>1</v>
      </c>
      <c r="U6" s="6"/>
      <c r="W6" s="3">
        <v>2.1</v>
      </c>
      <c r="X6" s="5">
        <v>374</v>
      </c>
      <c r="Y6" s="5">
        <v>200</v>
      </c>
      <c r="Z6" s="11">
        <f t="shared" si="6"/>
        <v>0.46524064171122992</v>
      </c>
      <c r="AA6" s="9">
        <f t="shared" si="7"/>
        <v>1.87</v>
      </c>
      <c r="AB6" s="6"/>
      <c r="AC6" s="5">
        <v>3929</v>
      </c>
      <c r="AD6" s="5">
        <v>1556</v>
      </c>
      <c r="AE6" s="11">
        <f t="shared" si="8"/>
        <v>0.6039704759480784</v>
      </c>
      <c r="AF6" s="9">
        <f t="shared" si="9"/>
        <v>2.5250642673521853</v>
      </c>
      <c r="AH6" s="3">
        <v>2.1</v>
      </c>
      <c r="AI6" s="5">
        <f>AVERAGE(X6,M6,B6)</f>
        <v>375.66666666666669</v>
      </c>
      <c r="AJ6" s="5">
        <f>AVERAGE(Y6,N6,C6)</f>
        <v>247</v>
      </c>
      <c r="AK6" s="11">
        <f t="shared" si="12"/>
        <v>0.34250221827861582</v>
      </c>
      <c r="AL6" s="9">
        <f t="shared" si="13"/>
        <v>1.5209176788124157</v>
      </c>
      <c r="AM6" s="6"/>
      <c r="AN6" s="5">
        <f>AVERAGE(AC6,R6,G6)</f>
        <v>3276.6666666666665</v>
      </c>
      <c r="AO6" s="34">
        <f>AVERAGE(AD6,H6)</f>
        <v>1390.5</v>
      </c>
      <c r="AP6" s="11">
        <f t="shared" si="16"/>
        <v>0.57563580874872833</v>
      </c>
      <c r="AQ6" s="9">
        <f t="shared" si="17"/>
        <v>2.3564664988613209</v>
      </c>
    </row>
    <row r="7" spans="1:43" x14ac:dyDescent="0.25">
      <c r="A7" s="3">
        <v>2.2000000000000002</v>
      </c>
      <c r="B7" s="4">
        <v>169</v>
      </c>
      <c r="C7" s="4">
        <v>117</v>
      </c>
      <c r="D7" s="11">
        <f t="shared" si="0"/>
        <v>0.30769230769230771</v>
      </c>
      <c r="E7" s="9">
        <f t="shared" si="18"/>
        <v>1.4444444444444444</v>
      </c>
      <c r="F7" s="10"/>
      <c r="G7" s="4">
        <v>2357</v>
      </c>
      <c r="H7" s="4">
        <v>1102</v>
      </c>
      <c r="I7" s="11">
        <f t="shared" si="1"/>
        <v>0.53245651251590997</v>
      </c>
      <c r="J7" s="14">
        <f t="shared" si="2"/>
        <v>2.1388384754990923</v>
      </c>
      <c r="K7" s="12"/>
      <c r="L7" s="3">
        <v>2.2000000000000002</v>
      </c>
      <c r="M7" s="5">
        <v>485</v>
      </c>
      <c r="N7" s="5">
        <v>391</v>
      </c>
      <c r="O7" s="11">
        <f t="shared" si="3"/>
        <v>0.1938144329896907</v>
      </c>
      <c r="P7" s="9">
        <f t="shared" si="4"/>
        <v>1.2404092071611252</v>
      </c>
      <c r="Q7" s="9"/>
      <c r="R7" s="5">
        <v>2703</v>
      </c>
      <c r="S7" s="4">
        <v>0</v>
      </c>
      <c r="T7" s="6">
        <f t="shared" si="5"/>
        <v>1</v>
      </c>
      <c r="U7" s="6"/>
      <c r="W7" s="3">
        <v>2.2000000000000002</v>
      </c>
      <c r="X7" s="5">
        <v>321</v>
      </c>
      <c r="Y7" s="5">
        <v>194</v>
      </c>
      <c r="Z7" s="11">
        <f t="shared" si="6"/>
        <v>0.39563862928348914</v>
      </c>
      <c r="AA7" s="9">
        <f t="shared" si="7"/>
        <v>1.6546391752577319</v>
      </c>
      <c r="AB7" s="6"/>
      <c r="AC7" s="5">
        <v>3133</v>
      </c>
      <c r="AD7" s="5">
        <v>1218</v>
      </c>
      <c r="AE7" s="11">
        <f t="shared" si="8"/>
        <v>0.61123523779125444</v>
      </c>
      <c r="AF7" s="9">
        <f t="shared" si="9"/>
        <v>2.5722495894909687</v>
      </c>
      <c r="AH7" s="3">
        <v>2.2000000000000002</v>
      </c>
      <c r="AI7" s="5">
        <f t="shared" ref="AI7:AI8" si="19">AVERAGE(X7,M7,B7)</f>
        <v>325</v>
      </c>
      <c r="AJ7" s="5">
        <f t="shared" ref="AJ7:AJ8" si="20">AVERAGE(Y7,N7,C7)</f>
        <v>234</v>
      </c>
      <c r="AK7" s="11">
        <f t="shared" si="12"/>
        <v>0.28000000000000003</v>
      </c>
      <c r="AL7" s="9">
        <f t="shared" si="13"/>
        <v>1.3888888888888888</v>
      </c>
      <c r="AM7" s="6"/>
      <c r="AN7" s="5">
        <f t="shared" ref="AN7:AN8" si="21">AVERAGE(AC7,R7,G7)</f>
        <v>2731</v>
      </c>
      <c r="AO7" s="34">
        <f t="shared" ref="AO7:AO8" si="22">AVERAGE(AD7,H7)</f>
        <v>1160</v>
      </c>
      <c r="AP7" s="11">
        <f t="shared" si="16"/>
        <v>0.57524716221164407</v>
      </c>
      <c r="AQ7" s="9">
        <f t="shared" si="17"/>
        <v>2.3543103448275864</v>
      </c>
    </row>
    <row r="8" spans="1:43" x14ac:dyDescent="0.25">
      <c r="A8" s="3">
        <v>2.2999999999999998</v>
      </c>
      <c r="B8" s="4">
        <v>164</v>
      </c>
      <c r="C8" s="4">
        <v>88</v>
      </c>
      <c r="D8" s="11">
        <f t="shared" si="0"/>
        <v>0.46341463414634143</v>
      </c>
      <c r="E8" s="9">
        <f t="shared" si="18"/>
        <v>1.8636363636363635</v>
      </c>
      <c r="F8" s="10"/>
      <c r="G8" s="4">
        <v>2613</v>
      </c>
      <c r="H8" s="4">
        <v>910</v>
      </c>
      <c r="I8" s="11">
        <f t="shared" si="1"/>
        <v>0.65174129353233834</v>
      </c>
      <c r="J8" s="14">
        <f t="shared" si="2"/>
        <v>2.8714285714285714</v>
      </c>
      <c r="K8" s="12"/>
      <c r="L8" s="3">
        <v>2.2999999999999998</v>
      </c>
      <c r="M8" s="5">
        <v>250</v>
      </c>
      <c r="N8" s="5">
        <v>359</v>
      </c>
      <c r="O8" s="11">
        <f t="shared" si="3"/>
        <v>0.30362116991643451</v>
      </c>
      <c r="P8" s="9">
        <f t="shared" si="4"/>
        <v>1.4359999999999999</v>
      </c>
      <c r="Q8" s="9"/>
      <c r="R8" s="5">
        <v>1953</v>
      </c>
      <c r="S8" s="4">
        <v>0</v>
      </c>
      <c r="T8" s="6">
        <f t="shared" si="5"/>
        <v>1</v>
      </c>
      <c r="U8" s="6"/>
      <c r="W8" s="3">
        <v>2.2999999999999998</v>
      </c>
      <c r="X8" s="5">
        <v>290</v>
      </c>
      <c r="Y8" s="5">
        <v>164</v>
      </c>
      <c r="Z8" s="11">
        <f t="shared" si="6"/>
        <v>0.43448275862068964</v>
      </c>
      <c r="AA8" s="9">
        <f t="shared" si="7"/>
        <v>1.7682926829268293</v>
      </c>
      <c r="AB8" s="6"/>
      <c r="AC8" s="5">
        <v>2556</v>
      </c>
      <c r="AD8" s="5">
        <v>996</v>
      </c>
      <c r="AE8" s="11">
        <f t="shared" si="8"/>
        <v>0.61032863849765251</v>
      </c>
      <c r="AF8" s="9">
        <f t="shared" si="9"/>
        <v>2.5662650602409638</v>
      </c>
      <c r="AH8" s="3">
        <v>2.2999999999999998</v>
      </c>
      <c r="AI8" s="5">
        <f t="shared" si="19"/>
        <v>234.66666666666666</v>
      </c>
      <c r="AJ8" s="5">
        <f t="shared" si="20"/>
        <v>203.66666666666666</v>
      </c>
      <c r="AK8" s="11">
        <f t="shared" si="12"/>
        <v>0.13210227272727271</v>
      </c>
      <c r="AL8" s="9">
        <f t="shared" si="13"/>
        <v>1.1522094926350246</v>
      </c>
      <c r="AM8" s="6"/>
      <c r="AN8" s="5">
        <f t="shared" si="21"/>
        <v>2374</v>
      </c>
      <c r="AO8" s="34">
        <f t="shared" si="22"/>
        <v>953</v>
      </c>
      <c r="AP8" s="11">
        <f t="shared" si="16"/>
        <v>0.59856781802864356</v>
      </c>
      <c r="AQ8" s="9">
        <f t="shared" si="17"/>
        <v>2.4910807974816369</v>
      </c>
    </row>
    <row r="9" spans="1:43" s="24" customFormat="1" ht="15.75" x14ac:dyDescent="0.25">
      <c r="A9" s="16" t="s">
        <v>6</v>
      </c>
      <c r="B9" s="17">
        <f>AVERAGE(B6:B8)</f>
        <v>174.33333333333334</v>
      </c>
      <c r="C9" s="17">
        <f>AVERAGE(C6:C8)</f>
        <v>108.33333333333333</v>
      </c>
      <c r="D9" s="18">
        <f t="shared" si="0"/>
        <v>0.37858508604206509</v>
      </c>
      <c r="E9" s="19">
        <f t="shared" si="18"/>
        <v>1.6092307692307695</v>
      </c>
      <c r="F9" s="20"/>
      <c r="G9" s="17">
        <f>AVERAGE(G6:G8)</f>
        <v>2483</v>
      </c>
      <c r="H9" s="17">
        <f>AVERAGE(H6:H8)</f>
        <v>1079</v>
      </c>
      <c r="I9" s="18">
        <f t="shared" si="1"/>
        <v>0.5654450261780104</v>
      </c>
      <c r="J9" s="21">
        <f t="shared" si="2"/>
        <v>2.3012048192771086</v>
      </c>
      <c r="K9" s="22"/>
      <c r="L9" s="16" t="s">
        <v>6</v>
      </c>
      <c r="M9" s="17">
        <f>AVERAGE(M6:M8)</f>
        <v>432.66666666666669</v>
      </c>
      <c r="N9" s="17">
        <f>AVERAGE(N6:N8)</f>
        <v>390.33333333333331</v>
      </c>
      <c r="O9" s="18">
        <f t="shared" si="3"/>
        <v>9.7842835130970807E-2</v>
      </c>
      <c r="P9" s="19">
        <f t="shared" si="4"/>
        <v>1.1084543125533732</v>
      </c>
      <c r="Q9" s="19"/>
      <c r="R9" s="17">
        <f>AVERAGE(R6:R8)</f>
        <v>2692.6666666666665</v>
      </c>
      <c r="S9" s="17">
        <f>AVERAGE(S6:S8)</f>
        <v>0</v>
      </c>
      <c r="T9" s="23">
        <f t="shared" si="5"/>
        <v>1</v>
      </c>
      <c r="U9" s="23"/>
      <c r="W9" s="16" t="s">
        <v>6</v>
      </c>
      <c r="X9" s="17">
        <f>AVERAGE(X6:X8)</f>
        <v>328.33333333333331</v>
      </c>
      <c r="Y9" s="17">
        <f>AVERAGE(Y6:Y8)</f>
        <v>186</v>
      </c>
      <c r="Z9" s="18">
        <f t="shared" si="6"/>
        <v>0.43350253807106598</v>
      </c>
      <c r="AA9" s="19">
        <f t="shared" si="7"/>
        <v>1.7652329749103941</v>
      </c>
      <c r="AB9" s="23"/>
      <c r="AC9" s="17">
        <f>AVERAGE(AC6:AC8)</f>
        <v>3206</v>
      </c>
      <c r="AD9" s="17">
        <f>AVERAGE(AD6:AD8)</f>
        <v>1256.6666666666667</v>
      </c>
      <c r="AE9" s="18">
        <f t="shared" si="8"/>
        <v>0.60802661676024117</v>
      </c>
      <c r="AF9" s="19">
        <f t="shared" si="9"/>
        <v>2.5511936339522543</v>
      </c>
      <c r="AH9" s="16" t="s">
        <v>6</v>
      </c>
      <c r="AI9" s="17">
        <f>AVERAGE(AI6:AI8)</f>
        <v>311.77777777777777</v>
      </c>
      <c r="AJ9" s="17">
        <f>AVERAGE(AJ6:AJ8)</f>
        <v>228.2222222222222</v>
      </c>
      <c r="AK9" s="18">
        <f t="shared" si="12"/>
        <v>0.2679971489665004</v>
      </c>
      <c r="AL9" s="19">
        <f t="shared" si="13"/>
        <v>1.3661148977604676</v>
      </c>
      <c r="AM9" s="23"/>
      <c r="AN9" s="17">
        <f>AVERAGE(AN6:AN8)</f>
        <v>2793.8888888888887</v>
      </c>
      <c r="AO9" s="17">
        <f>AVERAGE(AO6:AO8)</f>
        <v>1167.8333333333333</v>
      </c>
      <c r="AP9" s="18">
        <f t="shared" si="16"/>
        <v>0.58200437462716248</v>
      </c>
      <c r="AQ9" s="19">
        <f t="shared" si="17"/>
        <v>2.3923695352266781</v>
      </c>
    </row>
    <row r="10" spans="1:43" x14ac:dyDescent="0.25">
      <c r="A10" s="3">
        <v>3.1</v>
      </c>
      <c r="B10" s="4">
        <v>254</v>
      </c>
      <c r="C10" s="4">
        <v>136</v>
      </c>
      <c r="D10" s="11">
        <f t="shared" si="0"/>
        <v>0.46456692913385822</v>
      </c>
      <c r="E10" s="9">
        <f t="shared" si="18"/>
        <v>1.8676470588235294</v>
      </c>
      <c r="F10" s="10"/>
      <c r="G10" s="4">
        <v>3159</v>
      </c>
      <c r="H10" s="4">
        <v>1379</v>
      </c>
      <c r="I10" s="11">
        <f t="shared" si="1"/>
        <v>0.56346945235834123</v>
      </c>
      <c r="J10" s="14">
        <f t="shared" si="2"/>
        <v>2.2907904278462654</v>
      </c>
      <c r="K10" s="12"/>
      <c r="L10" s="3">
        <v>3.1</v>
      </c>
      <c r="M10" s="5">
        <v>656</v>
      </c>
      <c r="N10" s="5">
        <v>547</v>
      </c>
      <c r="O10" s="11">
        <f t="shared" si="3"/>
        <v>0.16615853658536583</v>
      </c>
      <c r="P10" s="9">
        <f t="shared" si="4"/>
        <v>1.1992687385740401</v>
      </c>
      <c r="Q10" s="9"/>
      <c r="R10" s="5">
        <v>5937</v>
      </c>
      <c r="S10" s="4">
        <v>0</v>
      </c>
      <c r="T10" s="6">
        <f t="shared" si="5"/>
        <v>1</v>
      </c>
      <c r="U10" s="6"/>
      <c r="W10" s="3">
        <v>3.1</v>
      </c>
      <c r="X10" s="5">
        <v>598</v>
      </c>
      <c r="Y10" s="5">
        <v>310</v>
      </c>
      <c r="Z10" s="11">
        <f t="shared" si="6"/>
        <v>0.48160535117056857</v>
      </c>
      <c r="AA10" s="9">
        <f t="shared" si="7"/>
        <v>1.9290322580645161</v>
      </c>
      <c r="AB10" s="6"/>
      <c r="AC10" s="5">
        <v>4944</v>
      </c>
      <c r="AD10" s="5">
        <v>2151</v>
      </c>
      <c r="AE10" s="11">
        <f t="shared" si="8"/>
        <v>0.56492718446601942</v>
      </c>
      <c r="AF10" s="9">
        <f t="shared" si="9"/>
        <v>2.2984658298465828</v>
      </c>
      <c r="AH10" s="3">
        <v>3.1</v>
      </c>
      <c r="AI10" s="5">
        <f>AVERAGE(X10,M10,B10)</f>
        <v>502.66666666666669</v>
      </c>
      <c r="AJ10" s="5">
        <f>AVERAGE(Y10,N10,C10)</f>
        <v>331</v>
      </c>
      <c r="AK10" s="11">
        <f t="shared" si="12"/>
        <v>0.34151193633952259</v>
      </c>
      <c r="AL10" s="9">
        <f t="shared" si="13"/>
        <v>1.5186304128902317</v>
      </c>
      <c r="AM10" s="6"/>
      <c r="AN10" s="5">
        <f>AVERAGE(AC10,R10,G10)</f>
        <v>4680</v>
      </c>
      <c r="AO10" s="34">
        <f>AVERAGE(AD10,H10)</f>
        <v>1765</v>
      </c>
      <c r="AP10" s="11">
        <f t="shared" si="16"/>
        <v>0.62286324786324787</v>
      </c>
      <c r="AQ10" s="9">
        <f t="shared" si="17"/>
        <v>2.6515580736543911</v>
      </c>
    </row>
    <row r="11" spans="1:43" x14ac:dyDescent="0.25">
      <c r="A11" s="3">
        <v>3.2</v>
      </c>
      <c r="B11" s="4">
        <v>195</v>
      </c>
      <c r="C11" s="4">
        <v>135</v>
      </c>
      <c r="D11" s="11">
        <f t="shared" si="0"/>
        <v>0.30769230769230771</v>
      </c>
      <c r="E11" s="9">
        <f t="shared" si="18"/>
        <v>1.4444444444444444</v>
      </c>
      <c r="F11" s="10"/>
      <c r="G11" s="4">
        <v>2394</v>
      </c>
      <c r="H11" s="4">
        <v>1344</v>
      </c>
      <c r="I11" s="11">
        <f t="shared" si="1"/>
        <v>0.43859649122807021</v>
      </c>
      <c r="J11" s="14">
        <f t="shared" si="2"/>
        <v>1.78125</v>
      </c>
      <c r="K11" s="12"/>
      <c r="L11" s="3">
        <v>3.2</v>
      </c>
      <c r="M11" s="5">
        <v>625</v>
      </c>
      <c r="N11" s="5">
        <v>609</v>
      </c>
      <c r="O11" s="11">
        <f t="shared" si="3"/>
        <v>2.5599999999999956E-2</v>
      </c>
      <c r="P11" s="9">
        <f t="shared" si="4"/>
        <v>1.0262725779967159</v>
      </c>
      <c r="Q11" s="9"/>
      <c r="R11" s="5">
        <v>3328</v>
      </c>
      <c r="S11" s="4">
        <v>0</v>
      </c>
      <c r="T11" s="6">
        <f t="shared" si="5"/>
        <v>1</v>
      </c>
      <c r="U11" s="6"/>
      <c r="W11" s="3">
        <v>3.2</v>
      </c>
      <c r="X11" s="5">
        <v>412</v>
      </c>
      <c r="Y11" s="5">
        <v>225</v>
      </c>
      <c r="Z11" s="11">
        <f t="shared" si="6"/>
        <v>0.45388349514563109</v>
      </c>
      <c r="AA11" s="9">
        <f t="shared" si="7"/>
        <v>1.8311111111111111</v>
      </c>
      <c r="AB11" s="6"/>
      <c r="AC11" s="5">
        <v>3311</v>
      </c>
      <c r="AD11" s="5">
        <v>1547</v>
      </c>
      <c r="AE11" s="11">
        <f t="shared" si="8"/>
        <v>0.53276955602537002</v>
      </c>
      <c r="AF11" s="9">
        <f t="shared" si="9"/>
        <v>2.1402714932126696</v>
      </c>
      <c r="AH11" s="3">
        <v>3.2</v>
      </c>
      <c r="AI11" s="5">
        <f t="shared" ref="AI11:AI13" si="23">AVERAGE(X11,M11,B11)</f>
        <v>410.66666666666669</v>
      </c>
      <c r="AJ11" s="5">
        <f t="shared" ref="AJ11:AJ13" si="24">AVERAGE(Y11,N11,C11)</f>
        <v>323</v>
      </c>
      <c r="AK11" s="11">
        <f t="shared" si="12"/>
        <v>0.21347402597402598</v>
      </c>
      <c r="AL11" s="9">
        <f t="shared" si="13"/>
        <v>1.2714138286893706</v>
      </c>
      <c r="AM11" s="6"/>
      <c r="AN11" s="5">
        <f t="shared" ref="AN11:AN13" si="25">AVERAGE(AC11,R11,G11)</f>
        <v>3011</v>
      </c>
      <c r="AO11" s="34">
        <f t="shared" ref="AO11:AO13" si="26">AVERAGE(AD11,H11)</f>
        <v>1445.5</v>
      </c>
      <c r="AP11" s="11">
        <f t="shared" si="16"/>
        <v>0.51992693457323147</v>
      </c>
      <c r="AQ11" s="9">
        <f t="shared" si="17"/>
        <v>2.0830162573503976</v>
      </c>
    </row>
    <row r="12" spans="1:43" x14ac:dyDescent="0.25">
      <c r="A12" s="3">
        <v>3.3</v>
      </c>
      <c r="B12" s="4">
        <v>181</v>
      </c>
      <c r="C12" s="4">
        <v>90</v>
      </c>
      <c r="D12" s="11">
        <f t="shared" si="0"/>
        <v>0.50276243093922646</v>
      </c>
      <c r="E12" s="9">
        <f t="shared" si="18"/>
        <v>2.0111111111111111</v>
      </c>
      <c r="F12" s="10"/>
      <c r="G12" s="4">
        <v>1601</v>
      </c>
      <c r="H12" s="4">
        <v>862</v>
      </c>
      <c r="I12" s="11">
        <f t="shared" si="1"/>
        <v>0.46158650843222981</v>
      </c>
      <c r="J12" s="14">
        <f t="shared" si="2"/>
        <v>1.857308584686775</v>
      </c>
      <c r="K12" s="12"/>
      <c r="L12" s="3">
        <v>3.3</v>
      </c>
      <c r="M12" s="5">
        <v>672</v>
      </c>
      <c r="N12" s="5">
        <v>375</v>
      </c>
      <c r="O12" s="11">
        <f t="shared" si="3"/>
        <v>0.4419642857142857</v>
      </c>
      <c r="P12" s="9">
        <f t="shared" si="4"/>
        <v>1.792</v>
      </c>
      <c r="Q12" s="9"/>
      <c r="R12" s="5">
        <v>2578</v>
      </c>
      <c r="S12" s="4">
        <v>0</v>
      </c>
      <c r="T12" s="6">
        <f t="shared" si="5"/>
        <v>1</v>
      </c>
      <c r="U12" s="6"/>
      <c r="W12" s="3">
        <v>3.3</v>
      </c>
      <c r="X12" s="5">
        <v>364</v>
      </c>
      <c r="Y12" s="5">
        <v>196</v>
      </c>
      <c r="Z12" s="11">
        <f t="shared" si="6"/>
        <v>0.46153846153846156</v>
      </c>
      <c r="AA12" s="9">
        <f t="shared" si="7"/>
        <v>1.8571428571428572</v>
      </c>
      <c r="AB12" s="6"/>
      <c r="AC12" s="5">
        <v>2514</v>
      </c>
      <c r="AD12" s="5">
        <v>1139</v>
      </c>
      <c r="AE12" s="11">
        <f t="shared" si="8"/>
        <v>0.5469371519490851</v>
      </c>
      <c r="AF12" s="9">
        <f t="shared" si="9"/>
        <v>2.2071992976294994</v>
      </c>
      <c r="AH12" s="3">
        <v>3.3</v>
      </c>
      <c r="AI12" s="5">
        <f t="shared" si="23"/>
        <v>405.66666666666669</v>
      </c>
      <c r="AJ12" s="5">
        <f t="shared" si="24"/>
        <v>220.33333333333334</v>
      </c>
      <c r="AK12" s="11">
        <f t="shared" si="12"/>
        <v>0.45686113393590799</v>
      </c>
      <c r="AL12" s="9">
        <f t="shared" si="13"/>
        <v>1.8411497730711044</v>
      </c>
      <c r="AM12" s="6"/>
      <c r="AN12" s="5">
        <f t="shared" si="25"/>
        <v>2231</v>
      </c>
      <c r="AO12" s="34">
        <f t="shared" si="26"/>
        <v>1000.5</v>
      </c>
      <c r="AP12" s="11">
        <f t="shared" si="16"/>
        <v>0.55154639175257736</v>
      </c>
      <c r="AQ12" s="9">
        <f t="shared" si="17"/>
        <v>2.2298850574712645</v>
      </c>
    </row>
    <row r="13" spans="1:43" x14ac:dyDescent="0.25">
      <c r="A13" s="3">
        <v>3.4</v>
      </c>
      <c r="B13" s="4">
        <v>173</v>
      </c>
      <c r="C13" s="4">
        <v>81</v>
      </c>
      <c r="D13" s="11">
        <f t="shared" si="0"/>
        <v>0.53179190751445082</v>
      </c>
      <c r="E13" s="9">
        <f t="shared" si="18"/>
        <v>2.1358024691358026</v>
      </c>
      <c r="F13" s="10"/>
      <c r="G13" s="4">
        <v>1524</v>
      </c>
      <c r="H13" s="4">
        <v>762</v>
      </c>
      <c r="I13" s="11">
        <f t="shared" si="1"/>
        <v>0.5</v>
      </c>
      <c r="J13" s="14">
        <f t="shared" si="2"/>
        <v>2</v>
      </c>
      <c r="K13" s="12"/>
      <c r="L13" s="3">
        <v>3.4</v>
      </c>
      <c r="M13" s="5">
        <v>984</v>
      </c>
      <c r="N13" s="5">
        <v>438</v>
      </c>
      <c r="O13" s="11">
        <f t="shared" si="3"/>
        <v>0.55487804878048785</v>
      </c>
      <c r="P13" s="9">
        <f t="shared" si="4"/>
        <v>2.2465753424657535</v>
      </c>
      <c r="Q13" s="9"/>
      <c r="R13" s="5">
        <v>10907</v>
      </c>
      <c r="S13" s="4">
        <v>0</v>
      </c>
      <c r="T13" s="6">
        <f t="shared" si="5"/>
        <v>1</v>
      </c>
      <c r="U13" s="6"/>
      <c r="W13" s="3">
        <v>3.4</v>
      </c>
      <c r="X13" s="5">
        <v>157</v>
      </c>
      <c r="Y13" s="5">
        <v>127</v>
      </c>
      <c r="Z13" s="11">
        <f t="shared" si="6"/>
        <v>0.19108280254777066</v>
      </c>
      <c r="AA13" s="9">
        <f t="shared" si="7"/>
        <v>1.2362204724409449</v>
      </c>
      <c r="AB13" s="6"/>
      <c r="AC13" s="5">
        <v>908</v>
      </c>
      <c r="AD13" s="5">
        <v>1118</v>
      </c>
      <c r="AE13" s="11">
        <f t="shared" si="8"/>
        <v>0.18783542039355994</v>
      </c>
      <c r="AF13" s="9">
        <f t="shared" si="9"/>
        <v>1.2312775330396475</v>
      </c>
      <c r="AH13" s="3">
        <v>3.4</v>
      </c>
      <c r="AI13" s="5">
        <f t="shared" si="23"/>
        <v>438</v>
      </c>
      <c r="AJ13" s="5">
        <f t="shared" si="24"/>
        <v>215.33333333333334</v>
      </c>
      <c r="AK13" s="11">
        <f t="shared" si="12"/>
        <v>0.50837138508371382</v>
      </c>
      <c r="AL13" s="9">
        <f t="shared" si="13"/>
        <v>2.0340557275541795</v>
      </c>
      <c r="AM13" s="6"/>
      <c r="AN13" s="5">
        <f t="shared" si="25"/>
        <v>4446.333333333333</v>
      </c>
      <c r="AO13" s="34">
        <f t="shared" si="26"/>
        <v>940</v>
      </c>
      <c r="AP13" s="11">
        <f t="shared" si="16"/>
        <v>0.78858984931404152</v>
      </c>
      <c r="AQ13" s="9">
        <f t="shared" si="17"/>
        <v>4.730141843971631</v>
      </c>
    </row>
    <row r="14" spans="1:43" s="24" customFormat="1" ht="15.75" x14ac:dyDescent="0.25">
      <c r="A14" s="16" t="s">
        <v>5</v>
      </c>
      <c r="B14" s="17">
        <f>AVERAGE(B10:B13)</f>
        <v>200.75</v>
      </c>
      <c r="C14" s="17">
        <f>AVERAGE(C10:C13)</f>
        <v>110.5</v>
      </c>
      <c r="D14" s="18">
        <f t="shared" si="0"/>
        <v>0.44956413449564137</v>
      </c>
      <c r="E14" s="19">
        <f t="shared" si="18"/>
        <v>1.8167420814479638</v>
      </c>
      <c r="F14" s="20"/>
      <c r="G14" s="17">
        <f>AVERAGE(G10:G13)</f>
        <v>2169.5</v>
      </c>
      <c r="H14" s="17">
        <f>AVERAGE(H10:H13)</f>
        <v>1086.75</v>
      </c>
      <c r="I14" s="18">
        <f t="shared" si="1"/>
        <v>0.49907812860106016</v>
      </c>
      <c r="J14" s="21">
        <f t="shared" si="2"/>
        <v>1.9963193006671267</v>
      </c>
      <c r="K14" s="22"/>
      <c r="L14" s="16" t="s">
        <v>5</v>
      </c>
      <c r="M14" s="17">
        <f>AVERAGE(M10:M13)</f>
        <v>734.25</v>
      </c>
      <c r="N14" s="17">
        <f>AVERAGE(N10:N13)</f>
        <v>492.25</v>
      </c>
      <c r="O14" s="18">
        <f t="shared" si="3"/>
        <v>0.32958801498127344</v>
      </c>
      <c r="P14" s="19">
        <f t="shared" si="4"/>
        <v>1.4916201117318435</v>
      </c>
      <c r="Q14" s="19"/>
      <c r="R14" s="17">
        <f>AVERAGE(R10:R13)</f>
        <v>5687.5</v>
      </c>
      <c r="S14" s="17">
        <f>AVERAGE(S10:S13)</f>
        <v>0</v>
      </c>
      <c r="T14" s="23">
        <f t="shared" si="5"/>
        <v>1</v>
      </c>
      <c r="U14" s="23"/>
      <c r="W14" s="16" t="s">
        <v>5</v>
      </c>
      <c r="X14" s="17">
        <f>AVERAGE(X10:X13)</f>
        <v>382.75</v>
      </c>
      <c r="Y14" s="17">
        <f>AVERAGE(Y10:Y13)</f>
        <v>214.5</v>
      </c>
      <c r="Z14" s="18">
        <f t="shared" si="6"/>
        <v>0.43958197256694975</v>
      </c>
      <c r="AA14" s="19">
        <f t="shared" si="7"/>
        <v>1.7843822843822843</v>
      </c>
      <c r="AB14" s="23"/>
      <c r="AC14" s="17">
        <f>AVERAGE(AC10:AC13)</f>
        <v>2919.25</v>
      </c>
      <c r="AD14" s="17">
        <f>AVERAGE(AD10:AD13)</f>
        <v>1488.75</v>
      </c>
      <c r="AE14" s="18">
        <f t="shared" si="8"/>
        <v>0.49002312237732293</v>
      </c>
      <c r="AF14" s="19">
        <f t="shared" si="9"/>
        <v>1.9608732157850546</v>
      </c>
      <c r="AH14" s="16" t="s">
        <v>5</v>
      </c>
      <c r="AI14" s="17">
        <f>AVERAGE(AI10:AI13)</f>
        <v>439.25</v>
      </c>
      <c r="AJ14" s="17">
        <f>AVERAGE(AJ10:AJ13)</f>
        <v>272.41666666666669</v>
      </c>
      <c r="AK14" s="18">
        <f t="shared" si="12"/>
        <v>0.3798140770252324</v>
      </c>
      <c r="AL14" s="19">
        <f t="shared" si="13"/>
        <v>1.6124197002141327</v>
      </c>
      <c r="AM14" s="23"/>
      <c r="AN14" s="17">
        <f>AVERAGE(AN10:AN13)</f>
        <v>3592.083333333333</v>
      </c>
      <c r="AO14" s="17">
        <f>AVERAGE(AO10:AO13)</f>
        <v>1287.75</v>
      </c>
      <c r="AP14" s="18">
        <f t="shared" si="16"/>
        <v>0.64150330588098825</v>
      </c>
      <c r="AQ14" s="19">
        <f t="shared" si="17"/>
        <v>2.7894260014236716</v>
      </c>
    </row>
    <row r="15" spans="1:43" x14ac:dyDescent="0.25">
      <c r="A15" s="3">
        <v>4.0999999999999996</v>
      </c>
      <c r="B15" s="4">
        <v>340</v>
      </c>
      <c r="C15" s="4">
        <v>132</v>
      </c>
      <c r="D15" s="11">
        <f t="shared" si="0"/>
        <v>0.61176470588235299</v>
      </c>
      <c r="E15" s="9">
        <f t="shared" si="18"/>
        <v>2.5757575757575757</v>
      </c>
      <c r="F15" s="10"/>
      <c r="G15" s="4">
        <v>3529</v>
      </c>
      <c r="H15" s="4">
        <v>1432</v>
      </c>
      <c r="I15" s="11">
        <f t="shared" si="1"/>
        <v>0.59421932558798529</v>
      </c>
      <c r="J15" s="14">
        <f t="shared" si="2"/>
        <v>2.4643854748603351</v>
      </c>
      <c r="K15" s="12"/>
      <c r="L15" s="3">
        <v>4.0999999999999996</v>
      </c>
      <c r="M15" s="5">
        <v>765</v>
      </c>
      <c r="N15" s="5">
        <v>594</v>
      </c>
      <c r="O15" s="11">
        <f t="shared" si="3"/>
        <v>0.22352941176470587</v>
      </c>
      <c r="P15" s="9">
        <f t="shared" si="4"/>
        <v>1.2878787878787878</v>
      </c>
      <c r="Q15" s="9"/>
      <c r="R15" s="5">
        <v>6671</v>
      </c>
      <c r="S15" s="4">
        <v>0</v>
      </c>
      <c r="T15" s="6">
        <f t="shared" si="5"/>
        <v>1</v>
      </c>
      <c r="U15" s="6"/>
      <c r="W15" s="3">
        <v>4.0999999999999996</v>
      </c>
      <c r="X15" s="5">
        <v>590</v>
      </c>
      <c r="Y15" s="5">
        <v>306</v>
      </c>
      <c r="Z15" s="11">
        <f t="shared" si="6"/>
        <v>0.48135593220338979</v>
      </c>
      <c r="AA15" s="9">
        <f t="shared" si="7"/>
        <v>1.9281045751633987</v>
      </c>
      <c r="AB15" s="6"/>
      <c r="AC15" s="5">
        <v>6441</v>
      </c>
      <c r="AD15" s="5">
        <v>2477</v>
      </c>
      <c r="AE15" s="11">
        <f t="shared" si="8"/>
        <v>0.61543238627542307</v>
      </c>
      <c r="AF15" s="9">
        <f t="shared" si="9"/>
        <v>2.6003229713362939</v>
      </c>
      <c r="AH15" s="3">
        <v>4.0999999999999996</v>
      </c>
      <c r="AI15" s="5">
        <f>AVERAGE(X15,M15,B15)</f>
        <v>565</v>
      </c>
      <c r="AJ15" s="5">
        <f>AVERAGE(Y15,N15,C15)</f>
        <v>344</v>
      </c>
      <c r="AK15" s="11">
        <f t="shared" si="12"/>
        <v>0.39115044247787611</v>
      </c>
      <c r="AL15" s="9">
        <f t="shared" si="13"/>
        <v>1.6424418604651163</v>
      </c>
      <c r="AM15" s="6"/>
      <c r="AN15" s="5">
        <f>AVERAGE(AC15,R15,G15)</f>
        <v>5547</v>
      </c>
      <c r="AO15" s="34">
        <f>AVERAGE(AD15,H15)</f>
        <v>1954.5</v>
      </c>
      <c r="AP15" s="11">
        <f t="shared" si="16"/>
        <v>0.64764737696051922</v>
      </c>
      <c r="AQ15" s="9">
        <f t="shared" si="17"/>
        <v>2.8380660015349193</v>
      </c>
    </row>
    <row r="16" spans="1:43" x14ac:dyDescent="0.25">
      <c r="A16" s="3">
        <v>4.2</v>
      </c>
      <c r="B16" s="4">
        <v>1191</v>
      </c>
      <c r="C16" s="4">
        <v>167</v>
      </c>
      <c r="D16" s="11">
        <f t="shared" si="0"/>
        <v>0.85978169605373633</v>
      </c>
      <c r="E16" s="9">
        <f t="shared" si="18"/>
        <v>7.1317365269461082</v>
      </c>
      <c r="F16" s="10"/>
      <c r="G16" s="4">
        <v>12536</v>
      </c>
      <c r="H16" s="4">
        <v>1723</v>
      </c>
      <c r="I16" s="11">
        <f t="shared" si="1"/>
        <v>0.86255583918315248</v>
      </c>
      <c r="J16" s="14">
        <f t="shared" si="2"/>
        <v>7.2756819500870575</v>
      </c>
      <c r="K16" s="12"/>
      <c r="L16" s="3">
        <v>4.2</v>
      </c>
      <c r="M16" s="5">
        <v>531</v>
      </c>
      <c r="N16" s="5">
        <v>656</v>
      </c>
      <c r="O16" s="11">
        <f t="shared" si="3"/>
        <v>0.19054878048780488</v>
      </c>
      <c r="P16" s="9">
        <f t="shared" si="4"/>
        <v>1.2354048964218456</v>
      </c>
      <c r="Q16" s="9"/>
      <c r="R16" s="5">
        <v>3141</v>
      </c>
      <c r="S16" s="4">
        <v>0</v>
      </c>
      <c r="T16" s="6">
        <f t="shared" si="5"/>
        <v>1</v>
      </c>
      <c r="U16" s="6"/>
      <c r="W16" s="3">
        <v>4.2</v>
      </c>
      <c r="X16" s="5">
        <v>434</v>
      </c>
      <c r="Y16" s="5">
        <v>291</v>
      </c>
      <c r="Z16" s="11">
        <f t="shared" si="6"/>
        <v>0.32949308755760365</v>
      </c>
      <c r="AA16" s="9">
        <f t="shared" si="7"/>
        <v>1.4914089347079038</v>
      </c>
      <c r="AB16" s="6"/>
      <c r="AC16" s="5">
        <v>3936</v>
      </c>
      <c r="AD16" s="5">
        <v>2138</v>
      </c>
      <c r="AE16" s="11">
        <f t="shared" si="8"/>
        <v>0.45680894308943087</v>
      </c>
      <c r="AF16" s="9">
        <f t="shared" si="9"/>
        <v>1.8409728718428437</v>
      </c>
      <c r="AH16" s="3">
        <v>4.2</v>
      </c>
      <c r="AI16" s="5">
        <f t="shared" ref="AI16:AI17" si="27">AVERAGE(X16,M16,B16)</f>
        <v>718.66666666666663</v>
      </c>
      <c r="AJ16" s="5">
        <f t="shared" ref="AJ16:AJ17" si="28">AVERAGE(Y16,N16,C16)</f>
        <v>371.33333333333331</v>
      </c>
      <c r="AK16" s="11">
        <f t="shared" si="12"/>
        <v>0.48330241187384049</v>
      </c>
      <c r="AL16" s="9">
        <f t="shared" si="13"/>
        <v>1.9353680430879712</v>
      </c>
      <c r="AM16" s="6"/>
      <c r="AN16" s="5">
        <f t="shared" ref="AN16:AN17" si="29">AVERAGE(AC16,R16,G16)</f>
        <v>6537.666666666667</v>
      </c>
      <c r="AO16" s="34">
        <f t="shared" ref="AO16:AO17" si="30">AVERAGE(AD16,H16)</f>
        <v>1930.5</v>
      </c>
      <c r="AP16" s="11">
        <f t="shared" si="16"/>
        <v>0.70471116096466635</v>
      </c>
      <c r="AQ16" s="9">
        <f t="shared" si="17"/>
        <v>3.3865147198480532</v>
      </c>
    </row>
    <row r="17" spans="1:43" x14ac:dyDescent="0.25">
      <c r="A17" s="3">
        <v>4.3</v>
      </c>
      <c r="B17" s="4">
        <v>1073</v>
      </c>
      <c r="C17" s="4">
        <v>143</v>
      </c>
      <c r="D17" s="11">
        <f t="shared" si="0"/>
        <v>0.86672879776328049</v>
      </c>
      <c r="E17" s="9">
        <f t="shared" si="18"/>
        <v>7.5034965034965033</v>
      </c>
      <c r="F17" s="10"/>
      <c r="G17" s="4">
        <v>11842</v>
      </c>
      <c r="H17" s="4">
        <v>1255</v>
      </c>
      <c r="I17" s="11">
        <f t="shared" si="1"/>
        <v>0.89402128018915727</v>
      </c>
      <c r="J17" s="14">
        <f t="shared" si="2"/>
        <v>9.4358565737051787</v>
      </c>
      <c r="K17" s="12"/>
      <c r="L17" s="3">
        <v>4.3</v>
      </c>
      <c r="M17" s="5">
        <v>640</v>
      </c>
      <c r="N17" s="5">
        <v>687</v>
      </c>
      <c r="O17" s="11">
        <f t="shared" si="3"/>
        <v>6.8413391557496372E-2</v>
      </c>
      <c r="P17" s="9">
        <f t="shared" si="4"/>
        <v>1.0734375</v>
      </c>
      <c r="Q17" s="9"/>
      <c r="R17" s="5">
        <v>2406</v>
      </c>
      <c r="S17" s="4">
        <v>0</v>
      </c>
      <c r="T17" s="6">
        <f t="shared" si="5"/>
        <v>1</v>
      </c>
      <c r="U17" s="6"/>
      <c r="W17" s="3">
        <v>4.3</v>
      </c>
      <c r="X17" s="5">
        <v>326</v>
      </c>
      <c r="Y17" s="5">
        <v>232</v>
      </c>
      <c r="Z17" s="11">
        <f t="shared" si="6"/>
        <v>0.28834355828220859</v>
      </c>
      <c r="AA17" s="9">
        <f t="shared" si="7"/>
        <v>1.4051724137931034</v>
      </c>
      <c r="AB17" s="6"/>
      <c r="AC17" s="5">
        <v>2691</v>
      </c>
      <c r="AD17" s="5">
        <v>1545</v>
      </c>
      <c r="AE17" s="11">
        <f t="shared" si="8"/>
        <v>0.4258639910813824</v>
      </c>
      <c r="AF17" s="9">
        <f t="shared" si="9"/>
        <v>1.7417475728155341</v>
      </c>
      <c r="AH17" s="3">
        <v>4.3</v>
      </c>
      <c r="AI17" s="5">
        <f t="shared" si="27"/>
        <v>679.66666666666663</v>
      </c>
      <c r="AJ17" s="5">
        <f t="shared" si="28"/>
        <v>354</v>
      </c>
      <c r="AK17" s="11">
        <f t="shared" si="12"/>
        <v>0.47915644923982337</v>
      </c>
      <c r="AL17" s="9">
        <f t="shared" si="13"/>
        <v>1.9199623352165724</v>
      </c>
      <c r="AM17" s="6"/>
      <c r="AN17" s="5">
        <f t="shared" si="29"/>
        <v>5646.333333333333</v>
      </c>
      <c r="AO17" s="34">
        <f t="shared" si="30"/>
        <v>1400</v>
      </c>
      <c r="AP17" s="11">
        <f t="shared" si="16"/>
        <v>0.75205147883582268</v>
      </c>
      <c r="AQ17" s="9">
        <f t="shared" si="17"/>
        <v>4.0330952380952381</v>
      </c>
    </row>
    <row r="18" spans="1:43" s="24" customFormat="1" ht="15.75" x14ac:dyDescent="0.25">
      <c r="A18" s="16" t="s">
        <v>4</v>
      </c>
      <c r="B18" s="17">
        <f>AVERAGE(B15:B17)</f>
        <v>868</v>
      </c>
      <c r="C18" s="17">
        <f>AVERAGE(C15:C17)</f>
        <v>147.33333333333334</v>
      </c>
      <c r="D18" s="18">
        <f t="shared" si="0"/>
        <v>0.83026113671274959</v>
      </c>
      <c r="E18" s="19">
        <f t="shared" si="18"/>
        <v>5.8914027149321262</v>
      </c>
      <c r="F18" s="20"/>
      <c r="G18" s="17">
        <f>AVERAGE(G15:G17)</f>
        <v>9302.3333333333339</v>
      </c>
      <c r="H18" s="17">
        <f>AVERAGE(H15:H17)</f>
        <v>1470</v>
      </c>
      <c r="I18" s="18">
        <f t="shared" si="1"/>
        <v>0.84197513168739024</v>
      </c>
      <c r="J18" s="21">
        <f t="shared" si="2"/>
        <v>6.3281179138321999</v>
      </c>
      <c r="K18" s="22"/>
      <c r="L18" s="16" t="s">
        <v>4</v>
      </c>
      <c r="M18" s="17">
        <f>AVERAGE(M15:M17)</f>
        <v>645.33333333333337</v>
      </c>
      <c r="N18" s="17">
        <f>AVERAGE(N15:N17)</f>
        <v>645.66666666666663</v>
      </c>
      <c r="O18" s="18">
        <f t="shared" si="3"/>
        <v>5.1626226122858387E-4</v>
      </c>
      <c r="P18" s="19">
        <f t="shared" si="4"/>
        <v>1.0005165289256197</v>
      </c>
      <c r="Q18" s="19"/>
      <c r="R18" s="17">
        <f>AVERAGE(R15:R17)</f>
        <v>4072.6666666666665</v>
      </c>
      <c r="S18" s="17">
        <f>AVERAGE(S15:S17)</f>
        <v>0</v>
      </c>
      <c r="T18" s="23">
        <f t="shared" si="5"/>
        <v>1</v>
      </c>
      <c r="U18" s="23"/>
      <c r="W18" s="16" t="s">
        <v>4</v>
      </c>
      <c r="X18" s="17">
        <f>AVERAGE(X15:X17)</f>
        <v>450</v>
      </c>
      <c r="Y18" s="17">
        <f>AVERAGE(Y15:Y17)</f>
        <v>276.33333333333331</v>
      </c>
      <c r="Z18" s="18">
        <f t="shared" si="6"/>
        <v>0.38592592592592601</v>
      </c>
      <c r="AA18" s="19">
        <f t="shared" si="7"/>
        <v>1.6284680337756334</v>
      </c>
      <c r="AB18" s="23"/>
      <c r="AC18" s="17">
        <f>AVERAGE(AC15:AC17)</f>
        <v>4356</v>
      </c>
      <c r="AD18" s="17">
        <f>AVERAGE(AD15:AD17)</f>
        <v>2053.3333333333335</v>
      </c>
      <c r="AE18" s="18">
        <f t="shared" si="8"/>
        <v>0.52861952861952854</v>
      </c>
      <c r="AF18" s="19">
        <f t="shared" si="9"/>
        <v>2.1214285714285714</v>
      </c>
      <c r="AH18" s="16" t="s">
        <v>4</v>
      </c>
      <c r="AI18" s="17">
        <f>AVERAGE(AI15:AI17)</f>
        <v>654.44444444444434</v>
      </c>
      <c r="AJ18" s="17">
        <f>AVERAGE(AJ15:AJ17)</f>
        <v>356.4444444444444</v>
      </c>
      <c r="AK18" s="18">
        <f t="shared" si="12"/>
        <v>0.45534804753820035</v>
      </c>
      <c r="AL18" s="19">
        <f t="shared" si="13"/>
        <v>1.8360349127182045</v>
      </c>
      <c r="AM18" s="23"/>
      <c r="AN18" s="17">
        <f>AVERAGE(AN15:AN17)</f>
        <v>5910.333333333333</v>
      </c>
      <c r="AO18" s="17">
        <f>AVERAGE(AO15:AO17)</f>
        <v>1761.6666666666667</v>
      </c>
      <c r="AP18" s="18">
        <f t="shared" si="16"/>
        <v>0.70193446506119228</v>
      </c>
      <c r="AQ18" s="19">
        <f t="shared" si="17"/>
        <v>3.354966887417218</v>
      </c>
    </row>
    <row r="19" spans="1:43" s="24" customFormat="1" ht="15.75" x14ac:dyDescent="0.25">
      <c r="A19" s="16" t="s">
        <v>3</v>
      </c>
      <c r="B19" s="17">
        <f>SUM(B17,B16,B15,B13,B12,B11,B10,B8,B7,B6,B4,B3,B2)</f>
        <v>4845</v>
      </c>
      <c r="C19" s="17">
        <f>SUM(C17,C16,C15,C13,C12,C11,C10,C8,C7,C6,C4,C3,C2)</f>
        <v>1495</v>
      </c>
      <c r="D19" s="18">
        <f t="shared" si="0"/>
        <v>0.69143446852425183</v>
      </c>
      <c r="E19" s="19">
        <f t="shared" si="18"/>
        <v>3.2408026755852841</v>
      </c>
      <c r="F19" s="20"/>
      <c r="G19" s="17">
        <f>SUM(G17,G16,G15,G13,G12,G11,G10,G8,G7,G6,G4,G3,G2)</f>
        <v>53629</v>
      </c>
      <c r="H19" s="17">
        <f>SUM(H17,H16,H15,H13,H12,H11,H10,H8,H7,H6,H4,H3,H2)</f>
        <v>14950</v>
      </c>
      <c r="I19" s="18">
        <f t="shared" si="1"/>
        <v>0.72123291502731735</v>
      </c>
      <c r="J19" s="21">
        <f t="shared" si="2"/>
        <v>3.5872240802675583</v>
      </c>
      <c r="K19" s="22"/>
      <c r="L19" s="16" t="s">
        <v>3</v>
      </c>
      <c r="M19" s="17">
        <f>SUM(M17,M16,M15,M13,M12,M11,M10,M8,M7,M6,M4,M3,M2)</f>
        <v>7140</v>
      </c>
      <c r="N19" s="17">
        <f>SUM(N17,N16,N15,N13,N12,N11,N10,N8,N7,N6,N4,N3,N2)</f>
        <v>5812</v>
      </c>
      <c r="O19" s="18">
        <f t="shared" si="3"/>
        <v>0.18599439775910365</v>
      </c>
      <c r="P19" s="19">
        <f t="shared" si="4"/>
        <v>1.2284927735719202</v>
      </c>
      <c r="Q19" s="19"/>
      <c r="R19" s="17">
        <f>SUM(R17,R16,R15,R13,R12,R11,R10,R8,R7,R6,R4,R3,R2)</f>
        <v>47883</v>
      </c>
      <c r="S19" s="17">
        <f>SUM(S2:S18)-S18-S14-S9-S5</f>
        <v>0</v>
      </c>
      <c r="T19" s="23">
        <f t="shared" si="5"/>
        <v>1</v>
      </c>
      <c r="U19" s="23"/>
      <c r="W19" s="16" t="s">
        <v>3</v>
      </c>
      <c r="X19" s="17">
        <f>SUM(X17,X16,X15,X13,X12,X11,X10,X8,X7,X6,X4,X3,X2)</f>
        <v>4446</v>
      </c>
      <c r="Y19" s="17">
        <f>SUM(Y17,Y16,Y15,Y13,Y12,Y11,Y10,Y8,Y7,Y6,Y4,Y3,Y2)</f>
        <v>2653</v>
      </c>
      <c r="Z19" s="18">
        <f t="shared" si="6"/>
        <v>0.40328385065227168</v>
      </c>
      <c r="AA19" s="19">
        <f t="shared" si="7"/>
        <v>1.6758386732001507</v>
      </c>
      <c r="AB19" s="23"/>
      <c r="AC19" s="17">
        <f>SUM(AC17,AC16,AC15,AC13,AC12,AC11,AC10,AC8,AC7,AC6,AC4,AC3,AC2)</f>
        <v>39426</v>
      </c>
      <c r="AD19" s="17">
        <f>SUM(AD17,AD16,AD15,AD13,AD12,AD11,AD10,AD8,AD7,AD6,AD4,AD3,AD2)</f>
        <v>20753</v>
      </c>
      <c r="AE19" s="18">
        <f t="shared" si="8"/>
        <v>0.47362146806675798</v>
      </c>
      <c r="AF19" s="19">
        <f t="shared" si="9"/>
        <v>1.8997735267190285</v>
      </c>
      <c r="AH19" s="16" t="s">
        <v>3</v>
      </c>
      <c r="AI19" s="17">
        <f>SUM(AI17,AI16,AI15,AI13,AI12,AI11,AI10,AI8,AI7,AI6,AI4,AI3,AI2)</f>
        <v>5476.9999999999991</v>
      </c>
      <c r="AJ19" s="17">
        <f>SUM(AJ17,AJ16,AJ15,AJ13,AJ12,AJ11,AJ10,AJ8,AJ7,AJ6,AJ4,AJ3,AJ2)</f>
        <v>3319.9999999999995</v>
      </c>
      <c r="AK19" s="18">
        <f t="shared" si="12"/>
        <v>0.39382873836041632</v>
      </c>
      <c r="AL19" s="19">
        <f t="shared" si="13"/>
        <v>1.6496987951807229</v>
      </c>
      <c r="AM19" s="23"/>
      <c r="AN19" s="17">
        <f>SUM(AN17,AN16,AN15,AN13,AN12,AN11,AN10,AN8,AN7,AN6,AN4,AN3,AN2)</f>
        <v>46979.333333333321</v>
      </c>
      <c r="AO19" s="17">
        <f>SUM(AO17,AO16,AO15,AO13,AO12,AO11,AO10,AO8,AO7,AO6,AO4,AO3,AO2)</f>
        <v>17851.5</v>
      </c>
      <c r="AP19" s="18">
        <f t="shared" si="16"/>
        <v>0.62001376491790705</v>
      </c>
      <c r="AQ19" s="19">
        <f t="shared" si="17"/>
        <v>2.6316742757377991</v>
      </c>
    </row>
    <row r="21" spans="1:43" x14ac:dyDescent="0.25">
      <c r="A21" s="2" t="s">
        <v>12</v>
      </c>
      <c r="B21" s="29" t="s">
        <v>2</v>
      </c>
      <c r="C21" s="30"/>
      <c r="D21" s="30"/>
      <c r="E21" s="31"/>
      <c r="F21" s="13"/>
      <c r="G21" s="28" t="s">
        <v>1</v>
      </c>
      <c r="H21" s="28"/>
      <c r="I21" s="28"/>
      <c r="J21" s="28"/>
      <c r="L21" s="2" t="s">
        <v>9</v>
      </c>
      <c r="M21" s="28" t="s">
        <v>2</v>
      </c>
      <c r="N21" s="28"/>
      <c r="O21" s="28"/>
      <c r="P21" s="28"/>
      <c r="Q21" s="8"/>
      <c r="R21" s="28" t="s">
        <v>1</v>
      </c>
      <c r="S21" s="28"/>
      <c r="T21" s="28"/>
      <c r="U21" s="28"/>
      <c r="W21" s="2" t="s">
        <v>10</v>
      </c>
      <c r="X21" s="29" t="s">
        <v>2</v>
      </c>
      <c r="Y21" s="30"/>
      <c r="Z21" s="30"/>
      <c r="AA21" s="31"/>
      <c r="AB21" s="8"/>
      <c r="AC21" s="28" t="s">
        <v>1</v>
      </c>
      <c r="AD21" s="28"/>
      <c r="AE21" s="28"/>
      <c r="AF21" s="28"/>
      <c r="AH21" s="2" t="s">
        <v>29</v>
      </c>
      <c r="AI21" s="29" t="s">
        <v>2</v>
      </c>
      <c r="AJ21" s="30"/>
      <c r="AK21" s="30"/>
      <c r="AL21" s="31"/>
      <c r="AM21" s="8"/>
      <c r="AN21" s="28" t="s">
        <v>1</v>
      </c>
      <c r="AO21" s="28"/>
      <c r="AP21" s="28"/>
      <c r="AQ21" s="28"/>
    </row>
    <row r="22" spans="1:43" x14ac:dyDescent="0.25">
      <c r="A22" s="3">
        <v>1.1000000000000001</v>
      </c>
      <c r="B22" s="5">
        <v>147</v>
      </c>
      <c r="C22" s="5">
        <v>89</v>
      </c>
      <c r="D22" s="11">
        <f t="shared" ref="D22:D39" si="31">1-(SMALL(B22:C22,1)/LARGE(B22:C22,1))</f>
        <v>0.39455782312925169</v>
      </c>
      <c r="E22" s="9">
        <f t="shared" ref="E22:E39" si="32">LARGE($B22:$C22,1)/SMALL($B22:$C22,1)</f>
        <v>1.651685393258427</v>
      </c>
      <c r="F22" s="6"/>
      <c r="G22" s="5">
        <v>1298</v>
      </c>
      <c r="H22" s="5">
        <v>679</v>
      </c>
      <c r="I22" s="11">
        <f t="shared" ref="I22:I39" si="33">1-(SMALL(G22:H22,1)/LARGE(G22:H22,1))</f>
        <v>0.47688751926040063</v>
      </c>
      <c r="J22" s="14">
        <f t="shared" ref="J22:J39" si="34">LARGE($G22:$H22,1)/SMALL($G22:$H22,1)</f>
        <v>1.9116347569955818</v>
      </c>
      <c r="L22" s="3">
        <v>1.1000000000000001</v>
      </c>
      <c r="M22" s="5">
        <v>568</v>
      </c>
      <c r="N22" s="5">
        <v>389</v>
      </c>
      <c r="O22" s="11">
        <f t="shared" ref="O22:O39" si="35">1-(SMALL(M22:N22,1)/LARGE(M22:N22,1))</f>
        <v>0.3151408450704225</v>
      </c>
      <c r="P22" s="9">
        <f>LARGE(M22:N22,1)/SMALL(M22:N22,1)</f>
        <v>1.4601542416452442</v>
      </c>
      <c r="Q22" s="9"/>
      <c r="R22" s="5">
        <v>4625</v>
      </c>
      <c r="S22" s="5">
        <v>2242</v>
      </c>
      <c r="T22" s="11">
        <f>1-(SMALL(R22:S22,1)/LARGE(R22:S22,1))</f>
        <v>0.51524324324324322</v>
      </c>
      <c r="U22" s="9">
        <f>LARGE(R22:S22,1)/SMALL(R22:S22,1)</f>
        <v>2.0628902765388046</v>
      </c>
      <c r="W22" s="3">
        <v>1.1000000000000001</v>
      </c>
      <c r="X22" s="5">
        <v>507</v>
      </c>
      <c r="Y22" s="5">
        <v>369</v>
      </c>
      <c r="Z22" s="11">
        <f t="shared" ref="Z22" si="36">1-(SMALL(X22:Y22,1)/LARGE(X22:Y22,1))</f>
        <v>0.27218934911242598</v>
      </c>
      <c r="AA22" s="9">
        <f t="shared" ref="AA22" si="37">LARGE(X22:Y22,1)/SMALL(X22:Y22,1)</f>
        <v>1.3739837398373984</v>
      </c>
      <c r="AB22" s="6"/>
      <c r="AC22" s="5">
        <v>1909</v>
      </c>
      <c r="AD22" s="5">
        <v>1555</v>
      </c>
      <c r="AE22" s="11">
        <f>1-(SMALL(AC22:AD22,1)/LARGE(AC22:AD22,1))</f>
        <v>0.18543740178103718</v>
      </c>
      <c r="AF22" s="9">
        <f>LARGE(AC22:AD22,1)/SMALL(AC22:AD22,1)</f>
        <v>1.2276527331189711</v>
      </c>
      <c r="AH22" s="3">
        <v>1.1000000000000001</v>
      </c>
      <c r="AI22" s="5">
        <f>AVERAGE(X22,M22,B22)</f>
        <v>407.33333333333331</v>
      </c>
      <c r="AJ22" s="5">
        <f>AVERAGE(Y22,N22,C22)</f>
        <v>282.33333333333331</v>
      </c>
      <c r="AK22" s="11">
        <f t="shared" ref="AK22:AK39" si="38">1-(SMALL(AI22:AJ22,1)/LARGE(AI22:AJ22,1))</f>
        <v>0.30687397708674302</v>
      </c>
      <c r="AL22" s="9">
        <f t="shared" ref="AL22:AL39" si="39">LARGE(AI22:AJ22,1)/SMALL(AI22:AJ22,1)</f>
        <v>1.4427390791027155</v>
      </c>
      <c r="AM22" s="6"/>
      <c r="AN22" s="5">
        <f>AVERAGE(AC22,R22,G22)</f>
        <v>2610.6666666666665</v>
      </c>
      <c r="AO22" s="5">
        <f>AVERAGE(AD22,S22,H22)</f>
        <v>1492</v>
      </c>
      <c r="AP22" s="11">
        <f>1-(SMALL(AN22:AO22,1)/LARGE(AN22:AO22,1))</f>
        <v>0.42849846782431045</v>
      </c>
      <c r="AQ22" s="9">
        <f>LARGE(AN22:AO22,1)/SMALL(AN22:AO22,1)</f>
        <v>1.7497765862377122</v>
      </c>
    </row>
    <row r="23" spans="1:43" x14ac:dyDescent="0.25">
      <c r="A23" s="3">
        <v>1.2</v>
      </c>
      <c r="B23" s="5">
        <v>124</v>
      </c>
      <c r="C23" s="5">
        <v>70</v>
      </c>
      <c r="D23" s="11">
        <f t="shared" si="31"/>
        <v>0.43548387096774188</v>
      </c>
      <c r="E23" s="9">
        <f t="shared" si="32"/>
        <v>1.7714285714285714</v>
      </c>
      <c r="F23" s="6"/>
      <c r="G23" s="5">
        <v>1070</v>
      </c>
      <c r="H23" s="5">
        <v>512</v>
      </c>
      <c r="I23" s="11">
        <f t="shared" si="33"/>
        <v>0.52149532710280377</v>
      </c>
      <c r="J23" s="14">
        <f t="shared" si="34"/>
        <v>2.08984375</v>
      </c>
      <c r="L23" s="3">
        <v>1.2</v>
      </c>
      <c r="M23" s="5">
        <v>261</v>
      </c>
      <c r="N23" s="5">
        <v>226</v>
      </c>
      <c r="O23" s="11">
        <f t="shared" si="35"/>
        <v>0.13409961685823757</v>
      </c>
      <c r="P23" s="9">
        <f t="shared" ref="P23:P39" si="40">LARGE(M23:N23,1)/SMALL(M23:N23,1)</f>
        <v>1.154867256637168</v>
      </c>
      <c r="Q23" s="9"/>
      <c r="R23" s="5">
        <v>2357</v>
      </c>
      <c r="S23" s="5">
        <v>1418</v>
      </c>
      <c r="T23" s="11">
        <f t="shared" ref="T23:T39" si="41">1-(SMALL(R23:S23,1)/LARGE(R23:S23,1))</f>
        <v>0.39838778107764106</v>
      </c>
      <c r="U23" s="9">
        <f t="shared" ref="U23:U39" si="42">LARGE(R23:S23,1)/SMALL(R23:S23,1)</f>
        <v>1.6622002820874471</v>
      </c>
      <c r="W23" s="3">
        <v>1.2</v>
      </c>
      <c r="X23" s="5">
        <v>420</v>
      </c>
      <c r="Y23" s="5">
        <v>322</v>
      </c>
      <c r="Z23" s="11">
        <f t="shared" ref="Z23:Z39" si="43">1-(SMALL(X23:Y23,1)/LARGE(X23:Y23,1))</f>
        <v>0.23333333333333328</v>
      </c>
      <c r="AA23" s="9">
        <f t="shared" ref="AA23:AA39" si="44">LARGE(X23:Y23,1)/SMALL(X23:Y23,1)</f>
        <v>1.3043478260869565</v>
      </c>
      <c r="AB23" s="6"/>
      <c r="AC23" s="5">
        <v>2155</v>
      </c>
      <c r="AD23" s="5">
        <v>1694</v>
      </c>
      <c r="AE23" s="11">
        <f t="shared" ref="AE23:AE39" si="45">1-(SMALL(AC23:AD23,1)/LARGE(AC23:AD23,1))</f>
        <v>0.21392111368909517</v>
      </c>
      <c r="AF23" s="9">
        <f t="shared" ref="AF23:AF39" si="46">LARGE(AC23:AD23,1)/SMALL(AC23:AD23,1)</f>
        <v>1.2721369539551357</v>
      </c>
      <c r="AH23" s="3">
        <v>1.2</v>
      </c>
      <c r="AI23" s="5">
        <f t="shared" ref="AI23:AI24" si="47">AVERAGE(X23,M23,B23)</f>
        <v>268.33333333333331</v>
      </c>
      <c r="AJ23" s="5">
        <f t="shared" ref="AJ23:AJ24" si="48">AVERAGE(Y23,N23,C23)</f>
        <v>206</v>
      </c>
      <c r="AK23" s="11">
        <f t="shared" si="38"/>
        <v>0.23229813664596266</v>
      </c>
      <c r="AL23" s="9">
        <f t="shared" si="39"/>
        <v>1.3025889967637541</v>
      </c>
      <c r="AM23" s="6"/>
      <c r="AN23" s="5">
        <f t="shared" ref="AN23:AN26" si="49">AVERAGE(AC23,R23,G23)</f>
        <v>1860.6666666666667</v>
      </c>
      <c r="AO23" s="5">
        <f t="shared" ref="AO23:AO26" si="50">AVERAGE(AD23,S23,H23)</f>
        <v>1208</v>
      </c>
      <c r="AP23" s="11">
        <f t="shared" ref="AP23:AP39" si="51">1-(SMALL(AN23:AO23,1)/LARGE(AN23:AO23,1))</f>
        <v>0.35077033321390183</v>
      </c>
      <c r="AQ23" s="9">
        <f t="shared" ref="AQ23:AQ39" si="52">LARGE(AN23:AO23,1)/SMALL(AN23:AO23,1)</f>
        <v>1.5402869757174393</v>
      </c>
    </row>
    <row r="24" spans="1:43" x14ac:dyDescent="0.25">
      <c r="A24" s="3">
        <v>1.3</v>
      </c>
      <c r="B24" s="5">
        <v>115</v>
      </c>
      <c r="C24" s="5">
        <v>77</v>
      </c>
      <c r="D24" s="11">
        <f t="shared" si="31"/>
        <v>0.33043478260869563</v>
      </c>
      <c r="E24" s="9">
        <f t="shared" si="32"/>
        <v>1.4935064935064934</v>
      </c>
      <c r="F24" s="6"/>
      <c r="G24" s="5">
        <v>1015</v>
      </c>
      <c r="H24" s="5">
        <v>705</v>
      </c>
      <c r="I24" s="11">
        <f t="shared" si="33"/>
        <v>0.30541871921182262</v>
      </c>
      <c r="J24" s="14">
        <f t="shared" si="34"/>
        <v>1.4397163120567376</v>
      </c>
      <c r="L24" s="3">
        <v>1.3</v>
      </c>
      <c r="M24" s="5">
        <v>248</v>
      </c>
      <c r="N24" s="5">
        <v>233</v>
      </c>
      <c r="O24" s="11">
        <f t="shared" si="35"/>
        <v>6.0483870967741882E-2</v>
      </c>
      <c r="P24" s="9">
        <f t="shared" si="40"/>
        <v>1.0643776824034334</v>
      </c>
      <c r="Q24" s="9"/>
      <c r="R24" s="5">
        <v>2287</v>
      </c>
      <c r="S24" s="5">
        <v>1466</v>
      </c>
      <c r="T24" s="11">
        <f t="shared" si="41"/>
        <v>0.35898557061652825</v>
      </c>
      <c r="U24" s="9">
        <f t="shared" si="42"/>
        <v>1.5600272851296044</v>
      </c>
      <c r="W24" s="3">
        <v>1.3</v>
      </c>
      <c r="X24" s="5">
        <v>366</v>
      </c>
      <c r="Y24" s="5">
        <v>292</v>
      </c>
      <c r="Z24" s="11">
        <f t="shared" si="43"/>
        <v>0.20218579234972678</v>
      </c>
      <c r="AA24" s="9">
        <f t="shared" si="44"/>
        <v>1.2534246575342465</v>
      </c>
      <c r="AB24" s="6"/>
      <c r="AC24" s="5">
        <v>1757</v>
      </c>
      <c r="AD24" s="5">
        <v>1558</v>
      </c>
      <c r="AE24" s="11">
        <f t="shared" si="45"/>
        <v>0.11326124075128063</v>
      </c>
      <c r="AF24" s="9">
        <f t="shared" si="46"/>
        <v>1.1277278562259307</v>
      </c>
      <c r="AH24" s="3">
        <v>1.3</v>
      </c>
      <c r="AI24" s="5">
        <f t="shared" si="47"/>
        <v>243</v>
      </c>
      <c r="AJ24" s="5">
        <f t="shared" si="48"/>
        <v>200.66666666666666</v>
      </c>
      <c r="AK24" s="11">
        <f t="shared" si="38"/>
        <v>0.17421124828532242</v>
      </c>
      <c r="AL24" s="9">
        <f t="shared" si="39"/>
        <v>1.2109634551495017</v>
      </c>
      <c r="AM24" s="6"/>
      <c r="AN24" s="5">
        <f t="shared" si="49"/>
        <v>1686.3333333333333</v>
      </c>
      <c r="AO24" s="5">
        <f t="shared" si="50"/>
        <v>1243</v>
      </c>
      <c r="AP24" s="11">
        <f t="shared" si="51"/>
        <v>0.26289780589049216</v>
      </c>
      <c r="AQ24" s="9">
        <f t="shared" si="52"/>
        <v>1.356663984982569</v>
      </c>
    </row>
    <row r="25" spans="1:43" s="24" customFormat="1" ht="15.75" x14ac:dyDescent="0.25">
      <c r="A25" s="16" t="s">
        <v>7</v>
      </c>
      <c r="B25" s="17">
        <f>AVERAGE(B22:B24)</f>
        <v>128.66666666666666</v>
      </c>
      <c r="C25" s="17">
        <f>AVERAGE(C22:C24)</f>
        <v>78.666666666666671</v>
      </c>
      <c r="D25" s="18">
        <f t="shared" si="31"/>
        <v>0.38860103626942999</v>
      </c>
      <c r="E25" s="19">
        <f t="shared" si="32"/>
        <v>1.6355932203389829</v>
      </c>
      <c r="F25" s="23"/>
      <c r="G25" s="17">
        <f>AVERAGE(G22:G24)</f>
        <v>1127.6666666666667</v>
      </c>
      <c r="H25" s="17">
        <f>AVERAGE(H22:H24)</f>
        <v>632</v>
      </c>
      <c r="I25" s="18">
        <f t="shared" si="33"/>
        <v>0.43955069464971919</v>
      </c>
      <c r="J25" s="21">
        <f t="shared" si="34"/>
        <v>1.784282700421941</v>
      </c>
      <c r="L25" s="16" t="s">
        <v>7</v>
      </c>
      <c r="M25" s="17">
        <f>AVERAGE(M22:M24)</f>
        <v>359</v>
      </c>
      <c r="N25" s="17">
        <f>AVERAGE(N22:N24)</f>
        <v>282.66666666666669</v>
      </c>
      <c r="O25" s="18">
        <f t="shared" si="35"/>
        <v>0.21262766945218192</v>
      </c>
      <c r="P25" s="19">
        <f t="shared" si="40"/>
        <v>1.2700471698113207</v>
      </c>
      <c r="Q25" s="19"/>
      <c r="R25" s="17">
        <f>AVERAGE(R22:R24)</f>
        <v>3089.6666666666665</v>
      </c>
      <c r="S25" s="17">
        <f>AVERAGE(S22:S24)</f>
        <v>1708.6666666666667</v>
      </c>
      <c r="T25" s="18">
        <f t="shared" si="41"/>
        <v>0.4469737835796741</v>
      </c>
      <c r="U25" s="19">
        <f t="shared" si="42"/>
        <v>1.8082325399921966</v>
      </c>
      <c r="W25" s="16" t="s">
        <v>7</v>
      </c>
      <c r="X25" s="17">
        <f>AVERAGE(X22:X24)</f>
        <v>431</v>
      </c>
      <c r="Y25" s="17">
        <f>AVERAGE(Y22:Y24)</f>
        <v>327.66666666666669</v>
      </c>
      <c r="Z25" s="18">
        <f t="shared" si="43"/>
        <v>0.23975251353441607</v>
      </c>
      <c r="AA25" s="19">
        <f t="shared" si="44"/>
        <v>1.3153611393692777</v>
      </c>
      <c r="AB25" s="23"/>
      <c r="AC25" s="17">
        <f>AVERAGE(AC22:AC24)</f>
        <v>1940.3333333333333</v>
      </c>
      <c r="AD25" s="17">
        <f>AVERAGE(AD22:AD24)</f>
        <v>1602.3333333333333</v>
      </c>
      <c r="AE25" s="18">
        <f t="shared" si="45"/>
        <v>0.174196873389452</v>
      </c>
      <c r="AF25" s="19">
        <f t="shared" si="46"/>
        <v>1.2109423757021012</v>
      </c>
      <c r="AH25" s="16" t="s">
        <v>7</v>
      </c>
      <c r="AI25" s="17">
        <f>AVERAGE(AI22:AI24)</f>
        <v>306.22222222222223</v>
      </c>
      <c r="AJ25" s="17">
        <f>AVERAGE(AJ22:AJ24)</f>
        <v>229.66666666666666</v>
      </c>
      <c r="AK25" s="18">
        <f t="shared" si="38"/>
        <v>0.25</v>
      </c>
      <c r="AL25" s="19">
        <f t="shared" si="39"/>
        <v>1.3333333333333335</v>
      </c>
      <c r="AM25" s="23"/>
      <c r="AN25" s="17">
        <f>AVERAGE(AN22:AN24)</f>
        <v>2052.5555555555552</v>
      </c>
      <c r="AO25" s="17">
        <f>AVERAGE(AO22:AO24)</f>
        <v>1314.3333333333333</v>
      </c>
      <c r="AP25" s="18">
        <f t="shared" si="51"/>
        <v>0.35966004438910837</v>
      </c>
      <c r="AQ25" s="19">
        <f t="shared" si="52"/>
        <v>1.5616704708766589</v>
      </c>
    </row>
    <row r="26" spans="1:43" x14ac:dyDescent="0.25">
      <c r="A26" s="3">
        <v>2.1</v>
      </c>
      <c r="B26" s="5">
        <v>277</v>
      </c>
      <c r="C26" s="5">
        <v>1016</v>
      </c>
      <c r="D26" s="11">
        <f t="shared" si="31"/>
        <v>0.72736220472440949</v>
      </c>
      <c r="E26" s="9">
        <f t="shared" si="32"/>
        <v>3.6678700361010832</v>
      </c>
      <c r="F26" s="6"/>
      <c r="G26" s="5">
        <v>2184</v>
      </c>
      <c r="H26" s="5">
        <v>9839</v>
      </c>
      <c r="I26" s="11">
        <f t="shared" si="33"/>
        <v>0.77802622217705053</v>
      </c>
      <c r="J26" s="14">
        <f t="shared" si="34"/>
        <v>4.5050366300366305</v>
      </c>
      <c r="L26" s="3">
        <v>2.1</v>
      </c>
      <c r="M26" s="5">
        <v>2468</v>
      </c>
      <c r="N26" s="5">
        <v>4163</v>
      </c>
      <c r="O26" s="11">
        <f t="shared" si="35"/>
        <v>0.40715829930338698</v>
      </c>
      <c r="P26" s="9">
        <f t="shared" si="40"/>
        <v>1.6867909238249594</v>
      </c>
      <c r="Q26" s="9"/>
      <c r="R26" s="5">
        <v>18345</v>
      </c>
      <c r="S26" s="5">
        <v>21475</v>
      </c>
      <c r="T26" s="11">
        <f t="shared" si="41"/>
        <v>0.1457508731082654</v>
      </c>
      <c r="U26" s="9">
        <f t="shared" si="42"/>
        <v>1.1706186971926955</v>
      </c>
      <c r="W26" s="3">
        <v>2.1</v>
      </c>
      <c r="X26" s="5">
        <v>703</v>
      </c>
      <c r="Y26" s="5">
        <v>453</v>
      </c>
      <c r="Z26" s="11">
        <f t="shared" si="43"/>
        <v>0.35561877667140829</v>
      </c>
      <c r="AA26" s="9">
        <f t="shared" si="44"/>
        <v>1.5518763796909492</v>
      </c>
      <c r="AB26" s="6"/>
      <c r="AC26" s="5">
        <v>3337</v>
      </c>
      <c r="AD26" s="5">
        <v>2934</v>
      </c>
      <c r="AE26" s="11">
        <f t="shared" si="45"/>
        <v>0.12076715612825895</v>
      </c>
      <c r="AF26" s="9">
        <f t="shared" si="46"/>
        <v>1.1373551465576006</v>
      </c>
      <c r="AH26" s="3">
        <v>2.1</v>
      </c>
      <c r="AI26" s="5">
        <f>AVERAGE(X26,M26,B26)</f>
        <v>1149.3333333333333</v>
      </c>
      <c r="AJ26" s="5">
        <f>AVERAGE(Y26,N26,C26)</f>
        <v>1877.3333333333333</v>
      </c>
      <c r="AK26" s="11">
        <f t="shared" si="38"/>
        <v>0.38778409090909094</v>
      </c>
      <c r="AL26" s="9">
        <f t="shared" si="39"/>
        <v>1.6334106728538282</v>
      </c>
      <c r="AM26" s="6"/>
      <c r="AN26" s="5">
        <f t="shared" si="49"/>
        <v>7955.333333333333</v>
      </c>
      <c r="AO26" s="5">
        <f t="shared" si="50"/>
        <v>11416</v>
      </c>
      <c r="AP26" s="11">
        <f t="shared" si="51"/>
        <v>0.3031417893015651</v>
      </c>
      <c r="AQ26" s="9">
        <f t="shared" si="52"/>
        <v>1.4350121511774072</v>
      </c>
    </row>
    <row r="27" spans="1:43" x14ac:dyDescent="0.25">
      <c r="A27" s="3">
        <v>2.2000000000000002</v>
      </c>
      <c r="B27" s="5">
        <v>244</v>
      </c>
      <c r="C27" s="5">
        <v>1020</v>
      </c>
      <c r="D27" s="11">
        <f t="shared" si="31"/>
        <v>0.76078431372549016</v>
      </c>
      <c r="E27" s="9">
        <f t="shared" si="32"/>
        <v>4.1803278688524594</v>
      </c>
      <c r="F27" s="6"/>
      <c r="G27" s="5">
        <v>2995</v>
      </c>
      <c r="H27" s="5">
        <v>10106</v>
      </c>
      <c r="I27" s="11">
        <f t="shared" si="33"/>
        <v>0.70364140114783291</v>
      </c>
      <c r="J27" s="14">
        <f t="shared" si="34"/>
        <v>3.3742904841402339</v>
      </c>
      <c r="L27" s="3">
        <v>2.2000000000000002</v>
      </c>
      <c r="M27" s="5">
        <v>1957</v>
      </c>
      <c r="N27" s="5">
        <v>4279</v>
      </c>
      <c r="O27" s="11">
        <f t="shared" si="35"/>
        <v>0.5426501519046506</v>
      </c>
      <c r="P27" s="9">
        <f t="shared" si="40"/>
        <v>2.1865099642309658</v>
      </c>
      <c r="Q27" s="9"/>
      <c r="R27" s="5">
        <v>14934</v>
      </c>
      <c r="S27" s="5">
        <v>21788</v>
      </c>
      <c r="T27" s="11">
        <f t="shared" si="41"/>
        <v>0.31457683128327518</v>
      </c>
      <c r="U27" s="9">
        <f t="shared" si="42"/>
        <v>1.4589527253247623</v>
      </c>
      <c r="W27" s="3">
        <v>2.2000000000000002</v>
      </c>
      <c r="X27" s="5">
        <v>617</v>
      </c>
      <c r="Y27" s="5">
        <v>653</v>
      </c>
      <c r="Z27" s="11">
        <f t="shared" si="43"/>
        <v>5.513016845329255E-2</v>
      </c>
      <c r="AA27" s="9">
        <f t="shared" si="44"/>
        <v>1.0583468395461912</v>
      </c>
      <c r="AB27" s="6"/>
      <c r="AC27" s="5">
        <v>3367</v>
      </c>
      <c r="AD27" s="5">
        <v>4780</v>
      </c>
      <c r="AE27" s="11">
        <f t="shared" si="45"/>
        <v>0.29560669456066946</v>
      </c>
      <c r="AF27" s="9">
        <f t="shared" si="46"/>
        <v>1.4196614196614197</v>
      </c>
      <c r="AH27" s="3">
        <v>2.2000000000000002</v>
      </c>
      <c r="AI27" s="5">
        <f t="shared" ref="AI27:AI28" si="53">AVERAGE(X27,M27,B27)</f>
        <v>939.33333333333337</v>
      </c>
      <c r="AJ27" s="5">
        <f t="shared" ref="AJ27:AJ28" si="54">AVERAGE(Y27,N27,C27)</f>
        <v>1984</v>
      </c>
      <c r="AK27" s="11">
        <f t="shared" si="38"/>
        <v>0.52654569892473124</v>
      </c>
      <c r="AL27" s="9">
        <f t="shared" si="39"/>
        <v>2.1121362668559263</v>
      </c>
      <c r="AM27" s="6"/>
      <c r="AN27" s="5">
        <f t="shared" ref="AN27:AO30" si="55">AVERAGE(AC27,R27,G27)</f>
        <v>7098.666666666667</v>
      </c>
      <c r="AO27" s="5">
        <f t="shared" ref="AO27:AO28" si="56">AVERAGE(AD27,S27,H27)</f>
        <v>12224.666666666666</v>
      </c>
      <c r="AP27" s="11">
        <f t="shared" si="51"/>
        <v>0.41931613677264545</v>
      </c>
      <c r="AQ27" s="9">
        <f t="shared" si="52"/>
        <v>1.7221074380165287</v>
      </c>
    </row>
    <row r="28" spans="1:43" x14ac:dyDescent="0.25">
      <c r="A28" s="3">
        <v>2.2999999999999998</v>
      </c>
      <c r="B28" s="5">
        <v>230</v>
      </c>
      <c r="C28" s="5">
        <v>824</v>
      </c>
      <c r="D28" s="11">
        <f t="shared" si="31"/>
        <v>0.720873786407767</v>
      </c>
      <c r="E28" s="9">
        <f t="shared" si="32"/>
        <v>3.5826086956521741</v>
      </c>
      <c r="F28" s="6"/>
      <c r="G28" s="5">
        <v>1728</v>
      </c>
      <c r="H28" s="5">
        <v>8002</v>
      </c>
      <c r="I28" s="11">
        <f t="shared" si="33"/>
        <v>0.78405398650337421</v>
      </c>
      <c r="J28" s="14">
        <f t="shared" si="34"/>
        <v>4.6307870370370372</v>
      </c>
      <c r="L28" s="3">
        <v>2.2999999999999998</v>
      </c>
      <c r="M28" s="5">
        <v>1191</v>
      </c>
      <c r="N28" s="5">
        <v>4078</v>
      </c>
      <c r="O28" s="11">
        <f t="shared" si="35"/>
        <v>0.70794507111329086</v>
      </c>
      <c r="P28" s="9">
        <f t="shared" si="40"/>
        <v>3.4240134340890007</v>
      </c>
      <c r="Q28" s="9"/>
      <c r="R28" s="5">
        <v>8743</v>
      </c>
      <c r="S28" s="5">
        <v>20900</v>
      </c>
      <c r="T28" s="11">
        <f t="shared" si="41"/>
        <v>0.58167464114832534</v>
      </c>
      <c r="U28" s="9">
        <f t="shared" si="42"/>
        <v>2.3904838156239276</v>
      </c>
      <c r="W28" s="3">
        <v>2.2999999999999998</v>
      </c>
      <c r="X28" s="5">
        <v>613</v>
      </c>
      <c r="Y28" s="5">
        <v>424</v>
      </c>
      <c r="Z28" s="11">
        <f t="shared" si="43"/>
        <v>0.30831973898858078</v>
      </c>
      <c r="AA28" s="9">
        <f t="shared" si="44"/>
        <v>1.445754716981132</v>
      </c>
      <c r="AB28" s="6"/>
      <c r="AC28" s="5">
        <v>2439</v>
      </c>
      <c r="AD28" s="5">
        <v>2862</v>
      </c>
      <c r="AE28" s="11">
        <f t="shared" si="45"/>
        <v>0.14779874213836475</v>
      </c>
      <c r="AF28" s="9">
        <f t="shared" si="46"/>
        <v>1.1734317343173433</v>
      </c>
      <c r="AH28" s="3">
        <v>2.2999999999999998</v>
      </c>
      <c r="AI28" s="5">
        <f t="shared" si="53"/>
        <v>678</v>
      </c>
      <c r="AJ28" s="5">
        <f t="shared" si="54"/>
        <v>1775.3333333333333</v>
      </c>
      <c r="AK28" s="11">
        <f t="shared" si="38"/>
        <v>0.61809988734509957</v>
      </c>
      <c r="AL28" s="9">
        <f t="shared" si="39"/>
        <v>2.6184857423795478</v>
      </c>
      <c r="AM28" s="6"/>
      <c r="AN28" s="5">
        <f t="shared" si="55"/>
        <v>4303.333333333333</v>
      </c>
      <c r="AO28" s="5">
        <f t="shared" si="56"/>
        <v>10588</v>
      </c>
      <c r="AP28" s="11">
        <f t="shared" si="51"/>
        <v>0.59356504218612272</v>
      </c>
      <c r="AQ28" s="9">
        <f t="shared" si="52"/>
        <v>2.4604182804027888</v>
      </c>
    </row>
    <row r="29" spans="1:43" s="24" customFormat="1" ht="15.75" x14ac:dyDescent="0.25">
      <c r="A29" s="16" t="s">
        <v>6</v>
      </c>
      <c r="B29" s="17">
        <f>AVERAGE(B26:B28)</f>
        <v>250.33333333333334</v>
      </c>
      <c r="C29" s="17">
        <f>AVERAGE(C26:C28)</f>
        <v>953.33333333333337</v>
      </c>
      <c r="D29" s="18">
        <f t="shared" si="31"/>
        <v>0.73741258741258742</v>
      </c>
      <c r="E29" s="19">
        <f t="shared" si="32"/>
        <v>3.8082556591211718</v>
      </c>
      <c r="F29" s="23"/>
      <c r="G29" s="17">
        <f>AVERAGE(G26:G28)</f>
        <v>2302.3333333333335</v>
      </c>
      <c r="H29" s="17">
        <f>AVERAGE(H26:H28)</f>
        <v>9315.6666666666661</v>
      </c>
      <c r="I29" s="18">
        <f t="shared" si="33"/>
        <v>0.75285361577271259</v>
      </c>
      <c r="J29" s="21">
        <f t="shared" si="34"/>
        <v>4.0461850296800339</v>
      </c>
      <c r="L29" s="16" t="s">
        <v>6</v>
      </c>
      <c r="M29" s="17">
        <f>AVERAGE(M26:M28)</f>
        <v>1872</v>
      </c>
      <c r="N29" s="17">
        <f>AVERAGE(N26:N28)</f>
        <v>4173.333333333333</v>
      </c>
      <c r="O29" s="18">
        <f t="shared" si="35"/>
        <v>0.55143769968051115</v>
      </c>
      <c r="P29" s="19">
        <f t="shared" si="40"/>
        <v>2.2293447293447293</v>
      </c>
      <c r="Q29" s="19"/>
      <c r="R29" s="17">
        <f>AVERAGE(R26:R28)</f>
        <v>14007.333333333334</v>
      </c>
      <c r="S29" s="17">
        <f>AVERAGE(S26:S28)</f>
        <v>21387.666666666668</v>
      </c>
      <c r="T29" s="18">
        <f t="shared" si="41"/>
        <v>0.34507426398391594</v>
      </c>
      <c r="U29" s="19">
        <f t="shared" si="42"/>
        <v>1.5268906763124077</v>
      </c>
      <c r="W29" s="16" t="s">
        <v>6</v>
      </c>
      <c r="X29" s="17">
        <f>AVERAGE(X26:X28)</f>
        <v>644.33333333333337</v>
      </c>
      <c r="Y29" s="17">
        <f>AVERAGE(Y26:Y28)</f>
        <v>510</v>
      </c>
      <c r="Z29" s="18">
        <f t="shared" si="43"/>
        <v>0.20848422141748579</v>
      </c>
      <c r="AA29" s="19">
        <f t="shared" si="44"/>
        <v>1.2633986928104577</v>
      </c>
      <c r="AB29" s="23"/>
      <c r="AC29" s="17">
        <f>AVERAGE(AC26:AC28)</f>
        <v>3047.6666666666665</v>
      </c>
      <c r="AD29" s="17">
        <f>AVERAGE(AD26:AD28)</f>
        <v>3525.3333333333335</v>
      </c>
      <c r="AE29" s="18">
        <f t="shared" si="45"/>
        <v>0.13549546142208779</v>
      </c>
      <c r="AF29" s="19">
        <f t="shared" si="46"/>
        <v>1.1567319260636553</v>
      </c>
      <c r="AH29" s="16" t="s">
        <v>6</v>
      </c>
      <c r="AI29" s="17">
        <f>AVERAGE(AI26:AI28)</f>
        <v>922.22222222222217</v>
      </c>
      <c r="AJ29" s="17">
        <f>AVERAGE(AJ26:AJ28)</f>
        <v>1878.8888888888887</v>
      </c>
      <c r="AK29" s="18">
        <f t="shared" si="38"/>
        <v>0.50916617386162033</v>
      </c>
      <c r="AL29" s="19">
        <f t="shared" si="39"/>
        <v>2.0373493975903614</v>
      </c>
      <c r="AM29" s="23"/>
      <c r="AN29" s="17">
        <f>AVERAGE(AN26:AN28)</f>
        <v>6452.4444444444443</v>
      </c>
      <c r="AO29" s="17">
        <f>AVERAGE(AO26:AO28)</f>
        <v>11409.555555555555</v>
      </c>
      <c r="AP29" s="18">
        <f t="shared" si="51"/>
        <v>0.43447013224782338</v>
      </c>
      <c r="AQ29" s="19">
        <f t="shared" si="52"/>
        <v>1.7682532029205125</v>
      </c>
    </row>
    <row r="30" spans="1:43" x14ac:dyDescent="0.25">
      <c r="A30" s="3">
        <v>3.1</v>
      </c>
      <c r="B30" s="5">
        <v>455</v>
      </c>
      <c r="C30" s="5">
        <v>1632</v>
      </c>
      <c r="D30" s="11">
        <f t="shared" si="31"/>
        <v>0.72120098039215685</v>
      </c>
      <c r="E30" s="9">
        <f t="shared" si="32"/>
        <v>3.5868131868131869</v>
      </c>
      <c r="F30" s="6"/>
      <c r="G30" s="5">
        <v>4876</v>
      </c>
      <c r="H30" s="5">
        <v>16378</v>
      </c>
      <c r="I30" s="11">
        <f t="shared" si="33"/>
        <v>0.70228355110514107</v>
      </c>
      <c r="J30" s="14">
        <f t="shared" si="34"/>
        <v>3.3589007383100902</v>
      </c>
      <c r="L30" s="3">
        <v>3.1</v>
      </c>
      <c r="M30" s="5">
        <v>2856</v>
      </c>
      <c r="N30" s="5">
        <v>6362</v>
      </c>
      <c r="O30" s="11">
        <f t="shared" si="35"/>
        <v>0.55108456460232635</v>
      </c>
      <c r="P30" s="9">
        <f t="shared" si="40"/>
        <v>2.2275910364145659</v>
      </c>
      <c r="Q30" s="9"/>
      <c r="R30" s="5">
        <v>28593</v>
      </c>
      <c r="S30" s="5">
        <v>33457</v>
      </c>
      <c r="T30" s="11">
        <f t="shared" si="41"/>
        <v>0.14538063783363719</v>
      </c>
      <c r="U30" s="9">
        <f t="shared" si="42"/>
        <v>1.1701115657678454</v>
      </c>
      <c r="W30" s="3">
        <v>3.1</v>
      </c>
      <c r="X30" s="5">
        <v>824</v>
      </c>
      <c r="Y30" s="5">
        <v>610</v>
      </c>
      <c r="Z30" s="11">
        <f t="shared" si="43"/>
        <v>0.25970873786407767</v>
      </c>
      <c r="AA30" s="9">
        <f t="shared" si="44"/>
        <v>1.3508196721311476</v>
      </c>
      <c r="AB30" s="6"/>
      <c r="AC30" s="5">
        <v>5903</v>
      </c>
      <c r="AD30" s="5">
        <v>4382</v>
      </c>
      <c r="AE30" s="11">
        <f t="shared" si="45"/>
        <v>0.25766559376588172</v>
      </c>
      <c r="AF30" s="9">
        <f t="shared" si="46"/>
        <v>1.3471017800091283</v>
      </c>
      <c r="AH30" s="3">
        <v>3.1</v>
      </c>
      <c r="AI30" s="5">
        <f>AVERAGE(X30,M30,B30)</f>
        <v>1378.3333333333333</v>
      </c>
      <c r="AJ30" s="5">
        <f>AVERAGE(Y30,N30,C30)</f>
        <v>2868</v>
      </c>
      <c r="AK30" s="11">
        <f t="shared" si="38"/>
        <v>0.51940957694095768</v>
      </c>
      <c r="AL30" s="9">
        <f t="shared" si="39"/>
        <v>2.0807738814993955</v>
      </c>
      <c r="AM30" s="6"/>
      <c r="AN30" s="5">
        <f t="shared" si="55"/>
        <v>13124</v>
      </c>
      <c r="AO30" s="5">
        <f t="shared" si="55"/>
        <v>18072.333333333332</v>
      </c>
      <c r="AP30" s="11">
        <f t="shared" si="51"/>
        <v>0.27380710847151257</v>
      </c>
      <c r="AQ30" s="9">
        <f t="shared" si="52"/>
        <v>1.3770446002235091</v>
      </c>
    </row>
    <row r="31" spans="1:43" x14ac:dyDescent="0.25">
      <c r="A31" s="3">
        <v>3.2</v>
      </c>
      <c r="B31" s="5">
        <v>249</v>
      </c>
      <c r="C31" s="5">
        <v>1597</v>
      </c>
      <c r="D31" s="11">
        <f t="shared" si="31"/>
        <v>0.84408265497808388</v>
      </c>
      <c r="E31" s="9">
        <f t="shared" si="32"/>
        <v>6.4136546184738954</v>
      </c>
      <c r="F31" s="6"/>
      <c r="G31" s="5">
        <v>2385</v>
      </c>
      <c r="H31" s="5">
        <v>16367</v>
      </c>
      <c r="I31" s="11">
        <f t="shared" si="33"/>
        <v>0.85427995356510045</v>
      </c>
      <c r="J31" s="14">
        <f t="shared" si="34"/>
        <v>6.862473794549266</v>
      </c>
      <c r="L31" s="3">
        <v>3.2</v>
      </c>
      <c r="M31" s="5">
        <v>1815</v>
      </c>
      <c r="N31" s="5">
        <v>5886</v>
      </c>
      <c r="O31" s="11">
        <f t="shared" si="35"/>
        <v>0.69164118246687056</v>
      </c>
      <c r="P31" s="9">
        <f t="shared" si="40"/>
        <v>3.2429752066115705</v>
      </c>
      <c r="Q31" s="9"/>
      <c r="R31" s="5">
        <v>16341</v>
      </c>
      <c r="S31" s="5">
        <v>31073</v>
      </c>
      <c r="T31" s="11">
        <f t="shared" si="41"/>
        <v>0.47410935538892285</v>
      </c>
      <c r="U31" s="9">
        <f t="shared" si="42"/>
        <v>1.9015360137078514</v>
      </c>
      <c r="W31" s="3">
        <v>3.2</v>
      </c>
      <c r="X31" s="5">
        <v>575</v>
      </c>
      <c r="Y31" s="5">
        <v>481</v>
      </c>
      <c r="Z31" s="11">
        <f t="shared" si="43"/>
        <v>0.16347826086956518</v>
      </c>
      <c r="AA31" s="9">
        <f t="shared" si="44"/>
        <v>1.1954261954261953</v>
      </c>
      <c r="AB31" s="6"/>
      <c r="AC31" s="5">
        <v>3755</v>
      </c>
      <c r="AD31" s="5">
        <v>3179</v>
      </c>
      <c r="AE31" s="11">
        <f t="shared" si="45"/>
        <v>0.15339547270306253</v>
      </c>
      <c r="AF31" s="9">
        <f t="shared" si="46"/>
        <v>1.1811890531613716</v>
      </c>
      <c r="AH31" s="3">
        <v>3.2</v>
      </c>
      <c r="AI31" s="5">
        <f t="shared" ref="AI31:AI33" si="57">AVERAGE(X31,M31,B31)</f>
        <v>879.66666666666663</v>
      </c>
      <c r="AJ31" s="5">
        <f t="shared" ref="AJ31:AJ33" si="58">AVERAGE(Y31,N31,C31)</f>
        <v>2654.6666666666665</v>
      </c>
      <c r="AK31" s="11">
        <f t="shared" si="38"/>
        <v>0.66863385233550976</v>
      </c>
      <c r="AL31" s="9">
        <f t="shared" si="39"/>
        <v>3.0178097764304659</v>
      </c>
      <c r="AM31" s="6"/>
      <c r="AN31" s="5">
        <f t="shared" ref="AN31:AO35" si="59">AVERAGE(AC31,R31,G31)</f>
        <v>7493.666666666667</v>
      </c>
      <c r="AO31" s="5">
        <f t="shared" ref="AO31:AO33" si="60">AVERAGE(AD31,S31,H31)</f>
        <v>16873</v>
      </c>
      <c r="AP31" s="11">
        <f t="shared" si="51"/>
        <v>0.55587822754301741</v>
      </c>
      <c r="AQ31" s="9">
        <f t="shared" si="52"/>
        <v>2.2516347137582846</v>
      </c>
    </row>
    <row r="32" spans="1:43" x14ac:dyDescent="0.25">
      <c r="A32" s="3">
        <v>3.3</v>
      </c>
      <c r="B32" s="5">
        <v>227</v>
      </c>
      <c r="C32" s="5">
        <v>812</v>
      </c>
      <c r="D32" s="11">
        <f t="shared" si="31"/>
        <v>0.72044334975369462</v>
      </c>
      <c r="E32" s="9">
        <f t="shared" si="32"/>
        <v>3.5770925110132157</v>
      </c>
      <c r="F32" s="6"/>
      <c r="G32" s="5">
        <v>1921</v>
      </c>
      <c r="H32" s="5">
        <v>8079</v>
      </c>
      <c r="I32" s="11">
        <f t="shared" si="33"/>
        <v>0.76222304740685731</v>
      </c>
      <c r="J32" s="14">
        <f t="shared" si="34"/>
        <v>4.2056220718375847</v>
      </c>
      <c r="L32" s="3">
        <v>3.3</v>
      </c>
      <c r="M32" s="5">
        <v>1174</v>
      </c>
      <c r="N32" s="5">
        <v>7989</v>
      </c>
      <c r="O32" s="11">
        <f t="shared" si="35"/>
        <v>0.85304794091876324</v>
      </c>
      <c r="P32" s="9">
        <f t="shared" si="40"/>
        <v>6.8049403747870532</v>
      </c>
      <c r="Q32" s="9"/>
      <c r="R32" s="5">
        <v>13605</v>
      </c>
      <c r="S32" s="5">
        <v>41804</v>
      </c>
      <c r="T32" s="11">
        <f t="shared" si="41"/>
        <v>0.67455267438522637</v>
      </c>
      <c r="U32" s="9">
        <f t="shared" si="42"/>
        <v>3.0726938625505329</v>
      </c>
      <c r="W32" s="3">
        <v>3.3</v>
      </c>
      <c r="X32" s="5">
        <v>626</v>
      </c>
      <c r="Y32" s="5">
        <v>538</v>
      </c>
      <c r="Z32" s="11">
        <f t="shared" si="43"/>
        <v>0.14057507987220452</v>
      </c>
      <c r="AA32" s="9">
        <f t="shared" si="44"/>
        <v>1.1635687732342008</v>
      </c>
      <c r="AB32" s="6"/>
      <c r="AC32" s="5">
        <v>3115</v>
      </c>
      <c r="AD32" s="5">
        <v>3512</v>
      </c>
      <c r="AE32" s="11">
        <f t="shared" si="45"/>
        <v>0.11304100227790437</v>
      </c>
      <c r="AF32" s="9">
        <f t="shared" si="46"/>
        <v>1.1274478330658106</v>
      </c>
      <c r="AH32" s="3">
        <v>3.3</v>
      </c>
      <c r="AI32" s="5">
        <f t="shared" si="57"/>
        <v>675.66666666666663</v>
      </c>
      <c r="AJ32" s="5">
        <f t="shared" si="58"/>
        <v>3113</v>
      </c>
      <c r="AK32" s="11">
        <f t="shared" si="38"/>
        <v>0.78295320698147552</v>
      </c>
      <c r="AL32" s="9">
        <f t="shared" si="39"/>
        <v>4.6073014306857427</v>
      </c>
      <c r="AM32" s="6"/>
      <c r="AN32" s="5">
        <f t="shared" si="59"/>
        <v>6213.666666666667</v>
      </c>
      <c r="AO32" s="5">
        <f t="shared" si="60"/>
        <v>17798.333333333332</v>
      </c>
      <c r="AP32" s="11">
        <f t="shared" si="51"/>
        <v>0.65088491431781992</v>
      </c>
      <c r="AQ32" s="9">
        <f t="shared" si="52"/>
        <v>2.8643849578885248</v>
      </c>
    </row>
    <row r="33" spans="1:43" x14ac:dyDescent="0.25">
      <c r="A33" s="3">
        <v>3.4</v>
      </c>
      <c r="B33" s="5">
        <v>218</v>
      </c>
      <c r="C33" s="5">
        <v>1151</v>
      </c>
      <c r="D33" s="11">
        <f t="shared" si="31"/>
        <v>0.8105994787141616</v>
      </c>
      <c r="E33" s="9">
        <f t="shared" si="32"/>
        <v>5.2798165137614683</v>
      </c>
      <c r="F33" s="6"/>
      <c r="G33" s="5">
        <v>1802</v>
      </c>
      <c r="H33" s="5">
        <v>10943</v>
      </c>
      <c r="I33" s="11">
        <f t="shared" si="33"/>
        <v>0.83532852051539797</v>
      </c>
      <c r="J33" s="14">
        <f t="shared" si="34"/>
        <v>6.0726970033296341</v>
      </c>
      <c r="L33" s="3">
        <v>3.4</v>
      </c>
      <c r="M33" s="5">
        <v>1010</v>
      </c>
      <c r="N33" s="5">
        <v>8763</v>
      </c>
      <c r="O33" s="11">
        <f t="shared" si="35"/>
        <v>0.88474266803606072</v>
      </c>
      <c r="P33" s="9">
        <f t="shared" si="40"/>
        <v>8.6762376237623755</v>
      </c>
      <c r="Q33" s="9"/>
      <c r="R33" s="5">
        <v>7917</v>
      </c>
      <c r="S33" s="5">
        <v>45993</v>
      </c>
      <c r="T33" s="11">
        <f t="shared" si="41"/>
        <v>0.82786510990802942</v>
      </c>
      <c r="U33" s="9">
        <f t="shared" si="42"/>
        <v>5.8093974990526718</v>
      </c>
      <c r="W33" s="3">
        <v>3.4</v>
      </c>
      <c r="X33" s="5">
        <v>572</v>
      </c>
      <c r="Y33" s="5">
        <v>511</v>
      </c>
      <c r="Z33" s="11">
        <f t="shared" si="43"/>
        <v>0.10664335664335667</v>
      </c>
      <c r="AA33" s="9">
        <f t="shared" si="44"/>
        <v>1.1193737769080234</v>
      </c>
      <c r="AB33" s="6"/>
      <c r="AC33" s="5">
        <v>2713</v>
      </c>
      <c r="AD33" s="5">
        <v>4674</v>
      </c>
      <c r="AE33" s="11">
        <f t="shared" si="45"/>
        <v>0.4195549850235345</v>
      </c>
      <c r="AF33" s="9">
        <f t="shared" si="46"/>
        <v>1.7228160707703648</v>
      </c>
      <c r="AH33" s="3">
        <v>3.4</v>
      </c>
      <c r="AI33" s="5">
        <f t="shared" si="57"/>
        <v>600</v>
      </c>
      <c r="AJ33" s="5">
        <f t="shared" si="58"/>
        <v>3475</v>
      </c>
      <c r="AK33" s="11">
        <f t="shared" si="38"/>
        <v>0.82733812949640284</v>
      </c>
      <c r="AL33" s="9">
        <f t="shared" si="39"/>
        <v>5.791666666666667</v>
      </c>
      <c r="AM33" s="6"/>
      <c r="AN33" s="5">
        <f t="shared" si="59"/>
        <v>4144</v>
      </c>
      <c r="AO33" s="5">
        <f t="shared" si="60"/>
        <v>20536.666666666668</v>
      </c>
      <c r="AP33" s="11">
        <f t="shared" si="51"/>
        <v>0.79821457555591624</v>
      </c>
      <c r="AQ33" s="9">
        <f t="shared" si="52"/>
        <v>4.9557593307593306</v>
      </c>
    </row>
    <row r="34" spans="1:43" s="24" customFormat="1" ht="15.75" x14ac:dyDescent="0.25">
      <c r="A34" s="16" t="s">
        <v>5</v>
      </c>
      <c r="B34" s="17">
        <f>AVERAGE(B30:B33)</f>
        <v>287.25</v>
      </c>
      <c r="C34" s="17">
        <f>AVERAGE(C30:C33)</f>
        <v>1298</v>
      </c>
      <c r="D34" s="18">
        <f t="shared" si="31"/>
        <v>0.77869799691833586</v>
      </c>
      <c r="E34" s="19">
        <f t="shared" si="32"/>
        <v>4.5187119234116624</v>
      </c>
      <c r="F34" s="23"/>
      <c r="G34" s="17">
        <f>AVERAGE(G30:G33)</f>
        <v>2746</v>
      </c>
      <c r="H34" s="17">
        <f>AVERAGE(H30:H33)</f>
        <v>12941.75</v>
      </c>
      <c r="I34" s="18">
        <f t="shared" si="33"/>
        <v>0.78781849440763418</v>
      </c>
      <c r="J34" s="21">
        <f t="shared" si="34"/>
        <v>4.7129461034231612</v>
      </c>
      <c r="L34" s="16" t="s">
        <v>5</v>
      </c>
      <c r="M34" s="17">
        <f>AVERAGE(M30:M33)</f>
        <v>1713.75</v>
      </c>
      <c r="N34" s="17">
        <f>AVERAGE(N30:N33)</f>
        <v>7250</v>
      </c>
      <c r="O34" s="18">
        <f t="shared" si="35"/>
        <v>0.76362068965517238</v>
      </c>
      <c r="P34" s="19">
        <f t="shared" si="40"/>
        <v>4.2304886943836619</v>
      </c>
      <c r="Q34" s="19"/>
      <c r="R34" s="17">
        <f>AVERAGE(R30:R33)</f>
        <v>16614</v>
      </c>
      <c r="S34" s="17">
        <f>AVERAGE(S30:S33)</f>
        <v>38081.75</v>
      </c>
      <c r="T34" s="18">
        <f t="shared" si="41"/>
        <v>0.56372803245649161</v>
      </c>
      <c r="U34" s="19">
        <f t="shared" si="42"/>
        <v>2.292148188274949</v>
      </c>
      <c r="W34" s="16" t="s">
        <v>5</v>
      </c>
      <c r="X34" s="17">
        <f>AVERAGE(X30:X33)</f>
        <v>649.25</v>
      </c>
      <c r="Y34" s="17">
        <f>AVERAGE(Y30:Y33)</f>
        <v>535</v>
      </c>
      <c r="Z34" s="18">
        <f t="shared" si="43"/>
        <v>0.17597227570273388</v>
      </c>
      <c r="AA34" s="19">
        <f t="shared" si="44"/>
        <v>1.2135514018691589</v>
      </c>
      <c r="AB34" s="23"/>
      <c r="AC34" s="17">
        <f>AVERAGE(AC30:AC33)</f>
        <v>3871.5</v>
      </c>
      <c r="AD34" s="17">
        <f>AVERAGE(AD30:AD33)</f>
        <v>3936.75</v>
      </c>
      <c r="AE34" s="18">
        <f t="shared" si="45"/>
        <v>1.6574585635359074E-2</v>
      </c>
      <c r="AF34" s="19">
        <f t="shared" si="46"/>
        <v>1.0168539325842696</v>
      </c>
      <c r="AH34" s="16" t="s">
        <v>5</v>
      </c>
      <c r="AI34" s="17">
        <f>AVERAGE(AI30:AI33)</f>
        <v>883.41666666666663</v>
      </c>
      <c r="AJ34" s="17">
        <f>AVERAGE(AJ30:AJ33)</f>
        <v>3027.6666666666665</v>
      </c>
      <c r="AK34" s="18">
        <f t="shared" si="38"/>
        <v>0.70821865022569641</v>
      </c>
      <c r="AL34" s="19">
        <f t="shared" si="39"/>
        <v>3.4272238468069052</v>
      </c>
      <c r="AM34" s="23"/>
      <c r="AN34" s="17">
        <f>AVERAGE(AN30:AN33)</f>
        <v>7743.8333333333339</v>
      </c>
      <c r="AO34" s="17">
        <f>AVERAGE(AO30:AO33)</f>
        <v>18320.083333333332</v>
      </c>
      <c r="AP34" s="18">
        <f t="shared" si="51"/>
        <v>0.57730359669033526</v>
      </c>
      <c r="AQ34" s="19">
        <f t="shared" si="52"/>
        <v>2.3657641564255427</v>
      </c>
    </row>
    <row r="35" spans="1:43" x14ac:dyDescent="0.25">
      <c r="A35" s="3">
        <v>4.0999999999999996</v>
      </c>
      <c r="B35" s="5">
        <v>553</v>
      </c>
      <c r="C35" s="5">
        <v>1657</v>
      </c>
      <c r="D35" s="11">
        <f t="shared" si="31"/>
        <v>0.66626433313216649</v>
      </c>
      <c r="E35" s="9">
        <f t="shared" si="32"/>
        <v>2.996383363471971</v>
      </c>
      <c r="F35" s="6"/>
      <c r="G35" s="5">
        <v>5054</v>
      </c>
      <c r="H35" s="5">
        <v>16816</v>
      </c>
      <c r="I35" s="11">
        <f t="shared" si="33"/>
        <v>0.69945290199809707</v>
      </c>
      <c r="J35" s="14">
        <f t="shared" si="34"/>
        <v>3.327265532251682</v>
      </c>
      <c r="L35" s="3">
        <v>4.0999999999999996</v>
      </c>
      <c r="M35" s="5">
        <v>3300</v>
      </c>
      <c r="N35" s="5">
        <v>9237</v>
      </c>
      <c r="O35" s="11">
        <f t="shared" si="35"/>
        <v>0.64274114972393637</v>
      </c>
      <c r="P35" s="9">
        <f t="shared" si="40"/>
        <v>2.7990909090909093</v>
      </c>
      <c r="Q35" s="9"/>
      <c r="R35" s="5">
        <v>31256</v>
      </c>
      <c r="S35" s="5">
        <v>47260</v>
      </c>
      <c r="T35" s="11">
        <f t="shared" si="41"/>
        <v>0.33863732543377068</v>
      </c>
      <c r="U35" s="9">
        <f t="shared" si="42"/>
        <v>1.5120296902994625</v>
      </c>
      <c r="W35" s="3">
        <v>4.0999999999999996</v>
      </c>
      <c r="X35" s="5">
        <v>989</v>
      </c>
      <c r="Y35" s="5">
        <v>567</v>
      </c>
      <c r="Z35" s="11">
        <f t="shared" si="43"/>
        <v>0.42669362992922144</v>
      </c>
      <c r="AA35" s="9">
        <f t="shared" si="44"/>
        <v>1.744268077601411</v>
      </c>
      <c r="AB35" s="6"/>
      <c r="AC35" s="5">
        <v>6482</v>
      </c>
      <c r="AD35" s="5">
        <v>4054</v>
      </c>
      <c r="AE35" s="11">
        <f t="shared" si="45"/>
        <v>0.37457574822585626</v>
      </c>
      <c r="AF35" s="9">
        <f t="shared" si="46"/>
        <v>1.5989146521953626</v>
      </c>
      <c r="AH35" s="3">
        <v>4.0999999999999996</v>
      </c>
      <c r="AI35" s="5">
        <f>AVERAGE(X35,M35,B35)</f>
        <v>1614</v>
      </c>
      <c r="AJ35" s="5">
        <f>AVERAGE(Y35,N35,C35)</f>
        <v>3820.3333333333335</v>
      </c>
      <c r="AK35" s="11">
        <f t="shared" si="38"/>
        <v>0.5775237762847919</v>
      </c>
      <c r="AL35" s="9">
        <f t="shared" si="39"/>
        <v>2.3669971086327966</v>
      </c>
      <c r="AM35" s="6"/>
      <c r="AN35" s="5">
        <f t="shared" si="59"/>
        <v>14264</v>
      </c>
      <c r="AO35" s="5">
        <f t="shared" si="59"/>
        <v>22710</v>
      </c>
      <c r="AP35" s="11">
        <f t="shared" si="51"/>
        <v>0.37190664905328052</v>
      </c>
      <c r="AQ35" s="9">
        <f t="shared" si="52"/>
        <v>1.5921200224340999</v>
      </c>
    </row>
    <row r="36" spans="1:43" x14ac:dyDescent="0.25">
      <c r="A36" s="3">
        <v>4.2</v>
      </c>
      <c r="B36" s="5">
        <v>472</v>
      </c>
      <c r="C36" s="5">
        <v>1739</v>
      </c>
      <c r="D36" s="11">
        <f t="shared" si="31"/>
        <v>0.72857964347326054</v>
      </c>
      <c r="E36" s="9">
        <f t="shared" si="32"/>
        <v>3.6843220338983049</v>
      </c>
      <c r="F36" s="6"/>
      <c r="G36" s="5">
        <v>4292</v>
      </c>
      <c r="H36" s="5">
        <v>16653</v>
      </c>
      <c r="I36" s="11">
        <f t="shared" si="33"/>
        <v>0.74226866030144723</v>
      </c>
      <c r="J36" s="14">
        <f t="shared" si="34"/>
        <v>3.880009319664492</v>
      </c>
      <c r="L36" s="3">
        <v>4.2</v>
      </c>
      <c r="M36" s="5">
        <v>1968</v>
      </c>
      <c r="N36" s="5">
        <v>2720</v>
      </c>
      <c r="O36" s="11">
        <f t="shared" si="35"/>
        <v>0.27647058823529413</v>
      </c>
      <c r="P36" s="9">
        <f t="shared" si="40"/>
        <v>1.3821138211382114</v>
      </c>
      <c r="Q36" s="9"/>
      <c r="R36" s="5">
        <v>16223</v>
      </c>
      <c r="S36" s="5">
        <v>14257</v>
      </c>
      <c r="T36" s="11">
        <f t="shared" si="41"/>
        <v>0.12118597053565927</v>
      </c>
      <c r="U36" s="9">
        <f t="shared" si="42"/>
        <v>1.1378971733183698</v>
      </c>
      <c r="W36" s="3">
        <v>4.2</v>
      </c>
      <c r="X36" s="5">
        <v>941</v>
      </c>
      <c r="Y36" s="5">
        <v>523</v>
      </c>
      <c r="Z36" s="11">
        <f t="shared" si="43"/>
        <v>0.44420828905419762</v>
      </c>
      <c r="AA36" s="9">
        <f t="shared" si="44"/>
        <v>1.7992351816443595</v>
      </c>
      <c r="AB36" s="6"/>
      <c r="AC36" s="5">
        <v>5234</v>
      </c>
      <c r="AD36" s="5">
        <v>3537</v>
      </c>
      <c r="AE36" s="11">
        <f t="shared" si="45"/>
        <v>0.32422621322124567</v>
      </c>
      <c r="AF36" s="9">
        <f t="shared" si="46"/>
        <v>1.4797851286400905</v>
      </c>
      <c r="AH36" s="3">
        <v>4.2</v>
      </c>
      <c r="AI36" s="5">
        <f t="shared" ref="AI36:AI37" si="61">AVERAGE(X36,M36,B36)</f>
        <v>1127</v>
      </c>
      <c r="AJ36" s="5">
        <f t="shared" ref="AJ36:AJ37" si="62">AVERAGE(Y36,N36,C36)</f>
        <v>1660.6666666666667</v>
      </c>
      <c r="AK36" s="11">
        <f t="shared" si="38"/>
        <v>0.32135688478522684</v>
      </c>
      <c r="AL36" s="9">
        <f t="shared" si="39"/>
        <v>1.4735285418515234</v>
      </c>
      <c r="AM36" s="6"/>
      <c r="AN36" s="5">
        <f t="shared" ref="AN36:AN37" si="63">AVERAGE(AC36,R36,G36)</f>
        <v>8583</v>
      </c>
      <c r="AO36" s="5">
        <f t="shared" ref="AO36:AO37" si="64">AVERAGE(AD36,S36,H36)</f>
        <v>11482.333333333334</v>
      </c>
      <c r="AP36" s="11">
        <f t="shared" si="51"/>
        <v>0.25250384648880897</v>
      </c>
      <c r="AQ36" s="9">
        <f t="shared" si="52"/>
        <v>1.337799526195192</v>
      </c>
    </row>
    <row r="37" spans="1:43" x14ac:dyDescent="0.25">
      <c r="A37" s="3">
        <v>4.3</v>
      </c>
      <c r="B37" s="5">
        <v>472</v>
      </c>
      <c r="C37" s="5">
        <v>1595</v>
      </c>
      <c r="D37" s="11">
        <f t="shared" si="31"/>
        <v>0.70407523510971792</v>
      </c>
      <c r="E37" s="9">
        <f t="shared" si="32"/>
        <v>3.3792372881355934</v>
      </c>
      <c r="F37" s="6"/>
      <c r="G37" s="5">
        <v>3281</v>
      </c>
      <c r="H37" s="5">
        <v>16635</v>
      </c>
      <c r="I37" s="11">
        <f t="shared" si="33"/>
        <v>0.80276525398256693</v>
      </c>
      <c r="J37" s="14">
        <f t="shared" si="34"/>
        <v>5.0701005790917399</v>
      </c>
      <c r="L37" s="3">
        <v>4.3</v>
      </c>
      <c r="M37" s="5">
        <v>1465</v>
      </c>
      <c r="N37" s="5">
        <v>1868</v>
      </c>
      <c r="O37" s="11">
        <f t="shared" si="35"/>
        <v>0.21573875802997855</v>
      </c>
      <c r="P37" s="9">
        <f t="shared" si="40"/>
        <v>1.2750853242320819</v>
      </c>
      <c r="Q37" s="9"/>
      <c r="R37" s="5">
        <v>11968</v>
      </c>
      <c r="S37" s="5">
        <v>9982</v>
      </c>
      <c r="T37" s="11">
        <f t="shared" si="41"/>
        <v>0.16594251336898391</v>
      </c>
      <c r="U37" s="9">
        <f t="shared" si="42"/>
        <v>1.1989581246243237</v>
      </c>
      <c r="W37" s="3">
        <v>4.3</v>
      </c>
      <c r="X37" s="5">
        <v>752</v>
      </c>
      <c r="Y37" s="5">
        <v>497</v>
      </c>
      <c r="Z37" s="11">
        <f t="shared" si="43"/>
        <v>0.33909574468085102</v>
      </c>
      <c r="AA37" s="9">
        <f t="shared" si="44"/>
        <v>1.5130784708249496</v>
      </c>
      <c r="AB37" s="6"/>
      <c r="AC37" s="5">
        <v>4640</v>
      </c>
      <c r="AD37" s="5">
        <v>3073</v>
      </c>
      <c r="AE37" s="11">
        <f t="shared" si="45"/>
        <v>0.33771551724137927</v>
      </c>
      <c r="AF37" s="9">
        <f t="shared" si="46"/>
        <v>1.5099251545720793</v>
      </c>
      <c r="AH37" s="3">
        <v>4.3</v>
      </c>
      <c r="AI37" s="5">
        <f t="shared" si="61"/>
        <v>896.33333333333337</v>
      </c>
      <c r="AJ37" s="5">
        <f t="shared" si="62"/>
        <v>1320</v>
      </c>
      <c r="AK37" s="11">
        <f t="shared" si="38"/>
        <v>0.32095959595959589</v>
      </c>
      <c r="AL37" s="9">
        <f t="shared" si="39"/>
        <v>1.4726664187430272</v>
      </c>
      <c r="AM37" s="6"/>
      <c r="AN37" s="5">
        <f t="shared" si="63"/>
        <v>6629.666666666667</v>
      </c>
      <c r="AO37" s="5">
        <f t="shared" si="64"/>
        <v>9896.6666666666661</v>
      </c>
      <c r="AP37" s="11">
        <f t="shared" si="51"/>
        <v>0.33011114853486012</v>
      </c>
      <c r="AQ37" s="9">
        <f t="shared" si="52"/>
        <v>1.4927849565086226</v>
      </c>
    </row>
    <row r="38" spans="1:43" s="24" customFormat="1" ht="15.75" x14ac:dyDescent="0.25">
      <c r="A38" s="16" t="s">
        <v>4</v>
      </c>
      <c r="B38" s="17">
        <f>AVERAGE(B35:B37)</f>
        <v>499</v>
      </c>
      <c r="C38" s="17">
        <f>AVERAGE(C35:C37)</f>
        <v>1663.6666666666667</v>
      </c>
      <c r="D38" s="18">
        <f t="shared" si="31"/>
        <v>0.70006010819475062</v>
      </c>
      <c r="E38" s="19">
        <f t="shared" si="32"/>
        <v>3.3340013360053442</v>
      </c>
      <c r="F38" s="23"/>
      <c r="G38" s="17">
        <f>AVERAGE(G35:G37)</f>
        <v>4209</v>
      </c>
      <c r="H38" s="17">
        <f>AVERAGE(H35:H37)</f>
        <v>16701.333333333332</v>
      </c>
      <c r="I38" s="18">
        <f t="shared" si="33"/>
        <v>0.74798419287881202</v>
      </c>
      <c r="J38" s="21">
        <f t="shared" si="34"/>
        <v>3.9680050685039991</v>
      </c>
      <c r="L38" s="16" t="s">
        <v>4</v>
      </c>
      <c r="M38" s="17">
        <f>AVERAGE(M35:M37)</f>
        <v>2244.3333333333335</v>
      </c>
      <c r="N38" s="17">
        <f>AVERAGE(N35:N37)</f>
        <v>4608.333333333333</v>
      </c>
      <c r="O38" s="18">
        <f t="shared" si="35"/>
        <v>0.51298372513562374</v>
      </c>
      <c r="P38" s="19">
        <f t="shared" si="40"/>
        <v>2.053319471260953</v>
      </c>
      <c r="Q38" s="19"/>
      <c r="R38" s="17">
        <f>AVERAGE(R35:R37)</f>
        <v>19815.666666666668</v>
      </c>
      <c r="S38" s="17">
        <f>AVERAGE(S35:S37)</f>
        <v>23833</v>
      </c>
      <c r="T38" s="18">
        <f t="shared" si="41"/>
        <v>0.16856179806710581</v>
      </c>
      <c r="U38" s="19">
        <f t="shared" si="42"/>
        <v>1.2027352095143573</v>
      </c>
      <c r="W38" s="16" t="s">
        <v>4</v>
      </c>
      <c r="X38" s="17">
        <f>AVERAGE(X35:X37)</f>
        <v>894</v>
      </c>
      <c r="Y38" s="17">
        <f>AVERAGE(Y35:Y37)</f>
        <v>529</v>
      </c>
      <c r="Z38" s="18">
        <f t="shared" si="43"/>
        <v>0.40827740492170017</v>
      </c>
      <c r="AA38" s="19">
        <f t="shared" si="44"/>
        <v>1.6899810964083175</v>
      </c>
      <c r="AB38" s="23"/>
      <c r="AC38" s="17">
        <f>AVERAGE(AC35:AC37)</f>
        <v>5452</v>
      </c>
      <c r="AD38" s="17">
        <f>AVERAGE(AD35:AD37)</f>
        <v>3554.6666666666665</v>
      </c>
      <c r="AE38" s="18">
        <f t="shared" si="45"/>
        <v>0.34800684764000978</v>
      </c>
      <c r="AF38" s="19">
        <f t="shared" si="46"/>
        <v>1.5337584396099024</v>
      </c>
      <c r="AH38" s="16" t="s">
        <v>4</v>
      </c>
      <c r="AI38" s="17">
        <f>AVERAGE(AI35:AI37)</f>
        <v>1212.4444444444446</v>
      </c>
      <c r="AJ38" s="17">
        <f>AVERAGE(AJ35:AJ37)</f>
        <v>2267</v>
      </c>
      <c r="AK38" s="18">
        <f t="shared" si="38"/>
        <v>0.46517668970249471</v>
      </c>
      <c r="AL38" s="19">
        <f t="shared" si="39"/>
        <v>1.8697763929618767</v>
      </c>
      <c r="AM38" s="23"/>
      <c r="AN38" s="17">
        <f>AVERAGE(AN35:AN37)</f>
        <v>9825.5555555555566</v>
      </c>
      <c r="AO38" s="17">
        <f>AVERAGE(AO35:AO37)</f>
        <v>14696.333333333334</v>
      </c>
      <c r="AP38" s="18">
        <f t="shared" si="51"/>
        <v>0.33142809619935432</v>
      </c>
      <c r="AQ38" s="19">
        <f t="shared" si="52"/>
        <v>1.495725432545516</v>
      </c>
    </row>
    <row r="39" spans="1:43" s="24" customFormat="1" ht="15.75" x14ac:dyDescent="0.25">
      <c r="A39" s="16" t="s">
        <v>3</v>
      </c>
      <c r="B39" s="17">
        <f>SUM(B37,B36,B35,B33,B32,B31,B30,B28,B27,B26,B24,B23,B22)</f>
        <v>3783</v>
      </c>
      <c r="C39" s="17">
        <f>SUM(C37,C36,C35,C33,C32,C31,C30,C28,C27,C26,C24,C23,C22)</f>
        <v>13279</v>
      </c>
      <c r="D39" s="18">
        <f t="shared" si="31"/>
        <v>0.71511408991640935</v>
      </c>
      <c r="E39" s="19">
        <f t="shared" si="32"/>
        <v>3.5101771081152524</v>
      </c>
      <c r="F39" s="23"/>
      <c r="G39" s="17">
        <f>SUM(G37,G36,G35,G33,G32,G31,G30,G28,G27,G26,G24,G23,G22)</f>
        <v>33901</v>
      </c>
      <c r="H39" s="17">
        <f>SUM(H37,H36,H35,H33,H32,H31,H30,H28,H27,H26,H24,H23,H22)</f>
        <v>131714</v>
      </c>
      <c r="I39" s="18">
        <f t="shared" si="33"/>
        <v>0.74261657834398775</v>
      </c>
      <c r="J39" s="21">
        <f t="shared" si="34"/>
        <v>3.8852541222972774</v>
      </c>
      <c r="L39" s="16" t="s">
        <v>3</v>
      </c>
      <c r="M39" s="17">
        <f>SUM(M37,M36,M35,M33,M32,M31,M30,M28,M27,M26,M24,M23,M22)</f>
        <v>20281</v>
      </c>
      <c r="N39" s="17">
        <f>SUM(N37,N36,N35,N33,N32,N31,N30,N28,N27,N26,N24,N23,N22)</f>
        <v>56193</v>
      </c>
      <c r="O39" s="18">
        <f t="shared" si="35"/>
        <v>0.6390831598241774</v>
      </c>
      <c r="P39" s="19">
        <f t="shared" si="40"/>
        <v>2.7707213648242197</v>
      </c>
      <c r="Q39" s="19"/>
      <c r="R39" s="17">
        <f>SUM(R37,R36,R35,R33,R32,R31,R30,R28,R27,R26,R24,R23,R22)</f>
        <v>177194</v>
      </c>
      <c r="S39" s="17">
        <f>SUM(S37,S36,S35,S33,S32,S31,S30,S28,S27,S26,S24,S23,S22)</f>
        <v>293115</v>
      </c>
      <c r="T39" s="18">
        <f t="shared" si="41"/>
        <v>0.39547958992204424</v>
      </c>
      <c r="U39" s="19">
        <f t="shared" si="42"/>
        <v>1.6542038669480907</v>
      </c>
      <c r="W39" s="16" t="s">
        <v>3</v>
      </c>
      <c r="X39" s="17">
        <f>SUM(X37,X36,X35,X33,X32,X31,X30,X28,X27,X26,X24,X23,X22)</f>
        <v>8505</v>
      </c>
      <c r="Y39" s="17">
        <f>SUM(Y37,Y36,Y35,Y33,Y32,Y31,Y30,Y28,Y27,Y26,Y24,Y23,Y22)</f>
        <v>6240</v>
      </c>
      <c r="Z39" s="18">
        <f t="shared" si="43"/>
        <v>0.26631393298059969</v>
      </c>
      <c r="AA39" s="19">
        <f t="shared" si="44"/>
        <v>1.3629807692307692</v>
      </c>
      <c r="AB39" s="23"/>
      <c r="AC39" s="17">
        <f>SUM(AC37,AC36,AC35,AC33,AC32,AC31,AC30,AC28,AC27,AC26,AC24,AC23,AC22)</f>
        <v>46806</v>
      </c>
      <c r="AD39" s="17">
        <f>SUM(AD37,AD36,AD35,AD33,AD32,AD31,AD30,AD28,AD27,AD26,AD24,AD23,AD22)</f>
        <v>41794</v>
      </c>
      <c r="AE39" s="18">
        <f t="shared" si="45"/>
        <v>0.10708028885185661</v>
      </c>
      <c r="AF39" s="19">
        <f t="shared" si="46"/>
        <v>1.1199215198353831</v>
      </c>
      <c r="AH39" s="16" t="s">
        <v>3</v>
      </c>
      <c r="AI39" s="17">
        <f>SUM(AI37,AI36,AI35,AI33,AI32,AI31,AI30,AI28,AI27,AI26,AI24,AI23,AI22)</f>
        <v>10856.333333333336</v>
      </c>
      <c r="AJ39" s="17">
        <f>SUM(AJ37,AJ36,AJ35,AJ33,AJ32,AJ31,AJ30,AJ28,AJ27,AJ26,AJ24,AJ23,AJ22)</f>
        <v>25237.333333333328</v>
      </c>
      <c r="AK39" s="18">
        <f t="shared" si="38"/>
        <v>0.56983040997464052</v>
      </c>
      <c r="AL39" s="19">
        <f t="shared" si="39"/>
        <v>2.32466455832233</v>
      </c>
      <c r="AM39" s="23"/>
      <c r="AN39" s="17">
        <f>SUM(AN37,AN36,AN35,AN33,AN32,AN31,AN30,AN28,AN27,AN26,AN24,AN23,AN22)</f>
        <v>85967</v>
      </c>
      <c r="AO39" s="17">
        <f>SUM(AO37,AO36,AO35,AO33,AO32,AO31,AO30,AO28,AO27,AO26,AO24,AO23,AO22)</f>
        <v>155541</v>
      </c>
      <c r="AP39" s="18">
        <f t="shared" si="51"/>
        <v>0.44730328337865899</v>
      </c>
      <c r="AQ39" s="19">
        <f t="shared" si="52"/>
        <v>1.8093105493968615</v>
      </c>
    </row>
  </sheetData>
  <mergeCells count="16">
    <mergeCell ref="AI1:AL1"/>
    <mergeCell ref="AN1:AQ1"/>
    <mergeCell ref="AI21:AL21"/>
    <mergeCell ref="AN21:AQ21"/>
    <mergeCell ref="X1:AA1"/>
    <mergeCell ref="M21:P21"/>
    <mergeCell ref="AC21:AF21"/>
    <mergeCell ref="B21:E21"/>
    <mergeCell ref="G21:J21"/>
    <mergeCell ref="R21:U21"/>
    <mergeCell ref="X21:AA21"/>
    <mergeCell ref="M1:P1"/>
    <mergeCell ref="AC1:AF1"/>
    <mergeCell ref="R1:U1"/>
    <mergeCell ref="G1:J1"/>
    <mergeCell ref="B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"/>
  <sheetViews>
    <sheetView workbookViewId="0">
      <selection activeCell="G35" sqref="G35"/>
    </sheetView>
  </sheetViews>
  <sheetFormatPr defaultRowHeight="15" x14ac:dyDescent="0.25"/>
  <cols>
    <col min="1" max="1" width="21" bestFit="1" customWidth="1"/>
    <col min="3" max="3" width="10" customWidth="1"/>
  </cols>
  <sheetData>
    <row r="1" spans="1:10" x14ac:dyDescent="0.25">
      <c r="A1" t="s">
        <v>18</v>
      </c>
      <c r="B1" s="25">
        <v>5.6</v>
      </c>
    </row>
    <row r="2" spans="1:10" x14ac:dyDescent="0.25">
      <c r="A2" t="s">
        <v>19</v>
      </c>
      <c r="B2" s="25">
        <v>25.9</v>
      </c>
    </row>
    <row r="3" spans="1:10" x14ac:dyDescent="0.25">
      <c r="A3" s="33" t="s">
        <v>21</v>
      </c>
      <c r="B3" s="33"/>
    </row>
    <row r="4" spans="1:10" x14ac:dyDescent="0.25">
      <c r="B4" s="25" t="s">
        <v>24</v>
      </c>
      <c r="C4" t="s">
        <v>20</v>
      </c>
      <c r="D4" t="s">
        <v>25</v>
      </c>
      <c r="E4" t="s">
        <v>22</v>
      </c>
      <c r="F4" t="s">
        <v>23</v>
      </c>
      <c r="G4" t="s">
        <v>26</v>
      </c>
    </row>
    <row r="5" spans="1:10" x14ac:dyDescent="0.25">
      <c r="A5" t="s">
        <v>13</v>
      </c>
      <c r="B5" s="25">
        <v>3</v>
      </c>
      <c r="C5" s="7">
        <f>1-(B5/$B$1)</f>
        <v>0.4642857142857143</v>
      </c>
      <c r="D5">
        <v>8.5</v>
      </c>
      <c r="E5" s="7">
        <f>1-(D5/$B$2)</f>
        <v>0.6718146718146718</v>
      </c>
      <c r="F5" s="7">
        <f>1-(B5/D5)</f>
        <v>0.64705882352941169</v>
      </c>
      <c r="G5" s="27">
        <f>D5/B5</f>
        <v>2.8333333333333335</v>
      </c>
    </row>
    <row r="6" spans="1:10" x14ac:dyDescent="0.25">
      <c r="A6" t="s">
        <v>14</v>
      </c>
      <c r="B6" s="25">
        <v>31.9</v>
      </c>
      <c r="C6" s="7">
        <f t="shared" ref="C6:C9" si="0">1-(B6/$B$1)</f>
        <v>-4.6964285714285712</v>
      </c>
      <c r="D6">
        <v>41.1</v>
      </c>
      <c r="E6" s="7">
        <f t="shared" ref="E6:E9" si="1">1-(D6/$B$2)</f>
        <v>-0.58687258687258703</v>
      </c>
      <c r="F6" s="7">
        <f>1-(B6/D6)</f>
        <v>0.22384428223844288</v>
      </c>
      <c r="G6" s="27">
        <f>D6/B6</f>
        <v>1.2884012539184955</v>
      </c>
    </row>
    <row r="7" spans="1:10" x14ac:dyDescent="0.25">
      <c r="A7" t="s">
        <v>15</v>
      </c>
      <c r="B7" s="25">
        <v>5.2</v>
      </c>
      <c r="C7" s="7">
        <f t="shared" si="0"/>
        <v>7.1428571428571286E-2</v>
      </c>
      <c r="D7">
        <v>34.1</v>
      </c>
      <c r="E7" s="7">
        <f t="shared" si="1"/>
        <v>-0.31660231660231664</v>
      </c>
      <c r="F7" s="7">
        <f>1-(B7/D7)</f>
        <v>0.84750733137829914</v>
      </c>
      <c r="G7" s="27">
        <f>D7/B7</f>
        <v>6.5576923076923075</v>
      </c>
    </row>
    <row r="8" spans="1:10" x14ac:dyDescent="0.25">
      <c r="A8" t="s">
        <v>16</v>
      </c>
      <c r="B8" s="25">
        <v>2.4</v>
      </c>
      <c r="C8" s="7">
        <f t="shared" si="0"/>
        <v>0.5714285714285714</v>
      </c>
      <c r="D8">
        <v>12.5</v>
      </c>
      <c r="E8" s="7">
        <f t="shared" si="1"/>
        <v>0.51737451737451734</v>
      </c>
      <c r="F8" s="7">
        <f>1-(B8/D8)</f>
        <v>0.80800000000000005</v>
      </c>
      <c r="G8" s="27">
        <f>D8/B8</f>
        <v>5.2083333333333339</v>
      </c>
    </row>
    <row r="9" spans="1:10" x14ac:dyDescent="0.25">
      <c r="A9" t="s">
        <v>17</v>
      </c>
      <c r="B9" s="25">
        <v>1.3</v>
      </c>
      <c r="C9" s="7">
        <f t="shared" si="0"/>
        <v>0.76785714285714279</v>
      </c>
      <c r="D9">
        <v>4</v>
      </c>
      <c r="E9" s="7">
        <f t="shared" si="1"/>
        <v>0.84555984555984554</v>
      </c>
      <c r="F9" s="7">
        <f>1-(B9/D9)</f>
        <v>0.67500000000000004</v>
      </c>
      <c r="G9" s="27">
        <f>D9/B9</f>
        <v>3.0769230769230766</v>
      </c>
    </row>
    <row r="10" spans="1:10" x14ac:dyDescent="0.25">
      <c r="B10" s="26"/>
    </row>
    <row r="11" spans="1:10" x14ac:dyDescent="0.25">
      <c r="A11" t="s">
        <v>18</v>
      </c>
      <c r="B11" s="25">
        <v>57.6</v>
      </c>
    </row>
    <row r="12" spans="1:10" x14ac:dyDescent="0.25">
      <c r="A12" t="s">
        <v>19</v>
      </c>
      <c r="B12" s="25">
        <v>264.89999999999998</v>
      </c>
    </row>
    <row r="13" spans="1:10" x14ac:dyDescent="0.25">
      <c r="A13" s="33" t="s">
        <v>27</v>
      </c>
      <c r="B13" s="33"/>
    </row>
    <row r="14" spans="1:10" x14ac:dyDescent="0.25">
      <c r="B14" s="25" t="s">
        <v>24</v>
      </c>
      <c r="C14" t="s">
        <v>20</v>
      </c>
      <c r="D14" t="s">
        <v>25</v>
      </c>
      <c r="E14" t="s">
        <v>22</v>
      </c>
      <c r="F14" t="s">
        <v>23</v>
      </c>
      <c r="G14" t="s">
        <v>26</v>
      </c>
    </row>
    <row r="15" spans="1:10" x14ac:dyDescent="0.25">
      <c r="A15" t="s">
        <v>13</v>
      </c>
      <c r="B15">
        <v>30.6</v>
      </c>
      <c r="C15" s="7">
        <f>1-(B15/$B$11)</f>
        <v>0.46875</v>
      </c>
      <c r="D15">
        <v>147.69999999999999</v>
      </c>
      <c r="E15" s="7">
        <f>1-(D15/$B$12)</f>
        <v>0.44243110607776515</v>
      </c>
      <c r="F15" s="7">
        <f>1-(B15/D15)</f>
        <v>0.79282329045362221</v>
      </c>
      <c r="G15" s="27">
        <f>D15/B15</f>
        <v>4.8267973856209148</v>
      </c>
      <c r="J15" s="7"/>
    </row>
    <row r="16" spans="1:10" x14ac:dyDescent="0.25">
      <c r="A16" t="s">
        <v>14</v>
      </c>
      <c r="B16">
        <v>296.89999999999998</v>
      </c>
      <c r="C16" s="7">
        <f>1-(B16/$B$11)</f>
        <v>-4.1545138888888884</v>
      </c>
      <c r="E16" s="7"/>
      <c r="F16" s="7"/>
      <c r="G16" s="27"/>
    </row>
    <row r="17" spans="1:10" x14ac:dyDescent="0.25">
      <c r="A17" t="s">
        <v>15</v>
      </c>
      <c r="B17">
        <v>50.8</v>
      </c>
      <c r="C17" s="7">
        <f>1-(B17/$B$11)</f>
        <v>0.11805555555555558</v>
      </c>
      <c r="D17">
        <v>333.6</v>
      </c>
      <c r="E17" s="7">
        <f>1-(D17/$B$12)</f>
        <v>-0.25934314835787098</v>
      </c>
      <c r="F17" s="7">
        <f t="shared" ref="F17:F19" si="2">1-(B17/D17)</f>
        <v>0.84772182254196649</v>
      </c>
      <c r="G17" s="27">
        <f t="shared" ref="G17:G19" si="3">D17/B17</f>
        <v>6.5669291338582685</v>
      </c>
      <c r="J17" s="7"/>
    </row>
    <row r="18" spans="1:10" x14ac:dyDescent="0.25">
      <c r="A18" t="s">
        <v>16</v>
      </c>
      <c r="B18">
        <v>24.1</v>
      </c>
      <c r="C18" s="7">
        <f>1-(B18/$B$11)</f>
        <v>0.58159722222222221</v>
      </c>
      <c r="D18">
        <v>123.9</v>
      </c>
      <c r="E18" s="7">
        <f>1-(D18/$B$12)</f>
        <v>0.53227633069082669</v>
      </c>
      <c r="F18" s="7">
        <f t="shared" si="2"/>
        <v>0.80548829701372071</v>
      </c>
      <c r="G18" s="27">
        <f t="shared" si="3"/>
        <v>5.1410788381742734</v>
      </c>
      <c r="J18" s="7"/>
    </row>
    <row r="19" spans="1:10" x14ac:dyDescent="0.25">
      <c r="A19" t="s">
        <v>17</v>
      </c>
      <c r="B19">
        <v>12.9</v>
      </c>
      <c r="C19" s="7">
        <f>1-(B19/$B$11)</f>
        <v>0.77604166666666663</v>
      </c>
      <c r="D19">
        <v>41.3</v>
      </c>
      <c r="E19" s="7">
        <f>1-(D19/$B$12)</f>
        <v>0.84409211023027564</v>
      </c>
      <c r="F19" s="7">
        <f t="shared" si="2"/>
        <v>0.68765133171912829</v>
      </c>
      <c r="G19" s="27">
        <f t="shared" si="3"/>
        <v>3.2015503875968987</v>
      </c>
      <c r="J19" s="7"/>
    </row>
  </sheetData>
  <mergeCells count="2">
    <mergeCell ref="A13:B13"/>
    <mergeCell ref="A3:B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ROBSON</vt:lpstr>
      <vt:lpstr>ROBSON2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2024-08-20T00:18:43Z</dcterms:created>
  <dcterms:modified xsi:type="dcterms:W3CDTF">2024-09-15T17:42:05Z</dcterms:modified>
</cp:coreProperties>
</file>