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redrikfeyling/Documents/Skole/V20/Radio/Project Report/Tables/"/>
    </mc:Choice>
  </mc:AlternateContent>
  <xr:revisionPtr revIDLastSave="0" documentId="13_ncr:1_{F10370F2-3D09-584E-A63E-B59912CB122D}" xr6:coauthVersionLast="45" xr6:coauthVersionMax="45" xr10:uidLastSave="{00000000-0000-0000-0000-000000000000}"/>
  <bookViews>
    <workbookView xWindow="0" yWindow="460" windowWidth="28800" windowHeight="16040" activeTab="1" xr2:uid="{36E50130-CFC4-5141-9FA9-1E6221641BA0}"/>
  </bookViews>
  <sheets>
    <sheet name="Excel2LaTeX" sheetId="2" state="hidden" r:id="rId1"/>
    <sheet name="spec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1" l="1"/>
  <c r="E25" i="1" l="1"/>
  <c r="J21" i="1"/>
  <c r="K21" i="1"/>
  <c r="K20" i="1"/>
  <c r="J20" i="1"/>
  <c r="K19" i="1"/>
  <c r="J19" i="1"/>
  <c r="K18" i="1"/>
  <c r="J18" i="1"/>
  <c r="K17" i="1"/>
  <c r="J17" i="1"/>
  <c r="K16" i="1"/>
  <c r="J16" i="1"/>
  <c r="K15" i="1"/>
  <c r="J15" i="1"/>
  <c r="F15" i="1" l="1"/>
  <c r="F13" i="1"/>
  <c r="E13" i="1"/>
  <c r="F11" i="1" l="1"/>
  <c r="E11" i="1"/>
  <c r="E15" i="1"/>
  <c r="F19" i="1" l="1"/>
  <c r="E19" i="1"/>
  <c r="F9" i="1"/>
  <c r="E9" i="1"/>
  <c r="F20" i="1" l="1"/>
  <c r="F23" i="1" s="1"/>
  <c r="I25" i="1" s="1"/>
  <c r="F25" i="1" l="1"/>
  <c r="F30" i="1" s="1"/>
  <c r="E20" i="1"/>
  <c r="E23" i="1" l="1"/>
  <c r="H25" i="1" s="1"/>
  <c r="A2" i="2" l="1"/>
</calcChain>
</file>

<file path=xl/sharedStrings.xml><?xml version="1.0" encoding="utf-8"?>
<sst xmlns="http://schemas.openxmlformats.org/spreadsheetml/2006/main" count="83" uniqueCount="70">
  <si>
    <t>System Variables</t>
  </si>
  <si>
    <t>Variable</t>
  </si>
  <si>
    <t>Units</t>
  </si>
  <si>
    <t>Value</t>
  </si>
  <si>
    <t>Frequency</t>
  </si>
  <si>
    <t>MHz</t>
  </si>
  <si>
    <t>Modulation</t>
  </si>
  <si>
    <t>QPSK</t>
  </si>
  <si>
    <t>QAM64</t>
  </si>
  <si>
    <t>Sound sampling rate</t>
  </si>
  <si>
    <t>Hz</t>
  </si>
  <si>
    <t>Bits per sound sample</t>
  </si>
  <si>
    <t>bits</t>
  </si>
  <si>
    <t>Packet Parameters</t>
  </si>
  <si>
    <t>Packet data length</t>
  </si>
  <si>
    <t>Packet size</t>
  </si>
  <si>
    <t>Frame Parameters</t>
  </si>
  <si>
    <t>Barker</t>
  </si>
  <si>
    <t>Frame size</t>
  </si>
  <si>
    <t>symbols</t>
  </si>
  <si>
    <t>Burst Parameters</t>
  </si>
  <si>
    <t>Guard period</t>
  </si>
  <si>
    <t>Burst size</t>
  </si>
  <si>
    <t xml:space="preserve">Bit per symbol </t>
  </si>
  <si>
    <t xml:space="preserve">Packet header size </t>
  </si>
  <si>
    <t>$f_0$</t>
  </si>
  <si>
    <t>$f_s$</t>
  </si>
  <si>
    <t>Sound datarate</t>
  </si>
  <si>
    <t>System Specifications</t>
  </si>
  <si>
    <t>High Data Rate</t>
  </si>
  <si>
    <t>Low Data Rate</t>
  </si>
  <si>
    <t>Training sequence type</t>
  </si>
  <si>
    <t>Training sequence length</t>
  </si>
  <si>
    <t>Training sequence size bits</t>
  </si>
  <si>
    <t>$b_s$</t>
  </si>
  <si>
    <t>$R_{ss}$</t>
  </si>
  <si>
    <t>Transmission Characteristics</t>
  </si>
  <si>
    <t>Symbol rate</t>
  </si>
  <si>
    <t>$R_s$</t>
  </si>
  <si>
    <t>Pulse shaping filter</t>
  </si>
  <si>
    <t>root raised cosine</t>
  </si>
  <si>
    <t>Pulse shaping filter parameter</t>
  </si>
  <si>
    <t>$\alpha$</t>
  </si>
  <si>
    <t>Minimum signal bandwidth</t>
  </si>
  <si>
    <t>$\Delta f$</t>
  </si>
  <si>
    <t>kHz</t>
  </si>
  <si>
    <t>RangeAddress</t>
  </si>
  <si>
    <t>Options</t>
  </si>
  <si>
    <t>CellWidth</t>
  </si>
  <si>
    <t>Indent</t>
  </si>
  <si>
    <t>FileName</t>
  </si>
  <si>
    <t>specs.tex</t>
  </si>
  <si>
    <t/>
  </si>
  <si>
    <t>Hamming (4,7)</t>
  </si>
  <si>
    <t>Channel coding</t>
  </si>
  <si>
    <t>Channel coded data rate</t>
  </si>
  <si>
    <t>Equation</t>
  </si>
  <si>
    <t>$f_s \cdot b_s$</t>
  </si>
  <si>
    <t>$R_ss \cdot 7/4$</t>
  </si>
  <si>
    <t>m</t>
  </si>
  <si>
    <t>kbits/s</t>
  </si>
  <si>
    <t>ksymbols/s</t>
  </si>
  <si>
    <t>$R_b$</t>
  </si>
  <si>
    <t>System bit rate</t>
  </si>
  <si>
    <t xml:space="preserve">Packet data fraction: </t>
  </si>
  <si>
    <t>Packet bit rate</t>
  </si>
  <si>
    <t>FEC bit rate</t>
  </si>
  <si>
    <t>Packet length symb</t>
  </si>
  <si>
    <t>Barker packet length</t>
  </si>
  <si>
    <t>Barker symbol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</si>
</sst>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4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99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6600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6">
    <xf numFmtId="0" fontId="0" fillId="0" borderId="0" xfId="0"/>
    <xf numFmtId="0" fontId="11" fillId="0" borderId="0" xfId="0" applyFont="1" applyFill="1" applyBorder="1" applyAlignment="1">
      <alignment horizontal="center"/>
    </xf>
    <xf numFmtId="0" fontId="10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2" fillId="0" borderId="0" xfId="0" applyFont="1" applyFill="1" applyBorder="1"/>
    <xf numFmtId="0" fontId="5" fillId="0" borderId="0" xfId="0" applyFont="1" applyBorder="1"/>
    <xf numFmtId="0" fontId="6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9" fillId="0" borderId="0" xfId="0" applyFont="1" applyBorder="1"/>
    <xf numFmtId="164" fontId="2" fillId="0" borderId="0" xfId="0" applyNumberFormat="1" applyFont="1" applyBorder="1"/>
    <xf numFmtId="0" fontId="2" fillId="0" borderId="0" xfId="0" quotePrefix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1" fillId="3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/>
    </xf>
    <xf numFmtId="0" fontId="12" fillId="0" borderId="0" xfId="0" applyFont="1" applyBorder="1"/>
    <xf numFmtId="165" fontId="13" fillId="0" borderId="0" xfId="1" applyNumberFormat="1" applyFont="1" applyFill="1" applyBorder="1"/>
    <xf numFmtId="0" fontId="0" fillId="0" borderId="0" xfId="0" applyFill="1" applyBorder="1"/>
    <xf numFmtId="0" fontId="0" fillId="0" borderId="0" xfId="0" applyFont="1" applyBorder="1"/>
    <xf numFmtId="0" fontId="11" fillId="3" borderId="0" xfId="0" applyFont="1" applyFill="1" applyBorder="1"/>
    <xf numFmtId="0" fontId="13" fillId="0" borderId="0" xfId="1" applyFont="1" applyFill="1" applyBorder="1"/>
    <xf numFmtId="2" fontId="2" fillId="0" borderId="0" xfId="0" applyNumberFormat="1" applyFont="1" applyBorder="1"/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/>
    <xf numFmtId="0" fontId="8" fillId="0" borderId="0" xfId="0" applyFont="1" applyFill="1" applyBorder="1"/>
    <xf numFmtId="165" fontId="8" fillId="0" borderId="0" xfId="0" applyNumberFormat="1" applyFont="1" applyFill="1" applyBorder="1"/>
    <xf numFmtId="2" fontId="0" fillId="0" borderId="0" xfId="0" applyNumberFormat="1" applyBorder="1"/>
    <xf numFmtId="0" fontId="11" fillId="3" borderId="0" xfId="0" applyFont="1" applyFill="1" applyBorder="1" applyAlignment="1">
      <alignment horizontal="center"/>
    </xf>
  </cellXfs>
  <cellStyles count="2">
    <cellStyle name="Beregning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E77CD-2BD7-7843-AAFD-9E5733A9B056}">
  <sheetPr codeName="Ark1"/>
  <dimension ref="A1:E2"/>
  <sheetViews>
    <sheetView workbookViewId="0"/>
  </sheetViews>
  <sheetFormatPr baseColWidth="10" defaultRowHeight="16" x14ac:dyDescent="0.2"/>
  <sheetData>
    <row r="1" spans="1:5" x14ac:dyDescent="0.2">
      <c r="A1" t="s">
        <v>46</v>
      </c>
      <c r="B1" t="s">
        <v>47</v>
      </c>
      <c r="C1" t="s">
        <v>48</v>
      </c>
      <c r="D1" t="s">
        <v>49</v>
      </c>
      <c r="E1" t="s">
        <v>50</v>
      </c>
    </row>
    <row r="2" spans="1:5" x14ac:dyDescent="0.2">
      <c r="A2">
        <f>COUNT(specs!$A$2:$F$30)</f>
        <v>36</v>
      </c>
      <c r="B2">
        <v>7</v>
      </c>
      <c r="C2">
        <v>5</v>
      </c>
      <c r="D2">
        <v>0</v>
      </c>
      <c r="E2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62D7C-5AB1-3249-8BE2-00D156FBFD21}">
  <sheetPr codeName="Ark2"/>
  <dimension ref="A1:M84"/>
  <sheetViews>
    <sheetView tabSelected="1" workbookViewId="0">
      <selection activeCell="G12" sqref="G12"/>
    </sheetView>
  </sheetViews>
  <sheetFormatPr baseColWidth="10" defaultRowHeight="16" x14ac:dyDescent="0.2"/>
  <cols>
    <col min="1" max="1" width="24.6640625" style="4" customWidth="1"/>
    <col min="2" max="2" width="16.5" style="3" customWidth="1"/>
    <col min="3" max="3" width="10.83203125" style="3"/>
    <col min="4" max="4" width="15" style="3" customWidth="1"/>
    <col min="5" max="5" width="14.6640625" style="4" customWidth="1"/>
    <col min="6" max="6" width="14.83203125" style="4" customWidth="1"/>
    <col min="7" max="7" width="10.83203125" style="4"/>
    <col min="8" max="8" width="10.1640625" style="4" customWidth="1"/>
    <col min="9" max="9" width="10.83203125" style="4"/>
    <col min="10" max="11" width="10.83203125" style="34"/>
    <col min="12" max="16384" width="10.83203125" style="4"/>
  </cols>
  <sheetData>
    <row r="1" spans="1:13" ht="20" x14ac:dyDescent="0.2">
      <c r="A1" s="2" t="s">
        <v>28</v>
      </c>
      <c r="G1" s="5"/>
      <c r="H1" s="5"/>
      <c r="I1" s="5"/>
      <c r="J1" s="29"/>
    </row>
    <row r="2" spans="1:13" x14ac:dyDescent="0.2">
      <c r="A2" s="21" t="s">
        <v>0</v>
      </c>
      <c r="B2" s="21" t="s">
        <v>1</v>
      </c>
      <c r="C2" s="21" t="s">
        <v>2</v>
      </c>
      <c r="D2" s="21" t="s">
        <v>56</v>
      </c>
      <c r="E2" s="35" t="s">
        <v>3</v>
      </c>
      <c r="F2" s="35"/>
      <c r="G2" s="5"/>
      <c r="H2" s="5"/>
      <c r="I2" s="5"/>
      <c r="J2" s="29"/>
      <c r="K2" s="29"/>
    </row>
    <row r="3" spans="1:13" x14ac:dyDescent="0.2">
      <c r="A3" s="21"/>
      <c r="B3" s="21"/>
      <c r="C3" s="21"/>
      <c r="D3" s="21"/>
      <c r="E3" s="22" t="s">
        <v>30</v>
      </c>
      <c r="F3" s="22" t="s">
        <v>29</v>
      </c>
      <c r="G3" s="5"/>
      <c r="H3" s="5"/>
      <c r="I3" s="5"/>
      <c r="J3" s="29"/>
      <c r="K3" s="29"/>
    </row>
    <row r="4" spans="1:13" x14ac:dyDescent="0.2">
      <c r="A4" s="4" t="s">
        <v>4</v>
      </c>
      <c r="B4" s="3" t="s">
        <v>25</v>
      </c>
      <c r="C4" s="3" t="s">
        <v>5</v>
      </c>
      <c r="E4" s="4">
        <v>2415</v>
      </c>
      <c r="F4" s="4">
        <v>2415</v>
      </c>
      <c r="G4" s="5"/>
      <c r="H4" s="5"/>
      <c r="I4" s="5"/>
      <c r="J4" s="29"/>
      <c r="K4" s="29"/>
    </row>
    <row r="5" spans="1:13" x14ac:dyDescent="0.2">
      <c r="A5" s="4" t="s">
        <v>6</v>
      </c>
      <c r="E5" s="4" t="s">
        <v>7</v>
      </c>
      <c r="F5" s="4" t="s">
        <v>8</v>
      </c>
      <c r="G5" s="5"/>
      <c r="H5" s="5"/>
      <c r="I5" s="5"/>
      <c r="J5" s="29"/>
      <c r="K5" s="29"/>
    </row>
    <row r="6" spans="1:13" x14ac:dyDescent="0.2">
      <c r="A6" s="4" t="s">
        <v>23</v>
      </c>
      <c r="B6" s="3" t="s">
        <v>59</v>
      </c>
      <c r="E6" s="4">
        <v>2</v>
      </c>
      <c r="F6" s="4">
        <v>6</v>
      </c>
      <c r="G6" s="5"/>
      <c r="H6" s="5"/>
      <c r="I6" s="5"/>
      <c r="J6" s="29"/>
      <c r="K6" s="29"/>
    </row>
    <row r="7" spans="1:13" x14ac:dyDescent="0.2">
      <c r="A7" s="4" t="s">
        <v>9</v>
      </c>
      <c r="B7" s="3" t="s">
        <v>26</v>
      </c>
      <c r="C7" s="3" t="s">
        <v>10</v>
      </c>
      <c r="E7" s="23">
        <v>11025</v>
      </c>
      <c r="F7" s="4">
        <v>22050</v>
      </c>
      <c r="G7" s="5"/>
      <c r="H7" s="5"/>
      <c r="I7" s="5"/>
      <c r="J7" s="29"/>
      <c r="K7" s="29"/>
    </row>
    <row r="8" spans="1:13" x14ac:dyDescent="0.2">
      <c r="A8" s="4" t="s">
        <v>11</v>
      </c>
      <c r="B8" s="3" t="s">
        <v>34</v>
      </c>
      <c r="C8" s="3" t="s">
        <v>12</v>
      </c>
      <c r="E8" s="4">
        <v>8</v>
      </c>
      <c r="F8" s="4">
        <v>12</v>
      </c>
      <c r="G8" s="5"/>
      <c r="H8" s="5"/>
      <c r="I8" s="5"/>
      <c r="J8" s="29"/>
      <c r="K8" s="29"/>
    </row>
    <row r="9" spans="1:13" x14ac:dyDescent="0.2">
      <c r="A9" s="4" t="s">
        <v>27</v>
      </c>
      <c r="B9" s="3" t="s">
        <v>35</v>
      </c>
      <c r="C9" s="3" t="s">
        <v>60</v>
      </c>
      <c r="D9" s="3" t="s">
        <v>57</v>
      </c>
      <c r="E9" s="24">
        <f>(E7*E8)/1000</f>
        <v>88.2</v>
      </c>
      <c r="F9" s="24">
        <f>(F7*F8)/1000</f>
        <v>264.60000000000002</v>
      </c>
      <c r="G9" s="5"/>
      <c r="H9" s="5"/>
      <c r="I9" s="5"/>
      <c r="J9" s="29"/>
      <c r="K9" s="29"/>
    </row>
    <row r="10" spans="1:13" x14ac:dyDescent="0.2">
      <c r="A10" s="25" t="s">
        <v>54</v>
      </c>
      <c r="E10" s="4" t="s">
        <v>53</v>
      </c>
      <c r="F10" s="4" t="s">
        <v>53</v>
      </c>
      <c r="G10" s="5"/>
      <c r="H10" s="5"/>
      <c r="I10" s="5"/>
      <c r="J10" s="29"/>
      <c r="K10" s="29"/>
    </row>
    <row r="11" spans="1:13" x14ac:dyDescent="0.2">
      <c r="A11" s="4" t="s">
        <v>55</v>
      </c>
      <c r="C11" s="3" t="s">
        <v>12</v>
      </c>
      <c r="D11" s="3" t="s">
        <v>58</v>
      </c>
      <c r="E11" s="4">
        <f>E9*7/4</f>
        <v>154.35</v>
      </c>
      <c r="F11" s="26">
        <f>F9*7/4</f>
        <v>463.05000000000007</v>
      </c>
      <c r="G11" s="5"/>
      <c r="H11" s="5"/>
      <c r="I11" s="5"/>
      <c r="J11" s="29"/>
      <c r="K11" s="29"/>
    </row>
    <row r="12" spans="1:13" x14ac:dyDescent="0.2">
      <c r="A12" s="27" t="s">
        <v>13</v>
      </c>
      <c r="B12" s="22"/>
      <c r="C12" s="22"/>
      <c r="D12" s="22"/>
      <c r="E12" s="35"/>
      <c r="F12" s="35"/>
      <c r="G12" s="5"/>
      <c r="H12" s="5"/>
      <c r="I12" s="5"/>
      <c r="J12" s="29"/>
      <c r="K12" s="29"/>
    </row>
    <row r="13" spans="1:13" x14ac:dyDescent="0.2">
      <c r="A13" s="4" t="s">
        <v>24</v>
      </c>
      <c r="C13" s="3" t="s">
        <v>12</v>
      </c>
      <c r="E13" s="4">
        <f>8+3</f>
        <v>11</v>
      </c>
      <c r="F13" s="4">
        <f>8+3</f>
        <v>11</v>
      </c>
      <c r="G13" s="5"/>
      <c r="H13" s="5"/>
      <c r="I13" s="5"/>
      <c r="J13" s="29"/>
      <c r="K13" s="29"/>
    </row>
    <row r="14" spans="1:13" x14ac:dyDescent="0.2">
      <c r="A14" s="4" t="s">
        <v>14</v>
      </c>
      <c r="C14" s="3" t="s">
        <v>19</v>
      </c>
      <c r="E14" s="4">
        <v>128</v>
      </c>
      <c r="F14" s="4">
        <v>128</v>
      </c>
      <c r="G14" s="5"/>
      <c r="H14" s="5"/>
      <c r="I14" s="5"/>
      <c r="J14" s="29"/>
      <c r="K14" s="29"/>
    </row>
    <row r="15" spans="1:13" x14ac:dyDescent="0.2">
      <c r="A15" s="4" t="s">
        <v>15</v>
      </c>
      <c r="C15" s="3" t="s">
        <v>12</v>
      </c>
      <c r="E15" s="28">
        <f>E13+E14*E6</f>
        <v>267</v>
      </c>
      <c r="F15" s="28">
        <f>F13+F14*F6</f>
        <v>779</v>
      </c>
      <c r="G15" s="5"/>
      <c r="H15" s="5" t="s">
        <v>64</v>
      </c>
      <c r="I15" s="5"/>
      <c r="J15" s="29">
        <f>E14/(E13+E14)</f>
        <v>0.92086330935251803</v>
      </c>
      <c r="K15" s="29">
        <f>F14/(F13+F14)</f>
        <v>0.92086330935251803</v>
      </c>
    </row>
    <row r="16" spans="1:13" x14ac:dyDescent="0.2">
      <c r="A16" s="27" t="s">
        <v>16</v>
      </c>
      <c r="B16" s="22"/>
      <c r="C16" s="22"/>
      <c r="D16" s="22"/>
      <c r="E16" s="35"/>
      <c r="F16" s="35"/>
      <c r="G16" s="5"/>
      <c r="H16" s="5" t="s">
        <v>65</v>
      </c>
      <c r="I16" s="5"/>
      <c r="J16" s="29">
        <f>1/J15 * E9</f>
        <v>95.779687500000009</v>
      </c>
      <c r="K16" s="29">
        <f>1/K15 * F9</f>
        <v>287.33906250000001</v>
      </c>
      <c r="L16" s="29">
        <v>95.779687499999994</v>
      </c>
      <c r="M16" s="29">
        <v>287.33906250000001</v>
      </c>
    </row>
    <row r="17" spans="1:13" x14ac:dyDescent="0.2">
      <c r="A17" s="4" t="s">
        <v>31</v>
      </c>
      <c r="E17" s="4" t="s">
        <v>17</v>
      </c>
      <c r="F17" s="4" t="s">
        <v>17</v>
      </c>
      <c r="G17" s="5"/>
      <c r="H17" s="5" t="s">
        <v>66</v>
      </c>
      <c r="I17" s="5"/>
      <c r="J17" s="29">
        <f>J16*7/4</f>
        <v>167.61445312500001</v>
      </c>
      <c r="K17" s="29">
        <f>K16*7/4</f>
        <v>502.84335937500003</v>
      </c>
      <c r="L17" s="4">
        <v>167.61445312500001</v>
      </c>
      <c r="M17" s="4">
        <v>502.84335937499998</v>
      </c>
    </row>
    <row r="18" spans="1:13" x14ac:dyDescent="0.2">
      <c r="A18" s="4" t="s">
        <v>32</v>
      </c>
      <c r="C18" s="3" t="s">
        <v>19</v>
      </c>
      <c r="E18" s="4">
        <v>26</v>
      </c>
      <c r="F18" s="4">
        <v>26</v>
      </c>
      <c r="G18" s="5"/>
      <c r="H18" s="5" t="s">
        <v>37</v>
      </c>
      <c r="I18" s="5"/>
      <c r="J18" s="34">
        <f>J17/E6</f>
        <v>83.807226562500006</v>
      </c>
      <c r="K18" s="34">
        <f>K17/F6</f>
        <v>83.807226562500006</v>
      </c>
    </row>
    <row r="19" spans="1:13" x14ac:dyDescent="0.2">
      <c r="A19" s="4" t="s">
        <v>33</v>
      </c>
      <c r="C19" s="3" t="s">
        <v>12</v>
      </c>
      <c r="E19" s="28">
        <f>E18*E6</f>
        <v>52</v>
      </c>
      <c r="F19" s="28">
        <f>F18*F6</f>
        <v>156</v>
      </c>
      <c r="G19" s="5"/>
      <c r="H19" s="5" t="s">
        <v>67</v>
      </c>
      <c r="I19" s="5"/>
      <c r="J19" s="29">
        <f>E15/E6</f>
        <v>133.5</v>
      </c>
      <c r="K19" s="29">
        <f>F15/F6</f>
        <v>129.83333333333334</v>
      </c>
    </row>
    <row r="20" spans="1:13" x14ac:dyDescent="0.2">
      <c r="A20" s="4" t="s">
        <v>18</v>
      </c>
      <c r="C20" s="3" t="s">
        <v>12</v>
      </c>
      <c r="E20" s="28">
        <f>E15+E19</f>
        <v>319</v>
      </c>
      <c r="F20" s="28">
        <f>F15+F19</f>
        <v>935</v>
      </c>
      <c r="G20" s="5"/>
      <c r="H20" s="5" t="s">
        <v>68</v>
      </c>
      <c r="I20" s="5"/>
      <c r="J20" s="29">
        <f>J19+E18</f>
        <v>159.5</v>
      </c>
      <c r="K20" s="29">
        <f>K19+F18</f>
        <v>155.83333333333334</v>
      </c>
    </row>
    <row r="21" spans="1:13" x14ac:dyDescent="0.2">
      <c r="A21" s="27" t="s">
        <v>20</v>
      </c>
      <c r="B21" s="22"/>
      <c r="C21" s="22"/>
      <c r="D21" s="22"/>
      <c r="E21" s="35"/>
      <c r="F21" s="35"/>
      <c r="G21" s="5"/>
      <c r="H21" s="5" t="s">
        <v>69</v>
      </c>
      <c r="I21" s="5"/>
      <c r="J21" s="29">
        <f>J18*J20/J19</f>
        <v>100.12923323384832</v>
      </c>
      <c r="K21" s="29">
        <f>K18*K20/K19</f>
        <v>100.59018849285944</v>
      </c>
      <c r="L21" s="4">
        <v>100.129233233848</v>
      </c>
      <c r="M21" s="4">
        <v>100.590188492859</v>
      </c>
    </row>
    <row r="22" spans="1:13" x14ac:dyDescent="0.2">
      <c r="A22" s="4" t="s">
        <v>21</v>
      </c>
      <c r="C22" s="3" t="s">
        <v>19</v>
      </c>
      <c r="E22" s="4">
        <v>6</v>
      </c>
      <c r="F22" s="4">
        <v>6</v>
      </c>
      <c r="G22" s="5"/>
      <c r="H22" s="5"/>
      <c r="I22" s="5"/>
      <c r="J22" s="29"/>
      <c r="K22" s="29"/>
    </row>
    <row r="23" spans="1:13" x14ac:dyDescent="0.2">
      <c r="A23" s="4" t="s">
        <v>22</v>
      </c>
      <c r="C23" s="3" t="s">
        <v>12</v>
      </c>
      <c r="E23" s="28">
        <f>E22*E6+E20</f>
        <v>331</v>
      </c>
      <c r="F23" s="28">
        <f>F22*F6+F20</f>
        <v>971</v>
      </c>
      <c r="G23" s="5"/>
      <c r="H23" s="5"/>
      <c r="I23" s="5"/>
      <c r="J23" s="29"/>
      <c r="K23" s="29"/>
    </row>
    <row r="24" spans="1:13" x14ac:dyDescent="0.2">
      <c r="A24" s="27" t="s">
        <v>36</v>
      </c>
      <c r="B24" s="22"/>
      <c r="C24" s="22"/>
      <c r="D24" s="22"/>
      <c r="E24" s="27"/>
      <c r="F24" s="22"/>
      <c r="G24" s="1"/>
    </row>
    <row r="25" spans="1:13" x14ac:dyDescent="0.2">
      <c r="A25" s="5" t="s">
        <v>63</v>
      </c>
      <c r="B25" s="16" t="s">
        <v>62</v>
      </c>
      <c r="C25" s="16" t="s">
        <v>60</v>
      </c>
      <c r="D25" s="16"/>
      <c r="E25" s="29">
        <f>E11/H25</f>
        <v>191.34775280898876</v>
      </c>
      <c r="F25" s="29">
        <f>F11/I25</f>
        <v>577.17785622593078</v>
      </c>
      <c r="G25" s="5"/>
      <c r="H25" s="14">
        <f>E15/E23</f>
        <v>0.80664652567975825</v>
      </c>
      <c r="I25" s="14">
        <f>F15/F23</f>
        <v>0.80226570545829046</v>
      </c>
      <c r="J25" s="29"/>
      <c r="K25" s="29"/>
    </row>
    <row r="26" spans="1:13" x14ac:dyDescent="0.2">
      <c r="A26" s="6" t="s">
        <v>37</v>
      </c>
      <c r="B26" s="17" t="s">
        <v>38</v>
      </c>
      <c r="C26" s="30" t="s">
        <v>61</v>
      </c>
      <c r="D26" s="17"/>
      <c r="E26" s="31">
        <v>150</v>
      </c>
      <c r="F26" s="31">
        <v>150</v>
      </c>
      <c r="G26" s="5"/>
      <c r="H26" s="15" t="s">
        <v>52</v>
      </c>
      <c r="I26" s="5"/>
      <c r="J26" s="29"/>
      <c r="K26" s="29"/>
    </row>
    <row r="27" spans="1:13" x14ac:dyDescent="0.2">
      <c r="A27" s="6"/>
      <c r="B27" s="17"/>
      <c r="C27" s="17"/>
      <c r="D27" s="17"/>
      <c r="E27" s="6"/>
      <c r="F27" s="6"/>
      <c r="G27" s="5"/>
      <c r="H27" s="5"/>
      <c r="I27" s="5"/>
      <c r="J27" s="29"/>
      <c r="K27" s="29"/>
    </row>
    <row r="28" spans="1:13" x14ac:dyDescent="0.2">
      <c r="A28" s="6" t="s">
        <v>39</v>
      </c>
      <c r="B28" s="17"/>
      <c r="C28" s="17"/>
      <c r="D28" s="17"/>
      <c r="E28" s="6" t="s">
        <v>40</v>
      </c>
      <c r="F28" s="6" t="s">
        <v>40</v>
      </c>
      <c r="G28" s="5"/>
      <c r="H28" s="5"/>
      <c r="I28" s="5"/>
      <c r="J28" s="29"/>
      <c r="K28" s="29"/>
    </row>
    <row r="29" spans="1:13" x14ac:dyDescent="0.2">
      <c r="A29" s="6" t="s">
        <v>41</v>
      </c>
      <c r="B29" s="17" t="s">
        <v>42</v>
      </c>
      <c r="C29" s="17"/>
      <c r="D29" s="17"/>
      <c r="E29" s="6">
        <v>0.5</v>
      </c>
      <c r="F29" s="6">
        <v>0.5</v>
      </c>
      <c r="G29" s="5"/>
      <c r="H29" s="5"/>
      <c r="I29" s="5"/>
      <c r="J29" s="29"/>
      <c r="K29" s="29"/>
    </row>
    <row r="30" spans="1:13" x14ac:dyDescent="0.2">
      <c r="A30" s="32" t="s">
        <v>43</v>
      </c>
      <c r="B30" s="17" t="s">
        <v>44</v>
      </c>
      <c r="C30" s="17" t="s">
        <v>45</v>
      </c>
      <c r="D30" s="17"/>
      <c r="E30" s="33">
        <f>(1+E29)*E26/2</f>
        <v>112.5</v>
      </c>
      <c r="F30" s="33">
        <f>(1+F29)*F26/2</f>
        <v>112.5</v>
      </c>
      <c r="G30" s="5"/>
      <c r="H30" s="5"/>
      <c r="I30" s="5"/>
      <c r="J30" s="29"/>
      <c r="K30" s="29"/>
    </row>
    <row r="31" spans="1:13" x14ac:dyDescent="0.2">
      <c r="A31" s="6"/>
      <c r="B31" s="17"/>
      <c r="C31" s="17"/>
      <c r="D31" s="17"/>
      <c r="E31" s="6"/>
      <c r="F31" s="6"/>
      <c r="G31" s="5"/>
      <c r="H31" s="5"/>
      <c r="I31" s="5"/>
      <c r="J31" s="29"/>
      <c r="K31" s="29"/>
    </row>
    <row r="32" spans="1:13" x14ac:dyDescent="0.2">
      <c r="A32" s="6"/>
      <c r="B32" s="17"/>
      <c r="C32" s="17"/>
      <c r="D32" s="17"/>
      <c r="E32" s="6"/>
      <c r="F32" s="6"/>
      <c r="G32" s="5"/>
      <c r="H32" s="5"/>
      <c r="I32" s="5"/>
      <c r="J32" s="29"/>
      <c r="K32" s="29"/>
    </row>
    <row r="33" spans="1:11" x14ac:dyDescent="0.2">
      <c r="A33" s="5"/>
      <c r="B33" s="16"/>
      <c r="C33" s="16"/>
      <c r="D33" s="16"/>
      <c r="E33" s="5"/>
      <c r="F33" s="5"/>
      <c r="G33" s="5"/>
      <c r="H33" s="5"/>
      <c r="I33" s="5"/>
      <c r="J33" s="29"/>
      <c r="K33" s="29"/>
    </row>
    <row r="34" spans="1:11" x14ac:dyDescent="0.2">
      <c r="A34" s="5"/>
      <c r="B34" s="16"/>
      <c r="C34" s="16"/>
      <c r="D34" s="16"/>
      <c r="E34" s="7"/>
      <c r="F34" s="7"/>
      <c r="G34" s="5"/>
      <c r="H34" s="5"/>
      <c r="I34" s="5"/>
      <c r="J34" s="29"/>
      <c r="K34" s="29"/>
    </row>
    <row r="35" spans="1:11" x14ac:dyDescent="0.2">
      <c r="A35" s="5"/>
      <c r="B35" s="16"/>
      <c r="C35" s="16"/>
      <c r="D35" s="16"/>
      <c r="E35" s="5"/>
      <c r="F35" s="5"/>
      <c r="G35" s="5"/>
      <c r="H35" s="5"/>
      <c r="I35" s="5"/>
      <c r="J35" s="29"/>
      <c r="K35" s="29"/>
    </row>
    <row r="36" spans="1:11" ht="19" x14ac:dyDescent="0.25">
      <c r="A36" s="8"/>
      <c r="B36" s="18"/>
      <c r="C36" s="18"/>
      <c r="D36" s="18"/>
      <c r="E36" s="8"/>
      <c r="F36" s="8"/>
      <c r="G36" s="5"/>
      <c r="H36" s="5"/>
      <c r="I36" s="5"/>
      <c r="J36" s="29"/>
      <c r="K36" s="29"/>
    </row>
    <row r="37" spans="1:11" x14ac:dyDescent="0.2">
      <c r="A37" s="5"/>
      <c r="B37" s="16"/>
      <c r="C37" s="16"/>
      <c r="D37" s="16"/>
      <c r="E37" s="5"/>
      <c r="F37" s="5"/>
      <c r="G37" s="5"/>
      <c r="H37" s="5"/>
      <c r="I37" s="5"/>
      <c r="J37" s="29"/>
      <c r="K37" s="29"/>
    </row>
    <row r="38" spans="1:11" x14ac:dyDescent="0.2">
      <c r="A38" s="9"/>
      <c r="B38" s="19"/>
      <c r="C38" s="19"/>
      <c r="D38" s="19"/>
      <c r="E38" s="9"/>
      <c r="F38" s="9"/>
      <c r="G38" s="5"/>
      <c r="H38" s="5"/>
      <c r="I38" s="5"/>
      <c r="J38" s="29"/>
      <c r="K38" s="29"/>
    </row>
    <row r="39" spans="1:11" x14ac:dyDescent="0.2">
      <c r="A39" s="5"/>
      <c r="B39" s="16"/>
      <c r="C39" s="16"/>
      <c r="D39" s="16"/>
      <c r="E39" s="5"/>
      <c r="F39" s="5"/>
      <c r="G39" s="5"/>
      <c r="H39" s="5"/>
      <c r="I39" s="5"/>
      <c r="J39" s="29"/>
      <c r="K39" s="29"/>
    </row>
    <row r="40" spans="1:11" x14ac:dyDescent="0.2">
      <c r="A40" s="5"/>
      <c r="B40" s="16"/>
      <c r="C40" s="16"/>
      <c r="D40" s="16"/>
      <c r="E40" s="10"/>
      <c r="F40" s="5"/>
      <c r="G40" s="5"/>
      <c r="H40" s="5"/>
      <c r="I40" s="5"/>
      <c r="J40" s="29"/>
      <c r="K40" s="29"/>
    </row>
    <row r="41" spans="1:11" x14ac:dyDescent="0.2">
      <c r="A41" s="5"/>
      <c r="B41" s="16"/>
      <c r="C41" s="16"/>
      <c r="D41" s="16"/>
      <c r="E41" s="5"/>
      <c r="F41" s="5"/>
      <c r="G41" s="5"/>
      <c r="H41" s="5"/>
      <c r="I41" s="5"/>
      <c r="J41" s="29"/>
      <c r="K41" s="29"/>
    </row>
    <row r="42" spans="1:11" x14ac:dyDescent="0.2">
      <c r="A42" s="5"/>
      <c r="B42" s="16"/>
      <c r="C42" s="16"/>
      <c r="D42" s="16"/>
      <c r="E42" s="5"/>
      <c r="F42" s="5"/>
      <c r="G42" s="5"/>
      <c r="H42" s="5"/>
      <c r="I42" s="5"/>
      <c r="J42" s="29"/>
      <c r="K42" s="29"/>
    </row>
    <row r="43" spans="1:11" x14ac:dyDescent="0.2">
      <c r="A43" s="5"/>
      <c r="B43" s="16"/>
      <c r="C43" s="16"/>
      <c r="D43" s="16"/>
      <c r="E43" s="5"/>
      <c r="F43" s="5"/>
      <c r="G43" s="5"/>
      <c r="H43" s="5"/>
      <c r="I43" s="5"/>
      <c r="J43" s="29"/>
      <c r="K43" s="29"/>
    </row>
    <row r="44" spans="1:11" x14ac:dyDescent="0.2">
      <c r="A44" s="5"/>
      <c r="B44" s="16"/>
      <c r="C44" s="16"/>
      <c r="D44" s="16"/>
      <c r="E44" s="10"/>
      <c r="F44" s="5"/>
      <c r="G44" s="5"/>
      <c r="H44" s="5"/>
      <c r="I44" s="5"/>
      <c r="J44" s="29"/>
      <c r="K44" s="29"/>
    </row>
    <row r="45" spans="1:11" x14ac:dyDescent="0.2">
      <c r="A45" s="5"/>
      <c r="B45" s="16"/>
      <c r="C45" s="16"/>
      <c r="D45" s="16"/>
      <c r="E45" s="5"/>
      <c r="F45" s="5"/>
      <c r="G45" s="5"/>
      <c r="H45" s="11"/>
      <c r="I45" s="5"/>
      <c r="J45" s="29"/>
      <c r="K45" s="29"/>
    </row>
    <row r="46" spans="1:11" x14ac:dyDescent="0.2">
      <c r="A46" s="5"/>
      <c r="B46" s="16"/>
      <c r="C46" s="16"/>
      <c r="D46" s="16"/>
      <c r="E46" s="5"/>
      <c r="F46" s="5"/>
      <c r="G46" s="5"/>
      <c r="H46" s="5"/>
      <c r="I46" s="5"/>
      <c r="J46" s="29"/>
      <c r="K46" s="29"/>
    </row>
    <row r="47" spans="1:11" x14ac:dyDescent="0.2">
      <c r="A47" s="12"/>
      <c r="B47" s="16"/>
      <c r="C47" s="16"/>
      <c r="D47" s="16"/>
      <c r="E47" s="5"/>
      <c r="F47" s="13"/>
      <c r="G47" s="5"/>
      <c r="H47" s="5"/>
      <c r="I47" s="5"/>
      <c r="J47" s="29"/>
      <c r="K47" s="29"/>
    </row>
    <row r="48" spans="1:11" x14ac:dyDescent="0.2">
      <c r="A48" s="5"/>
      <c r="B48" s="16"/>
      <c r="C48" s="16"/>
      <c r="D48" s="16"/>
      <c r="E48" s="5"/>
      <c r="F48" s="5"/>
      <c r="G48" s="5"/>
      <c r="H48" s="5"/>
      <c r="I48" s="5"/>
      <c r="J48" s="29"/>
      <c r="K48" s="29"/>
    </row>
    <row r="49" spans="1:11" x14ac:dyDescent="0.2">
      <c r="A49" s="9"/>
      <c r="B49" s="19"/>
      <c r="C49" s="19"/>
      <c r="D49" s="19"/>
      <c r="E49" s="9"/>
      <c r="F49" s="9"/>
      <c r="G49" s="5"/>
      <c r="H49" s="5"/>
      <c r="I49" s="5"/>
      <c r="J49" s="29"/>
      <c r="K49" s="29"/>
    </row>
    <row r="50" spans="1:11" x14ac:dyDescent="0.2">
      <c r="A50" s="5"/>
      <c r="B50" s="16"/>
      <c r="C50" s="16"/>
      <c r="D50" s="16"/>
      <c r="E50" s="5"/>
      <c r="F50" s="5"/>
      <c r="G50" s="5"/>
      <c r="H50" s="5"/>
      <c r="I50" s="5"/>
      <c r="J50" s="29"/>
      <c r="K50" s="29"/>
    </row>
    <row r="51" spans="1:11" x14ac:dyDescent="0.2">
      <c r="A51" s="5"/>
      <c r="B51" s="16"/>
      <c r="C51" s="16"/>
      <c r="D51" s="16"/>
      <c r="E51" s="5"/>
      <c r="F51" s="5"/>
      <c r="G51" s="5"/>
      <c r="H51" s="5"/>
      <c r="I51" s="5"/>
      <c r="J51" s="29"/>
      <c r="K51" s="29"/>
    </row>
    <row r="52" spans="1:11" x14ac:dyDescent="0.2">
      <c r="A52" s="12"/>
      <c r="B52" s="20"/>
      <c r="C52" s="20"/>
      <c r="D52" s="20"/>
      <c r="E52" s="12"/>
      <c r="F52" s="12"/>
      <c r="G52" s="5"/>
      <c r="H52" s="5"/>
      <c r="I52" s="5"/>
      <c r="J52" s="29"/>
      <c r="K52" s="29"/>
    </row>
    <row r="53" spans="1:11" x14ac:dyDescent="0.2">
      <c r="A53" s="5"/>
      <c r="B53" s="16"/>
      <c r="C53" s="16"/>
      <c r="D53" s="16"/>
      <c r="E53" s="5"/>
      <c r="F53" s="5"/>
      <c r="G53" s="5"/>
      <c r="H53" s="5"/>
      <c r="I53" s="5"/>
      <c r="J53" s="29"/>
      <c r="K53" s="29"/>
    </row>
    <row r="54" spans="1:11" x14ac:dyDescent="0.2">
      <c r="A54" s="5"/>
      <c r="B54" s="16"/>
      <c r="C54" s="16"/>
      <c r="D54" s="16"/>
      <c r="E54" s="5"/>
      <c r="F54" s="5"/>
      <c r="G54" s="5"/>
      <c r="H54" s="5"/>
      <c r="I54" s="5"/>
      <c r="J54" s="29"/>
      <c r="K54" s="29"/>
    </row>
    <row r="55" spans="1:11" x14ac:dyDescent="0.2">
      <c r="A55" s="5"/>
      <c r="B55" s="16"/>
      <c r="C55" s="16"/>
      <c r="D55" s="16"/>
      <c r="E55" s="10"/>
      <c r="F55" s="5"/>
      <c r="G55" s="5"/>
      <c r="H55" s="5"/>
      <c r="I55" s="5"/>
      <c r="J55" s="29"/>
      <c r="K55" s="29"/>
    </row>
    <row r="56" spans="1:11" x14ac:dyDescent="0.2">
      <c r="A56" s="5"/>
      <c r="B56" s="16"/>
      <c r="C56" s="16"/>
      <c r="D56" s="16"/>
      <c r="E56" s="5"/>
      <c r="F56" s="5"/>
      <c r="G56" s="5"/>
      <c r="H56" s="5"/>
      <c r="I56" s="5"/>
      <c r="J56" s="29"/>
      <c r="K56" s="29"/>
    </row>
    <row r="57" spans="1:11" x14ac:dyDescent="0.2">
      <c r="A57" s="12"/>
      <c r="B57" s="16"/>
      <c r="C57" s="16"/>
      <c r="D57" s="16"/>
      <c r="E57" s="5"/>
      <c r="F57" s="13"/>
      <c r="G57" s="5"/>
      <c r="H57" s="5"/>
      <c r="I57" s="5"/>
      <c r="J57" s="29"/>
      <c r="K57" s="29"/>
    </row>
    <row r="58" spans="1:11" x14ac:dyDescent="0.2">
      <c r="A58" s="5"/>
      <c r="B58" s="16"/>
      <c r="C58" s="16"/>
      <c r="D58" s="16"/>
      <c r="E58" s="5"/>
      <c r="F58" s="5"/>
      <c r="G58" s="5"/>
      <c r="H58" s="5"/>
      <c r="I58" s="5"/>
      <c r="J58" s="29"/>
      <c r="K58" s="29"/>
    </row>
    <row r="59" spans="1:11" x14ac:dyDescent="0.2">
      <c r="A59" s="9"/>
      <c r="B59" s="19"/>
      <c r="C59" s="19"/>
      <c r="D59" s="19"/>
      <c r="E59" s="9"/>
      <c r="F59" s="9"/>
      <c r="G59" s="5"/>
      <c r="H59" s="5"/>
      <c r="I59" s="5"/>
      <c r="J59" s="29"/>
      <c r="K59" s="29"/>
    </row>
    <row r="60" spans="1:11" x14ac:dyDescent="0.2">
      <c r="A60" s="5"/>
      <c r="B60" s="16"/>
      <c r="C60" s="16"/>
      <c r="D60" s="16"/>
      <c r="E60" s="5"/>
      <c r="F60" s="5"/>
      <c r="G60" s="5"/>
      <c r="H60" s="5"/>
      <c r="I60" s="5"/>
      <c r="J60" s="29"/>
      <c r="K60" s="29"/>
    </row>
    <row r="61" spans="1:11" x14ac:dyDescent="0.2">
      <c r="A61" s="5"/>
      <c r="B61" s="16"/>
      <c r="C61" s="16"/>
      <c r="D61" s="16"/>
      <c r="E61" s="5"/>
      <c r="F61" s="5"/>
      <c r="G61" s="5"/>
      <c r="H61" s="5"/>
      <c r="I61" s="5"/>
      <c r="J61" s="29"/>
      <c r="K61" s="29"/>
    </row>
    <row r="62" spans="1:11" x14ac:dyDescent="0.2">
      <c r="A62" s="5"/>
      <c r="B62" s="16"/>
      <c r="C62" s="16"/>
      <c r="D62" s="16"/>
      <c r="E62" s="5"/>
      <c r="F62" s="5"/>
      <c r="G62" s="5"/>
      <c r="H62" s="5"/>
      <c r="I62" s="5"/>
      <c r="J62" s="29"/>
      <c r="K62" s="29"/>
    </row>
    <row r="63" spans="1:11" x14ac:dyDescent="0.2">
      <c r="A63" s="5"/>
      <c r="B63" s="16"/>
      <c r="C63" s="16"/>
      <c r="D63" s="16"/>
      <c r="E63" s="5"/>
      <c r="F63" s="5"/>
      <c r="G63" s="5"/>
      <c r="H63" s="5"/>
      <c r="I63" s="5"/>
      <c r="J63" s="29"/>
      <c r="K63" s="29"/>
    </row>
    <row r="64" spans="1:11" x14ac:dyDescent="0.2">
      <c r="A64" s="5"/>
      <c r="B64" s="16"/>
      <c r="C64" s="16"/>
      <c r="D64" s="16"/>
      <c r="E64" s="5"/>
      <c r="F64" s="5"/>
      <c r="G64" s="5"/>
      <c r="H64" s="5"/>
      <c r="I64" s="5"/>
      <c r="J64" s="29"/>
      <c r="K64" s="29"/>
    </row>
    <row r="65" spans="1:11" x14ac:dyDescent="0.2">
      <c r="A65" s="12"/>
      <c r="B65" s="16"/>
      <c r="C65" s="16"/>
      <c r="D65" s="16"/>
      <c r="E65" s="5"/>
      <c r="F65" s="13"/>
      <c r="G65" s="5"/>
      <c r="H65" s="5"/>
      <c r="I65" s="5"/>
      <c r="J65" s="29"/>
      <c r="K65" s="29"/>
    </row>
    <row r="66" spans="1:11" x14ac:dyDescent="0.2">
      <c r="A66" s="5"/>
      <c r="B66" s="16"/>
      <c r="C66" s="16"/>
      <c r="D66" s="16"/>
      <c r="E66" s="5"/>
      <c r="F66" s="5"/>
      <c r="G66" s="5"/>
      <c r="H66" s="5"/>
      <c r="I66" s="5"/>
      <c r="J66" s="29"/>
      <c r="K66" s="29"/>
    </row>
    <row r="67" spans="1:11" x14ac:dyDescent="0.2">
      <c r="A67" s="12"/>
      <c r="B67" s="16"/>
      <c r="C67" s="16"/>
      <c r="D67" s="16"/>
      <c r="E67" s="5"/>
      <c r="F67" s="12"/>
      <c r="G67" s="5"/>
      <c r="H67" s="5"/>
      <c r="I67" s="5"/>
      <c r="J67" s="29"/>
      <c r="K67" s="29"/>
    </row>
    <row r="68" spans="1:11" x14ac:dyDescent="0.2">
      <c r="A68" s="5"/>
      <c r="B68" s="16"/>
      <c r="C68" s="16"/>
      <c r="D68" s="16"/>
      <c r="E68" s="5"/>
      <c r="F68" s="5"/>
      <c r="G68" s="5"/>
      <c r="H68" s="5"/>
      <c r="I68" s="5"/>
      <c r="J68" s="29"/>
      <c r="K68" s="29"/>
    </row>
    <row r="69" spans="1:11" x14ac:dyDescent="0.2">
      <c r="A69" s="9"/>
      <c r="B69" s="19"/>
      <c r="C69" s="19"/>
      <c r="D69" s="19"/>
      <c r="E69" s="9"/>
      <c r="F69" s="9"/>
      <c r="G69" s="5"/>
      <c r="H69" s="5"/>
      <c r="I69" s="5"/>
      <c r="J69" s="29"/>
      <c r="K69" s="29"/>
    </row>
    <row r="70" spans="1:11" x14ac:dyDescent="0.2">
      <c r="A70" s="5"/>
      <c r="B70" s="16"/>
      <c r="C70" s="16"/>
      <c r="D70" s="16"/>
      <c r="E70" s="5"/>
      <c r="F70" s="5"/>
      <c r="G70" s="5"/>
      <c r="H70" s="5"/>
      <c r="I70" s="5"/>
      <c r="J70" s="29"/>
      <c r="K70" s="29"/>
    </row>
    <row r="71" spans="1:11" x14ac:dyDescent="0.2">
      <c r="A71" s="5"/>
      <c r="B71" s="16"/>
      <c r="C71" s="16"/>
      <c r="D71" s="16"/>
      <c r="E71" s="5"/>
      <c r="F71" s="5"/>
      <c r="G71" s="5"/>
      <c r="H71" s="5"/>
      <c r="I71" s="5"/>
      <c r="J71" s="29"/>
      <c r="K71" s="29"/>
    </row>
    <row r="72" spans="1:11" x14ac:dyDescent="0.2">
      <c r="A72" s="5"/>
      <c r="B72" s="16"/>
      <c r="C72" s="16"/>
      <c r="D72" s="16"/>
      <c r="E72" s="5"/>
      <c r="F72" s="5"/>
      <c r="G72" s="5"/>
      <c r="H72" s="5"/>
      <c r="I72" s="5"/>
      <c r="J72" s="29"/>
      <c r="K72" s="29"/>
    </row>
    <row r="73" spans="1:11" x14ac:dyDescent="0.2">
      <c r="A73" s="5"/>
      <c r="B73" s="16"/>
      <c r="C73" s="16"/>
      <c r="D73" s="16"/>
      <c r="E73" s="5"/>
      <c r="F73" s="5"/>
      <c r="G73" s="5"/>
      <c r="H73" s="5"/>
      <c r="I73" s="5"/>
      <c r="J73" s="29"/>
      <c r="K73" s="29"/>
    </row>
    <row r="74" spans="1:11" x14ac:dyDescent="0.2">
      <c r="A74" s="5"/>
      <c r="B74" s="16"/>
      <c r="C74" s="16"/>
      <c r="D74" s="16"/>
      <c r="E74" s="5"/>
      <c r="F74" s="5"/>
      <c r="G74" s="5"/>
      <c r="H74" s="5"/>
      <c r="I74" s="5"/>
      <c r="J74" s="29"/>
      <c r="K74" s="29"/>
    </row>
    <row r="75" spans="1:11" x14ac:dyDescent="0.2">
      <c r="A75" s="12"/>
      <c r="B75" s="16"/>
      <c r="C75" s="16"/>
      <c r="D75" s="16"/>
      <c r="E75" s="5"/>
      <c r="F75" s="12"/>
      <c r="G75" s="5"/>
      <c r="H75" s="5"/>
      <c r="I75" s="5"/>
      <c r="J75" s="29"/>
      <c r="K75" s="29"/>
    </row>
    <row r="76" spans="1:11" x14ac:dyDescent="0.2">
      <c r="A76" s="12"/>
      <c r="B76" s="16"/>
      <c r="C76" s="16"/>
      <c r="D76" s="16"/>
      <c r="E76" s="5"/>
      <c r="F76" s="12"/>
      <c r="G76" s="5"/>
      <c r="H76" s="5"/>
      <c r="I76" s="5"/>
      <c r="J76" s="29"/>
      <c r="K76" s="29"/>
    </row>
    <row r="77" spans="1:11" x14ac:dyDescent="0.2">
      <c r="A77" s="12"/>
      <c r="B77" s="16"/>
      <c r="C77" s="16"/>
      <c r="D77" s="16"/>
      <c r="E77" s="5"/>
      <c r="F77" s="12"/>
      <c r="G77" s="5"/>
      <c r="H77" s="5"/>
      <c r="I77" s="5"/>
      <c r="J77" s="29"/>
      <c r="K77" s="29"/>
    </row>
    <row r="78" spans="1:11" x14ac:dyDescent="0.2">
      <c r="A78" s="12"/>
      <c r="B78" s="16"/>
      <c r="C78" s="16"/>
      <c r="D78" s="16"/>
      <c r="E78" s="5"/>
      <c r="F78" s="12"/>
      <c r="G78" s="5"/>
      <c r="H78" s="5"/>
      <c r="I78" s="5"/>
      <c r="J78" s="29"/>
      <c r="K78" s="29"/>
    </row>
    <row r="79" spans="1:11" x14ac:dyDescent="0.2">
      <c r="A79" s="12"/>
      <c r="B79" s="16"/>
      <c r="C79" s="16"/>
      <c r="D79" s="16"/>
      <c r="E79" s="5"/>
      <c r="F79" s="12"/>
      <c r="G79" s="5"/>
      <c r="H79" s="5"/>
      <c r="I79" s="5"/>
      <c r="J79" s="29"/>
      <c r="K79" s="29"/>
    </row>
    <row r="80" spans="1:11" x14ac:dyDescent="0.2">
      <c r="A80" s="12"/>
      <c r="B80" s="16"/>
      <c r="C80" s="16"/>
      <c r="D80" s="16"/>
      <c r="E80" s="5"/>
      <c r="F80" s="12"/>
      <c r="G80" s="5"/>
      <c r="H80" s="5"/>
      <c r="I80" s="5"/>
      <c r="J80" s="29"/>
      <c r="K80" s="29"/>
    </row>
    <row r="81" spans="1:11" x14ac:dyDescent="0.2">
      <c r="A81" s="12"/>
      <c r="B81" s="16"/>
      <c r="C81" s="16"/>
      <c r="D81" s="16"/>
      <c r="E81" s="5"/>
      <c r="F81" s="12"/>
      <c r="G81" s="5"/>
      <c r="H81" s="5"/>
      <c r="I81" s="5"/>
      <c r="J81" s="29"/>
      <c r="K81" s="29"/>
    </row>
    <row r="82" spans="1:11" x14ac:dyDescent="0.2">
      <c r="A82" s="5"/>
      <c r="B82" s="16"/>
      <c r="C82" s="16"/>
      <c r="D82" s="16"/>
      <c r="E82" s="5"/>
      <c r="F82" s="5"/>
      <c r="G82" s="5"/>
      <c r="H82" s="5"/>
      <c r="I82" s="5"/>
      <c r="J82" s="29"/>
      <c r="K82" s="29"/>
    </row>
    <row r="83" spans="1:11" x14ac:dyDescent="0.2">
      <c r="A83" s="5"/>
      <c r="B83" s="16"/>
      <c r="C83" s="16"/>
      <c r="D83" s="16"/>
      <c r="E83" s="5"/>
      <c r="F83" s="5"/>
      <c r="G83" s="5"/>
      <c r="H83" s="5"/>
      <c r="I83" s="5"/>
      <c r="J83" s="29"/>
      <c r="K83" s="29"/>
    </row>
    <row r="84" spans="1:11" x14ac:dyDescent="0.2">
      <c r="A84" s="5"/>
      <c r="B84" s="16"/>
      <c r="C84" s="16"/>
      <c r="D84" s="16"/>
      <c r="E84" s="5"/>
      <c r="F84" s="5"/>
      <c r="G84" s="5"/>
      <c r="H84" s="5"/>
      <c r="I84" s="5"/>
      <c r="J84" s="29"/>
      <c r="K84" s="29"/>
    </row>
  </sheetData>
  <mergeCells count="4">
    <mergeCell ref="E16:F16"/>
    <mergeCell ref="E21:F21"/>
    <mergeCell ref="E2:F2"/>
    <mergeCell ref="E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Excel2LaTeX</vt:lpstr>
      <vt:lpstr>specs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Office-bruker</cp:lastModifiedBy>
  <dcterms:created xsi:type="dcterms:W3CDTF">2020-04-13T15:12:03Z</dcterms:created>
  <dcterms:modified xsi:type="dcterms:W3CDTF">2020-05-05T11:00:24Z</dcterms:modified>
</cp:coreProperties>
</file>