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redrikfeyling/Documents/Skole/V20/Radio/Project Report/Tables/"/>
    </mc:Choice>
  </mc:AlternateContent>
  <xr:revisionPtr revIDLastSave="0" documentId="13_ncr:1_{299107D8-4F68-8648-8C8F-1535E928EC68}" xr6:coauthVersionLast="45" xr6:coauthVersionMax="45" xr10:uidLastSave="{00000000-0000-0000-0000-000000000000}"/>
  <bookViews>
    <workbookView xWindow="0" yWindow="480" windowWidth="28800" windowHeight="16040" activeTab="1" xr2:uid="{36E50130-CFC4-5141-9FA9-1E6221641BA0}"/>
  </bookViews>
  <sheets>
    <sheet name="Excel2LaTeX" sheetId="2" state="hidden" r:id="rId1"/>
    <sheet name="specs" sheetId="1" r:id="rId2"/>
    <sheet name="Ark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" l="1"/>
  <c r="K37" i="1"/>
  <c r="L33" i="1"/>
  <c r="K33" i="1"/>
  <c r="E19" i="1"/>
  <c r="L24" i="1" l="1"/>
  <c r="L27" i="1" s="1"/>
  <c r="K24" i="1"/>
  <c r="K27" i="1" s="1"/>
  <c r="K36" i="1" l="1"/>
  <c r="K28" i="1"/>
  <c r="K29" i="1"/>
  <c r="K30" i="1" s="1"/>
  <c r="L36" i="1"/>
  <c r="L28" i="1"/>
  <c r="L29" i="1"/>
  <c r="L30" i="1" s="1"/>
  <c r="A2" i="2"/>
</calcChain>
</file>

<file path=xl/sharedStrings.xml><?xml version="1.0" encoding="utf-8"?>
<sst xmlns="http://schemas.openxmlformats.org/spreadsheetml/2006/main" count="63" uniqueCount="63">
  <si>
    <t>System Variables</t>
  </si>
  <si>
    <t>Value</t>
  </si>
  <si>
    <t>Modulation</t>
  </si>
  <si>
    <t>System Specifications</t>
  </si>
  <si>
    <t>Transmission Characteristics</t>
  </si>
  <si>
    <t>Pulse shaping filter</t>
  </si>
  <si>
    <t>root raised cosine</t>
  </si>
  <si>
    <t>RangeAddress</t>
  </si>
  <si>
    <t>Options</t>
  </si>
  <si>
    <t>CellWidth</t>
  </si>
  <si>
    <t>Indent</t>
  </si>
  <si>
    <t>FileName</t>
  </si>
  <si>
    <t>specs.tex</t>
  </si>
  <si>
    <t/>
  </si>
  <si>
    <t>Hamming (4,7)</t>
  </si>
  <si>
    <t>Channel coding</t>
  </si>
  <si>
    <t>Channel coded data rate</t>
  </si>
  <si>
    <t>Frequency $f_0$</t>
  </si>
  <si>
    <t>Bit per symbol $m$</t>
  </si>
  <si>
    <t xml:space="preserve">Sound sampling rate $f_s$ </t>
  </si>
  <si>
    <t>Bits per sound sample $b_s$</t>
  </si>
  <si>
    <t>Sound datarate $R_{ss}$</t>
  </si>
  <si>
    <t>System bit rate $R_b$</t>
  </si>
  <si>
    <t>Symbol rate $R_s$</t>
  </si>
  <si>
    <t>Pulse shaping filter parameter $\alpha$</t>
  </si>
  <si>
    <t>Minimum signal bandwidth $\Delta f$</t>
  </si>
  <si>
    <t>QPSK / QAM-64</t>
  </si>
  <si>
    <t>2 /6</t>
  </si>
  <si>
    <t>2415 MHz</t>
  </si>
  <si>
    <t>11025 / 22050 Hz</t>
  </si>
  <si>
    <t>8 / 12 bits</t>
  </si>
  <si>
    <t>88,2 / 264,6 kbits/s</t>
  </si>
  <si>
    <t>154,35 / 463,05 bits</t>
  </si>
  <si>
    <t>191,35 / 577,18 kbits/s</t>
  </si>
  <si>
    <t>95,67 / 96,20 ksymbols/s</t>
  </si>
  <si>
    <t>62,2 / 62,5 kHz</t>
  </si>
  <si>
    <t>Low / High Data rate</t>
  </si>
  <si>
    <t>Sound data rate</t>
  </si>
  <si>
    <t>QPSK</t>
  </si>
  <si>
    <t>QAM</t>
  </si>
  <si>
    <t>bit per sample</t>
  </si>
  <si>
    <t>Samplerate</t>
  </si>
  <si>
    <t>Packet rate</t>
  </si>
  <si>
    <t xml:space="preserve">Symbol rate </t>
  </si>
  <si>
    <t>Burst length symb</t>
  </si>
  <si>
    <t>Må måles</t>
  </si>
  <si>
    <t>Transmit Power</t>
  </si>
  <si>
    <t>Båndbredde</t>
  </si>
  <si>
    <t>Mottatt SNR</t>
  </si>
  <si>
    <t>Diskutere</t>
  </si>
  <si>
    <t>Link budget. BER? System Noise?</t>
  </si>
  <si>
    <t xml:space="preserve">Eksamen </t>
  </si>
  <si>
    <t xml:space="preserve">Specs. Jukse med Rs? </t>
  </si>
  <si>
    <t>Rs</t>
  </si>
  <si>
    <t>alpha</t>
  </si>
  <si>
    <t>BW</t>
  </si>
  <si>
    <t>Packet data size bits</t>
  </si>
  <si>
    <t>Packet Bit Rate</t>
  </si>
  <si>
    <t>FEC Bit Rate</t>
  </si>
  <si>
    <t>Symbol Map Rate</t>
  </si>
  <si>
    <t>Barker Rate</t>
  </si>
  <si>
    <t>Barker Packet L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</si>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</sst>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9" fillId="0" borderId="0" xfId="0" applyFont="1" applyFill="1" applyBorder="1" applyAlignment="1">
      <alignment horizontal="center"/>
    </xf>
    <xf numFmtId="0" fontId="8" fillId="0" borderId="0" xfId="0" applyFont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5" fillId="0" borderId="0" xfId="0" applyFont="1" applyBorder="1"/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64" fontId="1" fillId="0" borderId="0" xfId="0" applyNumberFormat="1" applyFont="1" applyBorder="1"/>
    <xf numFmtId="0" fontId="1" fillId="0" borderId="0" xfId="0" quotePrefix="1" applyFont="1" applyBorder="1"/>
    <xf numFmtId="0" fontId="1" fillId="0" borderId="0" xfId="0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2" borderId="0" xfId="0" applyFont="1" applyFill="1" applyBorder="1"/>
    <xf numFmtId="0" fontId="7" fillId="0" borderId="0" xfId="0" applyFont="1" applyFill="1" applyBorder="1"/>
    <xf numFmtId="0" fontId="9" fillId="2" borderId="0" xfId="0" applyFont="1" applyFill="1" applyBorder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9" fillId="2" borderId="0" xfId="0" applyFont="1" applyFill="1" applyBorder="1" applyAlignment="1">
      <alignment horizontal="left" vertical="center"/>
    </xf>
    <xf numFmtId="0" fontId="1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77CD-2BD7-7843-AAFD-9E5733A9B056}">
  <sheetPr codeName="Ark1"/>
  <dimension ref="A1:E2"/>
  <sheetViews>
    <sheetView workbookViewId="0"/>
  </sheetViews>
  <sheetFormatPr baseColWidth="10" defaultRowHeight="16" x14ac:dyDescent="0.2"/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>
        <f>COUNT(specs!$A$2:$B$18)</f>
        <v>1</v>
      </c>
      <c r="B2">
        <v>7</v>
      </c>
      <c r="C2">
        <v>5</v>
      </c>
      <c r="D2">
        <v>0</v>
      </c>
      <c r="E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62D7C-5AB1-3249-8BE2-00D156FBFD21}">
  <sheetPr codeName="Ark2"/>
  <dimension ref="A1:L77"/>
  <sheetViews>
    <sheetView tabSelected="1" workbookViewId="0">
      <selection activeCell="E13" sqref="E13"/>
    </sheetView>
  </sheetViews>
  <sheetFormatPr baseColWidth="10" defaultRowHeight="16" x14ac:dyDescent="0.2"/>
  <cols>
    <col min="1" max="1" width="24.6640625" style="3" customWidth="1"/>
    <col min="2" max="2" width="22" style="19" customWidth="1"/>
    <col min="3" max="5" width="10.83203125" style="3"/>
    <col min="6" max="6" width="14.6640625" style="3" customWidth="1"/>
    <col min="7" max="9" width="10.83203125" style="3"/>
    <col min="10" max="10" width="24.33203125" style="3" customWidth="1"/>
    <col min="11" max="16384" width="10.83203125" style="3"/>
  </cols>
  <sheetData>
    <row r="1" spans="1:7" ht="20" x14ac:dyDescent="0.2">
      <c r="A1" s="2" t="s">
        <v>3</v>
      </c>
      <c r="C1" s="4"/>
      <c r="D1" s="4"/>
      <c r="E1" s="4"/>
      <c r="F1" s="4"/>
    </row>
    <row r="2" spans="1:7" x14ac:dyDescent="0.2">
      <c r="A2" s="28" t="s">
        <v>0</v>
      </c>
      <c r="B2" s="17" t="s">
        <v>1</v>
      </c>
      <c r="C2" s="4"/>
      <c r="D2" s="4"/>
      <c r="E2" s="4"/>
      <c r="F2" s="4"/>
      <c r="G2" s="4"/>
    </row>
    <row r="3" spans="1:7" x14ac:dyDescent="0.2">
      <c r="A3" s="13"/>
      <c r="B3" s="18" t="s">
        <v>36</v>
      </c>
      <c r="C3" s="4"/>
      <c r="D3" s="4"/>
      <c r="E3" s="4"/>
    </row>
    <row r="4" spans="1:7" x14ac:dyDescent="0.2">
      <c r="A4" s="3" t="s">
        <v>17</v>
      </c>
      <c r="B4" s="19" t="s">
        <v>28</v>
      </c>
      <c r="C4" s="4"/>
      <c r="D4" s="4"/>
      <c r="E4" s="4"/>
    </row>
    <row r="5" spans="1:7" x14ac:dyDescent="0.2">
      <c r="A5" s="3" t="s">
        <v>2</v>
      </c>
      <c r="B5" s="19" t="s">
        <v>26</v>
      </c>
      <c r="C5" s="4"/>
      <c r="D5" s="4"/>
      <c r="E5" s="4"/>
    </row>
    <row r="6" spans="1:7" x14ac:dyDescent="0.2">
      <c r="A6" s="3" t="s">
        <v>18</v>
      </c>
      <c r="B6" s="19" t="s">
        <v>27</v>
      </c>
      <c r="C6" s="4"/>
      <c r="D6" s="4"/>
      <c r="E6" s="4"/>
    </row>
    <row r="7" spans="1:7" x14ac:dyDescent="0.2">
      <c r="A7" s="3" t="s">
        <v>19</v>
      </c>
      <c r="B7" s="20" t="s">
        <v>29</v>
      </c>
      <c r="C7" s="4"/>
      <c r="D7" s="4"/>
      <c r="E7" s="4"/>
    </row>
    <row r="8" spans="1:7" x14ac:dyDescent="0.2">
      <c r="A8" s="3" t="s">
        <v>20</v>
      </c>
      <c r="B8" s="21" t="s">
        <v>30</v>
      </c>
      <c r="C8" s="4"/>
    </row>
    <row r="9" spans="1:7" x14ac:dyDescent="0.2">
      <c r="A9" s="3" t="s">
        <v>21</v>
      </c>
      <c r="B9" s="12" t="s">
        <v>31</v>
      </c>
      <c r="C9" s="4"/>
    </row>
    <row r="10" spans="1:7" x14ac:dyDescent="0.2">
      <c r="A10" s="14" t="s">
        <v>15</v>
      </c>
      <c r="B10" s="12" t="s">
        <v>14</v>
      </c>
      <c r="C10" s="4"/>
    </row>
    <row r="11" spans="1:7" x14ac:dyDescent="0.2">
      <c r="A11" s="3" t="s">
        <v>16</v>
      </c>
      <c r="B11" s="12" t="s">
        <v>32</v>
      </c>
      <c r="C11" s="4"/>
    </row>
    <row r="12" spans="1:7" x14ac:dyDescent="0.2">
      <c r="A12" s="15" t="s">
        <v>4</v>
      </c>
      <c r="B12" s="18"/>
      <c r="C12" s="1"/>
    </row>
    <row r="13" spans="1:7" x14ac:dyDescent="0.2">
      <c r="A13" s="4" t="s">
        <v>22</v>
      </c>
      <c r="B13" s="19" t="s">
        <v>33</v>
      </c>
      <c r="C13" s="4"/>
      <c r="D13" s="10"/>
      <c r="E13" s="10"/>
    </row>
    <row r="14" spans="1:7" x14ac:dyDescent="0.2">
      <c r="A14" s="5" t="s">
        <v>23</v>
      </c>
      <c r="B14" s="19" t="s">
        <v>34</v>
      </c>
      <c r="C14" s="4"/>
      <c r="D14" s="11" t="s">
        <v>13</v>
      </c>
      <c r="E14" s="4"/>
      <c r="F14" s="4"/>
      <c r="G14" s="4"/>
    </row>
    <row r="15" spans="1:7" x14ac:dyDescent="0.2">
      <c r="A15" s="5"/>
      <c r="C15" s="4"/>
      <c r="D15" s="4"/>
      <c r="E15" s="4"/>
      <c r="F15" s="4"/>
      <c r="G15" s="4"/>
    </row>
    <row r="16" spans="1:7" x14ac:dyDescent="0.2">
      <c r="A16" s="5" t="s">
        <v>5</v>
      </c>
      <c r="B16" s="19" t="s">
        <v>6</v>
      </c>
      <c r="C16" s="4"/>
      <c r="D16" s="4"/>
      <c r="E16" s="4"/>
      <c r="F16" s="4"/>
      <c r="G16" s="4"/>
    </row>
    <row r="17" spans="1:12" x14ac:dyDescent="0.2">
      <c r="A17" s="5" t="s">
        <v>24</v>
      </c>
      <c r="B17" s="19">
        <v>0.3</v>
      </c>
      <c r="C17" s="4"/>
      <c r="D17" s="4" t="s">
        <v>53</v>
      </c>
      <c r="E17" s="4">
        <v>137.5</v>
      </c>
      <c r="F17" s="4"/>
      <c r="G17" s="4"/>
    </row>
    <row r="18" spans="1:12" x14ac:dyDescent="0.2">
      <c r="A18" s="16" t="s">
        <v>25</v>
      </c>
      <c r="B18" s="19" t="s">
        <v>35</v>
      </c>
      <c r="C18" s="4"/>
      <c r="D18" s="4" t="s">
        <v>54</v>
      </c>
      <c r="E18" s="4">
        <v>0.3</v>
      </c>
      <c r="F18" s="4"/>
      <c r="G18" s="4"/>
    </row>
    <row r="19" spans="1:12" x14ac:dyDescent="0.2">
      <c r="A19" s="5"/>
      <c r="B19" s="22"/>
      <c r="C19" s="4"/>
      <c r="D19" s="4" t="s">
        <v>55</v>
      </c>
      <c r="E19" s="4">
        <f>E17/2*(1+E18)</f>
        <v>89.375</v>
      </c>
      <c r="F19" s="4">
        <v>89.375</v>
      </c>
      <c r="G19" s="4"/>
    </row>
    <row r="20" spans="1:12" x14ac:dyDescent="0.2">
      <c r="A20" s="5"/>
      <c r="B20" s="22"/>
      <c r="C20" s="4"/>
      <c r="D20" s="4"/>
      <c r="E20" s="4"/>
      <c r="F20" s="4"/>
      <c r="G20" s="4"/>
    </row>
    <row r="21" spans="1:12" x14ac:dyDescent="0.2">
      <c r="A21" s="4"/>
      <c r="B21" s="21"/>
      <c r="C21" s="4"/>
      <c r="D21" s="4"/>
      <c r="E21" s="4"/>
      <c r="F21" s="4"/>
      <c r="G21" s="4"/>
      <c r="J21" s="4"/>
      <c r="K21" s="4" t="s">
        <v>38</v>
      </c>
      <c r="L21" s="3" t="s">
        <v>39</v>
      </c>
    </row>
    <row r="22" spans="1:12" x14ac:dyDescent="0.2">
      <c r="A22" s="4"/>
      <c r="B22" s="23"/>
      <c r="C22" s="4"/>
      <c r="D22" s="4"/>
      <c r="E22" s="4"/>
      <c r="F22" s="4"/>
      <c r="G22" s="4"/>
      <c r="J22" s="4" t="s">
        <v>40</v>
      </c>
      <c r="K22" s="4">
        <v>12</v>
      </c>
      <c r="L22" s="3">
        <v>12</v>
      </c>
    </row>
    <row r="23" spans="1:12" x14ac:dyDescent="0.2">
      <c r="A23" s="4"/>
      <c r="B23" s="21"/>
      <c r="C23" s="4"/>
      <c r="D23" s="4"/>
      <c r="E23" s="4"/>
      <c r="F23" s="4"/>
      <c r="G23" s="4"/>
      <c r="J23" s="4" t="s">
        <v>41</v>
      </c>
      <c r="K23" s="4">
        <v>11025</v>
      </c>
      <c r="L23" s="3">
        <v>22050</v>
      </c>
    </row>
    <row r="24" spans="1:12" ht="19" x14ac:dyDescent="0.25">
      <c r="A24" s="6"/>
      <c r="B24" s="24"/>
      <c r="C24" s="4"/>
      <c r="D24" s="4"/>
      <c r="E24" s="4"/>
      <c r="F24" s="4"/>
      <c r="G24" s="4"/>
      <c r="J24" s="4" t="s">
        <v>37</v>
      </c>
      <c r="K24" s="4">
        <f>K22*K23</f>
        <v>132300</v>
      </c>
      <c r="L24" s="4">
        <f>L22*L23</f>
        <v>264600</v>
      </c>
    </row>
    <row r="25" spans="1:12" x14ac:dyDescent="0.2">
      <c r="A25" s="4"/>
      <c r="B25" s="21"/>
      <c r="C25" s="4"/>
      <c r="D25" s="4"/>
      <c r="E25" s="4"/>
      <c r="F25" s="4"/>
      <c r="G25" s="4"/>
      <c r="J25" s="4"/>
      <c r="K25" s="4"/>
    </row>
    <row r="26" spans="1:12" x14ac:dyDescent="0.2">
      <c r="A26" s="7"/>
      <c r="B26" s="25"/>
      <c r="C26" s="4"/>
      <c r="D26" s="4"/>
      <c r="E26" s="4"/>
      <c r="F26" s="4"/>
      <c r="G26" s="4"/>
      <c r="J26" s="4" t="s">
        <v>56</v>
      </c>
      <c r="K26" s="3">
        <v>512</v>
      </c>
      <c r="L26" s="3">
        <v>512</v>
      </c>
    </row>
    <row r="27" spans="1:12" x14ac:dyDescent="0.2">
      <c r="A27" s="4"/>
      <c r="B27" s="21"/>
      <c r="C27" s="4"/>
      <c r="D27" s="4"/>
      <c r="E27" s="4"/>
      <c r="F27" s="4"/>
      <c r="G27" s="4"/>
      <c r="J27" s="4" t="s">
        <v>42</v>
      </c>
      <c r="K27" s="4">
        <f>K24/K26</f>
        <v>258.3984375</v>
      </c>
      <c r="L27" s="4">
        <f>L24/L26</f>
        <v>516.796875</v>
      </c>
    </row>
    <row r="28" spans="1:12" x14ac:dyDescent="0.2">
      <c r="A28" s="4"/>
      <c r="B28" s="21"/>
      <c r="C28" s="4"/>
      <c r="D28" s="4"/>
      <c r="E28" s="4"/>
      <c r="F28" s="4"/>
      <c r="G28" s="4"/>
      <c r="J28" s="4" t="s">
        <v>57</v>
      </c>
      <c r="K28" s="4">
        <f>(K26+8)*K27/1000</f>
        <v>134.3671875</v>
      </c>
      <c r="L28" s="4">
        <f>(L26+8)*L27/1000</f>
        <v>268.734375</v>
      </c>
    </row>
    <row r="29" spans="1:12" x14ac:dyDescent="0.2">
      <c r="A29" s="4"/>
      <c r="B29" s="21"/>
      <c r="C29" s="4"/>
      <c r="D29" s="4"/>
      <c r="E29" s="4"/>
      <c r="F29" s="4"/>
      <c r="G29" s="4"/>
      <c r="J29" s="4" t="s">
        <v>58</v>
      </c>
      <c r="K29" s="4">
        <f>(K26+8)*7/4*K27/1000</f>
        <v>235.142578125</v>
      </c>
      <c r="L29" s="4">
        <f>(L26+8)*7/4*L27/1000</f>
        <v>470.28515625</v>
      </c>
    </row>
    <row r="30" spans="1:12" x14ac:dyDescent="0.2">
      <c r="A30" s="4"/>
      <c r="B30" s="21"/>
      <c r="C30" s="4"/>
      <c r="D30" s="4"/>
      <c r="E30" s="4"/>
      <c r="F30" s="4"/>
      <c r="G30" s="4"/>
      <c r="J30" s="4" t="s">
        <v>59</v>
      </c>
      <c r="K30" s="4">
        <f>K29/2</f>
        <v>117.5712890625</v>
      </c>
      <c r="L30" s="4">
        <f>L29/4</f>
        <v>117.5712890625</v>
      </c>
    </row>
    <row r="31" spans="1:12" x14ac:dyDescent="0.2">
      <c r="A31" s="4"/>
      <c r="B31" s="21"/>
      <c r="C31" s="4"/>
      <c r="D31" s="4"/>
      <c r="E31" s="4"/>
      <c r="F31" s="4"/>
      <c r="G31" s="4"/>
      <c r="J31" s="4"/>
      <c r="K31" s="4"/>
      <c r="L31" s="4"/>
    </row>
    <row r="32" spans="1:12" x14ac:dyDescent="0.2">
      <c r="A32" s="4"/>
      <c r="B32" s="21"/>
      <c r="C32" s="4"/>
      <c r="D32" s="4"/>
      <c r="E32" s="4"/>
      <c r="F32" s="4"/>
      <c r="G32" s="4"/>
      <c r="J32" s="5" t="s">
        <v>61</v>
      </c>
      <c r="K32" s="4">
        <v>482</v>
      </c>
      <c r="L32" s="3">
        <v>252</v>
      </c>
    </row>
    <row r="33" spans="1:12" x14ac:dyDescent="0.2">
      <c r="A33" s="4"/>
      <c r="B33" s="26"/>
      <c r="C33" s="4"/>
      <c r="D33" s="4"/>
      <c r="E33" s="4"/>
      <c r="F33" s="4"/>
      <c r="G33" s="4"/>
      <c r="J33" s="5" t="s">
        <v>60</v>
      </c>
      <c r="K33" s="4">
        <f>K32*K27/1000</f>
        <v>124.548046875</v>
      </c>
      <c r="L33" s="4">
        <f>L32*L27/1000</f>
        <v>130.23281249999999</v>
      </c>
    </row>
    <row r="34" spans="1:12" x14ac:dyDescent="0.2">
      <c r="A34" s="4"/>
      <c r="B34" s="21"/>
      <c r="C34" s="4"/>
      <c r="D34" s="4"/>
      <c r="E34" s="4"/>
      <c r="F34" s="4"/>
      <c r="G34" s="4"/>
      <c r="J34" s="4" t="s">
        <v>44</v>
      </c>
      <c r="K34" s="4">
        <v>484</v>
      </c>
      <c r="L34" s="3">
        <v>256</v>
      </c>
    </row>
    <row r="35" spans="1:12" x14ac:dyDescent="0.2">
      <c r="A35" s="4"/>
      <c r="B35" s="21"/>
      <c r="C35" s="4"/>
      <c r="D35" s="4"/>
      <c r="E35" s="4"/>
      <c r="F35" s="4"/>
      <c r="G35" s="4"/>
    </row>
    <row r="36" spans="1:12" x14ac:dyDescent="0.2">
      <c r="A36" s="4"/>
      <c r="B36" s="21"/>
      <c r="C36" s="4"/>
      <c r="D36" s="4"/>
      <c r="E36" s="4"/>
      <c r="F36" s="4"/>
      <c r="G36" s="4"/>
      <c r="J36" s="4" t="s">
        <v>43</v>
      </c>
      <c r="K36" s="4">
        <f>K34*K27/1000</f>
        <v>125.06484374999999</v>
      </c>
      <c r="L36" s="3">
        <f>L34*L27/1000</f>
        <v>132.30000000000001</v>
      </c>
    </row>
    <row r="37" spans="1:12" x14ac:dyDescent="0.2">
      <c r="A37" s="4"/>
      <c r="B37" s="26"/>
      <c r="C37" s="4"/>
      <c r="D37" s="4"/>
      <c r="E37" s="4"/>
      <c r="F37" s="4"/>
      <c r="G37" s="4"/>
      <c r="J37" s="5" t="s">
        <v>62</v>
      </c>
      <c r="K37" s="3">
        <f>K36*8</f>
        <v>1000.51875</v>
      </c>
      <c r="L37" s="3">
        <f>L36*8</f>
        <v>1058.4000000000001</v>
      </c>
    </row>
    <row r="38" spans="1:12" x14ac:dyDescent="0.2">
      <c r="A38" s="4"/>
      <c r="B38" s="21"/>
      <c r="C38" s="4"/>
      <c r="D38" s="8"/>
      <c r="E38" s="4"/>
      <c r="F38" s="4"/>
      <c r="G38" s="4"/>
    </row>
    <row r="39" spans="1:12" x14ac:dyDescent="0.2">
      <c r="A39" s="4"/>
      <c r="B39" s="21"/>
      <c r="C39" s="4"/>
      <c r="D39" s="4"/>
      <c r="E39" s="4"/>
      <c r="F39" s="4"/>
      <c r="G39" s="4"/>
    </row>
    <row r="40" spans="1:12" x14ac:dyDescent="0.2">
      <c r="A40" s="9"/>
      <c r="B40" s="21"/>
      <c r="C40" s="4"/>
      <c r="D40" s="4"/>
      <c r="E40" s="4"/>
      <c r="F40" s="4"/>
      <c r="G40" s="4"/>
    </row>
    <row r="41" spans="1:12" x14ac:dyDescent="0.2">
      <c r="A41" s="4"/>
      <c r="B41" s="21"/>
      <c r="C41" s="4"/>
      <c r="D41" s="4"/>
      <c r="E41" s="4"/>
      <c r="F41" s="4"/>
      <c r="G41" s="4"/>
    </row>
    <row r="42" spans="1:12" x14ac:dyDescent="0.2">
      <c r="A42" s="7"/>
      <c r="B42" s="25"/>
      <c r="C42" s="4"/>
      <c r="D42" s="4"/>
      <c r="E42" s="4"/>
      <c r="F42" s="4"/>
      <c r="G42" s="4"/>
    </row>
    <row r="43" spans="1:12" x14ac:dyDescent="0.2">
      <c r="A43" s="4"/>
      <c r="B43" s="21"/>
      <c r="C43" s="4"/>
      <c r="D43" s="4"/>
      <c r="E43" s="4"/>
      <c r="F43" s="4"/>
      <c r="G43" s="4"/>
    </row>
    <row r="44" spans="1:12" x14ac:dyDescent="0.2">
      <c r="A44" s="4"/>
      <c r="B44" s="21"/>
      <c r="C44" s="4"/>
      <c r="D44" s="4"/>
      <c r="E44" s="4"/>
      <c r="F44" s="4"/>
      <c r="G44" s="4"/>
    </row>
    <row r="45" spans="1:12" x14ac:dyDescent="0.2">
      <c r="A45" s="9"/>
      <c r="B45" s="27"/>
      <c r="C45" s="4"/>
      <c r="D45" s="4"/>
      <c r="E45" s="4"/>
      <c r="F45" s="4"/>
      <c r="G45" s="4"/>
    </row>
    <row r="46" spans="1:12" x14ac:dyDescent="0.2">
      <c r="A46" s="4"/>
      <c r="B46" s="21"/>
      <c r="C46" s="4"/>
      <c r="D46" s="4"/>
      <c r="E46" s="4"/>
      <c r="F46" s="4"/>
      <c r="G46" s="4"/>
    </row>
    <row r="47" spans="1:12" x14ac:dyDescent="0.2">
      <c r="A47" s="4"/>
      <c r="B47" s="21"/>
      <c r="C47" s="4"/>
      <c r="D47" s="4"/>
      <c r="E47" s="4"/>
      <c r="F47" s="4"/>
      <c r="G47" s="4"/>
    </row>
    <row r="48" spans="1:12" x14ac:dyDescent="0.2">
      <c r="A48" s="4"/>
      <c r="B48" s="26"/>
      <c r="C48" s="4"/>
      <c r="D48" s="4"/>
      <c r="E48" s="4"/>
      <c r="F48" s="4"/>
      <c r="G48" s="4"/>
    </row>
    <row r="49" spans="1:7" x14ac:dyDescent="0.2">
      <c r="A49" s="4"/>
      <c r="B49" s="21"/>
      <c r="C49" s="4"/>
      <c r="D49" s="4"/>
      <c r="E49" s="4"/>
      <c r="F49" s="4"/>
      <c r="G49" s="4"/>
    </row>
    <row r="50" spans="1:7" x14ac:dyDescent="0.2">
      <c r="A50" s="9"/>
      <c r="B50" s="21"/>
      <c r="C50" s="4"/>
      <c r="D50" s="4"/>
      <c r="E50" s="4"/>
      <c r="F50" s="4"/>
      <c r="G50" s="4"/>
    </row>
    <row r="51" spans="1:7" x14ac:dyDescent="0.2">
      <c r="A51" s="4"/>
      <c r="B51" s="21"/>
      <c r="C51" s="4"/>
      <c r="D51" s="4"/>
      <c r="E51" s="4"/>
      <c r="F51" s="4"/>
      <c r="G51" s="4"/>
    </row>
    <row r="52" spans="1:7" x14ac:dyDescent="0.2">
      <c r="A52" s="7"/>
      <c r="B52" s="25"/>
      <c r="C52" s="4"/>
      <c r="D52" s="4"/>
      <c r="E52" s="4"/>
      <c r="F52" s="4"/>
      <c r="G52" s="4"/>
    </row>
    <row r="53" spans="1:7" x14ac:dyDescent="0.2">
      <c r="A53" s="4"/>
      <c r="B53" s="21"/>
      <c r="C53" s="4"/>
      <c r="D53" s="4"/>
      <c r="E53" s="4"/>
      <c r="F53" s="4"/>
      <c r="G53" s="4"/>
    </row>
    <row r="54" spans="1:7" x14ac:dyDescent="0.2">
      <c r="A54" s="4"/>
      <c r="B54" s="21"/>
      <c r="C54" s="4"/>
      <c r="D54" s="4"/>
      <c r="E54" s="4"/>
      <c r="F54" s="4"/>
      <c r="G54" s="4"/>
    </row>
    <row r="55" spans="1:7" x14ac:dyDescent="0.2">
      <c r="A55" s="4"/>
      <c r="B55" s="21"/>
      <c r="C55" s="4"/>
      <c r="D55" s="4"/>
      <c r="E55" s="4"/>
      <c r="F55" s="4"/>
      <c r="G55" s="4"/>
    </row>
    <row r="56" spans="1:7" x14ac:dyDescent="0.2">
      <c r="A56" s="4"/>
      <c r="B56" s="21"/>
      <c r="C56" s="4"/>
      <c r="D56" s="4"/>
      <c r="E56" s="4"/>
      <c r="F56" s="4"/>
      <c r="G56" s="4"/>
    </row>
    <row r="57" spans="1:7" x14ac:dyDescent="0.2">
      <c r="A57" s="4"/>
      <c r="B57" s="21"/>
      <c r="C57" s="4"/>
      <c r="D57" s="4"/>
      <c r="E57" s="4"/>
      <c r="F57" s="4"/>
      <c r="G57" s="4"/>
    </row>
    <row r="58" spans="1:7" x14ac:dyDescent="0.2">
      <c r="A58" s="9"/>
      <c r="B58" s="21"/>
      <c r="C58" s="4"/>
      <c r="D58" s="4"/>
      <c r="E58" s="4"/>
      <c r="F58" s="4"/>
      <c r="G58" s="4"/>
    </row>
    <row r="59" spans="1:7" x14ac:dyDescent="0.2">
      <c r="A59" s="4"/>
      <c r="B59" s="21"/>
      <c r="C59" s="4"/>
      <c r="D59" s="4"/>
      <c r="E59" s="4"/>
      <c r="F59" s="4"/>
      <c r="G59" s="4"/>
    </row>
    <row r="60" spans="1:7" x14ac:dyDescent="0.2">
      <c r="A60" s="9"/>
      <c r="B60" s="21"/>
      <c r="C60" s="4"/>
      <c r="D60" s="4"/>
      <c r="E60" s="4"/>
      <c r="F60" s="4"/>
      <c r="G60" s="4"/>
    </row>
    <row r="61" spans="1:7" x14ac:dyDescent="0.2">
      <c r="A61" s="4"/>
      <c r="B61" s="21"/>
      <c r="C61" s="4"/>
      <c r="D61" s="4"/>
      <c r="E61" s="4"/>
      <c r="F61" s="4"/>
      <c r="G61" s="4"/>
    </row>
    <row r="62" spans="1:7" x14ac:dyDescent="0.2">
      <c r="A62" s="7"/>
      <c r="B62" s="25"/>
      <c r="C62" s="4"/>
      <c r="D62" s="4"/>
      <c r="E62" s="4"/>
      <c r="F62" s="4"/>
      <c r="G62" s="4"/>
    </row>
    <row r="63" spans="1:7" x14ac:dyDescent="0.2">
      <c r="A63" s="4"/>
      <c r="B63" s="21"/>
      <c r="C63" s="4"/>
      <c r="D63" s="4"/>
      <c r="E63" s="4"/>
      <c r="F63" s="4"/>
      <c r="G63" s="4"/>
    </row>
    <row r="64" spans="1:7" x14ac:dyDescent="0.2">
      <c r="A64" s="4"/>
      <c r="B64" s="21"/>
      <c r="C64" s="4"/>
      <c r="D64" s="4"/>
      <c r="E64" s="4"/>
      <c r="F64" s="4"/>
      <c r="G64" s="4"/>
    </row>
    <row r="65" spans="1:7" x14ac:dyDescent="0.2">
      <c r="A65" s="4"/>
      <c r="B65" s="21"/>
      <c r="C65" s="4"/>
      <c r="D65" s="4"/>
      <c r="E65" s="4"/>
      <c r="F65" s="4"/>
      <c r="G65" s="4"/>
    </row>
    <row r="66" spans="1:7" x14ac:dyDescent="0.2">
      <c r="A66" s="4"/>
      <c r="B66" s="21"/>
      <c r="C66" s="4"/>
      <c r="D66" s="4"/>
      <c r="E66" s="4"/>
      <c r="F66" s="4"/>
      <c r="G66" s="4"/>
    </row>
    <row r="67" spans="1:7" x14ac:dyDescent="0.2">
      <c r="A67" s="4"/>
      <c r="B67" s="21"/>
      <c r="C67" s="4"/>
      <c r="D67" s="4"/>
      <c r="E67" s="4"/>
      <c r="F67" s="4"/>
      <c r="G67" s="4"/>
    </row>
    <row r="68" spans="1:7" x14ac:dyDescent="0.2">
      <c r="A68" s="9"/>
      <c r="B68" s="21"/>
      <c r="C68" s="4"/>
      <c r="D68" s="4"/>
      <c r="E68" s="4"/>
      <c r="F68" s="4"/>
      <c r="G68" s="4"/>
    </row>
    <row r="69" spans="1:7" x14ac:dyDescent="0.2">
      <c r="A69" s="9"/>
      <c r="B69" s="21"/>
      <c r="C69" s="4"/>
      <c r="D69" s="4"/>
      <c r="E69" s="4"/>
      <c r="F69" s="4"/>
      <c r="G69" s="4"/>
    </row>
    <row r="70" spans="1:7" x14ac:dyDescent="0.2">
      <c r="A70" s="9"/>
      <c r="B70" s="21"/>
      <c r="C70" s="4"/>
      <c r="D70" s="4"/>
      <c r="E70" s="4"/>
      <c r="F70" s="4"/>
      <c r="G70" s="4"/>
    </row>
    <row r="71" spans="1:7" x14ac:dyDescent="0.2">
      <c r="A71" s="9"/>
      <c r="B71" s="21"/>
      <c r="C71" s="4"/>
      <c r="D71" s="4"/>
      <c r="E71" s="4"/>
      <c r="F71" s="4"/>
      <c r="G71" s="4"/>
    </row>
    <row r="72" spans="1:7" x14ac:dyDescent="0.2">
      <c r="A72" s="9"/>
      <c r="B72" s="21"/>
      <c r="C72" s="4"/>
      <c r="D72" s="4"/>
      <c r="E72" s="4"/>
      <c r="F72" s="4"/>
      <c r="G72" s="4"/>
    </row>
    <row r="73" spans="1:7" x14ac:dyDescent="0.2">
      <c r="A73" s="9"/>
      <c r="B73" s="21"/>
      <c r="C73" s="4"/>
      <c r="D73" s="4"/>
      <c r="E73" s="4"/>
      <c r="F73" s="4"/>
      <c r="G73" s="4"/>
    </row>
    <row r="74" spans="1:7" x14ac:dyDescent="0.2">
      <c r="A74" s="9"/>
      <c r="B74" s="21"/>
      <c r="C74" s="4"/>
      <c r="D74" s="4"/>
      <c r="E74" s="4"/>
      <c r="F74" s="4"/>
      <c r="G74" s="4"/>
    </row>
    <row r="75" spans="1:7" x14ac:dyDescent="0.2">
      <c r="A75" s="4"/>
      <c r="B75" s="21"/>
      <c r="C75" s="4"/>
      <c r="D75" s="4"/>
      <c r="E75" s="4"/>
      <c r="F75" s="4"/>
      <c r="G75" s="4"/>
    </row>
    <row r="76" spans="1:7" x14ac:dyDescent="0.2">
      <c r="A76" s="4"/>
      <c r="B76" s="21"/>
      <c r="C76" s="4"/>
      <c r="D76" s="4"/>
      <c r="E76" s="4"/>
      <c r="F76" s="4"/>
      <c r="G76" s="4"/>
    </row>
    <row r="77" spans="1:7" x14ac:dyDescent="0.2">
      <c r="A77" s="4"/>
      <c r="B77" s="21"/>
      <c r="C77" s="4"/>
      <c r="D77" s="4"/>
      <c r="E77" s="4"/>
      <c r="F77" s="4"/>
      <c r="G7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87D5-E0C6-B145-8AF6-2B95D395C217}">
  <dimension ref="A1:A10"/>
  <sheetViews>
    <sheetView workbookViewId="0">
      <selection activeCell="A11" sqref="A11"/>
    </sheetView>
  </sheetViews>
  <sheetFormatPr baseColWidth="10" defaultRowHeight="16" x14ac:dyDescent="0.2"/>
  <cols>
    <col min="1" max="1" width="33.33203125" customWidth="1"/>
  </cols>
  <sheetData>
    <row r="1" spans="1:1" x14ac:dyDescent="0.2">
      <c r="A1" s="29" t="s">
        <v>45</v>
      </c>
    </row>
    <row r="2" spans="1:1" x14ac:dyDescent="0.2">
      <c r="A2" s="3" t="s">
        <v>47</v>
      </c>
    </row>
    <row r="3" spans="1:1" x14ac:dyDescent="0.2">
      <c r="A3" s="3" t="s">
        <v>46</v>
      </c>
    </row>
    <row r="4" spans="1:1" x14ac:dyDescent="0.2">
      <c r="A4" s="14" t="s">
        <v>48</v>
      </c>
    </row>
    <row r="5" spans="1:1" x14ac:dyDescent="0.2">
      <c r="A5" s="3"/>
    </row>
    <row r="6" spans="1:1" x14ac:dyDescent="0.2">
      <c r="A6" s="3"/>
    </row>
    <row r="7" spans="1:1" x14ac:dyDescent="0.2">
      <c r="A7" s="29" t="s">
        <v>49</v>
      </c>
    </row>
    <row r="8" spans="1:1" x14ac:dyDescent="0.2">
      <c r="A8" s="14" t="s">
        <v>50</v>
      </c>
    </row>
    <row r="9" spans="1:1" x14ac:dyDescent="0.2">
      <c r="A9" s="14" t="s">
        <v>51</v>
      </c>
    </row>
    <row r="10" spans="1:1" x14ac:dyDescent="0.2">
      <c r="A10" s="1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Excel2LaTeX</vt:lpstr>
      <vt:lpstr>specs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2020-04-13T15:12:03Z</dcterms:created>
  <dcterms:modified xsi:type="dcterms:W3CDTF">2020-05-04T11:26:19Z</dcterms:modified>
</cp:coreProperties>
</file>