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https://eduumb-my.sharepoint.com/personal/lars_berggren_nmbu_no/Documents/Dokumenter/Skole - NMBU/Masteroppgave/Analyse/Dimensjonering/"/>
    </mc:Choice>
  </mc:AlternateContent>
  <xr:revisionPtr revIDLastSave="1750" documentId="8_{605B5FDC-0CA0-E748-B903-DAF59F4D40E3}" xr6:coauthVersionLast="47" xr6:coauthVersionMax="47" xr10:uidLastSave="{9E8583D2-5D81-EE40-810A-6F1D592A2AFC}"/>
  <bookViews>
    <workbookView xWindow="21720" yWindow="-26060" windowWidth="41660" windowHeight="23680" xr2:uid="{2EC0350A-9111-3944-8FF8-2A05D9C94251}"/>
  </bookViews>
  <sheets>
    <sheet name="Graddagstall, varmebhv, effekt" sheetId="25" r:id="rId1"/>
    <sheet name="Geologiske faktorer" sheetId="2" r:id="rId2"/>
    <sheet name="Brønnparkkonfigurasjon_1" sheetId="29" r:id="rId3"/>
    <sheet name="Brønnparkkonfigurasjon_2" sheetId="26" r:id="rId4"/>
    <sheet name="Sirkulasjonspumpe og rør" sheetId="2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2" l="1"/>
  <c r="D30" i="27"/>
  <c r="D32" i="29"/>
  <c r="D28" i="29"/>
  <c r="C39" i="27"/>
  <c r="D50" i="27"/>
  <c r="G53" i="25" l="1"/>
  <c r="D21" i="29" l="1"/>
  <c r="Q7664" i="25" l="1"/>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R134" i="25" s="1"/>
  <c r="Q133" i="25"/>
  <c r="Q134" i="25"/>
  <c r="Q135" i="25"/>
  <c r="Q136" i="25"/>
  <c r="Q137" i="25"/>
  <c r="Q138" i="25"/>
  <c r="Q139" i="25"/>
  <c r="Q140" i="25"/>
  <c r="R142" i="25" s="1"/>
  <c r="Q141" i="25"/>
  <c r="Q142" i="25"/>
  <c r="Q143" i="25"/>
  <c r="Q144" i="25"/>
  <c r="Q145" i="25"/>
  <c r="Q146" i="25"/>
  <c r="Q147" i="25"/>
  <c r="R149" i="25" s="1"/>
  <c r="Q148" i="25"/>
  <c r="R150" i="25" s="1"/>
  <c r="Q149" i="25"/>
  <c r="Q150" i="25"/>
  <c r="Q151" i="25"/>
  <c r="Q152" i="25"/>
  <c r="Q153" i="25"/>
  <c r="Q154" i="25"/>
  <c r="Q155" i="25"/>
  <c r="R157" i="25" s="1"/>
  <c r="Q156" i="25"/>
  <c r="R158" i="25" s="1"/>
  <c r="Q157" i="25"/>
  <c r="Q158" i="25"/>
  <c r="Q159" i="25"/>
  <c r="Q160" i="25"/>
  <c r="Q161" i="25"/>
  <c r="Q162" i="25"/>
  <c r="Q163" i="25"/>
  <c r="R165" i="25" s="1"/>
  <c r="Q164" i="25"/>
  <c r="Q165" i="25"/>
  <c r="Q166" i="25"/>
  <c r="Q167" i="25"/>
  <c r="Q168" i="25"/>
  <c r="Q169" i="25"/>
  <c r="Q170" i="25"/>
  <c r="Q171" i="25"/>
  <c r="R173" i="25" s="1"/>
  <c r="Q172" i="25"/>
  <c r="Q173" i="25"/>
  <c r="Q174" i="25"/>
  <c r="Q175" i="25"/>
  <c r="Q176" i="25"/>
  <c r="Q177" i="25"/>
  <c r="Q178" i="25"/>
  <c r="Q179" i="25"/>
  <c r="Q180" i="25"/>
  <c r="R182" i="25" s="1"/>
  <c r="Q181" i="25"/>
  <c r="Q182" i="25"/>
  <c r="Q183" i="25"/>
  <c r="Q184" i="25"/>
  <c r="Q185" i="25"/>
  <c r="Q186" i="25"/>
  <c r="Q187" i="25"/>
  <c r="R189" i="25" s="1"/>
  <c r="Q188" i="25"/>
  <c r="R190" i="25" s="1"/>
  <c r="Q189" i="25"/>
  <c r="Q190" i="25"/>
  <c r="Q191" i="25"/>
  <c r="Q192" i="25"/>
  <c r="Q193" i="25"/>
  <c r="Q194" i="25"/>
  <c r="Q195" i="25"/>
  <c r="Q196" i="25"/>
  <c r="R198" i="25" s="1"/>
  <c r="Q197" i="25"/>
  <c r="Q198" i="25"/>
  <c r="Q199" i="25"/>
  <c r="Q200" i="25"/>
  <c r="Q201" i="25"/>
  <c r="Q202" i="25"/>
  <c r="Q203" i="25"/>
  <c r="Q204" i="25"/>
  <c r="R206" i="25" s="1"/>
  <c r="Q205" i="25"/>
  <c r="Q206" i="25"/>
  <c r="Q207" i="25"/>
  <c r="Q208" i="25"/>
  <c r="Q209" i="25"/>
  <c r="Q210" i="25"/>
  <c r="Q211" i="25"/>
  <c r="Q212" i="25"/>
  <c r="R214" i="25" s="1"/>
  <c r="Q213" i="25"/>
  <c r="Q214" i="25"/>
  <c r="Q215" i="25"/>
  <c r="Q216" i="25"/>
  <c r="Q217" i="25"/>
  <c r="Q218" i="25"/>
  <c r="Q219" i="25"/>
  <c r="R221" i="25" s="1"/>
  <c r="Q220" i="25"/>
  <c r="R222" i="25" s="1"/>
  <c r="Q221" i="25"/>
  <c r="Q222" i="25"/>
  <c r="Q223" i="25"/>
  <c r="Q224" i="25"/>
  <c r="Q225" i="25"/>
  <c r="Q226" i="25"/>
  <c r="Q227" i="25"/>
  <c r="R229" i="25" s="1"/>
  <c r="Q228" i="25"/>
  <c r="R230" i="25" s="1"/>
  <c r="Q229" i="25"/>
  <c r="Q230" i="25"/>
  <c r="Q231" i="25"/>
  <c r="Q232" i="25"/>
  <c r="Q233" i="25"/>
  <c r="Q234" i="25"/>
  <c r="Q235" i="25"/>
  <c r="R237" i="25" s="1"/>
  <c r="Q236" i="25"/>
  <c r="R238" i="25" s="1"/>
  <c r="Q237" i="25"/>
  <c r="Q238" i="25"/>
  <c r="Q239" i="25"/>
  <c r="Q240" i="25"/>
  <c r="Q241" i="25"/>
  <c r="Q242" i="25"/>
  <c r="Q243" i="25"/>
  <c r="R245" i="25" s="1"/>
  <c r="Q244" i="25"/>
  <c r="R246" i="25" s="1"/>
  <c r="Q245" i="25"/>
  <c r="Q246" i="25"/>
  <c r="Q247" i="25"/>
  <c r="Q248" i="25"/>
  <c r="Q249" i="25"/>
  <c r="Q250" i="25"/>
  <c r="Q251" i="25"/>
  <c r="R253" i="25" s="1"/>
  <c r="Q252" i="25"/>
  <c r="R254" i="25" s="1"/>
  <c r="Q253" i="25"/>
  <c r="Q254" i="25"/>
  <c r="Q255" i="25"/>
  <c r="Q256" i="25"/>
  <c r="Q257" i="25"/>
  <c r="Q258" i="25"/>
  <c r="Q259" i="25"/>
  <c r="R261" i="25" s="1"/>
  <c r="Q260" i="25"/>
  <c r="R262" i="25" s="1"/>
  <c r="Q261" i="25"/>
  <c r="Q262" i="25"/>
  <c r="Q263" i="25"/>
  <c r="Q264" i="25"/>
  <c r="Q265" i="25"/>
  <c r="Q266" i="25"/>
  <c r="Q267" i="25"/>
  <c r="R269" i="25" s="1"/>
  <c r="Q268" i="25"/>
  <c r="R270" i="25" s="1"/>
  <c r="Q269" i="25"/>
  <c r="Q270" i="25"/>
  <c r="Q271" i="25"/>
  <c r="Q272" i="25"/>
  <c r="Q273" i="25"/>
  <c r="Q274" i="25"/>
  <c r="Q275" i="25"/>
  <c r="R277" i="25" s="1"/>
  <c r="Q276" i="25"/>
  <c r="R278" i="25" s="1"/>
  <c r="Q277" i="25"/>
  <c r="Q278" i="25"/>
  <c r="Q279" i="25"/>
  <c r="Q280" i="25"/>
  <c r="Q281" i="25"/>
  <c r="Q282" i="25"/>
  <c r="Q283" i="25"/>
  <c r="R285" i="25" s="1"/>
  <c r="Q284" i="25"/>
  <c r="R286" i="25" s="1"/>
  <c r="Q285" i="25"/>
  <c r="Q286" i="25"/>
  <c r="Q287" i="25"/>
  <c r="Q288" i="25"/>
  <c r="Q289" i="25"/>
  <c r="Q290" i="25"/>
  <c r="Q291" i="25"/>
  <c r="R293" i="25" s="1"/>
  <c r="Q292" i="25"/>
  <c r="R294" i="25" s="1"/>
  <c r="Q293" i="25"/>
  <c r="Q294" i="25"/>
  <c r="Q295" i="25"/>
  <c r="Q296" i="25"/>
  <c r="Q297" i="25"/>
  <c r="Q298" i="25"/>
  <c r="Q299" i="25"/>
  <c r="R301" i="25" s="1"/>
  <c r="Q300" i="25"/>
  <c r="R302" i="25" s="1"/>
  <c r="Q301" i="25"/>
  <c r="Q302" i="25"/>
  <c r="Q303" i="25"/>
  <c r="Q304" i="25"/>
  <c r="Q305" i="25"/>
  <c r="Q306" i="25"/>
  <c r="Q307" i="25"/>
  <c r="R309" i="25" s="1"/>
  <c r="Q308" i="25"/>
  <c r="R310" i="25" s="1"/>
  <c r="Q309" i="25"/>
  <c r="Q310" i="25"/>
  <c r="Q311" i="25"/>
  <c r="Q312" i="25"/>
  <c r="Q313" i="25"/>
  <c r="Q314" i="25"/>
  <c r="Q315" i="25"/>
  <c r="Q316" i="25"/>
  <c r="R318" i="25" s="1"/>
  <c r="Q317" i="25"/>
  <c r="Q318" i="25"/>
  <c r="Q319" i="25"/>
  <c r="Q320" i="25"/>
  <c r="Q321" i="25"/>
  <c r="Q322" i="25"/>
  <c r="Q323" i="25"/>
  <c r="Q324" i="25"/>
  <c r="R326" i="25" s="1"/>
  <c r="Q325" i="25"/>
  <c r="Q326" i="25"/>
  <c r="Q327" i="25"/>
  <c r="Q328" i="25"/>
  <c r="Q329" i="25"/>
  <c r="Q330" i="25"/>
  <c r="Q331" i="25"/>
  <c r="Q332" i="25"/>
  <c r="R334" i="25" s="1"/>
  <c r="Q333" i="25"/>
  <c r="Q334" i="25"/>
  <c r="Q335" i="25"/>
  <c r="Q336" i="25"/>
  <c r="Q337" i="25"/>
  <c r="Q338" i="25"/>
  <c r="Q339" i="25"/>
  <c r="R341" i="25" s="1"/>
  <c r="Q340" i="25"/>
  <c r="R342" i="25" s="1"/>
  <c r="Q341" i="25"/>
  <c r="Q342" i="25"/>
  <c r="Q343" i="25"/>
  <c r="Q344" i="25"/>
  <c r="Q345" i="25"/>
  <c r="Q346" i="25"/>
  <c r="Q347" i="25"/>
  <c r="R349" i="25" s="1"/>
  <c r="Q348" i="25"/>
  <c r="R350" i="25" s="1"/>
  <c r="Q349" i="25"/>
  <c r="Q350" i="25"/>
  <c r="Q351" i="25"/>
  <c r="Q352" i="25"/>
  <c r="Q353" i="25"/>
  <c r="Q354" i="25"/>
  <c r="Q355" i="25"/>
  <c r="R357" i="25" s="1"/>
  <c r="Q356" i="25"/>
  <c r="R358" i="25" s="1"/>
  <c r="Q357" i="25"/>
  <c r="Q358" i="25"/>
  <c r="Q359" i="25"/>
  <c r="Q360" i="25"/>
  <c r="Q361" i="25"/>
  <c r="Q362" i="25"/>
  <c r="Q363" i="25"/>
  <c r="R365" i="25" s="1"/>
  <c r="Q364" i="25"/>
  <c r="R366" i="25" s="1"/>
  <c r="Q365" i="25"/>
  <c r="Q366" i="25"/>
  <c r="Q367" i="25"/>
  <c r="Q368" i="25"/>
  <c r="Q369" i="25"/>
  <c r="Q370" i="25"/>
  <c r="Q371" i="25"/>
  <c r="R373" i="25" s="1"/>
  <c r="Q372" i="25"/>
  <c r="R374" i="25" s="1"/>
  <c r="Q373" i="25"/>
  <c r="Q374" i="25"/>
  <c r="Q375" i="25"/>
  <c r="Q376" i="25"/>
  <c r="Q377" i="25"/>
  <c r="Q378" i="25"/>
  <c r="Q379" i="25"/>
  <c r="R381" i="25" s="1"/>
  <c r="Q380" i="25"/>
  <c r="R382" i="25" s="1"/>
  <c r="Q381" i="25"/>
  <c r="Q382" i="25"/>
  <c r="Q383" i="25"/>
  <c r="Q384" i="25"/>
  <c r="Q385" i="25"/>
  <c r="Q386" i="25"/>
  <c r="Q387" i="25"/>
  <c r="R389" i="25" s="1"/>
  <c r="Q388" i="25"/>
  <c r="R390" i="25" s="1"/>
  <c r="Q389" i="25"/>
  <c r="Q390" i="25"/>
  <c r="Q391" i="25"/>
  <c r="Q392" i="25"/>
  <c r="Q393" i="25"/>
  <c r="Q394" i="25"/>
  <c r="Q395" i="25"/>
  <c r="R397" i="25" s="1"/>
  <c r="Q396" i="25"/>
  <c r="R398" i="25" s="1"/>
  <c r="Q397" i="25"/>
  <c r="Q398" i="25"/>
  <c r="Q399" i="25"/>
  <c r="Q400" i="25"/>
  <c r="Q401" i="25"/>
  <c r="Q402" i="25"/>
  <c r="Q403" i="25"/>
  <c r="R405" i="25" s="1"/>
  <c r="Q404" i="25"/>
  <c r="R406" i="25" s="1"/>
  <c r="Q405" i="25"/>
  <c r="Q406" i="25"/>
  <c r="Q407" i="25"/>
  <c r="Q408" i="25"/>
  <c r="Q409" i="25"/>
  <c r="Q410" i="25"/>
  <c r="Q411" i="25"/>
  <c r="R413" i="25" s="1"/>
  <c r="Q412" i="25"/>
  <c r="R414" i="25" s="1"/>
  <c r="Q413" i="25"/>
  <c r="Q414" i="25"/>
  <c r="Q415" i="25"/>
  <c r="Q416" i="25"/>
  <c r="Q417" i="25"/>
  <c r="Q418" i="25"/>
  <c r="Q419" i="25"/>
  <c r="R421" i="25" s="1"/>
  <c r="Q420" i="25"/>
  <c r="R422" i="25" s="1"/>
  <c r="Q421" i="25"/>
  <c r="Q422" i="25"/>
  <c r="Q423" i="25"/>
  <c r="Q424" i="25"/>
  <c r="Q425" i="25"/>
  <c r="Q426" i="25"/>
  <c r="Q427" i="25"/>
  <c r="R429" i="25" s="1"/>
  <c r="Q428" i="25"/>
  <c r="R430" i="25" s="1"/>
  <c r="Q429" i="25"/>
  <c r="Q430" i="25"/>
  <c r="Q431" i="25"/>
  <c r="Q432" i="25"/>
  <c r="Q433" i="25"/>
  <c r="Q434" i="25"/>
  <c r="Q435" i="25"/>
  <c r="R437" i="25" s="1"/>
  <c r="Q436" i="25"/>
  <c r="R438" i="25" s="1"/>
  <c r="Q437" i="25"/>
  <c r="Q438" i="25"/>
  <c r="Q439" i="25"/>
  <c r="Q440" i="25"/>
  <c r="Q441" i="25"/>
  <c r="Q442" i="25"/>
  <c r="Q443" i="25"/>
  <c r="R445" i="25" s="1"/>
  <c r="Q444" i="25"/>
  <c r="R446" i="25" s="1"/>
  <c r="Q445" i="25"/>
  <c r="Q446" i="25"/>
  <c r="Q447" i="25"/>
  <c r="Q448" i="25"/>
  <c r="Q449" i="25"/>
  <c r="Q450" i="25"/>
  <c r="Q451" i="25"/>
  <c r="R453" i="25" s="1"/>
  <c r="Q452" i="25"/>
  <c r="R454" i="25" s="1"/>
  <c r="Q453" i="25"/>
  <c r="Q454" i="25"/>
  <c r="Q455" i="25"/>
  <c r="Q456" i="25"/>
  <c r="Q457" i="25"/>
  <c r="Q458" i="25"/>
  <c r="Q459" i="25"/>
  <c r="R461" i="25" s="1"/>
  <c r="Q460" i="25"/>
  <c r="R462" i="25" s="1"/>
  <c r="Q461" i="25"/>
  <c r="Q462" i="25"/>
  <c r="Q463" i="25"/>
  <c r="Q464" i="25"/>
  <c r="Q465" i="25"/>
  <c r="Q466" i="25"/>
  <c r="Q467" i="25"/>
  <c r="R469" i="25" s="1"/>
  <c r="Q468" i="25"/>
  <c r="R470" i="25" s="1"/>
  <c r="Q469" i="25"/>
  <c r="Q470" i="25"/>
  <c r="Q471" i="25"/>
  <c r="Q472" i="25"/>
  <c r="Q473" i="25"/>
  <c r="Q474" i="25"/>
  <c r="Q475" i="25"/>
  <c r="R477" i="25" s="1"/>
  <c r="Q476" i="25"/>
  <c r="R478" i="25" s="1"/>
  <c r="Q477" i="25"/>
  <c r="Q478" i="25"/>
  <c r="Q479" i="25"/>
  <c r="Q480" i="25"/>
  <c r="Q481" i="25"/>
  <c r="Q482" i="25"/>
  <c r="Q483" i="25"/>
  <c r="R485" i="25" s="1"/>
  <c r="Q484" i="25"/>
  <c r="Q485" i="25"/>
  <c r="Q486" i="25"/>
  <c r="Q487" i="25"/>
  <c r="Q488" i="25"/>
  <c r="Q489" i="25"/>
  <c r="Q490" i="25"/>
  <c r="Q491" i="25"/>
  <c r="R493" i="25" s="1"/>
  <c r="Q492" i="25"/>
  <c r="R494" i="25" s="1"/>
  <c r="Q493" i="25"/>
  <c r="Q494" i="25"/>
  <c r="Q495" i="25"/>
  <c r="Q496" i="25"/>
  <c r="Q497" i="25"/>
  <c r="Q498" i="25"/>
  <c r="Q499" i="25"/>
  <c r="R501" i="25" s="1"/>
  <c r="Q500" i="25"/>
  <c r="R502" i="25" s="1"/>
  <c r="Q501" i="25"/>
  <c r="Q502" i="25"/>
  <c r="Q503" i="25"/>
  <c r="Q504" i="25"/>
  <c r="Q505" i="25"/>
  <c r="Q506" i="25"/>
  <c r="Q507" i="25"/>
  <c r="R509" i="25" s="1"/>
  <c r="Q508" i="25"/>
  <c r="R510" i="25" s="1"/>
  <c r="Q509" i="25"/>
  <c r="Q510" i="25"/>
  <c r="Q511" i="25"/>
  <c r="Q512" i="25"/>
  <c r="Q513" i="25"/>
  <c r="Q514" i="25"/>
  <c r="Q515" i="25"/>
  <c r="R517" i="25" s="1"/>
  <c r="Q516" i="25"/>
  <c r="R518" i="25" s="1"/>
  <c r="Q517" i="25"/>
  <c r="Q518" i="25"/>
  <c r="Q519" i="25"/>
  <c r="Q520" i="25"/>
  <c r="Q521" i="25"/>
  <c r="Q522" i="25"/>
  <c r="Q523" i="25"/>
  <c r="R525" i="25" s="1"/>
  <c r="Q524" i="25"/>
  <c r="R526" i="25" s="1"/>
  <c r="Q525" i="25"/>
  <c r="Q526" i="25"/>
  <c r="Q527" i="25"/>
  <c r="Q528" i="25"/>
  <c r="Q529" i="25"/>
  <c r="Q530" i="25"/>
  <c r="Q531" i="25"/>
  <c r="R533" i="25" s="1"/>
  <c r="Q532" i="25"/>
  <c r="R534" i="25" s="1"/>
  <c r="Q533" i="25"/>
  <c r="Q534" i="25"/>
  <c r="Q535" i="25"/>
  <c r="Q536" i="25"/>
  <c r="Q537" i="25"/>
  <c r="Q538" i="25"/>
  <c r="Q539" i="25"/>
  <c r="R541" i="25" s="1"/>
  <c r="Q540" i="25"/>
  <c r="R542" i="25" s="1"/>
  <c r="Q541" i="25"/>
  <c r="Q542" i="25"/>
  <c r="Q543" i="25"/>
  <c r="Q544" i="25"/>
  <c r="Q545" i="25"/>
  <c r="Q546" i="25"/>
  <c r="Q547" i="25"/>
  <c r="R549" i="25" s="1"/>
  <c r="Q548" i="25"/>
  <c r="R550" i="25" s="1"/>
  <c r="Q549" i="25"/>
  <c r="Q550" i="25"/>
  <c r="Q551" i="25"/>
  <c r="Q552" i="25"/>
  <c r="Q553" i="25"/>
  <c r="Q554" i="25"/>
  <c r="Q555" i="25"/>
  <c r="R557" i="25" s="1"/>
  <c r="Q556" i="25"/>
  <c r="R558" i="25" s="1"/>
  <c r="Q557" i="25"/>
  <c r="Q558" i="25"/>
  <c r="Q559" i="25"/>
  <c r="Q560" i="25"/>
  <c r="Q561" i="25"/>
  <c r="Q562" i="25"/>
  <c r="Q563" i="25"/>
  <c r="R565" i="25" s="1"/>
  <c r="Q564" i="25"/>
  <c r="Q565" i="25"/>
  <c r="Q566" i="25"/>
  <c r="Q567" i="25"/>
  <c r="Q568" i="25"/>
  <c r="Q569" i="25"/>
  <c r="Q570" i="25"/>
  <c r="Q571" i="25"/>
  <c r="R573" i="25" s="1"/>
  <c r="Q572" i="25"/>
  <c r="Q573" i="25"/>
  <c r="Q574" i="25"/>
  <c r="Q575" i="25"/>
  <c r="Q576" i="25"/>
  <c r="Q577" i="25"/>
  <c r="Q578" i="25"/>
  <c r="Q579" i="25"/>
  <c r="R581" i="25" s="1"/>
  <c r="Q580" i="25"/>
  <c r="R582" i="25" s="1"/>
  <c r="Q581" i="25"/>
  <c r="Q582" i="25"/>
  <c r="Q583" i="25"/>
  <c r="Q584" i="25"/>
  <c r="Q585" i="25"/>
  <c r="Q586" i="25"/>
  <c r="Q587" i="25"/>
  <c r="R589" i="25" s="1"/>
  <c r="Q588" i="25"/>
  <c r="R590" i="25" s="1"/>
  <c r="Q589" i="25"/>
  <c r="Q590" i="25"/>
  <c r="Q591" i="25"/>
  <c r="Q592" i="25"/>
  <c r="Q593" i="25"/>
  <c r="Q594" i="25"/>
  <c r="Q595" i="25"/>
  <c r="R597" i="25" s="1"/>
  <c r="Q596" i="25"/>
  <c r="R598" i="25" s="1"/>
  <c r="Q597" i="25"/>
  <c r="Q598" i="25"/>
  <c r="Q599" i="25"/>
  <c r="Q600" i="25"/>
  <c r="Q601" i="25"/>
  <c r="Q602" i="25"/>
  <c r="Q603" i="25"/>
  <c r="R605" i="25" s="1"/>
  <c r="Q604" i="25"/>
  <c r="R606" i="25" s="1"/>
  <c r="Q605" i="25"/>
  <c r="Q606" i="25"/>
  <c r="Q607" i="25"/>
  <c r="Q608" i="25"/>
  <c r="Q609" i="25"/>
  <c r="Q610" i="25"/>
  <c r="Q611" i="25"/>
  <c r="R613" i="25" s="1"/>
  <c r="Q612" i="25"/>
  <c r="R614" i="25" s="1"/>
  <c r="Q613" i="25"/>
  <c r="Q614" i="25"/>
  <c r="Q615" i="25"/>
  <c r="Q616" i="25"/>
  <c r="Q617" i="25"/>
  <c r="Q618" i="25"/>
  <c r="Q619" i="25"/>
  <c r="R621" i="25" s="1"/>
  <c r="Q620" i="25"/>
  <c r="R622" i="25" s="1"/>
  <c r="Q621" i="25"/>
  <c r="Q622" i="25"/>
  <c r="Q623" i="25"/>
  <c r="Q624" i="25"/>
  <c r="Q625" i="25"/>
  <c r="Q626" i="25"/>
  <c r="Q627" i="25"/>
  <c r="R629" i="25" s="1"/>
  <c r="Q628" i="25"/>
  <c r="R630" i="25" s="1"/>
  <c r="Q629" i="25"/>
  <c r="Q630" i="25"/>
  <c r="Q631" i="25"/>
  <c r="Q632" i="25"/>
  <c r="Q633" i="25"/>
  <c r="Q634" i="25"/>
  <c r="Q635" i="25"/>
  <c r="R637" i="25" s="1"/>
  <c r="Q636" i="25"/>
  <c r="R638" i="25" s="1"/>
  <c r="Q637" i="25"/>
  <c r="Q638" i="25"/>
  <c r="Q639" i="25"/>
  <c r="Q640" i="25"/>
  <c r="Q641" i="25"/>
  <c r="Q642" i="25"/>
  <c r="Q643" i="25"/>
  <c r="R645" i="25" s="1"/>
  <c r="Q644" i="25"/>
  <c r="R646" i="25" s="1"/>
  <c r="Q645" i="25"/>
  <c r="Q646" i="25"/>
  <c r="Q647" i="25"/>
  <c r="Q648" i="25"/>
  <c r="Q649" i="25"/>
  <c r="Q650" i="25"/>
  <c r="Q651" i="25"/>
  <c r="R653" i="25" s="1"/>
  <c r="Q652" i="25"/>
  <c r="R654" i="25" s="1"/>
  <c r="Q653" i="25"/>
  <c r="Q654" i="25"/>
  <c r="Q655" i="25"/>
  <c r="Q656" i="25"/>
  <c r="Q657" i="25"/>
  <c r="Q658" i="25"/>
  <c r="Q659" i="25"/>
  <c r="R661" i="25" s="1"/>
  <c r="Q660" i="25"/>
  <c r="R662" i="25" s="1"/>
  <c r="Q661" i="25"/>
  <c r="Q662" i="25"/>
  <c r="Q663" i="25"/>
  <c r="Q664" i="25"/>
  <c r="Q665" i="25"/>
  <c r="Q666" i="25"/>
  <c r="Q667" i="25"/>
  <c r="R669" i="25" s="1"/>
  <c r="Q668" i="25"/>
  <c r="R670" i="25" s="1"/>
  <c r="Q669" i="25"/>
  <c r="Q670" i="25"/>
  <c r="Q671" i="25"/>
  <c r="Q672" i="25"/>
  <c r="Q673" i="25"/>
  <c r="Q674" i="25"/>
  <c r="Q675" i="25"/>
  <c r="R677" i="25" s="1"/>
  <c r="Q676" i="25"/>
  <c r="R678" i="25" s="1"/>
  <c r="Q677" i="25"/>
  <c r="Q678" i="25"/>
  <c r="Q679" i="25"/>
  <c r="Q680" i="25"/>
  <c r="Q681" i="25"/>
  <c r="Q682" i="25"/>
  <c r="Q683" i="25"/>
  <c r="R685" i="25" s="1"/>
  <c r="Q684" i="25"/>
  <c r="R686" i="25" s="1"/>
  <c r="Q685" i="25"/>
  <c r="Q686" i="25"/>
  <c r="Q687" i="25"/>
  <c r="Q688" i="25"/>
  <c r="Q689" i="25"/>
  <c r="Q690" i="25"/>
  <c r="Q691" i="25"/>
  <c r="R693" i="25" s="1"/>
  <c r="Q692" i="25"/>
  <c r="R694" i="25" s="1"/>
  <c r="Q693" i="25"/>
  <c r="Q694" i="25"/>
  <c r="Q695" i="25"/>
  <c r="Q696" i="25"/>
  <c r="Q697" i="25"/>
  <c r="Q698" i="25"/>
  <c r="Q699" i="25"/>
  <c r="R701" i="25" s="1"/>
  <c r="Q700" i="25"/>
  <c r="R702" i="25" s="1"/>
  <c r="Q701" i="25"/>
  <c r="Q702" i="25"/>
  <c r="Q703" i="25"/>
  <c r="Q704" i="25"/>
  <c r="Q705" i="25"/>
  <c r="Q706" i="25"/>
  <c r="Q707" i="25"/>
  <c r="R709" i="25" s="1"/>
  <c r="Q708" i="25"/>
  <c r="R710" i="25" s="1"/>
  <c r="Q709" i="25"/>
  <c r="Q710" i="25"/>
  <c r="Q711" i="25"/>
  <c r="Q712" i="25"/>
  <c r="Q713" i="25"/>
  <c r="Q714" i="25"/>
  <c r="Q715" i="25"/>
  <c r="R717" i="25" s="1"/>
  <c r="Q716" i="25"/>
  <c r="R718" i="25" s="1"/>
  <c r="Q717" i="25"/>
  <c r="Q718" i="25"/>
  <c r="Q719" i="25"/>
  <c r="Q720" i="25"/>
  <c r="Q721" i="25"/>
  <c r="Q722" i="25"/>
  <c r="Q723" i="25"/>
  <c r="R725" i="25" s="1"/>
  <c r="Q724" i="25"/>
  <c r="R726" i="25" s="1"/>
  <c r="Q725" i="25"/>
  <c r="Q726" i="25"/>
  <c r="Q727" i="25"/>
  <c r="Q728" i="25"/>
  <c r="Q729" i="25"/>
  <c r="Q730" i="25"/>
  <c r="Q731" i="25"/>
  <c r="R733" i="25" s="1"/>
  <c r="Q732" i="25"/>
  <c r="R734" i="25" s="1"/>
  <c r="Q733" i="25"/>
  <c r="Q734" i="25"/>
  <c r="Q735" i="25"/>
  <c r="Q736" i="25"/>
  <c r="Q737" i="25"/>
  <c r="Q738" i="25"/>
  <c r="Q739" i="25"/>
  <c r="R741" i="25" s="1"/>
  <c r="Q740" i="25"/>
  <c r="R742" i="25" s="1"/>
  <c r="Q741" i="25"/>
  <c r="Q742" i="25"/>
  <c r="Q743" i="25"/>
  <c r="Q744" i="25"/>
  <c r="Q745" i="25"/>
  <c r="Q746" i="25"/>
  <c r="Q747" i="25"/>
  <c r="R749" i="25" s="1"/>
  <c r="Q748" i="25"/>
  <c r="R750" i="25" s="1"/>
  <c r="Q749" i="25"/>
  <c r="Q750" i="25"/>
  <c r="Q751" i="25"/>
  <c r="Q752" i="25"/>
  <c r="Q753" i="25"/>
  <c r="Q754" i="25"/>
  <c r="R756" i="25" s="1"/>
  <c r="Q755" i="25"/>
  <c r="R757" i="25" s="1"/>
  <c r="Q756" i="25"/>
  <c r="Q757" i="25"/>
  <c r="Q758" i="25"/>
  <c r="Q759" i="25"/>
  <c r="Q760" i="25"/>
  <c r="Q761" i="25"/>
  <c r="Q762" i="25"/>
  <c r="R764" i="25" s="1"/>
  <c r="Q763" i="25"/>
  <c r="R765" i="25" s="1"/>
  <c r="Q764" i="25"/>
  <c r="Q765" i="25"/>
  <c r="Q766" i="25"/>
  <c r="Q767" i="25"/>
  <c r="Q768" i="25"/>
  <c r="Q769" i="25"/>
  <c r="Q770" i="25"/>
  <c r="R772" i="25" s="1"/>
  <c r="Q771" i="25"/>
  <c r="R773" i="25" s="1"/>
  <c r="Q772" i="25"/>
  <c r="Q773" i="25"/>
  <c r="Q774" i="25"/>
  <c r="Q775" i="25"/>
  <c r="Q776" i="25"/>
  <c r="Q777" i="25"/>
  <c r="Q778" i="25"/>
  <c r="R780" i="25" s="1"/>
  <c r="Q779" i="25"/>
  <c r="R781" i="25" s="1"/>
  <c r="Q780" i="25"/>
  <c r="Q781" i="25"/>
  <c r="Q782" i="25"/>
  <c r="Q783" i="25"/>
  <c r="Q784" i="25"/>
  <c r="Q785" i="25"/>
  <c r="Q786" i="25"/>
  <c r="R788" i="25" s="1"/>
  <c r="Q787" i="25"/>
  <c r="R789" i="25" s="1"/>
  <c r="Q788" i="25"/>
  <c r="Q789" i="25"/>
  <c r="Q790" i="25"/>
  <c r="Q791" i="25"/>
  <c r="Q792" i="25"/>
  <c r="Q793" i="25"/>
  <c r="Q794" i="25"/>
  <c r="R796" i="25" s="1"/>
  <c r="Q795" i="25"/>
  <c r="R797" i="25" s="1"/>
  <c r="Q796" i="25"/>
  <c r="Q797" i="25"/>
  <c r="Q798" i="25"/>
  <c r="Q799" i="25"/>
  <c r="Q800" i="25"/>
  <c r="Q801" i="25"/>
  <c r="Q802" i="25"/>
  <c r="R804" i="25" s="1"/>
  <c r="Q803" i="25"/>
  <c r="R805" i="25" s="1"/>
  <c r="Q804" i="25"/>
  <c r="Q805" i="25"/>
  <c r="Q806" i="25"/>
  <c r="Q807" i="25"/>
  <c r="Q808" i="25"/>
  <c r="Q809" i="25"/>
  <c r="Q810" i="25"/>
  <c r="R812" i="25" s="1"/>
  <c r="Q811" i="25"/>
  <c r="R813" i="25" s="1"/>
  <c r="Q812" i="25"/>
  <c r="Q813" i="25"/>
  <c r="Q814" i="25"/>
  <c r="Q815" i="25"/>
  <c r="Q816" i="25"/>
  <c r="Q817" i="25"/>
  <c r="Q818" i="25"/>
  <c r="R820" i="25" s="1"/>
  <c r="Q819" i="25"/>
  <c r="R821" i="25" s="1"/>
  <c r="Q820" i="25"/>
  <c r="Q821" i="25"/>
  <c r="Q822" i="25"/>
  <c r="Q823" i="25"/>
  <c r="Q824" i="25"/>
  <c r="Q825" i="25"/>
  <c r="Q826" i="25"/>
  <c r="R828" i="25" s="1"/>
  <c r="Q827" i="25"/>
  <c r="R829" i="25" s="1"/>
  <c r="Q828" i="25"/>
  <c r="Q829" i="25"/>
  <c r="Q830" i="25"/>
  <c r="Q831" i="25"/>
  <c r="Q832" i="25"/>
  <c r="Q833" i="25"/>
  <c r="Q834" i="25"/>
  <c r="R836" i="25" s="1"/>
  <c r="Q835" i="25"/>
  <c r="R837" i="25" s="1"/>
  <c r="Q836" i="25"/>
  <c r="Q837" i="25"/>
  <c r="Q838" i="25"/>
  <c r="Q839" i="25"/>
  <c r="Q840" i="25"/>
  <c r="Q841" i="25"/>
  <c r="Q842" i="25"/>
  <c r="R844" i="25" s="1"/>
  <c r="Q843" i="25"/>
  <c r="R845" i="25" s="1"/>
  <c r="Q844" i="25"/>
  <c r="Q845" i="25"/>
  <c r="Q846" i="25"/>
  <c r="Q847" i="25"/>
  <c r="Q848" i="25"/>
  <c r="Q849" i="25"/>
  <c r="Q850" i="25"/>
  <c r="R852" i="25" s="1"/>
  <c r="Q851" i="25"/>
  <c r="R853" i="25" s="1"/>
  <c r="Q852" i="25"/>
  <c r="Q853" i="25"/>
  <c r="Q854" i="25"/>
  <c r="Q855" i="25"/>
  <c r="Q856" i="25"/>
  <c r="Q857" i="25"/>
  <c r="Q858" i="25"/>
  <c r="R860" i="25" s="1"/>
  <c r="Q859" i="25"/>
  <c r="R861" i="25" s="1"/>
  <c r="Q860" i="25"/>
  <c r="Q861" i="25"/>
  <c r="Q862" i="25"/>
  <c r="Q863" i="25"/>
  <c r="Q864" i="25"/>
  <c r="Q865" i="25"/>
  <c r="Q866" i="25"/>
  <c r="R868" i="25" s="1"/>
  <c r="Q867" i="25"/>
  <c r="R869" i="25" s="1"/>
  <c r="Q868" i="25"/>
  <c r="Q869" i="25"/>
  <c r="Q870" i="25"/>
  <c r="Q871" i="25"/>
  <c r="Q872" i="25"/>
  <c r="Q873" i="25"/>
  <c r="Q874" i="25"/>
  <c r="R876" i="25" s="1"/>
  <c r="Q875" i="25"/>
  <c r="R877" i="25" s="1"/>
  <c r="Q876" i="25"/>
  <c r="Q877" i="25"/>
  <c r="Q878" i="25"/>
  <c r="Q879" i="25"/>
  <c r="Q880" i="25"/>
  <c r="Q881" i="25"/>
  <c r="Q882" i="25"/>
  <c r="R884" i="25" s="1"/>
  <c r="Q883" i="25"/>
  <c r="R885" i="25" s="1"/>
  <c r="Q884" i="25"/>
  <c r="R886" i="25" s="1"/>
  <c r="Q885" i="25"/>
  <c r="Q886" i="25"/>
  <c r="Q887" i="25"/>
  <c r="Q888" i="25"/>
  <c r="Q889" i="25"/>
  <c r="Q890" i="25"/>
  <c r="R892" i="25" s="1"/>
  <c r="Q891" i="25"/>
  <c r="R893" i="25" s="1"/>
  <c r="Q892" i="25"/>
  <c r="Q893" i="25"/>
  <c r="Q894" i="25"/>
  <c r="Q895" i="25"/>
  <c r="Q896" i="25"/>
  <c r="Q897" i="25"/>
  <c r="Q898" i="25"/>
  <c r="R900" i="25" s="1"/>
  <c r="Q899" i="25"/>
  <c r="R901" i="25" s="1"/>
  <c r="Q900" i="25"/>
  <c r="Q901" i="25"/>
  <c r="Q902" i="25"/>
  <c r="Q903" i="25"/>
  <c r="Q904" i="25"/>
  <c r="Q905" i="25"/>
  <c r="Q906" i="25"/>
  <c r="R908" i="25" s="1"/>
  <c r="Q907" i="25"/>
  <c r="R909" i="25" s="1"/>
  <c r="Q908" i="25"/>
  <c r="R910" i="25" s="1"/>
  <c r="Q909" i="25"/>
  <c r="Q910" i="25"/>
  <c r="Q911" i="25"/>
  <c r="Q912" i="25"/>
  <c r="Q913" i="25"/>
  <c r="Q914" i="25"/>
  <c r="R916" i="25" s="1"/>
  <c r="Q915" i="25"/>
  <c r="R917" i="25" s="1"/>
  <c r="Q916" i="25"/>
  <c r="R918" i="25" s="1"/>
  <c r="Q917" i="25"/>
  <c r="Q918" i="25"/>
  <c r="Q919" i="25"/>
  <c r="Q920" i="25"/>
  <c r="Q921" i="25"/>
  <c r="Q922" i="25"/>
  <c r="R924" i="25" s="1"/>
  <c r="Q923" i="25"/>
  <c r="R925" i="25" s="1"/>
  <c r="Q924" i="25"/>
  <c r="R926" i="25" s="1"/>
  <c r="Q925" i="25"/>
  <c r="Q926" i="25"/>
  <c r="Q927" i="25"/>
  <c r="Q928" i="25"/>
  <c r="Q929" i="25"/>
  <c r="Q930" i="25"/>
  <c r="R932" i="25" s="1"/>
  <c r="Q931" i="25"/>
  <c r="R933" i="25" s="1"/>
  <c r="Q932" i="25"/>
  <c r="R934" i="25" s="1"/>
  <c r="Q933" i="25"/>
  <c r="Q934" i="25"/>
  <c r="Q935" i="25"/>
  <c r="Q936" i="25"/>
  <c r="Q937" i="25"/>
  <c r="Q938" i="25"/>
  <c r="R940" i="25" s="1"/>
  <c r="Q939" i="25"/>
  <c r="R941" i="25" s="1"/>
  <c r="Q940" i="25"/>
  <c r="R942" i="25" s="1"/>
  <c r="Q941" i="25"/>
  <c r="Q942" i="25"/>
  <c r="Q943" i="25"/>
  <c r="Q944" i="25"/>
  <c r="Q945" i="25"/>
  <c r="Q946" i="25"/>
  <c r="R948" i="25" s="1"/>
  <c r="Q947" i="25"/>
  <c r="R949" i="25" s="1"/>
  <c r="Q948" i="25"/>
  <c r="R950" i="25" s="1"/>
  <c r="Q949" i="25"/>
  <c r="Q950" i="25"/>
  <c r="Q951" i="25"/>
  <c r="Q952" i="25"/>
  <c r="Q953" i="25"/>
  <c r="Q954" i="25"/>
  <c r="R956" i="25" s="1"/>
  <c r="Q955" i="25"/>
  <c r="R957" i="25" s="1"/>
  <c r="Q956" i="25"/>
  <c r="R958" i="25" s="1"/>
  <c r="Q957" i="25"/>
  <c r="Q958" i="25"/>
  <c r="Q959" i="25"/>
  <c r="Q960" i="25"/>
  <c r="Q961" i="25"/>
  <c r="Q962" i="25"/>
  <c r="R964" i="25" s="1"/>
  <c r="Q963" i="25"/>
  <c r="R965" i="25" s="1"/>
  <c r="Q964" i="25"/>
  <c r="R966" i="25" s="1"/>
  <c r="Q965" i="25"/>
  <c r="Q966" i="25"/>
  <c r="Q967" i="25"/>
  <c r="Q968" i="25"/>
  <c r="Q969" i="25"/>
  <c r="Q970" i="25"/>
  <c r="R972" i="25" s="1"/>
  <c r="Q971" i="25"/>
  <c r="R973" i="25" s="1"/>
  <c r="Q972" i="25"/>
  <c r="R974" i="25" s="1"/>
  <c r="Q973" i="25"/>
  <c r="Q974" i="25"/>
  <c r="Q975" i="25"/>
  <c r="Q976" i="25"/>
  <c r="Q977" i="25"/>
  <c r="Q978" i="25"/>
  <c r="R980" i="25" s="1"/>
  <c r="Q979" i="25"/>
  <c r="R981" i="25" s="1"/>
  <c r="Q980" i="25"/>
  <c r="R982" i="25" s="1"/>
  <c r="Q981" i="25"/>
  <c r="Q982" i="25"/>
  <c r="Q983" i="25"/>
  <c r="Q984" i="25"/>
  <c r="Q985" i="25"/>
  <c r="Q986" i="25"/>
  <c r="R988" i="25" s="1"/>
  <c r="Q987" i="25"/>
  <c r="R989" i="25" s="1"/>
  <c r="Q988" i="25"/>
  <c r="R990" i="25" s="1"/>
  <c r="Q989" i="25"/>
  <c r="Q990" i="25"/>
  <c r="Q991" i="25"/>
  <c r="Q992" i="25"/>
  <c r="Q993" i="25"/>
  <c r="Q994" i="25"/>
  <c r="R996" i="25" s="1"/>
  <c r="Q995" i="25"/>
  <c r="R997" i="25" s="1"/>
  <c r="Q996" i="25"/>
  <c r="R998" i="25" s="1"/>
  <c r="Q997" i="25"/>
  <c r="Q998" i="25"/>
  <c r="Q999" i="25"/>
  <c r="Q1000" i="25"/>
  <c r="Q1001" i="25"/>
  <c r="Q1002" i="25"/>
  <c r="R1004" i="25" s="1"/>
  <c r="Q1003" i="25"/>
  <c r="R1005" i="25" s="1"/>
  <c r="Q1004" i="25"/>
  <c r="R1006" i="25" s="1"/>
  <c r="Q1005" i="25"/>
  <c r="Q1006" i="25"/>
  <c r="Q1007" i="25"/>
  <c r="Q1008" i="25"/>
  <c r="Q1009" i="25"/>
  <c r="Q1010" i="25"/>
  <c r="R1012" i="25" s="1"/>
  <c r="Q1011" i="25"/>
  <c r="R1013" i="25" s="1"/>
  <c r="Q1012" i="25"/>
  <c r="R1014" i="25" s="1"/>
  <c r="Q1013" i="25"/>
  <c r="Q1014" i="25"/>
  <c r="Q1015" i="25"/>
  <c r="Q1016" i="25"/>
  <c r="Q1017" i="25"/>
  <c r="Q1018" i="25"/>
  <c r="R1020" i="25" s="1"/>
  <c r="Q1019" i="25"/>
  <c r="R1021" i="25" s="1"/>
  <c r="Q1020" i="25"/>
  <c r="R1022" i="25" s="1"/>
  <c r="Q1021" i="25"/>
  <c r="Q1022" i="25"/>
  <c r="Q1023" i="25"/>
  <c r="Q1024" i="25"/>
  <c r="Q1025" i="25"/>
  <c r="Q1026" i="25"/>
  <c r="R1028" i="25" s="1"/>
  <c r="Q1027" i="25"/>
  <c r="R1029" i="25" s="1"/>
  <c r="Q1028" i="25"/>
  <c r="R1030" i="25" s="1"/>
  <c r="Q1029" i="25"/>
  <c r="Q1030" i="25"/>
  <c r="Q1031" i="25"/>
  <c r="Q1032" i="25"/>
  <c r="Q1033" i="25"/>
  <c r="Q1034" i="25"/>
  <c r="R1036" i="25" s="1"/>
  <c r="Q1035" i="25"/>
  <c r="R1037" i="25" s="1"/>
  <c r="Q1036" i="25"/>
  <c r="R1038" i="25" s="1"/>
  <c r="Q1037" i="25"/>
  <c r="Q1038" i="25"/>
  <c r="Q1039" i="25"/>
  <c r="Q1040" i="25"/>
  <c r="Q1041" i="25"/>
  <c r="Q1042" i="25"/>
  <c r="R1044" i="25" s="1"/>
  <c r="Q1043" i="25"/>
  <c r="R1045" i="25" s="1"/>
  <c r="Q1044" i="25"/>
  <c r="Q1045" i="25"/>
  <c r="Q1046" i="25"/>
  <c r="Q1047" i="25"/>
  <c r="Q1048" i="25"/>
  <c r="Q1049" i="25"/>
  <c r="Q1050" i="25"/>
  <c r="R1052" i="25" s="1"/>
  <c r="Q1051" i="25"/>
  <c r="R1053" i="25" s="1"/>
  <c r="Q1052" i="25"/>
  <c r="Q1053" i="25"/>
  <c r="Q1054" i="25"/>
  <c r="Q1055" i="25"/>
  <c r="Q1056" i="25"/>
  <c r="Q1057" i="25"/>
  <c r="Q1058" i="25"/>
  <c r="R1060" i="25" s="1"/>
  <c r="Q1059" i="25"/>
  <c r="R1061" i="25" s="1"/>
  <c r="Q1060" i="25"/>
  <c r="Q1061" i="25"/>
  <c r="Q1062" i="25"/>
  <c r="Q1063" i="25"/>
  <c r="Q1064" i="25"/>
  <c r="Q1065" i="25"/>
  <c r="Q1066" i="25"/>
  <c r="R1068" i="25" s="1"/>
  <c r="Q1067" i="25"/>
  <c r="R1069" i="25" s="1"/>
  <c r="Q1068" i="25"/>
  <c r="Q1069" i="25"/>
  <c r="Q1070" i="25"/>
  <c r="Q1071" i="25"/>
  <c r="Q1072" i="25"/>
  <c r="Q1073" i="25"/>
  <c r="Q1074" i="25"/>
  <c r="R1076" i="25" s="1"/>
  <c r="Q1075" i="25"/>
  <c r="R1077" i="25" s="1"/>
  <c r="Q1076" i="25"/>
  <c r="Q1077" i="25"/>
  <c r="Q1078" i="25"/>
  <c r="Q1079" i="25"/>
  <c r="Q1080" i="25"/>
  <c r="Q1081" i="25"/>
  <c r="Q1082" i="25"/>
  <c r="R1084" i="25" s="1"/>
  <c r="Q1083" i="25"/>
  <c r="R1085" i="25" s="1"/>
  <c r="Q1084" i="25"/>
  <c r="Q1085" i="25"/>
  <c r="Q1086" i="25"/>
  <c r="Q1087" i="25"/>
  <c r="Q1088" i="25"/>
  <c r="Q1089" i="25"/>
  <c r="Q1090" i="25"/>
  <c r="R1092" i="25" s="1"/>
  <c r="Q1091" i="25"/>
  <c r="R1093" i="25" s="1"/>
  <c r="Q1092" i="25"/>
  <c r="R1094" i="25" s="1"/>
  <c r="Q1093" i="25"/>
  <c r="Q1094" i="25"/>
  <c r="Q1095" i="25"/>
  <c r="Q1096" i="25"/>
  <c r="Q1097" i="25"/>
  <c r="Q1098" i="25"/>
  <c r="R1100" i="25" s="1"/>
  <c r="Q1099" i="25"/>
  <c r="R1101" i="25" s="1"/>
  <c r="Q1100" i="25"/>
  <c r="R1102" i="25" s="1"/>
  <c r="Q1101" i="25"/>
  <c r="Q1102" i="25"/>
  <c r="Q1103" i="25"/>
  <c r="Q1104" i="25"/>
  <c r="Q1105" i="25"/>
  <c r="Q1106" i="25"/>
  <c r="R1108" i="25" s="1"/>
  <c r="Q1107" i="25"/>
  <c r="R1109" i="25" s="1"/>
  <c r="Q1108" i="25"/>
  <c r="R1110" i="25" s="1"/>
  <c r="Q1109" i="25"/>
  <c r="Q1110" i="25"/>
  <c r="Q1111" i="25"/>
  <c r="Q1112" i="25"/>
  <c r="Q1113" i="25"/>
  <c r="Q1114" i="25"/>
  <c r="R1116" i="25" s="1"/>
  <c r="Q1115" i="25"/>
  <c r="R1117" i="25" s="1"/>
  <c r="Q1116" i="25"/>
  <c r="R1118" i="25" s="1"/>
  <c r="Q1117" i="25"/>
  <c r="Q1118" i="25"/>
  <c r="Q1119" i="25"/>
  <c r="Q1120" i="25"/>
  <c r="Q1121" i="25"/>
  <c r="Q1122" i="25"/>
  <c r="R1124" i="25" s="1"/>
  <c r="Q1123" i="25"/>
  <c r="R1125" i="25" s="1"/>
  <c r="Q1124" i="25"/>
  <c r="R1126" i="25" s="1"/>
  <c r="Q1125" i="25"/>
  <c r="Q1126" i="25"/>
  <c r="Q1127" i="25"/>
  <c r="Q1128" i="25"/>
  <c r="Q1129" i="25"/>
  <c r="Q1130" i="25"/>
  <c r="R1132" i="25" s="1"/>
  <c r="Q1131" i="25"/>
  <c r="R1133" i="25" s="1"/>
  <c r="Q1132" i="25"/>
  <c r="R1134" i="25" s="1"/>
  <c r="Q1133" i="25"/>
  <c r="Q1134" i="25"/>
  <c r="Q1135" i="25"/>
  <c r="Q1136" i="25"/>
  <c r="Q1137" i="25"/>
  <c r="Q1138" i="25"/>
  <c r="R1140" i="25" s="1"/>
  <c r="Q1139" i="25"/>
  <c r="R1141" i="25" s="1"/>
  <c r="Q1140" i="25"/>
  <c r="R1142" i="25" s="1"/>
  <c r="Q1141" i="25"/>
  <c r="Q1142" i="25"/>
  <c r="Q1143" i="25"/>
  <c r="Q1144" i="25"/>
  <c r="Q1145" i="25"/>
  <c r="Q1146" i="25"/>
  <c r="R1148" i="25" s="1"/>
  <c r="Q1147" i="25"/>
  <c r="R1149" i="25" s="1"/>
  <c r="Q1148" i="25"/>
  <c r="Q1149" i="25"/>
  <c r="Q1150" i="25"/>
  <c r="Q1151" i="25"/>
  <c r="Q1152" i="25"/>
  <c r="Q1153" i="25"/>
  <c r="Q1154" i="25"/>
  <c r="R1156" i="25" s="1"/>
  <c r="Q1155" i="25"/>
  <c r="R1157" i="25" s="1"/>
  <c r="Q1156" i="25"/>
  <c r="Q1157" i="25"/>
  <c r="Q1158" i="25"/>
  <c r="Q1159" i="25"/>
  <c r="Q1160" i="25"/>
  <c r="Q1161" i="25"/>
  <c r="Q1162" i="25"/>
  <c r="R1164" i="25" s="1"/>
  <c r="Q1163" i="25"/>
  <c r="R1165" i="25" s="1"/>
  <c r="Q1164" i="25"/>
  <c r="Q1165" i="25"/>
  <c r="Q1166" i="25"/>
  <c r="Q1167" i="25"/>
  <c r="Q1168" i="25"/>
  <c r="Q1169" i="25"/>
  <c r="Q1170" i="25"/>
  <c r="R1172" i="25" s="1"/>
  <c r="Q1171" i="25"/>
  <c r="R1173" i="25" s="1"/>
  <c r="Q1172" i="25"/>
  <c r="R1174" i="25" s="1"/>
  <c r="Q1173" i="25"/>
  <c r="Q1174" i="25"/>
  <c r="Q1175" i="25"/>
  <c r="Q1176" i="25"/>
  <c r="Q1177" i="25"/>
  <c r="Q1178" i="25"/>
  <c r="R1180" i="25" s="1"/>
  <c r="Q1179" i="25"/>
  <c r="R1181" i="25" s="1"/>
  <c r="Q1180" i="25"/>
  <c r="R1182" i="25" s="1"/>
  <c r="Q1181" i="25"/>
  <c r="Q1182" i="25"/>
  <c r="Q1183" i="25"/>
  <c r="Q1184" i="25"/>
  <c r="Q1185" i="25"/>
  <c r="Q1186" i="25"/>
  <c r="R1188" i="25" s="1"/>
  <c r="Q1187" i="25"/>
  <c r="R1189" i="25" s="1"/>
  <c r="Q1188" i="25"/>
  <c r="R1190" i="25" s="1"/>
  <c r="Q1189" i="25"/>
  <c r="Q1190" i="25"/>
  <c r="Q1191" i="25"/>
  <c r="Q1192" i="25"/>
  <c r="Q1193" i="25"/>
  <c r="Q1194" i="25"/>
  <c r="R1196" i="25" s="1"/>
  <c r="Q1195" i="25"/>
  <c r="R1197" i="25" s="1"/>
  <c r="Q1196" i="25"/>
  <c r="R1198" i="25" s="1"/>
  <c r="Q1197" i="25"/>
  <c r="Q1198" i="25"/>
  <c r="Q1199" i="25"/>
  <c r="Q1200" i="25"/>
  <c r="Q1201" i="25"/>
  <c r="Q1202" i="25"/>
  <c r="R1204" i="25" s="1"/>
  <c r="Q1203" i="25"/>
  <c r="R1205" i="25" s="1"/>
  <c r="Q1204" i="25"/>
  <c r="Q1205" i="25"/>
  <c r="Q1206" i="25"/>
  <c r="Q1207" i="25"/>
  <c r="Q1208" i="25"/>
  <c r="Q1209" i="25"/>
  <c r="Q1210" i="25"/>
  <c r="R1212" i="25" s="1"/>
  <c r="Q1211" i="25"/>
  <c r="R1213" i="25" s="1"/>
  <c r="Q1212" i="25"/>
  <c r="Q1213" i="25"/>
  <c r="Q1214" i="25"/>
  <c r="Q1215" i="25"/>
  <c r="Q1216" i="25"/>
  <c r="Q1217" i="25"/>
  <c r="Q1218" i="25"/>
  <c r="R1220" i="25" s="1"/>
  <c r="Q1219" i="25"/>
  <c r="R1221" i="25" s="1"/>
  <c r="Q1220" i="25"/>
  <c r="R1222" i="25" s="1"/>
  <c r="Q1221" i="25"/>
  <c r="Q1222" i="25"/>
  <c r="Q1223" i="25"/>
  <c r="Q1224" i="25"/>
  <c r="Q1225" i="25"/>
  <c r="Q1226" i="25"/>
  <c r="R1228" i="25" s="1"/>
  <c r="Q1227" i="25"/>
  <c r="R1229" i="25" s="1"/>
  <c r="Q1228" i="25"/>
  <c r="R1230" i="25" s="1"/>
  <c r="Q1229" i="25"/>
  <c r="Q1230" i="25"/>
  <c r="Q1231" i="25"/>
  <c r="Q1232" i="25"/>
  <c r="Q1233" i="25"/>
  <c r="Q1234" i="25"/>
  <c r="R1236" i="25" s="1"/>
  <c r="Q1235" i="25"/>
  <c r="R1237" i="25" s="1"/>
  <c r="Q1236" i="25"/>
  <c r="R1238" i="25" s="1"/>
  <c r="Q1237" i="25"/>
  <c r="Q1238" i="25"/>
  <c r="Q1239" i="25"/>
  <c r="Q1240" i="25"/>
  <c r="Q1241" i="25"/>
  <c r="Q1242" i="25"/>
  <c r="R1244" i="25" s="1"/>
  <c r="Q1243" i="25"/>
  <c r="R1245" i="25" s="1"/>
  <c r="Q1244" i="25"/>
  <c r="R1246" i="25" s="1"/>
  <c r="Q1245" i="25"/>
  <c r="Q1246" i="25"/>
  <c r="Q1247" i="25"/>
  <c r="Q1248" i="25"/>
  <c r="Q1249" i="25"/>
  <c r="Q1250" i="25"/>
  <c r="R1252" i="25" s="1"/>
  <c r="Q1251" i="25"/>
  <c r="R1253" i="25" s="1"/>
  <c r="Q1252" i="25"/>
  <c r="R1254" i="25" s="1"/>
  <c r="Q1253" i="25"/>
  <c r="Q1254" i="25"/>
  <c r="Q1255" i="25"/>
  <c r="Q1256" i="25"/>
  <c r="Q1257" i="25"/>
  <c r="Q1258" i="25"/>
  <c r="R1260" i="25" s="1"/>
  <c r="Q1259" i="25"/>
  <c r="R1261" i="25" s="1"/>
  <c r="Q1260" i="25"/>
  <c r="R1262" i="25" s="1"/>
  <c r="Q1261" i="25"/>
  <c r="Q1262" i="25"/>
  <c r="Q1263" i="25"/>
  <c r="Q1264" i="25"/>
  <c r="Q1265" i="25"/>
  <c r="Q1266" i="25"/>
  <c r="R1268" i="25" s="1"/>
  <c r="Q1267" i="25"/>
  <c r="R1269" i="25" s="1"/>
  <c r="Q1268" i="25"/>
  <c r="R1270" i="25" s="1"/>
  <c r="Q1269" i="25"/>
  <c r="Q1270" i="25"/>
  <c r="Q1271" i="25"/>
  <c r="Q1272" i="25"/>
  <c r="Q1273" i="25"/>
  <c r="Q1274" i="25"/>
  <c r="R1276" i="25" s="1"/>
  <c r="Q1275" i="25"/>
  <c r="R1277" i="25" s="1"/>
  <c r="Q1276" i="25"/>
  <c r="Q1277" i="25"/>
  <c r="Q1278" i="25"/>
  <c r="Q1279" i="25"/>
  <c r="Q1280" i="25"/>
  <c r="Q1281" i="25"/>
  <c r="Q1282" i="25"/>
  <c r="R1284" i="25" s="1"/>
  <c r="Q1283" i="25"/>
  <c r="R1285" i="25" s="1"/>
  <c r="Q1284" i="25"/>
  <c r="R1286" i="25" s="1"/>
  <c r="Q1285" i="25"/>
  <c r="Q1286" i="25"/>
  <c r="Q1287" i="25"/>
  <c r="Q1288" i="25"/>
  <c r="Q1289" i="25"/>
  <c r="Q1290" i="25"/>
  <c r="R1292" i="25" s="1"/>
  <c r="Q1291" i="25"/>
  <c r="R1293" i="25" s="1"/>
  <c r="Q1292" i="25"/>
  <c r="R1294" i="25" s="1"/>
  <c r="Q1293" i="25"/>
  <c r="Q1294" i="25"/>
  <c r="Q1295" i="25"/>
  <c r="Q1296" i="25"/>
  <c r="Q1297" i="25"/>
  <c r="Q1298" i="25"/>
  <c r="R1300" i="25" s="1"/>
  <c r="Q1299" i="25"/>
  <c r="R1301" i="25" s="1"/>
  <c r="Q1300" i="25"/>
  <c r="Q1301" i="25"/>
  <c r="Q1302" i="25"/>
  <c r="Q1303" i="25"/>
  <c r="Q1304" i="25"/>
  <c r="Q1305" i="25"/>
  <c r="Q1306" i="25"/>
  <c r="R1308" i="25" s="1"/>
  <c r="Q1307" i="25"/>
  <c r="R1309" i="25" s="1"/>
  <c r="Q1308" i="25"/>
  <c r="Q1309" i="25"/>
  <c r="Q1310" i="25"/>
  <c r="Q1311" i="25"/>
  <c r="Q1312" i="25"/>
  <c r="Q1313" i="25"/>
  <c r="Q1314" i="25"/>
  <c r="R1316" i="25" s="1"/>
  <c r="Q1315" i="25"/>
  <c r="R1317" i="25" s="1"/>
  <c r="Q1316" i="25"/>
  <c r="R1318" i="25" s="1"/>
  <c r="Q1317" i="25"/>
  <c r="Q1318" i="25"/>
  <c r="Q1319" i="25"/>
  <c r="Q1320" i="25"/>
  <c r="Q1321" i="25"/>
  <c r="Q1322" i="25"/>
  <c r="R1324" i="25" s="1"/>
  <c r="Q1323" i="25"/>
  <c r="R1325" i="25" s="1"/>
  <c r="Q1324" i="25"/>
  <c r="R1326" i="25" s="1"/>
  <c r="Q1325" i="25"/>
  <c r="Q1326" i="25"/>
  <c r="Q1327" i="25"/>
  <c r="Q1328" i="25"/>
  <c r="Q1329" i="25"/>
  <c r="Q1330" i="25"/>
  <c r="R1332" i="25" s="1"/>
  <c r="Q1331" i="25"/>
  <c r="R1333" i="25" s="1"/>
  <c r="Q1332" i="25"/>
  <c r="R1334" i="25" s="1"/>
  <c r="Q1333" i="25"/>
  <c r="Q1334" i="25"/>
  <c r="Q1335" i="25"/>
  <c r="Q1336" i="25"/>
  <c r="Q1337" i="25"/>
  <c r="Q1338" i="25"/>
  <c r="R1340" i="25" s="1"/>
  <c r="Q1339" i="25"/>
  <c r="R1341" i="25" s="1"/>
  <c r="Q1340" i="25"/>
  <c r="R1342" i="25" s="1"/>
  <c r="Q1341" i="25"/>
  <c r="Q1342" i="25"/>
  <c r="Q1343" i="25"/>
  <c r="Q1344" i="25"/>
  <c r="Q1345" i="25"/>
  <c r="Q1346" i="25"/>
  <c r="R1348" i="25" s="1"/>
  <c r="Q1347" i="25"/>
  <c r="R1349" i="25" s="1"/>
  <c r="Q1348" i="25"/>
  <c r="Q1349" i="25"/>
  <c r="Q1350" i="25"/>
  <c r="Q1351" i="25"/>
  <c r="Q1352" i="25"/>
  <c r="Q1353" i="25"/>
  <c r="Q1354" i="25"/>
  <c r="R1356" i="25" s="1"/>
  <c r="Q1355" i="25"/>
  <c r="R1357" i="25" s="1"/>
  <c r="Q1356" i="25"/>
  <c r="Q1357" i="25"/>
  <c r="Q1358" i="25"/>
  <c r="Q1359" i="25"/>
  <c r="Q1360" i="25"/>
  <c r="Q1361" i="25"/>
  <c r="Q1362" i="25"/>
  <c r="R1364" i="25" s="1"/>
  <c r="Q1363" i="25"/>
  <c r="R1365" i="25" s="1"/>
  <c r="Q1364" i="25"/>
  <c r="R1366" i="25" s="1"/>
  <c r="Q1365" i="25"/>
  <c r="Q1366" i="25"/>
  <c r="Q1367" i="25"/>
  <c r="Q1368" i="25"/>
  <c r="Q1369" i="25"/>
  <c r="Q1370" i="25"/>
  <c r="R1372" i="25" s="1"/>
  <c r="Q1371" i="25"/>
  <c r="R1373" i="25" s="1"/>
  <c r="Q1372" i="25"/>
  <c r="R1374" i="25" s="1"/>
  <c r="Q1373" i="25"/>
  <c r="Q1374" i="25"/>
  <c r="Q1375" i="25"/>
  <c r="Q1376" i="25"/>
  <c r="Q1377" i="25"/>
  <c r="Q1378" i="25"/>
  <c r="R1380" i="25" s="1"/>
  <c r="Q1379" i="25"/>
  <c r="R1381" i="25" s="1"/>
  <c r="Q1380" i="25"/>
  <c r="R1382" i="25" s="1"/>
  <c r="Q1381" i="25"/>
  <c r="Q1382" i="25"/>
  <c r="Q1383" i="25"/>
  <c r="Q1384" i="25"/>
  <c r="Q1385" i="25"/>
  <c r="Q1386" i="25"/>
  <c r="R1388" i="25" s="1"/>
  <c r="Q1387" i="25"/>
  <c r="R1389" i="25" s="1"/>
  <c r="Q1388" i="25"/>
  <c r="R1390" i="25" s="1"/>
  <c r="Q1389" i="25"/>
  <c r="Q1390" i="25"/>
  <c r="Q1391" i="25"/>
  <c r="Q1392" i="25"/>
  <c r="Q1393" i="25"/>
  <c r="Q1394" i="25"/>
  <c r="R1396" i="25" s="1"/>
  <c r="Q1395" i="25"/>
  <c r="R1397" i="25" s="1"/>
  <c r="Q1396" i="25"/>
  <c r="R1398" i="25" s="1"/>
  <c r="Q1397" i="25"/>
  <c r="Q1398" i="25"/>
  <c r="Q1399" i="25"/>
  <c r="Q1400" i="25"/>
  <c r="Q1401" i="25"/>
  <c r="Q1402" i="25"/>
  <c r="R1404" i="25" s="1"/>
  <c r="Q1403" i="25"/>
  <c r="R1405" i="25" s="1"/>
  <c r="Q1404" i="25"/>
  <c r="R1406" i="25" s="1"/>
  <c r="Q1405" i="25"/>
  <c r="Q1406" i="25"/>
  <c r="Q1407" i="25"/>
  <c r="Q1408" i="25"/>
  <c r="Q1409" i="25"/>
  <c r="Q1410" i="25"/>
  <c r="R1412" i="25" s="1"/>
  <c r="Q1411" i="25"/>
  <c r="R1413" i="25" s="1"/>
  <c r="Q1412" i="25"/>
  <c r="R1414" i="25" s="1"/>
  <c r="Q1413" i="25"/>
  <c r="Q1414" i="25"/>
  <c r="Q1415" i="25"/>
  <c r="Q1416" i="25"/>
  <c r="Q1417" i="25"/>
  <c r="Q1418" i="25"/>
  <c r="R1420" i="25" s="1"/>
  <c r="Q1419" i="25"/>
  <c r="R1421" i="25" s="1"/>
  <c r="Q1420" i="25"/>
  <c r="R1422" i="25" s="1"/>
  <c r="Q1421" i="25"/>
  <c r="Q1422" i="25"/>
  <c r="Q1423" i="25"/>
  <c r="Q1424" i="25"/>
  <c r="Q1425" i="25"/>
  <c r="Q1426" i="25"/>
  <c r="R1428" i="25" s="1"/>
  <c r="Q1427" i="25"/>
  <c r="R1429" i="25" s="1"/>
  <c r="Q1428" i="25"/>
  <c r="Q1429" i="25"/>
  <c r="Q1430" i="25"/>
  <c r="Q1431" i="25"/>
  <c r="Q1432" i="25"/>
  <c r="Q1433" i="25"/>
  <c r="Q1434" i="25"/>
  <c r="R1436" i="25" s="1"/>
  <c r="Q1435" i="25"/>
  <c r="R1437" i="25" s="1"/>
  <c r="Q1436" i="25"/>
  <c r="Q1437" i="25"/>
  <c r="Q1438" i="25"/>
  <c r="Q1439" i="25"/>
  <c r="Q1440" i="25"/>
  <c r="Q1441" i="25"/>
  <c r="Q1442" i="25"/>
  <c r="R1444" i="25" s="1"/>
  <c r="Q1443" i="25"/>
  <c r="R1445" i="25" s="1"/>
  <c r="Q1444" i="25"/>
  <c r="Q1445" i="25"/>
  <c r="Q1446" i="25"/>
  <c r="Q1447" i="25"/>
  <c r="Q1448" i="25"/>
  <c r="Q1449" i="25"/>
  <c r="Q1450" i="25"/>
  <c r="R1452" i="25" s="1"/>
  <c r="Q1451" i="25"/>
  <c r="R1453" i="25" s="1"/>
  <c r="Q1452" i="25"/>
  <c r="R1454" i="25" s="1"/>
  <c r="Q1453" i="25"/>
  <c r="Q1454" i="25"/>
  <c r="Q1455" i="25"/>
  <c r="Q1456" i="25"/>
  <c r="Q1457" i="25"/>
  <c r="Q1458" i="25"/>
  <c r="R1460" i="25" s="1"/>
  <c r="Q1459" i="25"/>
  <c r="R1461" i="25" s="1"/>
  <c r="Q1460" i="25"/>
  <c r="Q1461" i="25"/>
  <c r="Q1462" i="25"/>
  <c r="Q1463" i="25"/>
  <c r="Q1464" i="25"/>
  <c r="Q1465" i="25"/>
  <c r="Q1466" i="25"/>
  <c r="R1468" i="25" s="1"/>
  <c r="Q1467" i="25"/>
  <c r="R1469" i="25" s="1"/>
  <c r="Q1468" i="25"/>
  <c r="R1470" i="25" s="1"/>
  <c r="Q1469" i="25"/>
  <c r="Q1470" i="25"/>
  <c r="Q1471" i="25"/>
  <c r="Q1472" i="25"/>
  <c r="Q1473" i="25"/>
  <c r="Q1474" i="25"/>
  <c r="R1476" i="25" s="1"/>
  <c r="Q1475" i="25"/>
  <c r="R1477" i="25" s="1"/>
  <c r="Q1476" i="25"/>
  <c r="R1478" i="25" s="1"/>
  <c r="Q1477" i="25"/>
  <c r="Q1478" i="25"/>
  <c r="Q1479" i="25"/>
  <c r="Q1480" i="25"/>
  <c r="Q1481" i="25"/>
  <c r="Q1482" i="25"/>
  <c r="R1484" i="25" s="1"/>
  <c r="Q1483" i="25"/>
  <c r="R1485" i="25" s="1"/>
  <c r="Q1484" i="25"/>
  <c r="R1486" i="25" s="1"/>
  <c r="Q1485" i="25"/>
  <c r="Q1486" i="25"/>
  <c r="Q1487" i="25"/>
  <c r="Q1488" i="25"/>
  <c r="Q1489" i="25"/>
  <c r="Q1490" i="25"/>
  <c r="R1492" i="25" s="1"/>
  <c r="Q1491" i="25"/>
  <c r="R1493" i="25" s="1"/>
  <c r="Q1492" i="25"/>
  <c r="R1494" i="25" s="1"/>
  <c r="Q1493" i="25"/>
  <c r="Q1494" i="25"/>
  <c r="Q1495" i="25"/>
  <c r="Q1496" i="25"/>
  <c r="Q1497" i="25"/>
  <c r="Q1498" i="25"/>
  <c r="R1500" i="25" s="1"/>
  <c r="Q1499" i="25"/>
  <c r="R1501" i="25" s="1"/>
  <c r="Q1500" i="25"/>
  <c r="R1502" i="25" s="1"/>
  <c r="Q1501" i="25"/>
  <c r="Q1502" i="25"/>
  <c r="Q1503" i="25"/>
  <c r="Q1504" i="25"/>
  <c r="Q1505" i="25"/>
  <c r="Q1506" i="25"/>
  <c r="R1508" i="25" s="1"/>
  <c r="Q1507" i="25"/>
  <c r="R1509" i="25" s="1"/>
  <c r="Q1508" i="25"/>
  <c r="R1510" i="25" s="1"/>
  <c r="Q1509" i="25"/>
  <c r="Q1510" i="25"/>
  <c r="Q1511" i="25"/>
  <c r="Q1512" i="25"/>
  <c r="Q1513" i="25"/>
  <c r="Q1514" i="25"/>
  <c r="R1516" i="25" s="1"/>
  <c r="Q1515" i="25"/>
  <c r="R1517" i="25" s="1"/>
  <c r="Q1516" i="25"/>
  <c r="R1518" i="25" s="1"/>
  <c r="Q1517" i="25"/>
  <c r="Q1518" i="25"/>
  <c r="Q1519" i="25"/>
  <c r="Q1520" i="25"/>
  <c r="Q1521" i="25"/>
  <c r="Q1522" i="25"/>
  <c r="R1524" i="25" s="1"/>
  <c r="Q1523" i="25"/>
  <c r="R1525" i="25" s="1"/>
  <c r="Q1524" i="25"/>
  <c r="Q1525" i="25"/>
  <c r="Q1526" i="25"/>
  <c r="Q1527" i="25"/>
  <c r="Q1528" i="25"/>
  <c r="Q1529" i="25"/>
  <c r="Q1530" i="25"/>
  <c r="R1532" i="25" s="1"/>
  <c r="Q1531" i="25"/>
  <c r="R1533" i="25" s="1"/>
  <c r="Q1532" i="25"/>
  <c r="R1534" i="25" s="1"/>
  <c r="Q1533" i="25"/>
  <c r="Q1534" i="25"/>
  <c r="Q1535" i="25"/>
  <c r="Q1536" i="25"/>
  <c r="Q1537" i="25"/>
  <c r="Q1538" i="25"/>
  <c r="R1540" i="25" s="1"/>
  <c r="Q1539" i="25"/>
  <c r="R1541" i="25" s="1"/>
  <c r="Q1540" i="25"/>
  <c r="R1542" i="25" s="1"/>
  <c r="Q1541" i="25"/>
  <c r="Q1542" i="25"/>
  <c r="Q1543" i="25"/>
  <c r="Q1544" i="25"/>
  <c r="Q1545" i="25"/>
  <c r="Q1546" i="25"/>
  <c r="R1548" i="25" s="1"/>
  <c r="Q1547" i="25"/>
  <c r="R1549" i="25" s="1"/>
  <c r="Q1548" i="25"/>
  <c r="R1550" i="25" s="1"/>
  <c r="Q1549" i="25"/>
  <c r="Q1550" i="25"/>
  <c r="Q1551" i="25"/>
  <c r="Q1552" i="25"/>
  <c r="Q1553" i="25"/>
  <c r="Q1554" i="25"/>
  <c r="R1556" i="25" s="1"/>
  <c r="Q1555" i="25"/>
  <c r="R1557" i="25" s="1"/>
  <c r="Q1556" i="25"/>
  <c r="R1558" i="25" s="1"/>
  <c r="Q1557" i="25"/>
  <c r="Q1558" i="25"/>
  <c r="Q1559" i="25"/>
  <c r="Q1560" i="25"/>
  <c r="Q1561" i="25"/>
  <c r="Q1562" i="25"/>
  <c r="R1564" i="25" s="1"/>
  <c r="Q1563" i="25"/>
  <c r="R1565" i="25" s="1"/>
  <c r="Q1564" i="25"/>
  <c r="R1566" i="25" s="1"/>
  <c r="Q1565" i="25"/>
  <c r="Q1566" i="25"/>
  <c r="Q1567" i="25"/>
  <c r="Q1568" i="25"/>
  <c r="Q1569" i="25"/>
  <c r="Q1570" i="25"/>
  <c r="R1572" i="25" s="1"/>
  <c r="Q1571" i="25"/>
  <c r="R1573" i="25" s="1"/>
  <c r="Q1572" i="25"/>
  <c r="R1574" i="25" s="1"/>
  <c r="Q1573" i="25"/>
  <c r="Q1574" i="25"/>
  <c r="Q1575" i="25"/>
  <c r="Q1576" i="25"/>
  <c r="Q1577" i="25"/>
  <c r="Q1578" i="25"/>
  <c r="R1580" i="25" s="1"/>
  <c r="Q1579" i="25"/>
  <c r="R1581" i="25" s="1"/>
  <c r="Q1580" i="25"/>
  <c r="R1582" i="25" s="1"/>
  <c r="Q1581" i="25"/>
  <c r="Q1582" i="25"/>
  <c r="Q1583" i="25"/>
  <c r="Q1584" i="25"/>
  <c r="Q1585" i="25"/>
  <c r="Q1586" i="25"/>
  <c r="R1588" i="25" s="1"/>
  <c r="Q1587" i="25"/>
  <c r="R1589" i="25" s="1"/>
  <c r="Q1588" i="25"/>
  <c r="R1590" i="25" s="1"/>
  <c r="Q1589" i="25"/>
  <c r="Q1590" i="25"/>
  <c r="Q1591" i="25"/>
  <c r="Q1592" i="25"/>
  <c r="Q1593" i="25"/>
  <c r="Q1594" i="25"/>
  <c r="R1596" i="25" s="1"/>
  <c r="Q1595" i="25"/>
  <c r="R1597" i="25" s="1"/>
  <c r="Q1596" i="25"/>
  <c r="R1598" i="25" s="1"/>
  <c r="Q1597" i="25"/>
  <c r="Q1598" i="25"/>
  <c r="Q1599" i="25"/>
  <c r="Q1600" i="25"/>
  <c r="Q1601" i="25"/>
  <c r="Q1602" i="25"/>
  <c r="R1604" i="25" s="1"/>
  <c r="Q1603" i="25"/>
  <c r="R1605" i="25" s="1"/>
  <c r="Q1604" i="25"/>
  <c r="R1606" i="25" s="1"/>
  <c r="Q1605" i="25"/>
  <c r="Q1606" i="25"/>
  <c r="Q1607" i="25"/>
  <c r="Q1608" i="25"/>
  <c r="Q1609" i="25"/>
  <c r="Q1610" i="25"/>
  <c r="R1612" i="25" s="1"/>
  <c r="Q1611" i="25"/>
  <c r="R1613" i="25" s="1"/>
  <c r="Q1612" i="25"/>
  <c r="R1614" i="25" s="1"/>
  <c r="Q1613" i="25"/>
  <c r="Q1614" i="25"/>
  <c r="Q1615" i="25"/>
  <c r="Q1616" i="25"/>
  <c r="Q1617" i="25"/>
  <c r="Q1618" i="25"/>
  <c r="R1620" i="25" s="1"/>
  <c r="Q1619" i="25"/>
  <c r="R1621" i="25" s="1"/>
  <c r="Q1620" i="25"/>
  <c r="R1622" i="25" s="1"/>
  <c r="Q1621" i="25"/>
  <c r="Q1622" i="25"/>
  <c r="Q1623" i="25"/>
  <c r="Q1624" i="25"/>
  <c r="Q1625" i="25"/>
  <c r="Q1626" i="25"/>
  <c r="R1628" i="25" s="1"/>
  <c r="Q1627" i="25"/>
  <c r="R1629" i="25" s="1"/>
  <c r="Q1628" i="25"/>
  <c r="R1630" i="25" s="1"/>
  <c r="Q1629" i="25"/>
  <c r="Q1630" i="25"/>
  <c r="Q1631" i="25"/>
  <c r="Q1632" i="25"/>
  <c r="Q1633" i="25"/>
  <c r="Q1634" i="25"/>
  <c r="R1636" i="25" s="1"/>
  <c r="Q1635" i="25"/>
  <c r="R1637" i="25" s="1"/>
  <c r="Q1636" i="25"/>
  <c r="R1638" i="25" s="1"/>
  <c r="Q1637" i="25"/>
  <c r="Q1638" i="25"/>
  <c r="Q1639" i="25"/>
  <c r="Q1640" i="25"/>
  <c r="Q1641" i="25"/>
  <c r="Q1642" i="25"/>
  <c r="R1644" i="25" s="1"/>
  <c r="Q1643" i="25"/>
  <c r="R1645" i="25" s="1"/>
  <c r="Q1644" i="25"/>
  <c r="R1646" i="25" s="1"/>
  <c r="Q1645" i="25"/>
  <c r="Q1646" i="25"/>
  <c r="Q1647" i="25"/>
  <c r="Q1648" i="25"/>
  <c r="Q1649" i="25"/>
  <c r="Q1650" i="25"/>
  <c r="R1652" i="25" s="1"/>
  <c r="Q1651" i="25"/>
  <c r="R1653" i="25" s="1"/>
  <c r="Q1652" i="25"/>
  <c r="R1654" i="25" s="1"/>
  <c r="Q1653" i="25"/>
  <c r="Q1654" i="25"/>
  <c r="Q1655" i="25"/>
  <c r="Q1656" i="25"/>
  <c r="Q1657" i="25"/>
  <c r="Q1658" i="25"/>
  <c r="R1660" i="25" s="1"/>
  <c r="Q1659" i="25"/>
  <c r="R1661" i="25" s="1"/>
  <c r="Q1660" i="25"/>
  <c r="R1662" i="25" s="1"/>
  <c r="Q1661" i="25"/>
  <c r="Q1662" i="25"/>
  <c r="Q1663" i="25"/>
  <c r="Q1664" i="25"/>
  <c r="Q1665" i="25"/>
  <c r="Q1666" i="25"/>
  <c r="R1668" i="25" s="1"/>
  <c r="Q1667" i="25"/>
  <c r="R1669" i="25" s="1"/>
  <c r="Q1668" i="25"/>
  <c r="R1670" i="25" s="1"/>
  <c r="Q1669" i="25"/>
  <c r="Q1670" i="25"/>
  <c r="Q1671" i="25"/>
  <c r="Q1672" i="25"/>
  <c r="Q1673" i="25"/>
  <c r="Q1674" i="25"/>
  <c r="R1676" i="25" s="1"/>
  <c r="Q1675" i="25"/>
  <c r="R1677" i="25" s="1"/>
  <c r="Q1676" i="25"/>
  <c r="R1678" i="25" s="1"/>
  <c r="Q1677" i="25"/>
  <c r="Q1678" i="25"/>
  <c r="Q1679" i="25"/>
  <c r="Q1680" i="25"/>
  <c r="Q1681" i="25"/>
  <c r="Q1682" i="25"/>
  <c r="R1684" i="25" s="1"/>
  <c r="Q1683" i="25"/>
  <c r="R1685" i="25" s="1"/>
  <c r="Q1684" i="25"/>
  <c r="R1686" i="25" s="1"/>
  <c r="Q1685" i="25"/>
  <c r="Q1686" i="25"/>
  <c r="Q1687" i="25"/>
  <c r="Q1688" i="25"/>
  <c r="Q1689" i="25"/>
  <c r="Q1690" i="25"/>
  <c r="R1692" i="25" s="1"/>
  <c r="Q1691" i="25"/>
  <c r="R1693" i="25" s="1"/>
  <c r="Q1692" i="25"/>
  <c r="R1694" i="25" s="1"/>
  <c r="Q1693" i="25"/>
  <c r="Q1694" i="25"/>
  <c r="Q1695" i="25"/>
  <c r="Q1696" i="25"/>
  <c r="Q1697" i="25"/>
  <c r="Q1698" i="25"/>
  <c r="R1700" i="25" s="1"/>
  <c r="Q1699" i="25"/>
  <c r="R1701" i="25" s="1"/>
  <c r="Q1700" i="25"/>
  <c r="R1702" i="25" s="1"/>
  <c r="Q1701" i="25"/>
  <c r="Q1702" i="25"/>
  <c r="Q1703" i="25"/>
  <c r="Q1704" i="25"/>
  <c r="Q1705" i="25"/>
  <c r="Q1706" i="25"/>
  <c r="R1708" i="25" s="1"/>
  <c r="Q1707" i="25"/>
  <c r="R1709" i="25" s="1"/>
  <c r="Q1708" i="25"/>
  <c r="Q1709" i="25"/>
  <c r="Q1710" i="25"/>
  <c r="Q1711" i="25"/>
  <c r="Q1712" i="25"/>
  <c r="Q1713" i="25"/>
  <c r="Q1714" i="25"/>
  <c r="R1716" i="25" s="1"/>
  <c r="Q1715" i="25"/>
  <c r="R1717" i="25" s="1"/>
  <c r="Q1716" i="25"/>
  <c r="R1718" i="25" s="1"/>
  <c r="Q1717" i="25"/>
  <c r="Q1718" i="25"/>
  <c r="Q1719" i="25"/>
  <c r="Q1720" i="25"/>
  <c r="Q1721" i="25"/>
  <c r="Q1722" i="25"/>
  <c r="R1724" i="25" s="1"/>
  <c r="Q1723" i="25"/>
  <c r="R1725" i="25" s="1"/>
  <c r="Q1724" i="25"/>
  <c r="R1726" i="25" s="1"/>
  <c r="Q1725" i="25"/>
  <c r="Q1726" i="25"/>
  <c r="Q1727" i="25"/>
  <c r="Q1728" i="25"/>
  <c r="Q1729" i="25"/>
  <c r="Q1730" i="25"/>
  <c r="R1732" i="25" s="1"/>
  <c r="Q1731" i="25"/>
  <c r="R1733" i="25" s="1"/>
  <c r="Q1732" i="25"/>
  <c r="R1734" i="25" s="1"/>
  <c r="Q1733" i="25"/>
  <c r="Q1734" i="25"/>
  <c r="Q1735" i="25"/>
  <c r="Q1736" i="25"/>
  <c r="Q1737" i="25"/>
  <c r="Q1738" i="25"/>
  <c r="R1740" i="25" s="1"/>
  <c r="Q1739" i="25"/>
  <c r="R1741" i="25" s="1"/>
  <c r="Q1740" i="25"/>
  <c r="R1742" i="25" s="1"/>
  <c r="Q1741" i="25"/>
  <c r="Q1742" i="25"/>
  <c r="Q1743" i="25"/>
  <c r="Q1744" i="25"/>
  <c r="Q1745" i="25"/>
  <c r="Q1746" i="25"/>
  <c r="R1748" i="25" s="1"/>
  <c r="Q1747" i="25"/>
  <c r="R1749" i="25" s="1"/>
  <c r="Q1748" i="25"/>
  <c r="R1750" i="25" s="1"/>
  <c r="Q1749" i="25"/>
  <c r="Q1750" i="25"/>
  <c r="Q1751" i="25"/>
  <c r="Q1752" i="25"/>
  <c r="Q1753" i="25"/>
  <c r="Q1754" i="25"/>
  <c r="R1756" i="25" s="1"/>
  <c r="Q1755" i="25"/>
  <c r="R1757" i="25" s="1"/>
  <c r="Q1756" i="25"/>
  <c r="R1758" i="25" s="1"/>
  <c r="Q1757" i="25"/>
  <c r="Q1758" i="25"/>
  <c r="Q1759" i="25"/>
  <c r="Q1760" i="25"/>
  <c r="Q1761" i="25"/>
  <c r="Q1762" i="25"/>
  <c r="R1764" i="25" s="1"/>
  <c r="Q1763" i="25"/>
  <c r="R1765" i="25" s="1"/>
  <c r="Q1764" i="25"/>
  <c r="R1766" i="25" s="1"/>
  <c r="Q1765" i="25"/>
  <c r="Q1766" i="25"/>
  <c r="Q1767" i="25"/>
  <c r="Q1768" i="25"/>
  <c r="Q1769" i="25"/>
  <c r="Q1770" i="25"/>
  <c r="R1772" i="25" s="1"/>
  <c r="Q1771" i="25"/>
  <c r="R1773" i="25" s="1"/>
  <c r="Q1772" i="25"/>
  <c r="R1774" i="25" s="1"/>
  <c r="Q1773" i="25"/>
  <c r="Q1774" i="25"/>
  <c r="Q1775" i="25"/>
  <c r="Q1776" i="25"/>
  <c r="Q1777" i="25"/>
  <c r="Q1778" i="25"/>
  <c r="R1780" i="25" s="1"/>
  <c r="Q1779" i="25"/>
  <c r="R1781" i="25" s="1"/>
  <c r="Q1780" i="25"/>
  <c r="R1782" i="25" s="1"/>
  <c r="Q1781" i="25"/>
  <c r="Q1782" i="25"/>
  <c r="Q1783" i="25"/>
  <c r="Q1784" i="25"/>
  <c r="Q1785" i="25"/>
  <c r="Q1786" i="25"/>
  <c r="R1788" i="25" s="1"/>
  <c r="Q1787" i="25"/>
  <c r="R1789" i="25" s="1"/>
  <c r="Q1788" i="25"/>
  <c r="Q1789" i="25"/>
  <c r="Q1790" i="25"/>
  <c r="Q1791" i="25"/>
  <c r="Q1792" i="25"/>
  <c r="Q1793" i="25"/>
  <c r="Q1794" i="25"/>
  <c r="R1796" i="25" s="1"/>
  <c r="Q1795" i="25"/>
  <c r="R1797" i="25" s="1"/>
  <c r="Q1796" i="25"/>
  <c r="R1798" i="25" s="1"/>
  <c r="Q1797" i="25"/>
  <c r="Q1798" i="25"/>
  <c r="Q1799" i="25"/>
  <c r="Q1800" i="25"/>
  <c r="Q1801" i="25"/>
  <c r="Q1802" i="25"/>
  <c r="R1804" i="25" s="1"/>
  <c r="Q1803" i="25"/>
  <c r="R1805" i="25" s="1"/>
  <c r="Q1804" i="25"/>
  <c r="R1806" i="25" s="1"/>
  <c r="Q1805" i="25"/>
  <c r="Q1806" i="25"/>
  <c r="Q1807" i="25"/>
  <c r="Q1808" i="25"/>
  <c r="Q1809" i="25"/>
  <c r="Q1810" i="25"/>
  <c r="R1812" i="25" s="1"/>
  <c r="Q1811" i="25"/>
  <c r="R1813" i="25" s="1"/>
  <c r="Q1812" i="25"/>
  <c r="Q1813" i="25"/>
  <c r="Q1814" i="25"/>
  <c r="Q1815" i="25"/>
  <c r="Q1816" i="25"/>
  <c r="Q1817" i="25"/>
  <c r="Q1818" i="25"/>
  <c r="R1820" i="25" s="1"/>
  <c r="Q1819" i="25"/>
  <c r="R1821" i="25" s="1"/>
  <c r="Q1820" i="25"/>
  <c r="R1822" i="25" s="1"/>
  <c r="Q1821" i="25"/>
  <c r="Q1822" i="25"/>
  <c r="Q1823" i="25"/>
  <c r="Q1824" i="25"/>
  <c r="Q1825" i="25"/>
  <c r="Q1826" i="25"/>
  <c r="R1828" i="25" s="1"/>
  <c r="Q1827" i="25"/>
  <c r="R1829" i="25" s="1"/>
  <c r="Q1828" i="25"/>
  <c r="R1830" i="25" s="1"/>
  <c r="Q1829" i="25"/>
  <c r="Q1830" i="25"/>
  <c r="Q1831" i="25"/>
  <c r="Q1832" i="25"/>
  <c r="Q1833" i="25"/>
  <c r="Q1834" i="25"/>
  <c r="R1836" i="25" s="1"/>
  <c r="Q1835" i="25"/>
  <c r="R1837" i="25" s="1"/>
  <c r="Q1836" i="25"/>
  <c r="R1838" i="25" s="1"/>
  <c r="Q1837" i="25"/>
  <c r="Q1838" i="25"/>
  <c r="Q1839" i="25"/>
  <c r="Q1840" i="25"/>
  <c r="Q1841" i="25"/>
  <c r="Q1842" i="25"/>
  <c r="R1844" i="25" s="1"/>
  <c r="Q1843" i="25"/>
  <c r="R1845" i="25" s="1"/>
  <c r="Q1844" i="25"/>
  <c r="R1846" i="25" s="1"/>
  <c r="Q1845" i="25"/>
  <c r="Q1846" i="25"/>
  <c r="Q1847" i="25"/>
  <c r="Q1848" i="25"/>
  <c r="Q1849" i="25"/>
  <c r="Q1850" i="25"/>
  <c r="R1852" i="25" s="1"/>
  <c r="Q1851" i="25"/>
  <c r="R1853" i="25" s="1"/>
  <c r="Q1852" i="25"/>
  <c r="R1854" i="25" s="1"/>
  <c r="Q1853" i="25"/>
  <c r="Q1854" i="25"/>
  <c r="Q1855" i="25"/>
  <c r="Q1856" i="25"/>
  <c r="Q1857" i="25"/>
  <c r="Q1858" i="25"/>
  <c r="R1860" i="25" s="1"/>
  <c r="Q1859" i="25"/>
  <c r="R1861" i="25" s="1"/>
  <c r="Q1860" i="25"/>
  <c r="R1862" i="25" s="1"/>
  <c r="Q1861" i="25"/>
  <c r="Q1862" i="25"/>
  <c r="Q1863" i="25"/>
  <c r="Q1864" i="25"/>
  <c r="Q1865" i="25"/>
  <c r="Q1866" i="25"/>
  <c r="R1868" i="25" s="1"/>
  <c r="Q1867" i="25"/>
  <c r="R1869" i="25" s="1"/>
  <c r="Q1868" i="25"/>
  <c r="R1870" i="25" s="1"/>
  <c r="Q1869" i="25"/>
  <c r="Q1870" i="25"/>
  <c r="Q1871" i="25"/>
  <c r="Q1872" i="25"/>
  <c r="Q1873" i="25"/>
  <c r="Q1874" i="25"/>
  <c r="R1876" i="25" s="1"/>
  <c r="Q1875" i="25"/>
  <c r="R1877" i="25" s="1"/>
  <c r="Q1876" i="25"/>
  <c r="R1878" i="25" s="1"/>
  <c r="Q1877" i="25"/>
  <c r="Q1878" i="25"/>
  <c r="Q1879" i="25"/>
  <c r="Q1880" i="25"/>
  <c r="Q1881" i="25"/>
  <c r="Q1882" i="25"/>
  <c r="R1884" i="25" s="1"/>
  <c r="Q1883" i="25"/>
  <c r="R1885" i="25" s="1"/>
  <c r="Q1884" i="25"/>
  <c r="R1886" i="25" s="1"/>
  <c r="Q1885" i="25"/>
  <c r="Q1886" i="25"/>
  <c r="Q1887" i="25"/>
  <c r="Q1888" i="25"/>
  <c r="Q1889" i="25"/>
  <c r="Q1890" i="25"/>
  <c r="R1892" i="25" s="1"/>
  <c r="Q1891" i="25"/>
  <c r="R1893" i="25" s="1"/>
  <c r="Q1892" i="25"/>
  <c r="R1894" i="25" s="1"/>
  <c r="Q1893" i="25"/>
  <c r="Q1894" i="25"/>
  <c r="Q1895" i="25"/>
  <c r="Q1896" i="25"/>
  <c r="Q1897" i="25"/>
  <c r="Q1898" i="25"/>
  <c r="R1900" i="25" s="1"/>
  <c r="Q1899" i="25"/>
  <c r="R1901" i="25" s="1"/>
  <c r="Q1900" i="25"/>
  <c r="R1902" i="25" s="1"/>
  <c r="Q1901" i="25"/>
  <c r="Q1902" i="25"/>
  <c r="Q1903" i="25"/>
  <c r="Q1904" i="25"/>
  <c r="Q1905" i="25"/>
  <c r="Q1906" i="25"/>
  <c r="R1908" i="25" s="1"/>
  <c r="Q1907" i="25"/>
  <c r="R1909" i="25" s="1"/>
  <c r="Q1908" i="25"/>
  <c r="R1910" i="25" s="1"/>
  <c r="Q1909" i="25"/>
  <c r="Q1910" i="25"/>
  <c r="Q1911" i="25"/>
  <c r="Q1912" i="25"/>
  <c r="Q1913" i="25"/>
  <c r="Q1914" i="25"/>
  <c r="R1916" i="25" s="1"/>
  <c r="Q1915" i="25"/>
  <c r="R1917" i="25" s="1"/>
  <c r="Q1916" i="25"/>
  <c r="R1918" i="25" s="1"/>
  <c r="Q1917" i="25"/>
  <c r="Q1918" i="25"/>
  <c r="Q1919" i="25"/>
  <c r="Q1920" i="25"/>
  <c r="Q1921" i="25"/>
  <c r="Q1922" i="25"/>
  <c r="R1924" i="25" s="1"/>
  <c r="Q1923" i="25"/>
  <c r="R1925" i="25" s="1"/>
  <c r="Q1924" i="25"/>
  <c r="R1926" i="25" s="1"/>
  <c r="Q1925" i="25"/>
  <c r="Q1926" i="25"/>
  <c r="Q1927" i="25"/>
  <c r="Q1928" i="25"/>
  <c r="Q1929" i="25"/>
  <c r="Q1930" i="25"/>
  <c r="R1932" i="25" s="1"/>
  <c r="Q1931" i="25"/>
  <c r="R1933" i="25" s="1"/>
  <c r="Q1932" i="25"/>
  <c r="R1934" i="25" s="1"/>
  <c r="Q1933" i="25"/>
  <c r="Q1934" i="25"/>
  <c r="Q1935" i="25"/>
  <c r="Q1936" i="25"/>
  <c r="Q1937" i="25"/>
  <c r="Q1938" i="25"/>
  <c r="R1940" i="25" s="1"/>
  <c r="Q1939" i="25"/>
  <c r="R1941" i="25" s="1"/>
  <c r="Q1940" i="25"/>
  <c r="R1942" i="25" s="1"/>
  <c r="Q1941" i="25"/>
  <c r="Q1942" i="25"/>
  <c r="Q1943" i="25"/>
  <c r="Q1944" i="25"/>
  <c r="Q1945" i="25"/>
  <c r="Q1946" i="25"/>
  <c r="R1948" i="25" s="1"/>
  <c r="Q1947" i="25"/>
  <c r="R1949" i="25" s="1"/>
  <c r="Q1948" i="25"/>
  <c r="R1950" i="25" s="1"/>
  <c r="Q1949" i="25"/>
  <c r="Q1950" i="25"/>
  <c r="Q1951" i="25"/>
  <c r="Q1952" i="25"/>
  <c r="Q1953" i="25"/>
  <c r="Q1954" i="25"/>
  <c r="R1956" i="25" s="1"/>
  <c r="Q1955" i="25"/>
  <c r="R1957" i="25" s="1"/>
  <c r="Q1956" i="25"/>
  <c r="R1958" i="25" s="1"/>
  <c r="Q1957" i="25"/>
  <c r="Q1958" i="25"/>
  <c r="Q1959" i="25"/>
  <c r="Q1960" i="25"/>
  <c r="Q1961" i="25"/>
  <c r="Q1962" i="25"/>
  <c r="R1964" i="25" s="1"/>
  <c r="Q1963" i="25"/>
  <c r="R1965" i="25" s="1"/>
  <c r="Q1964" i="25"/>
  <c r="R1966" i="25" s="1"/>
  <c r="Q1965" i="25"/>
  <c r="Q1966" i="25"/>
  <c r="Q1967" i="25"/>
  <c r="Q1968" i="25"/>
  <c r="Q1969" i="25"/>
  <c r="Q1970" i="25"/>
  <c r="R1972" i="25" s="1"/>
  <c r="Q1971" i="25"/>
  <c r="R1973" i="25" s="1"/>
  <c r="Q1972" i="25"/>
  <c r="R1974" i="25" s="1"/>
  <c r="Q1973" i="25"/>
  <c r="Q1974" i="25"/>
  <c r="Q1975" i="25"/>
  <c r="Q1976" i="25"/>
  <c r="Q1977" i="25"/>
  <c r="Q1978" i="25"/>
  <c r="R1980" i="25" s="1"/>
  <c r="Q1979" i="25"/>
  <c r="R1981" i="25" s="1"/>
  <c r="Q1980" i="25"/>
  <c r="R1982" i="25" s="1"/>
  <c r="Q1981" i="25"/>
  <c r="Q1982" i="25"/>
  <c r="Q1983" i="25"/>
  <c r="Q1984" i="25"/>
  <c r="Q1985" i="25"/>
  <c r="Q1986" i="25"/>
  <c r="R1988" i="25" s="1"/>
  <c r="Q1987" i="25"/>
  <c r="R1989" i="25" s="1"/>
  <c r="Q1988" i="25"/>
  <c r="R1990" i="25" s="1"/>
  <c r="Q1989" i="25"/>
  <c r="Q1990" i="25"/>
  <c r="Q1991" i="25"/>
  <c r="Q1992" i="25"/>
  <c r="Q1993" i="25"/>
  <c r="Q1994" i="25"/>
  <c r="R1996" i="25" s="1"/>
  <c r="Q1995" i="25"/>
  <c r="R1997" i="25" s="1"/>
  <c r="Q1996" i="25"/>
  <c r="R1998" i="25" s="1"/>
  <c r="Q1997" i="25"/>
  <c r="Q1998" i="25"/>
  <c r="Q1999" i="25"/>
  <c r="Q2000" i="25"/>
  <c r="Q2001" i="25"/>
  <c r="Q2002" i="25"/>
  <c r="R2004" i="25" s="1"/>
  <c r="Q2003" i="25"/>
  <c r="R2005" i="25" s="1"/>
  <c r="Q2004" i="25"/>
  <c r="R2006" i="25" s="1"/>
  <c r="Q2005" i="25"/>
  <c r="Q2006" i="25"/>
  <c r="Q2007" i="25"/>
  <c r="Q2008" i="25"/>
  <c r="Q2009" i="25"/>
  <c r="Q2010" i="25"/>
  <c r="R2012" i="25" s="1"/>
  <c r="Q2011" i="25"/>
  <c r="R2013" i="25" s="1"/>
  <c r="Q2012" i="25"/>
  <c r="R2014" i="25" s="1"/>
  <c r="Q2013" i="25"/>
  <c r="Q2014" i="25"/>
  <c r="Q2015" i="25"/>
  <c r="Q2016" i="25"/>
  <c r="Q2017" i="25"/>
  <c r="Q2018" i="25"/>
  <c r="R2020" i="25" s="1"/>
  <c r="Q2019" i="25"/>
  <c r="R2021" i="25" s="1"/>
  <c r="Q2020" i="25"/>
  <c r="R2022" i="25" s="1"/>
  <c r="Q2021" i="25"/>
  <c r="Q2022" i="25"/>
  <c r="Q2023" i="25"/>
  <c r="Q2024" i="25"/>
  <c r="Q2025" i="25"/>
  <c r="Q2026" i="25"/>
  <c r="R2028" i="25" s="1"/>
  <c r="Q2027" i="25"/>
  <c r="R2029" i="25" s="1"/>
  <c r="Q2028" i="25"/>
  <c r="R2030" i="25" s="1"/>
  <c r="Q2029" i="25"/>
  <c r="Q2030" i="25"/>
  <c r="Q2031" i="25"/>
  <c r="Q2032" i="25"/>
  <c r="Q2033" i="25"/>
  <c r="Q2034" i="25"/>
  <c r="R2036" i="25" s="1"/>
  <c r="Q2035" i="25"/>
  <c r="R2037" i="25" s="1"/>
  <c r="Q2036" i="25"/>
  <c r="R2038" i="25" s="1"/>
  <c r="Q2037" i="25"/>
  <c r="Q2038" i="25"/>
  <c r="Q2039" i="25"/>
  <c r="Q2040" i="25"/>
  <c r="Q2041" i="25"/>
  <c r="Q2042" i="25"/>
  <c r="R2044" i="25" s="1"/>
  <c r="Q2043" i="25"/>
  <c r="R2045" i="25" s="1"/>
  <c r="Q2044" i="25"/>
  <c r="R2046" i="25" s="1"/>
  <c r="Q2045" i="25"/>
  <c r="Q2046" i="25"/>
  <c r="Q2047" i="25"/>
  <c r="Q2048" i="25"/>
  <c r="Q2049" i="25"/>
  <c r="Q2050" i="25"/>
  <c r="R2052" i="25" s="1"/>
  <c r="Q2051" i="25"/>
  <c r="R2053" i="25" s="1"/>
  <c r="Q2052" i="25"/>
  <c r="R2054" i="25" s="1"/>
  <c r="Q2053" i="25"/>
  <c r="Q2054" i="25"/>
  <c r="Q2055" i="25"/>
  <c r="Q2056" i="25"/>
  <c r="Q2057" i="25"/>
  <c r="Q2058" i="25"/>
  <c r="R2060" i="25" s="1"/>
  <c r="Q2059" i="25"/>
  <c r="R2061" i="25" s="1"/>
  <c r="Q2060" i="25"/>
  <c r="R2062" i="25" s="1"/>
  <c r="Q2061" i="25"/>
  <c r="Q2062" i="25"/>
  <c r="Q2063" i="25"/>
  <c r="Q2064" i="25"/>
  <c r="Q2065" i="25"/>
  <c r="Q2066" i="25"/>
  <c r="R2068" i="25" s="1"/>
  <c r="Q2067" i="25"/>
  <c r="R2069" i="25" s="1"/>
  <c r="Q2068" i="25"/>
  <c r="R2070" i="25" s="1"/>
  <c r="Q2069" i="25"/>
  <c r="Q2070" i="25"/>
  <c r="Q2071" i="25"/>
  <c r="Q2072" i="25"/>
  <c r="Q2073" i="25"/>
  <c r="Q2074" i="25"/>
  <c r="R2076" i="25" s="1"/>
  <c r="Q2075" i="25"/>
  <c r="R2077" i="25" s="1"/>
  <c r="Q2076" i="25"/>
  <c r="R2078" i="25" s="1"/>
  <c r="Q2077" i="25"/>
  <c r="Q2078" i="25"/>
  <c r="Q2079" i="25"/>
  <c r="Q2080" i="25"/>
  <c r="Q2081" i="25"/>
  <c r="Q2082" i="25"/>
  <c r="R2084" i="25" s="1"/>
  <c r="Q2083" i="25"/>
  <c r="R2085" i="25" s="1"/>
  <c r="Q2084" i="25"/>
  <c r="R2086" i="25" s="1"/>
  <c r="Q2085" i="25"/>
  <c r="Q2086" i="25"/>
  <c r="Q2087" i="25"/>
  <c r="Q2088" i="25"/>
  <c r="Q2089" i="25"/>
  <c r="Q2090" i="25"/>
  <c r="R2092" i="25" s="1"/>
  <c r="Q2091" i="25"/>
  <c r="R2093" i="25" s="1"/>
  <c r="Q2092" i="25"/>
  <c r="R2094" i="25" s="1"/>
  <c r="Q2093" i="25"/>
  <c r="Q2094" i="25"/>
  <c r="Q2095" i="25"/>
  <c r="Q2096" i="25"/>
  <c r="Q2097" i="25"/>
  <c r="Q2098" i="25"/>
  <c r="R2100" i="25" s="1"/>
  <c r="Q2099" i="25"/>
  <c r="R2101" i="25" s="1"/>
  <c r="Q2100" i="25"/>
  <c r="R2102" i="25" s="1"/>
  <c r="Q2101" i="25"/>
  <c r="Q2102" i="25"/>
  <c r="Q2103" i="25"/>
  <c r="Q2104" i="25"/>
  <c r="Q2105" i="25"/>
  <c r="Q2106" i="25"/>
  <c r="R2108" i="25" s="1"/>
  <c r="Q2107" i="25"/>
  <c r="R2109" i="25" s="1"/>
  <c r="Q2108" i="25"/>
  <c r="R2110" i="25" s="1"/>
  <c r="Q2109" i="25"/>
  <c r="Q2110" i="25"/>
  <c r="Q2111" i="25"/>
  <c r="Q2112" i="25"/>
  <c r="Q2113" i="25"/>
  <c r="Q2114" i="25"/>
  <c r="R2116" i="25" s="1"/>
  <c r="Q2115" i="25"/>
  <c r="R2117" i="25" s="1"/>
  <c r="Q2116" i="25"/>
  <c r="Q2117" i="25"/>
  <c r="Q2118" i="25"/>
  <c r="Q2119" i="25"/>
  <c r="Q2120" i="25"/>
  <c r="Q2121" i="25"/>
  <c r="Q2122" i="25"/>
  <c r="R2124" i="25" s="1"/>
  <c r="Q2123" i="25"/>
  <c r="R2125" i="25" s="1"/>
  <c r="Q2124" i="25"/>
  <c r="Q2125" i="25"/>
  <c r="Q2126" i="25"/>
  <c r="Q2127" i="25"/>
  <c r="Q2128" i="25"/>
  <c r="Q2129" i="25"/>
  <c r="Q2130" i="25"/>
  <c r="R2132" i="25" s="1"/>
  <c r="Q2131" i="25"/>
  <c r="R2133" i="25" s="1"/>
  <c r="Q2132" i="25"/>
  <c r="Q2133" i="25"/>
  <c r="Q2134" i="25"/>
  <c r="Q2135" i="25"/>
  <c r="Q2136" i="25"/>
  <c r="Q2137" i="25"/>
  <c r="Q2138" i="25"/>
  <c r="R2140" i="25" s="1"/>
  <c r="Q2139" i="25"/>
  <c r="R2141" i="25" s="1"/>
  <c r="Q2140" i="25"/>
  <c r="Q2141" i="25"/>
  <c r="Q2142" i="25"/>
  <c r="Q2143" i="25"/>
  <c r="Q2144" i="25"/>
  <c r="Q2145" i="25"/>
  <c r="Q2146" i="25"/>
  <c r="R2148" i="25" s="1"/>
  <c r="Q2147" i="25"/>
  <c r="R2149" i="25" s="1"/>
  <c r="Q2148" i="25"/>
  <c r="Q2149" i="25"/>
  <c r="Q2150" i="25"/>
  <c r="Q2151" i="25"/>
  <c r="Q2152" i="25"/>
  <c r="Q2153" i="25"/>
  <c r="Q2154" i="25"/>
  <c r="R2156" i="25" s="1"/>
  <c r="Q2155" i="25"/>
  <c r="R2157" i="25" s="1"/>
  <c r="Q2156" i="25"/>
  <c r="Q2157" i="25"/>
  <c r="Q2158" i="25"/>
  <c r="Q2159" i="25"/>
  <c r="Q2160" i="25"/>
  <c r="Q2161" i="25"/>
  <c r="Q2162" i="25"/>
  <c r="R2164" i="25" s="1"/>
  <c r="Q2163" i="25"/>
  <c r="R2165" i="25" s="1"/>
  <c r="Q2164" i="25"/>
  <c r="Q2165" i="25"/>
  <c r="Q2166" i="25"/>
  <c r="Q2167" i="25"/>
  <c r="Q2168" i="25"/>
  <c r="Q2169" i="25"/>
  <c r="Q2170" i="25"/>
  <c r="R2172" i="25" s="1"/>
  <c r="Q2171" i="25"/>
  <c r="R2173" i="25" s="1"/>
  <c r="Q2172" i="25"/>
  <c r="Q2173" i="25"/>
  <c r="Q2174" i="25"/>
  <c r="Q2175" i="25"/>
  <c r="Q2176" i="25"/>
  <c r="Q2177" i="25"/>
  <c r="Q2178" i="25"/>
  <c r="R2180" i="25" s="1"/>
  <c r="Q2179" i="25"/>
  <c r="R2181" i="25" s="1"/>
  <c r="Q2180" i="25"/>
  <c r="Q2181" i="25"/>
  <c r="Q2182" i="25"/>
  <c r="Q2183" i="25"/>
  <c r="Q2184" i="25"/>
  <c r="Q2185" i="25"/>
  <c r="Q2186" i="25"/>
  <c r="R2188" i="25" s="1"/>
  <c r="Q2187" i="25"/>
  <c r="R2189" i="25" s="1"/>
  <c r="Q2188" i="25"/>
  <c r="Q2189" i="25"/>
  <c r="Q2190" i="25"/>
  <c r="Q2191" i="25"/>
  <c r="Q2192" i="25"/>
  <c r="Q2193" i="25"/>
  <c r="Q2194" i="25"/>
  <c r="R2196" i="25" s="1"/>
  <c r="Q2195" i="25"/>
  <c r="R2197" i="25" s="1"/>
  <c r="Q2196" i="25"/>
  <c r="Q2197" i="25"/>
  <c r="Q2198" i="25"/>
  <c r="Q2199" i="25"/>
  <c r="Q2200" i="25"/>
  <c r="Q2201" i="25"/>
  <c r="Q2202" i="25"/>
  <c r="R2204" i="25" s="1"/>
  <c r="Q2203" i="25"/>
  <c r="R2205" i="25" s="1"/>
  <c r="Q2204" i="25"/>
  <c r="Q2205" i="25"/>
  <c r="Q2206" i="25"/>
  <c r="Q2207" i="25"/>
  <c r="Q2208" i="25"/>
  <c r="Q2209" i="25"/>
  <c r="Q2210" i="25"/>
  <c r="R2212" i="25" s="1"/>
  <c r="Q2211" i="25"/>
  <c r="R2213" i="25" s="1"/>
  <c r="Q2212" i="25"/>
  <c r="Q2213" i="25"/>
  <c r="Q2214" i="25"/>
  <c r="Q2215" i="25"/>
  <c r="Q2216" i="25"/>
  <c r="Q2217" i="25"/>
  <c r="Q2218" i="25"/>
  <c r="R2220" i="25" s="1"/>
  <c r="Q2219" i="25"/>
  <c r="R2221" i="25" s="1"/>
  <c r="Q2220" i="25"/>
  <c r="Q2221" i="25"/>
  <c r="Q2222" i="25"/>
  <c r="Q2223" i="25"/>
  <c r="Q2224" i="25"/>
  <c r="Q2225" i="25"/>
  <c r="Q2226" i="25"/>
  <c r="R2228" i="25" s="1"/>
  <c r="Q2227" i="25"/>
  <c r="R2229" i="25" s="1"/>
  <c r="Q2228" i="25"/>
  <c r="Q2229" i="25"/>
  <c r="Q2230" i="25"/>
  <c r="Q2231" i="25"/>
  <c r="Q2232" i="25"/>
  <c r="Q2233" i="25"/>
  <c r="Q2234" i="25"/>
  <c r="R2236" i="25" s="1"/>
  <c r="Q2235" i="25"/>
  <c r="R2237" i="25" s="1"/>
  <c r="Q2236" i="25"/>
  <c r="Q2237" i="25"/>
  <c r="Q2238" i="25"/>
  <c r="Q2239" i="25"/>
  <c r="Q2240" i="25"/>
  <c r="Q2241" i="25"/>
  <c r="Q2242" i="25"/>
  <c r="R2244" i="25" s="1"/>
  <c r="Q2243" i="25"/>
  <c r="R2245" i="25" s="1"/>
  <c r="Q2244" i="25"/>
  <c r="Q2245" i="25"/>
  <c r="Q2246" i="25"/>
  <c r="Q2247" i="25"/>
  <c r="Q2248" i="25"/>
  <c r="Q2249" i="25"/>
  <c r="Q2250" i="25"/>
  <c r="R2252" i="25" s="1"/>
  <c r="Q2251" i="25"/>
  <c r="R2253" i="25" s="1"/>
  <c r="Q2252" i="25"/>
  <c r="R2254" i="25" s="1"/>
  <c r="Q2253" i="25"/>
  <c r="Q2254" i="25"/>
  <c r="Q2255" i="25"/>
  <c r="Q2256" i="25"/>
  <c r="Q2257" i="25"/>
  <c r="Q2258" i="25"/>
  <c r="R2260" i="25" s="1"/>
  <c r="Q2259" i="25"/>
  <c r="R2261" i="25" s="1"/>
  <c r="Q2260" i="25"/>
  <c r="R2262" i="25" s="1"/>
  <c r="Q2261" i="25"/>
  <c r="Q2262" i="25"/>
  <c r="Q2263" i="25"/>
  <c r="Q2264" i="25"/>
  <c r="Q2265" i="25"/>
  <c r="Q2266" i="25"/>
  <c r="R2268" i="25" s="1"/>
  <c r="Q2267" i="25"/>
  <c r="R2269" i="25" s="1"/>
  <c r="Q2268" i="25"/>
  <c r="R2270" i="25" s="1"/>
  <c r="Q2269" i="25"/>
  <c r="Q2270" i="25"/>
  <c r="Q2271" i="25"/>
  <c r="Q2272" i="25"/>
  <c r="Q2273" i="25"/>
  <c r="Q2274" i="25"/>
  <c r="R2276" i="25" s="1"/>
  <c r="Q2275" i="25"/>
  <c r="R2277" i="25" s="1"/>
  <c r="Q2276" i="25"/>
  <c r="R2278" i="25" s="1"/>
  <c r="Q2277" i="25"/>
  <c r="Q2278" i="25"/>
  <c r="Q2279" i="25"/>
  <c r="Q2280" i="25"/>
  <c r="Q2281" i="25"/>
  <c r="Q2282" i="25"/>
  <c r="R2284" i="25" s="1"/>
  <c r="Q2283" i="25"/>
  <c r="R2285" i="25" s="1"/>
  <c r="Q2284" i="25"/>
  <c r="R2286" i="25" s="1"/>
  <c r="Q2285" i="25"/>
  <c r="Q2286" i="25"/>
  <c r="Q2287" i="25"/>
  <c r="Q2288" i="25"/>
  <c r="Q2289" i="25"/>
  <c r="Q2290" i="25"/>
  <c r="R2292" i="25" s="1"/>
  <c r="Q2291" i="25"/>
  <c r="R2293" i="25" s="1"/>
  <c r="Q2292" i="25"/>
  <c r="R2294" i="25" s="1"/>
  <c r="Q2293" i="25"/>
  <c r="Q2294" i="25"/>
  <c r="Q2295" i="25"/>
  <c r="Q2296" i="25"/>
  <c r="Q2297" i="25"/>
  <c r="Q2298" i="25"/>
  <c r="R2300" i="25" s="1"/>
  <c r="Q2299" i="25"/>
  <c r="R2301" i="25" s="1"/>
  <c r="Q2300" i="25"/>
  <c r="R2302" i="25" s="1"/>
  <c r="Q2301" i="25"/>
  <c r="Q2302" i="25"/>
  <c r="Q2303" i="25"/>
  <c r="Q2304" i="25"/>
  <c r="Q2305" i="25"/>
  <c r="Q2306" i="25"/>
  <c r="R2308" i="25" s="1"/>
  <c r="Q2307" i="25"/>
  <c r="R2309" i="25" s="1"/>
  <c r="Q2308" i="25"/>
  <c r="R2310" i="25" s="1"/>
  <c r="Q2309" i="25"/>
  <c r="Q2310" i="25"/>
  <c r="Q2311" i="25"/>
  <c r="Q2312" i="25"/>
  <c r="Q2313" i="25"/>
  <c r="Q2314" i="25"/>
  <c r="R2316" i="25" s="1"/>
  <c r="Q2315" i="25"/>
  <c r="R2317" i="25" s="1"/>
  <c r="Q2316" i="25"/>
  <c r="R2318" i="25" s="1"/>
  <c r="Q2317" i="25"/>
  <c r="Q2318" i="25"/>
  <c r="Q2319" i="25"/>
  <c r="Q2320" i="25"/>
  <c r="Q2321" i="25"/>
  <c r="Q2322" i="25"/>
  <c r="R2324" i="25" s="1"/>
  <c r="Q2323" i="25"/>
  <c r="R2325" i="25" s="1"/>
  <c r="Q2324" i="25"/>
  <c r="R2326" i="25" s="1"/>
  <c r="Q2325" i="25"/>
  <c r="Q2326" i="25"/>
  <c r="Q2327" i="25"/>
  <c r="Q2328" i="25"/>
  <c r="Q2329" i="25"/>
  <c r="Q2330" i="25"/>
  <c r="R2332" i="25" s="1"/>
  <c r="Q2331" i="25"/>
  <c r="R2333" i="25" s="1"/>
  <c r="Q2332" i="25"/>
  <c r="R2334" i="25" s="1"/>
  <c r="Q2333" i="25"/>
  <c r="Q2334" i="25"/>
  <c r="Q2335" i="25"/>
  <c r="Q2336" i="25"/>
  <c r="Q2337" i="25"/>
  <c r="Q2338" i="25"/>
  <c r="R2340" i="25" s="1"/>
  <c r="Q2339" i="25"/>
  <c r="R2341" i="25" s="1"/>
  <c r="Q2340" i="25"/>
  <c r="R2342" i="25" s="1"/>
  <c r="Q2341" i="25"/>
  <c r="Q2342" i="25"/>
  <c r="Q2343" i="25"/>
  <c r="Q2344" i="25"/>
  <c r="Q2345" i="25"/>
  <c r="Q2346" i="25"/>
  <c r="R2348" i="25" s="1"/>
  <c r="Q2347" i="25"/>
  <c r="R2349" i="25" s="1"/>
  <c r="Q2348" i="25"/>
  <c r="R2350" i="25" s="1"/>
  <c r="Q2349" i="25"/>
  <c r="Q2350" i="25"/>
  <c r="Q2351" i="25"/>
  <c r="Q2352" i="25"/>
  <c r="Q2353" i="25"/>
  <c r="Q2354" i="25"/>
  <c r="R2356" i="25" s="1"/>
  <c r="Q2355" i="25"/>
  <c r="R2357" i="25" s="1"/>
  <c r="Q2356" i="25"/>
  <c r="R2358" i="25" s="1"/>
  <c r="Q2357" i="25"/>
  <c r="Q2358" i="25"/>
  <c r="Q2359" i="25"/>
  <c r="Q2360" i="25"/>
  <c r="Q2361" i="25"/>
  <c r="Q2362" i="25"/>
  <c r="R2364" i="25" s="1"/>
  <c r="Q2363" i="25"/>
  <c r="R2365" i="25" s="1"/>
  <c r="Q2364" i="25"/>
  <c r="R2366" i="25" s="1"/>
  <c r="Q2365" i="25"/>
  <c r="Q2366" i="25"/>
  <c r="Q2367" i="25"/>
  <c r="Q2368" i="25"/>
  <c r="Q2369" i="25"/>
  <c r="Q2370" i="25"/>
  <c r="R2372" i="25" s="1"/>
  <c r="Q2371" i="25"/>
  <c r="R2373" i="25" s="1"/>
  <c r="Q2372" i="25"/>
  <c r="R2374" i="25" s="1"/>
  <c r="Q2373" i="25"/>
  <c r="Q2374" i="25"/>
  <c r="Q2375" i="25"/>
  <c r="Q2376" i="25"/>
  <c r="Q2377" i="25"/>
  <c r="Q2378" i="25"/>
  <c r="R2380" i="25" s="1"/>
  <c r="Q2379" i="25"/>
  <c r="R2381" i="25" s="1"/>
  <c r="Q2380" i="25"/>
  <c r="R2382" i="25" s="1"/>
  <c r="Q2381" i="25"/>
  <c r="Q2382" i="25"/>
  <c r="Q2383" i="25"/>
  <c r="Q2384" i="25"/>
  <c r="Q2385" i="25"/>
  <c r="Q2386" i="25"/>
  <c r="R2388" i="25" s="1"/>
  <c r="Q2387" i="25"/>
  <c r="R2389" i="25" s="1"/>
  <c r="Q2388" i="25"/>
  <c r="R2390" i="25" s="1"/>
  <c r="Q2389" i="25"/>
  <c r="Q2390" i="25"/>
  <c r="Q2391" i="25"/>
  <c r="Q2392" i="25"/>
  <c r="Q2393" i="25"/>
  <c r="Q2394" i="25"/>
  <c r="R2396" i="25" s="1"/>
  <c r="Q2395" i="25"/>
  <c r="R2397" i="25" s="1"/>
  <c r="Q2396" i="25"/>
  <c r="R2398" i="25" s="1"/>
  <c r="Q2397" i="25"/>
  <c r="Q2398" i="25"/>
  <c r="Q2399" i="25"/>
  <c r="Q2400" i="25"/>
  <c r="Q2401" i="25"/>
  <c r="Q2402" i="25"/>
  <c r="R2404" i="25" s="1"/>
  <c r="Q2403" i="25"/>
  <c r="R2405" i="25" s="1"/>
  <c r="Q2404" i="25"/>
  <c r="R2406" i="25" s="1"/>
  <c r="Q2405" i="25"/>
  <c r="Q2406" i="25"/>
  <c r="Q2407" i="25"/>
  <c r="Q2408" i="25"/>
  <c r="Q2409" i="25"/>
  <c r="Q2410" i="25"/>
  <c r="R2412" i="25" s="1"/>
  <c r="Q2411" i="25"/>
  <c r="R2413" i="25" s="1"/>
  <c r="Q2412" i="25"/>
  <c r="R2414" i="25" s="1"/>
  <c r="Q2413" i="25"/>
  <c r="Q2414" i="25"/>
  <c r="Q2415" i="25"/>
  <c r="Q2416" i="25"/>
  <c r="Q2417" i="25"/>
  <c r="Q2418" i="25"/>
  <c r="R2420" i="25" s="1"/>
  <c r="Q2419" i="25"/>
  <c r="R2421" i="25" s="1"/>
  <c r="Q2420" i="25"/>
  <c r="R2422" i="25" s="1"/>
  <c r="Q2421" i="25"/>
  <c r="Q2422" i="25"/>
  <c r="Q2423" i="25"/>
  <c r="Q2424" i="25"/>
  <c r="Q2425" i="25"/>
  <c r="Q2426" i="25"/>
  <c r="R2428" i="25" s="1"/>
  <c r="Q2427" i="25"/>
  <c r="R2429" i="25" s="1"/>
  <c r="Q2428" i="25"/>
  <c r="R2430" i="25" s="1"/>
  <c r="Q2429" i="25"/>
  <c r="Q2430" i="25"/>
  <c r="Q2431" i="25"/>
  <c r="Q2432" i="25"/>
  <c r="Q2433" i="25"/>
  <c r="Q2434" i="25"/>
  <c r="R2436" i="25" s="1"/>
  <c r="Q2435" i="25"/>
  <c r="R2437" i="25" s="1"/>
  <c r="Q2436" i="25"/>
  <c r="R2438" i="25" s="1"/>
  <c r="Q2437" i="25"/>
  <c r="Q2438" i="25"/>
  <c r="Q2439" i="25"/>
  <c r="Q2440" i="25"/>
  <c r="Q2441" i="25"/>
  <c r="Q2442" i="25"/>
  <c r="R2444" i="25" s="1"/>
  <c r="Q2443" i="25"/>
  <c r="R2445" i="25" s="1"/>
  <c r="Q2444" i="25"/>
  <c r="R2446" i="25" s="1"/>
  <c r="Q2445" i="25"/>
  <c r="Q2446" i="25"/>
  <c r="Q2447" i="25"/>
  <c r="Q2448" i="25"/>
  <c r="Q2449" i="25"/>
  <c r="Q2450" i="25"/>
  <c r="R2452" i="25" s="1"/>
  <c r="Q2451" i="25"/>
  <c r="R2453" i="25" s="1"/>
  <c r="Q2452" i="25"/>
  <c r="R2454" i="25" s="1"/>
  <c r="Q2453" i="25"/>
  <c r="Q2454" i="25"/>
  <c r="Q2455" i="25"/>
  <c r="Q2456" i="25"/>
  <c r="Q2457" i="25"/>
  <c r="Q2458" i="25"/>
  <c r="R2460" i="25" s="1"/>
  <c r="Q2459" i="25"/>
  <c r="R2461" i="25" s="1"/>
  <c r="Q2460" i="25"/>
  <c r="R2462" i="25" s="1"/>
  <c r="Q2461" i="25"/>
  <c r="Q2462" i="25"/>
  <c r="Q2463" i="25"/>
  <c r="Q2464" i="25"/>
  <c r="Q2465" i="25"/>
  <c r="Q2466" i="25"/>
  <c r="R2468" i="25" s="1"/>
  <c r="Q2467" i="25"/>
  <c r="R2469" i="25" s="1"/>
  <c r="Q2468" i="25"/>
  <c r="R2470" i="25" s="1"/>
  <c r="Q2469" i="25"/>
  <c r="Q2470" i="25"/>
  <c r="Q2471" i="25"/>
  <c r="Q2472" i="25"/>
  <c r="Q2473" i="25"/>
  <c r="Q2474" i="25"/>
  <c r="R2476" i="25" s="1"/>
  <c r="Q2475" i="25"/>
  <c r="R2477" i="25" s="1"/>
  <c r="Q2476" i="25"/>
  <c r="R2478" i="25" s="1"/>
  <c r="Q2477" i="25"/>
  <c r="Q2478" i="25"/>
  <c r="Q2479" i="25"/>
  <c r="Q2480" i="25"/>
  <c r="Q2481" i="25"/>
  <c r="Q2482" i="25"/>
  <c r="R2484" i="25" s="1"/>
  <c r="Q2483" i="25"/>
  <c r="R2485" i="25" s="1"/>
  <c r="Q2484" i="25"/>
  <c r="R2486" i="25" s="1"/>
  <c r="Q2485" i="25"/>
  <c r="Q2486" i="25"/>
  <c r="Q2487" i="25"/>
  <c r="Q2488" i="25"/>
  <c r="Q2489" i="25"/>
  <c r="Q2490" i="25"/>
  <c r="R2492" i="25" s="1"/>
  <c r="Q2491" i="25"/>
  <c r="R2493" i="25" s="1"/>
  <c r="Q2492" i="25"/>
  <c r="R2494" i="25" s="1"/>
  <c r="Q2493" i="25"/>
  <c r="Q2494" i="25"/>
  <c r="Q2495" i="25"/>
  <c r="Q2496" i="25"/>
  <c r="Q2497" i="25"/>
  <c r="Q2498" i="25"/>
  <c r="R2500" i="25" s="1"/>
  <c r="Q2499" i="25"/>
  <c r="R2501" i="25" s="1"/>
  <c r="Q2500" i="25"/>
  <c r="R2502" i="25" s="1"/>
  <c r="Q2501" i="25"/>
  <c r="Q2502" i="25"/>
  <c r="Q2503" i="25"/>
  <c r="Q2504" i="25"/>
  <c r="Q2505" i="25"/>
  <c r="Q2506" i="25"/>
  <c r="R2508" i="25" s="1"/>
  <c r="Q2507" i="25"/>
  <c r="R2509" i="25" s="1"/>
  <c r="Q2508" i="25"/>
  <c r="R2510" i="25" s="1"/>
  <c r="Q2509" i="25"/>
  <c r="Q2510" i="25"/>
  <c r="Q2511" i="25"/>
  <c r="Q2512" i="25"/>
  <c r="Q2513" i="25"/>
  <c r="Q2514" i="25"/>
  <c r="R2516" i="25" s="1"/>
  <c r="Q2515" i="25"/>
  <c r="R2517" i="25" s="1"/>
  <c r="Q2516" i="25"/>
  <c r="R2518" i="25" s="1"/>
  <c r="Q2517" i="25"/>
  <c r="Q2518" i="25"/>
  <c r="Q2519" i="25"/>
  <c r="Q2520" i="25"/>
  <c r="Q2521" i="25"/>
  <c r="Q2522" i="25"/>
  <c r="R2524" i="25" s="1"/>
  <c r="Q2523" i="25"/>
  <c r="R2525" i="25" s="1"/>
  <c r="Q2524" i="25"/>
  <c r="R2526" i="25" s="1"/>
  <c r="Q2525" i="25"/>
  <c r="Q2526" i="25"/>
  <c r="Q2527" i="25"/>
  <c r="Q2528" i="25"/>
  <c r="Q2529" i="25"/>
  <c r="Q2530" i="25"/>
  <c r="R2532" i="25" s="1"/>
  <c r="Q2531" i="25"/>
  <c r="R2533" i="25" s="1"/>
  <c r="Q2532" i="25"/>
  <c r="R2534" i="25" s="1"/>
  <c r="Q2533" i="25"/>
  <c r="Q2534" i="25"/>
  <c r="Q2535" i="25"/>
  <c r="Q2536" i="25"/>
  <c r="Q2537" i="25"/>
  <c r="Q2538" i="25"/>
  <c r="R2540" i="25" s="1"/>
  <c r="Q2539" i="25"/>
  <c r="R2541" i="25" s="1"/>
  <c r="Q2540" i="25"/>
  <c r="R2542" i="25" s="1"/>
  <c r="Q2541" i="25"/>
  <c r="Q2542" i="25"/>
  <c r="Q2543" i="25"/>
  <c r="Q2544" i="25"/>
  <c r="Q2545" i="25"/>
  <c r="Q2546" i="25"/>
  <c r="R2548" i="25" s="1"/>
  <c r="Q2547" i="25"/>
  <c r="R2549" i="25" s="1"/>
  <c r="Q2548" i="25"/>
  <c r="R2550" i="25" s="1"/>
  <c r="Q2549" i="25"/>
  <c r="Q2550" i="25"/>
  <c r="Q2551" i="25"/>
  <c r="Q2552" i="25"/>
  <c r="Q2553" i="25"/>
  <c r="Q2554" i="25"/>
  <c r="R2556" i="25" s="1"/>
  <c r="Q2555" i="25"/>
  <c r="R2557" i="25" s="1"/>
  <c r="Q2556" i="25"/>
  <c r="R2558" i="25" s="1"/>
  <c r="Q2557" i="25"/>
  <c r="Q2558" i="25"/>
  <c r="Q2559" i="25"/>
  <c r="Q2560" i="25"/>
  <c r="Q2561" i="25"/>
  <c r="Q2562" i="25"/>
  <c r="R2564" i="25" s="1"/>
  <c r="Q2563" i="25"/>
  <c r="R2565" i="25" s="1"/>
  <c r="Q2564" i="25"/>
  <c r="R2566" i="25" s="1"/>
  <c r="Q2565" i="25"/>
  <c r="Q2566" i="25"/>
  <c r="Q2567" i="25"/>
  <c r="Q2568" i="25"/>
  <c r="Q2569" i="25"/>
  <c r="Q2570" i="25"/>
  <c r="R2572" i="25" s="1"/>
  <c r="Q2571" i="25"/>
  <c r="R2573" i="25" s="1"/>
  <c r="Q2572" i="25"/>
  <c r="R2574" i="25" s="1"/>
  <c r="Q2573" i="25"/>
  <c r="Q2574" i="25"/>
  <c r="Q2575" i="25"/>
  <c r="Q2576" i="25"/>
  <c r="Q2577" i="25"/>
  <c r="Q2578" i="25"/>
  <c r="R2580" i="25" s="1"/>
  <c r="Q2579" i="25"/>
  <c r="R2581" i="25" s="1"/>
  <c r="Q2580" i="25"/>
  <c r="R2582" i="25" s="1"/>
  <c r="Q2581" i="25"/>
  <c r="Q2582" i="25"/>
  <c r="Q2583" i="25"/>
  <c r="Q2584" i="25"/>
  <c r="Q2585" i="25"/>
  <c r="Q2586" i="25"/>
  <c r="R2588" i="25" s="1"/>
  <c r="Q2587" i="25"/>
  <c r="R2589" i="25" s="1"/>
  <c r="Q2588" i="25"/>
  <c r="R2590" i="25" s="1"/>
  <c r="Q2589" i="25"/>
  <c r="Q2590" i="25"/>
  <c r="Q2591" i="25"/>
  <c r="Q2592" i="25"/>
  <c r="Q2593" i="25"/>
  <c r="Q2594" i="25"/>
  <c r="R2596" i="25" s="1"/>
  <c r="Q2595" i="25"/>
  <c r="R2597" i="25" s="1"/>
  <c r="Q2596" i="25"/>
  <c r="R2598" i="25" s="1"/>
  <c r="Q2597" i="25"/>
  <c r="Q2598" i="25"/>
  <c r="Q2599" i="25"/>
  <c r="Q2600" i="25"/>
  <c r="Q2601" i="25"/>
  <c r="Q2602" i="25"/>
  <c r="R2604" i="25" s="1"/>
  <c r="Q2603" i="25"/>
  <c r="R2605" i="25" s="1"/>
  <c r="Q2604" i="25"/>
  <c r="R2606" i="25" s="1"/>
  <c r="Q2605" i="25"/>
  <c r="Q2606" i="25"/>
  <c r="Q2607" i="25"/>
  <c r="Q2608" i="25"/>
  <c r="Q2609" i="25"/>
  <c r="Q2610" i="25"/>
  <c r="R2612" i="25" s="1"/>
  <c r="Q2611" i="25"/>
  <c r="R2613" i="25" s="1"/>
  <c r="Q2612" i="25"/>
  <c r="R2614" i="25" s="1"/>
  <c r="Q2613" i="25"/>
  <c r="Q2614" i="25"/>
  <c r="Q2615" i="25"/>
  <c r="Q2616" i="25"/>
  <c r="Q2617" i="25"/>
  <c r="Q2618" i="25"/>
  <c r="R2620" i="25" s="1"/>
  <c r="Q2619" i="25"/>
  <c r="R2621" i="25" s="1"/>
  <c r="Q2620" i="25"/>
  <c r="R2622" i="25" s="1"/>
  <c r="Q2621" i="25"/>
  <c r="Q2622" i="25"/>
  <c r="Q2623" i="25"/>
  <c r="Q2624" i="25"/>
  <c r="Q2625" i="25"/>
  <c r="Q2626" i="25"/>
  <c r="R2628" i="25" s="1"/>
  <c r="Q2627" i="25"/>
  <c r="R2629" i="25" s="1"/>
  <c r="Q2628" i="25"/>
  <c r="R2630" i="25" s="1"/>
  <c r="Q2629" i="25"/>
  <c r="Q2630" i="25"/>
  <c r="Q2631" i="25"/>
  <c r="Q2632" i="25"/>
  <c r="Q2633" i="25"/>
  <c r="Q2634" i="25"/>
  <c r="R2636" i="25" s="1"/>
  <c r="Q2635" i="25"/>
  <c r="R2637" i="25" s="1"/>
  <c r="Q2636" i="25"/>
  <c r="R2638" i="25" s="1"/>
  <c r="Q2637" i="25"/>
  <c r="Q2638" i="25"/>
  <c r="Q2639" i="25"/>
  <c r="Q2640" i="25"/>
  <c r="Q2641" i="25"/>
  <c r="Q2642" i="25"/>
  <c r="R2644" i="25" s="1"/>
  <c r="Q2643" i="25"/>
  <c r="R2645" i="25" s="1"/>
  <c r="Q2644" i="25"/>
  <c r="R2646" i="25" s="1"/>
  <c r="Q2645" i="25"/>
  <c r="Q2646" i="25"/>
  <c r="Q2647" i="25"/>
  <c r="Q2648" i="25"/>
  <c r="Q2649" i="25"/>
  <c r="Q2650" i="25"/>
  <c r="R2652" i="25" s="1"/>
  <c r="Q2651" i="25"/>
  <c r="R2653" i="25" s="1"/>
  <c r="Q2652" i="25"/>
  <c r="R2654" i="25" s="1"/>
  <c r="Q2653" i="25"/>
  <c r="Q2654" i="25"/>
  <c r="Q2655" i="25"/>
  <c r="Q2656" i="25"/>
  <c r="Q2657" i="25"/>
  <c r="Q2658" i="25"/>
  <c r="R2660" i="25" s="1"/>
  <c r="Q2659" i="25"/>
  <c r="R2661" i="25" s="1"/>
  <c r="Q2660" i="25"/>
  <c r="R2662" i="25" s="1"/>
  <c r="Q2661" i="25"/>
  <c r="Q2662" i="25"/>
  <c r="Q2663" i="25"/>
  <c r="Q2664" i="25"/>
  <c r="Q2665" i="25"/>
  <c r="Q2666" i="25"/>
  <c r="R2668" i="25" s="1"/>
  <c r="Q2667" i="25"/>
  <c r="R2669" i="25" s="1"/>
  <c r="Q2668" i="25"/>
  <c r="R2670" i="25" s="1"/>
  <c r="Q2669" i="25"/>
  <c r="Q2670" i="25"/>
  <c r="Q2671" i="25"/>
  <c r="Q2672" i="25"/>
  <c r="Q2673" i="25"/>
  <c r="Q2674" i="25"/>
  <c r="R2676" i="25" s="1"/>
  <c r="Q2675" i="25"/>
  <c r="R2677" i="25" s="1"/>
  <c r="Q2676" i="25"/>
  <c r="R2678" i="25" s="1"/>
  <c r="Q2677" i="25"/>
  <c r="Q2678" i="25"/>
  <c r="Q2679" i="25"/>
  <c r="Q2680" i="25"/>
  <c r="Q2681" i="25"/>
  <c r="Q2682" i="25"/>
  <c r="R2684" i="25" s="1"/>
  <c r="Q2683" i="25"/>
  <c r="R2685" i="25" s="1"/>
  <c r="Q2684" i="25"/>
  <c r="R2686" i="25" s="1"/>
  <c r="Q2685" i="25"/>
  <c r="Q2686" i="25"/>
  <c r="Q2687" i="25"/>
  <c r="Q2688" i="25"/>
  <c r="Q2689" i="25"/>
  <c r="Q2690" i="25"/>
  <c r="R2692" i="25" s="1"/>
  <c r="Q2691" i="25"/>
  <c r="R2693" i="25" s="1"/>
  <c r="Q2692" i="25"/>
  <c r="R2694" i="25" s="1"/>
  <c r="Q2693" i="25"/>
  <c r="Q2694" i="25"/>
  <c r="Q2695" i="25"/>
  <c r="Q2696" i="25"/>
  <c r="Q2697" i="25"/>
  <c r="Q2698" i="25"/>
  <c r="R2700" i="25" s="1"/>
  <c r="Q2699" i="25"/>
  <c r="R2701" i="25" s="1"/>
  <c r="Q2700" i="25"/>
  <c r="R2702" i="25" s="1"/>
  <c r="Q2701" i="25"/>
  <c r="Q2702" i="25"/>
  <c r="Q2703" i="25"/>
  <c r="Q2704" i="25"/>
  <c r="Q2705" i="25"/>
  <c r="Q2706" i="25"/>
  <c r="R2708" i="25" s="1"/>
  <c r="Q2707" i="25"/>
  <c r="R2709" i="25" s="1"/>
  <c r="Q2708" i="25"/>
  <c r="R2710" i="25" s="1"/>
  <c r="Q2709" i="25"/>
  <c r="Q2710" i="25"/>
  <c r="Q2711" i="25"/>
  <c r="Q2712" i="25"/>
  <c r="Q2713" i="25"/>
  <c r="Q2714" i="25"/>
  <c r="R2716" i="25" s="1"/>
  <c r="Q2715" i="25"/>
  <c r="R2717" i="25" s="1"/>
  <c r="Q2716" i="25"/>
  <c r="R2718" i="25" s="1"/>
  <c r="Q2717" i="25"/>
  <c r="Q2718" i="25"/>
  <c r="Q2719" i="25"/>
  <c r="Q2720" i="25"/>
  <c r="Q2721" i="25"/>
  <c r="Q2722" i="25"/>
  <c r="R2724" i="25" s="1"/>
  <c r="Q2723" i="25"/>
  <c r="R2725" i="25" s="1"/>
  <c r="Q2724" i="25"/>
  <c r="R2726" i="25" s="1"/>
  <c r="Q2725" i="25"/>
  <c r="Q2726" i="25"/>
  <c r="Q2727" i="25"/>
  <c r="Q2728" i="25"/>
  <c r="Q2729" i="25"/>
  <c r="Q2730" i="25"/>
  <c r="R2732" i="25" s="1"/>
  <c r="Q2731" i="25"/>
  <c r="R2733" i="25" s="1"/>
  <c r="Q2732" i="25"/>
  <c r="R2734" i="25" s="1"/>
  <c r="Q2733" i="25"/>
  <c r="Q2734" i="25"/>
  <c r="Q2735" i="25"/>
  <c r="Q2736" i="25"/>
  <c r="Q2737" i="25"/>
  <c r="Q2738" i="25"/>
  <c r="R2740" i="25" s="1"/>
  <c r="Q2739" i="25"/>
  <c r="R2741" i="25" s="1"/>
  <c r="Q2740" i="25"/>
  <c r="R2742" i="25" s="1"/>
  <c r="Q2741" i="25"/>
  <c r="Q2742" i="25"/>
  <c r="Q2743" i="25"/>
  <c r="Q2744" i="25"/>
  <c r="Q2745" i="25"/>
  <c r="Q2746" i="25"/>
  <c r="R2748" i="25" s="1"/>
  <c r="Q2747" i="25"/>
  <c r="R2749" i="25" s="1"/>
  <c r="Q2748" i="25"/>
  <c r="R2750" i="25" s="1"/>
  <c r="Q2749" i="25"/>
  <c r="Q2750" i="25"/>
  <c r="Q2751" i="25"/>
  <c r="Q2752" i="25"/>
  <c r="Q2753" i="25"/>
  <c r="Q2754" i="25"/>
  <c r="R2756" i="25" s="1"/>
  <c r="Q2755" i="25"/>
  <c r="R2757" i="25" s="1"/>
  <c r="Q2756" i="25"/>
  <c r="R2758" i="25" s="1"/>
  <c r="Q2757" i="25"/>
  <c r="Q2758" i="25"/>
  <c r="Q2759" i="25"/>
  <c r="Q2760" i="25"/>
  <c r="Q2761" i="25"/>
  <c r="Q2762" i="25"/>
  <c r="R2764" i="25" s="1"/>
  <c r="Q2763" i="25"/>
  <c r="R2765" i="25" s="1"/>
  <c r="Q2764" i="25"/>
  <c r="R2766" i="25" s="1"/>
  <c r="Q2765" i="25"/>
  <c r="Q2766" i="25"/>
  <c r="Q2767" i="25"/>
  <c r="Q2768" i="25"/>
  <c r="Q2769" i="25"/>
  <c r="Q2770" i="25"/>
  <c r="R2772" i="25" s="1"/>
  <c r="Q2771" i="25"/>
  <c r="R2773" i="25" s="1"/>
  <c r="Q2772" i="25"/>
  <c r="R2774" i="25" s="1"/>
  <c r="Q2773" i="25"/>
  <c r="Q2774" i="25"/>
  <c r="Q2775" i="25"/>
  <c r="Q2776" i="25"/>
  <c r="Q2777" i="25"/>
  <c r="Q2778" i="25"/>
  <c r="R2780" i="25" s="1"/>
  <c r="Q2779" i="25"/>
  <c r="R2781" i="25" s="1"/>
  <c r="Q2780" i="25"/>
  <c r="R2782" i="25" s="1"/>
  <c r="Q2781" i="25"/>
  <c r="Q2782" i="25"/>
  <c r="Q2783" i="25"/>
  <c r="Q2784" i="25"/>
  <c r="Q2785" i="25"/>
  <c r="Q2786" i="25"/>
  <c r="R2788" i="25" s="1"/>
  <c r="Q2787" i="25"/>
  <c r="R2789" i="25" s="1"/>
  <c r="Q2788" i="25"/>
  <c r="R2790" i="25" s="1"/>
  <c r="Q2789" i="25"/>
  <c r="Q2790" i="25"/>
  <c r="Q2791" i="25"/>
  <c r="Q2792" i="25"/>
  <c r="Q2793" i="25"/>
  <c r="Q2794" i="25"/>
  <c r="R2796" i="25" s="1"/>
  <c r="Q2795" i="25"/>
  <c r="R2797" i="25" s="1"/>
  <c r="Q2796" i="25"/>
  <c r="R2798" i="25" s="1"/>
  <c r="Q2797" i="25"/>
  <c r="Q2798" i="25"/>
  <c r="Q2799" i="25"/>
  <c r="Q2800" i="25"/>
  <c r="Q2801" i="25"/>
  <c r="Q2802" i="25"/>
  <c r="R2804" i="25" s="1"/>
  <c r="Q2803" i="25"/>
  <c r="R2805" i="25" s="1"/>
  <c r="Q2804" i="25"/>
  <c r="R2806" i="25" s="1"/>
  <c r="Q2805" i="25"/>
  <c r="Q2806" i="25"/>
  <c r="Q2807" i="25"/>
  <c r="Q2808" i="25"/>
  <c r="Q2809" i="25"/>
  <c r="Q2810" i="25"/>
  <c r="R2812" i="25" s="1"/>
  <c r="Q2811" i="25"/>
  <c r="R2813" i="25" s="1"/>
  <c r="Q2812" i="25"/>
  <c r="R2814" i="25" s="1"/>
  <c r="Q2813" i="25"/>
  <c r="Q2814" i="25"/>
  <c r="Q2815" i="25"/>
  <c r="Q2816" i="25"/>
  <c r="Q2817" i="25"/>
  <c r="Q2818" i="25"/>
  <c r="R2820" i="25" s="1"/>
  <c r="Q2819" i="25"/>
  <c r="R2821" i="25" s="1"/>
  <c r="Q2820" i="25"/>
  <c r="R2822" i="25" s="1"/>
  <c r="Q2821" i="25"/>
  <c r="Q2822" i="25"/>
  <c r="Q2823" i="25"/>
  <c r="Q2824" i="25"/>
  <c r="Q2825" i="25"/>
  <c r="Q2826" i="25"/>
  <c r="R2828" i="25" s="1"/>
  <c r="Q2827" i="25"/>
  <c r="R2829" i="25" s="1"/>
  <c r="Q2828" i="25"/>
  <c r="R2830" i="25" s="1"/>
  <c r="Q2829" i="25"/>
  <c r="Q2830" i="25"/>
  <c r="Q2831" i="25"/>
  <c r="Q2832" i="25"/>
  <c r="Q2833" i="25"/>
  <c r="Q2834" i="25"/>
  <c r="R2836" i="25" s="1"/>
  <c r="Q2835" i="25"/>
  <c r="R2837" i="25" s="1"/>
  <c r="Q2836" i="25"/>
  <c r="R2838" i="25" s="1"/>
  <c r="Q2837" i="25"/>
  <c r="Q2838" i="25"/>
  <c r="Q2839" i="25"/>
  <c r="Q2840" i="25"/>
  <c r="Q2841" i="25"/>
  <c r="Q2842" i="25"/>
  <c r="R2844" i="25" s="1"/>
  <c r="Q2843" i="25"/>
  <c r="R2845" i="25" s="1"/>
  <c r="Q2844" i="25"/>
  <c r="R2846" i="25" s="1"/>
  <c r="Q2845" i="25"/>
  <c r="Q2846" i="25"/>
  <c r="Q2847" i="25"/>
  <c r="Q2848" i="25"/>
  <c r="Q2849" i="25"/>
  <c r="Q2850" i="25"/>
  <c r="R2852" i="25" s="1"/>
  <c r="Q2851" i="25"/>
  <c r="R2853" i="25" s="1"/>
  <c r="Q2852" i="25"/>
  <c r="R2854" i="25" s="1"/>
  <c r="Q2853" i="25"/>
  <c r="Q2854" i="25"/>
  <c r="Q2855" i="25"/>
  <c r="Q2856" i="25"/>
  <c r="Q2857" i="25"/>
  <c r="Q2858" i="25"/>
  <c r="R2860" i="25" s="1"/>
  <c r="Q2859" i="25"/>
  <c r="R2861" i="25" s="1"/>
  <c r="Q2860" i="25"/>
  <c r="R2862" i="25" s="1"/>
  <c r="Q2861" i="25"/>
  <c r="Q2862" i="25"/>
  <c r="Q2863" i="25"/>
  <c r="Q2864" i="25"/>
  <c r="Q2865" i="25"/>
  <c r="Q2866" i="25"/>
  <c r="R2868" i="25" s="1"/>
  <c r="Q2867" i="25"/>
  <c r="R2869" i="25" s="1"/>
  <c r="Q2868" i="25"/>
  <c r="R2870" i="25" s="1"/>
  <c r="Q2869" i="25"/>
  <c r="Q2870" i="25"/>
  <c r="Q2871" i="25"/>
  <c r="Q2872" i="25"/>
  <c r="Q2873" i="25"/>
  <c r="Q2874" i="25"/>
  <c r="R2876" i="25" s="1"/>
  <c r="Q2875" i="25"/>
  <c r="R2877" i="25" s="1"/>
  <c r="Q2876" i="25"/>
  <c r="R2878" i="25" s="1"/>
  <c r="Q2877" i="25"/>
  <c r="Q2878" i="25"/>
  <c r="Q2879" i="25"/>
  <c r="Q2880" i="25"/>
  <c r="Q2881" i="25"/>
  <c r="Q2882" i="25"/>
  <c r="R2884" i="25" s="1"/>
  <c r="Q2883" i="25"/>
  <c r="R2885" i="25" s="1"/>
  <c r="Q2884" i="25"/>
  <c r="R2886" i="25" s="1"/>
  <c r="Q2885" i="25"/>
  <c r="Q2886" i="25"/>
  <c r="Q2887" i="25"/>
  <c r="Q2888" i="25"/>
  <c r="Q2889" i="25"/>
  <c r="Q2890" i="25"/>
  <c r="R2892" i="25" s="1"/>
  <c r="Q2891" i="25"/>
  <c r="R2893" i="25" s="1"/>
  <c r="Q2892" i="25"/>
  <c r="R2894" i="25" s="1"/>
  <c r="Q2893" i="25"/>
  <c r="Q2894" i="25"/>
  <c r="Q2895" i="25"/>
  <c r="Q2896" i="25"/>
  <c r="Q2897" i="25"/>
  <c r="Q2898" i="25"/>
  <c r="R2900" i="25" s="1"/>
  <c r="Q2899" i="25"/>
  <c r="R2901" i="25" s="1"/>
  <c r="Q2900" i="25"/>
  <c r="R2902" i="25" s="1"/>
  <c r="Q2901" i="25"/>
  <c r="Q2902" i="25"/>
  <c r="Q2903" i="25"/>
  <c r="Q2904" i="25"/>
  <c r="Q2905" i="25"/>
  <c r="Q2906" i="25"/>
  <c r="R2908" i="25" s="1"/>
  <c r="Q2907" i="25"/>
  <c r="R2909" i="25" s="1"/>
  <c r="Q2908" i="25"/>
  <c r="R2910" i="25" s="1"/>
  <c r="Q2909" i="25"/>
  <c r="Q2910" i="25"/>
  <c r="Q2911" i="25"/>
  <c r="Q2912" i="25"/>
  <c r="Q2913" i="25"/>
  <c r="Q2914" i="25"/>
  <c r="R2916" i="25" s="1"/>
  <c r="Q2915" i="25"/>
  <c r="R2917" i="25" s="1"/>
  <c r="Q2916" i="25"/>
  <c r="R2918" i="25" s="1"/>
  <c r="Q2917" i="25"/>
  <c r="Q2918" i="25"/>
  <c r="Q2919" i="25"/>
  <c r="Q2920" i="25"/>
  <c r="Q2921" i="25"/>
  <c r="Q2922" i="25"/>
  <c r="R2924" i="25" s="1"/>
  <c r="Q2923" i="25"/>
  <c r="R2925" i="25" s="1"/>
  <c r="Q2924" i="25"/>
  <c r="R2926" i="25" s="1"/>
  <c r="Q2925" i="25"/>
  <c r="Q2926" i="25"/>
  <c r="Q2927" i="25"/>
  <c r="Q2928" i="25"/>
  <c r="Q2929" i="25"/>
  <c r="Q2930" i="25"/>
  <c r="R2932" i="25" s="1"/>
  <c r="Q2931" i="25"/>
  <c r="R2933" i="25" s="1"/>
  <c r="Q2932" i="25"/>
  <c r="R2934" i="25" s="1"/>
  <c r="Q2933" i="25"/>
  <c r="Q2934" i="25"/>
  <c r="Q2935" i="25"/>
  <c r="Q2936" i="25"/>
  <c r="Q2937" i="25"/>
  <c r="Q2938" i="25"/>
  <c r="R2940" i="25" s="1"/>
  <c r="Q2939" i="25"/>
  <c r="R2941" i="25" s="1"/>
  <c r="Q2940" i="25"/>
  <c r="R2942" i="25" s="1"/>
  <c r="Q2941" i="25"/>
  <c r="Q2942" i="25"/>
  <c r="Q2943" i="25"/>
  <c r="Q2944" i="25"/>
  <c r="Q2945" i="25"/>
  <c r="Q2946" i="25"/>
  <c r="R2948" i="25" s="1"/>
  <c r="Q2947" i="25"/>
  <c r="R2949" i="25" s="1"/>
  <c r="Q2948" i="25"/>
  <c r="R2950" i="25" s="1"/>
  <c r="Q2949" i="25"/>
  <c r="Q2950" i="25"/>
  <c r="Q2951" i="25"/>
  <c r="Q2952" i="25"/>
  <c r="Q2953" i="25"/>
  <c r="Q2954" i="25"/>
  <c r="R2956" i="25" s="1"/>
  <c r="Q2955" i="25"/>
  <c r="R2957" i="25" s="1"/>
  <c r="Q2956" i="25"/>
  <c r="R2958" i="25" s="1"/>
  <c r="Q2957" i="25"/>
  <c r="Q2958" i="25"/>
  <c r="Q2959" i="25"/>
  <c r="Q2960" i="25"/>
  <c r="Q2961" i="25"/>
  <c r="Q2962" i="25"/>
  <c r="R2964" i="25" s="1"/>
  <c r="Q2963" i="25"/>
  <c r="R2965" i="25" s="1"/>
  <c r="Q2964" i="25"/>
  <c r="R2966" i="25" s="1"/>
  <c r="Q2965" i="25"/>
  <c r="Q2966" i="25"/>
  <c r="Q2967" i="25"/>
  <c r="Q2968" i="25"/>
  <c r="Q2969" i="25"/>
  <c r="Q2970" i="25"/>
  <c r="R2972" i="25" s="1"/>
  <c r="Q2971" i="25"/>
  <c r="R2973" i="25" s="1"/>
  <c r="Q2972" i="25"/>
  <c r="R2974" i="25" s="1"/>
  <c r="Q2973" i="25"/>
  <c r="Q2974" i="25"/>
  <c r="Q2975" i="25"/>
  <c r="Q2976" i="25"/>
  <c r="Q2977" i="25"/>
  <c r="Q2978" i="25"/>
  <c r="R2980" i="25" s="1"/>
  <c r="Q2979" i="25"/>
  <c r="R2981" i="25" s="1"/>
  <c r="Q2980" i="25"/>
  <c r="R2982" i="25" s="1"/>
  <c r="Q2981" i="25"/>
  <c r="Q2982" i="25"/>
  <c r="Q2983" i="25"/>
  <c r="Q2984" i="25"/>
  <c r="Q2985" i="25"/>
  <c r="Q2986" i="25"/>
  <c r="R2988" i="25" s="1"/>
  <c r="Q2987" i="25"/>
  <c r="R2989" i="25" s="1"/>
  <c r="Q2988" i="25"/>
  <c r="R2990" i="25" s="1"/>
  <c r="Q2989" i="25"/>
  <c r="Q2990" i="25"/>
  <c r="Q2991" i="25"/>
  <c r="Q2992" i="25"/>
  <c r="Q2993" i="25"/>
  <c r="Q2994" i="25"/>
  <c r="R2996" i="25" s="1"/>
  <c r="Q2995" i="25"/>
  <c r="R2997" i="25" s="1"/>
  <c r="Q2996" i="25"/>
  <c r="R2998" i="25" s="1"/>
  <c r="Q2997" i="25"/>
  <c r="Q2998" i="25"/>
  <c r="Q2999" i="25"/>
  <c r="Q3000" i="25"/>
  <c r="Q3001" i="25"/>
  <c r="Q3002" i="25"/>
  <c r="R3004" i="25" s="1"/>
  <c r="Q3003" i="25"/>
  <c r="R3005" i="25" s="1"/>
  <c r="Q3004" i="25"/>
  <c r="R3006" i="25" s="1"/>
  <c r="Q3005" i="25"/>
  <c r="Q3006" i="25"/>
  <c r="Q3007" i="25"/>
  <c r="Q3008" i="25"/>
  <c r="Q3009" i="25"/>
  <c r="Q3010" i="25"/>
  <c r="R3012" i="25" s="1"/>
  <c r="Q3011" i="25"/>
  <c r="R3013" i="25" s="1"/>
  <c r="Q3012" i="25"/>
  <c r="R3014" i="25" s="1"/>
  <c r="Q3013" i="25"/>
  <c r="Q3014" i="25"/>
  <c r="Q3015" i="25"/>
  <c r="Q3016" i="25"/>
  <c r="Q3017" i="25"/>
  <c r="Q3018" i="25"/>
  <c r="R3020" i="25" s="1"/>
  <c r="Q3019" i="25"/>
  <c r="R3021" i="25" s="1"/>
  <c r="Q3020" i="25"/>
  <c r="R3022" i="25" s="1"/>
  <c r="Q3021" i="25"/>
  <c r="Q3022" i="25"/>
  <c r="Q3023" i="25"/>
  <c r="Q3024" i="25"/>
  <c r="Q3025" i="25"/>
  <c r="Q3026" i="25"/>
  <c r="R3028" i="25" s="1"/>
  <c r="Q3027" i="25"/>
  <c r="R3029" i="25" s="1"/>
  <c r="Q3028" i="25"/>
  <c r="R3030" i="25" s="1"/>
  <c r="Q3029" i="25"/>
  <c r="Q3030" i="25"/>
  <c r="Q3031" i="25"/>
  <c r="Q3032" i="25"/>
  <c r="Q3033" i="25"/>
  <c r="Q3034" i="25"/>
  <c r="R3036" i="25" s="1"/>
  <c r="Q3035" i="25"/>
  <c r="R3037" i="25" s="1"/>
  <c r="Q3036" i="25"/>
  <c r="R3038" i="25" s="1"/>
  <c r="Q3037" i="25"/>
  <c r="Q3038" i="25"/>
  <c r="Q3039" i="25"/>
  <c r="Q3040" i="25"/>
  <c r="Q3041" i="25"/>
  <c r="Q3042" i="25"/>
  <c r="R3044" i="25" s="1"/>
  <c r="Q3043" i="25"/>
  <c r="R3045" i="25" s="1"/>
  <c r="Q3044" i="25"/>
  <c r="R3046" i="25" s="1"/>
  <c r="Q3045" i="25"/>
  <c r="Q3046" i="25"/>
  <c r="Q3047" i="25"/>
  <c r="Q3048" i="25"/>
  <c r="Q3049" i="25"/>
  <c r="Q3050" i="25"/>
  <c r="R3052" i="25" s="1"/>
  <c r="Q3051" i="25"/>
  <c r="R3053" i="25" s="1"/>
  <c r="Q3052" i="25"/>
  <c r="R3054" i="25" s="1"/>
  <c r="Q3053" i="25"/>
  <c r="Q3054" i="25"/>
  <c r="Q3055" i="25"/>
  <c r="Q3056" i="25"/>
  <c r="Q3057" i="25"/>
  <c r="Q3058" i="25"/>
  <c r="R3060" i="25" s="1"/>
  <c r="Q3059" i="25"/>
  <c r="R3061" i="25" s="1"/>
  <c r="Q3060" i="25"/>
  <c r="R3062" i="25" s="1"/>
  <c r="Q3061" i="25"/>
  <c r="Q3062" i="25"/>
  <c r="Q3063" i="25"/>
  <c r="Q3064" i="25"/>
  <c r="Q3065" i="25"/>
  <c r="Q3066" i="25"/>
  <c r="R3068" i="25" s="1"/>
  <c r="Q3067" i="25"/>
  <c r="R3069" i="25" s="1"/>
  <c r="Q3068" i="25"/>
  <c r="R3070" i="25" s="1"/>
  <c r="Q3069" i="25"/>
  <c r="Q3070" i="25"/>
  <c r="Q3071" i="25"/>
  <c r="Q3072" i="25"/>
  <c r="Q3073" i="25"/>
  <c r="Q3074" i="25"/>
  <c r="R3076" i="25" s="1"/>
  <c r="Q3075" i="25"/>
  <c r="R3077" i="25" s="1"/>
  <c r="Q3076" i="25"/>
  <c r="R3078" i="25" s="1"/>
  <c r="Q3077" i="25"/>
  <c r="Q3078" i="25"/>
  <c r="Q3079" i="25"/>
  <c r="Q3080" i="25"/>
  <c r="Q3081" i="25"/>
  <c r="Q3082" i="25"/>
  <c r="R3084" i="25" s="1"/>
  <c r="Q3083" i="25"/>
  <c r="R3085" i="25" s="1"/>
  <c r="Q3084" i="25"/>
  <c r="R3086" i="25" s="1"/>
  <c r="Q3085" i="25"/>
  <c r="Q3086" i="25"/>
  <c r="Q3087" i="25"/>
  <c r="Q3088" i="25"/>
  <c r="Q3089" i="25"/>
  <c r="Q3090" i="25"/>
  <c r="R3092" i="25" s="1"/>
  <c r="Q3091" i="25"/>
  <c r="R3093" i="25" s="1"/>
  <c r="Q3092" i="25"/>
  <c r="R3094" i="25" s="1"/>
  <c r="Q3093" i="25"/>
  <c r="Q3094" i="25"/>
  <c r="Q3095" i="25"/>
  <c r="Q3096" i="25"/>
  <c r="Q3097" i="25"/>
  <c r="Q3098" i="25"/>
  <c r="R3100" i="25" s="1"/>
  <c r="Q3099" i="25"/>
  <c r="R3101" i="25" s="1"/>
  <c r="Q3100" i="25"/>
  <c r="R3102" i="25" s="1"/>
  <c r="Q3101" i="25"/>
  <c r="Q3102" i="25"/>
  <c r="Q3103" i="25"/>
  <c r="Q3104" i="25"/>
  <c r="Q3105" i="25"/>
  <c r="Q3106" i="25"/>
  <c r="R3108" i="25" s="1"/>
  <c r="Q3107" i="25"/>
  <c r="R3109" i="25" s="1"/>
  <c r="Q3108" i="25"/>
  <c r="R3110" i="25" s="1"/>
  <c r="Q3109" i="25"/>
  <c r="Q3110" i="25"/>
  <c r="Q3111" i="25"/>
  <c r="Q3112" i="25"/>
  <c r="Q3113" i="25"/>
  <c r="Q3114" i="25"/>
  <c r="R3116" i="25" s="1"/>
  <c r="Q3115" i="25"/>
  <c r="R3117" i="25" s="1"/>
  <c r="Q3116" i="25"/>
  <c r="R3118" i="25" s="1"/>
  <c r="Q3117" i="25"/>
  <c r="Q3118" i="25"/>
  <c r="Q3119" i="25"/>
  <c r="Q3120" i="25"/>
  <c r="Q3121" i="25"/>
  <c r="Q3122" i="25"/>
  <c r="R3124" i="25" s="1"/>
  <c r="Q3123" i="25"/>
  <c r="R3125" i="25" s="1"/>
  <c r="Q3124" i="25"/>
  <c r="R3126" i="25" s="1"/>
  <c r="Q3125" i="25"/>
  <c r="Q3126" i="25"/>
  <c r="Q3127" i="25"/>
  <c r="Q3128" i="25"/>
  <c r="Q3129" i="25"/>
  <c r="Q3130" i="25"/>
  <c r="R3132" i="25" s="1"/>
  <c r="Q3131" i="25"/>
  <c r="R3133" i="25" s="1"/>
  <c r="Q3132" i="25"/>
  <c r="R3134" i="25" s="1"/>
  <c r="Q3133" i="25"/>
  <c r="Q3134" i="25"/>
  <c r="Q3135" i="25"/>
  <c r="Q3136" i="25"/>
  <c r="Q3137" i="25"/>
  <c r="Q3138" i="25"/>
  <c r="R3140" i="25" s="1"/>
  <c r="Q3139" i="25"/>
  <c r="R3141" i="25" s="1"/>
  <c r="Q3140" i="25"/>
  <c r="R3142" i="25" s="1"/>
  <c r="Q3141" i="25"/>
  <c r="Q3142" i="25"/>
  <c r="Q3143" i="25"/>
  <c r="Q3144" i="25"/>
  <c r="Q3145" i="25"/>
  <c r="Q3146" i="25"/>
  <c r="R3148" i="25" s="1"/>
  <c r="Q3147" i="25"/>
  <c r="R3149" i="25" s="1"/>
  <c r="Q3148" i="25"/>
  <c r="R3150" i="25" s="1"/>
  <c r="Q3149" i="25"/>
  <c r="Q3150" i="25"/>
  <c r="Q3151" i="25"/>
  <c r="Q3152" i="25"/>
  <c r="Q3153" i="25"/>
  <c r="Q3154" i="25"/>
  <c r="R3156" i="25" s="1"/>
  <c r="Q3155" i="25"/>
  <c r="R3157" i="25" s="1"/>
  <c r="Q3156" i="25"/>
  <c r="R3158" i="25" s="1"/>
  <c r="Q3157" i="25"/>
  <c r="Q3158" i="25"/>
  <c r="Q3159" i="25"/>
  <c r="Q3160" i="25"/>
  <c r="Q3161" i="25"/>
  <c r="Q3162" i="25"/>
  <c r="R3164" i="25" s="1"/>
  <c r="Q3163" i="25"/>
  <c r="R3165" i="25" s="1"/>
  <c r="Q3164" i="25"/>
  <c r="R3166" i="25" s="1"/>
  <c r="Q3165" i="25"/>
  <c r="Q3166" i="25"/>
  <c r="Q3167" i="25"/>
  <c r="Q3168" i="25"/>
  <c r="Q3169" i="25"/>
  <c r="Q3170" i="25"/>
  <c r="R3172" i="25" s="1"/>
  <c r="Q3171" i="25"/>
  <c r="R3173" i="25" s="1"/>
  <c r="Q3172" i="25"/>
  <c r="R3174" i="25" s="1"/>
  <c r="Q3173" i="25"/>
  <c r="Q3174" i="25"/>
  <c r="Q3175" i="25"/>
  <c r="Q3176" i="25"/>
  <c r="Q3177" i="25"/>
  <c r="Q3178" i="25"/>
  <c r="R3180" i="25" s="1"/>
  <c r="Q3179" i="25"/>
  <c r="R3181" i="25" s="1"/>
  <c r="Q3180" i="25"/>
  <c r="R3182" i="25" s="1"/>
  <c r="Q3181" i="25"/>
  <c r="Q3182" i="25"/>
  <c r="Q3183" i="25"/>
  <c r="Q3184" i="25"/>
  <c r="Q3185" i="25"/>
  <c r="Q3186" i="25"/>
  <c r="R3188" i="25" s="1"/>
  <c r="Q3187" i="25"/>
  <c r="R3189" i="25" s="1"/>
  <c r="Q3188" i="25"/>
  <c r="R3190" i="25" s="1"/>
  <c r="Q3189" i="25"/>
  <c r="Q3190" i="25"/>
  <c r="Q3191" i="25"/>
  <c r="Q3192" i="25"/>
  <c r="Q3193" i="25"/>
  <c r="Q3194" i="25"/>
  <c r="R3196" i="25" s="1"/>
  <c r="Q3195" i="25"/>
  <c r="R3197" i="25" s="1"/>
  <c r="Q3196" i="25"/>
  <c r="R3198" i="25" s="1"/>
  <c r="Q3197" i="25"/>
  <c r="Q3198" i="25"/>
  <c r="Q3199" i="25"/>
  <c r="Q3200" i="25"/>
  <c r="Q3201" i="25"/>
  <c r="Q3202" i="25"/>
  <c r="R3204" i="25" s="1"/>
  <c r="Q3203" i="25"/>
  <c r="R3205" i="25" s="1"/>
  <c r="Q3204" i="25"/>
  <c r="R3206" i="25" s="1"/>
  <c r="Q3205" i="25"/>
  <c r="Q3206" i="25"/>
  <c r="Q3207" i="25"/>
  <c r="Q3208" i="25"/>
  <c r="Q3209" i="25"/>
  <c r="Q3210" i="25"/>
  <c r="R3212" i="25" s="1"/>
  <c r="Q3211" i="25"/>
  <c r="R3213" i="25" s="1"/>
  <c r="Q3212" i="25"/>
  <c r="R3214" i="25" s="1"/>
  <c r="Q3213" i="25"/>
  <c r="Q3214" i="25"/>
  <c r="Q3215" i="25"/>
  <c r="Q3216" i="25"/>
  <c r="Q3217" i="25"/>
  <c r="Q3218" i="25"/>
  <c r="R3220" i="25" s="1"/>
  <c r="Q3219" i="25"/>
  <c r="R3221" i="25" s="1"/>
  <c r="Q3220" i="25"/>
  <c r="R3222" i="25" s="1"/>
  <c r="Q3221" i="25"/>
  <c r="Q3222" i="25"/>
  <c r="Q3223" i="25"/>
  <c r="Q3224" i="25"/>
  <c r="Q3225" i="25"/>
  <c r="Q3226" i="25"/>
  <c r="R3228" i="25" s="1"/>
  <c r="Q3227" i="25"/>
  <c r="R3229" i="25" s="1"/>
  <c r="Q3228" i="25"/>
  <c r="R3230" i="25" s="1"/>
  <c r="Q3229" i="25"/>
  <c r="Q3230" i="25"/>
  <c r="Q3231" i="25"/>
  <c r="Q3232" i="25"/>
  <c r="Q3233" i="25"/>
  <c r="Q3234" i="25"/>
  <c r="R3236" i="25" s="1"/>
  <c r="Q3235" i="25"/>
  <c r="R3237" i="25" s="1"/>
  <c r="Q3236" i="25"/>
  <c r="R3238" i="25" s="1"/>
  <c r="Q3237" i="25"/>
  <c r="Q3238" i="25"/>
  <c r="Q3239" i="25"/>
  <c r="Q3240" i="25"/>
  <c r="Q3241" i="25"/>
  <c r="Q3242" i="25"/>
  <c r="R3244" i="25" s="1"/>
  <c r="Q3243" i="25"/>
  <c r="R3245" i="25" s="1"/>
  <c r="Q3244" i="25"/>
  <c r="R3246" i="25" s="1"/>
  <c r="Q3245" i="25"/>
  <c r="Q3246" i="25"/>
  <c r="Q3247" i="25"/>
  <c r="Q3248" i="25"/>
  <c r="Q3249" i="25"/>
  <c r="Q3250" i="25"/>
  <c r="R3252" i="25" s="1"/>
  <c r="Q3251" i="25"/>
  <c r="R3253" i="25" s="1"/>
  <c r="Q3252" i="25"/>
  <c r="R3254" i="25" s="1"/>
  <c r="Q3253" i="25"/>
  <c r="Q3254" i="25"/>
  <c r="Q3255" i="25"/>
  <c r="Q3256" i="25"/>
  <c r="Q3257" i="25"/>
  <c r="Q3258" i="25"/>
  <c r="R3260" i="25" s="1"/>
  <c r="Q3259" i="25"/>
  <c r="R3261" i="25" s="1"/>
  <c r="Q3260" i="25"/>
  <c r="R3262" i="25" s="1"/>
  <c r="Q3261" i="25"/>
  <c r="Q3262" i="25"/>
  <c r="Q3263" i="25"/>
  <c r="Q3264" i="25"/>
  <c r="Q3265" i="25"/>
  <c r="Q3266" i="25"/>
  <c r="R3268" i="25" s="1"/>
  <c r="Q3267" i="25"/>
  <c r="R3269" i="25" s="1"/>
  <c r="Q3268" i="25"/>
  <c r="R3270" i="25" s="1"/>
  <c r="Q3269" i="25"/>
  <c r="Q3270" i="25"/>
  <c r="Q3271" i="25"/>
  <c r="Q3272" i="25"/>
  <c r="Q3273" i="25"/>
  <c r="Q3274" i="25"/>
  <c r="R3276" i="25" s="1"/>
  <c r="Q3275" i="25"/>
  <c r="R3277" i="25" s="1"/>
  <c r="Q3276" i="25"/>
  <c r="R3278" i="25" s="1"/>
  <c r="Q3277" i="25"/>
  <c r="Q3278" i="25"/>
  <c r="Q3279" i="25"/>
  <c r="Q3280" i="25"/>
  <c r="Q3281" i="25"/>
  <c r="Q3282" i="25"/>
  <c r="R3284" i="25" s="1"/>
  <c r="Q3283" i="25"/>
  <c r="R3285" i="25" s="1"/>
  <c r="Q3284" i="25"/>
  <c r="R3286" i="25" s="1"/>
  <c r="Q3285" i="25"/>
  <c r="Q3286" i="25"/>
  <c r="Q3287" i="25"/>
  <c r="Q3288" i="25"/>
  <c r="Q3289" i="25"/>
  <c r="Q3290" i="25"/>
  <c r="R3292" i="25" s="1"/>
  <c r="Q3291" i="25"/>
  <c r="R3293" i="25" s="1"/>
  <c r="Q3292" i="25"/>
  <c r="R3294" i="25" s="1"/>
  <c r="Q3293" i="25"/>
  <c r="Q3294" i="25"/>
  <c r="Q3295" i="25"/>
  <c r="Q3296" i="25"/>
  <c r="Q3297" i="25"/>
  <c r="Q3298" i="25"/>
  <c r="R3300" i="25" s="1"/>
  <c r="Q3299" i="25"/>
  <c r="R3301" i="25" s="1"/>
  <c r="Q3300" i="25"/>
  <c r="R3302" i="25" s="1"/>
  <c r="Q3301" i="25"/>
  <c r="Q3302" i="25"/>
  <c r="Q3303" i="25"/>
  <c r="Q3304" i="25"/>
  <c r="Q3305" i="25"/>
  <c r="Q3306" i="25"/>
  <c r="R3308" i="25" s="1"/>
  <c r="Q3307" i="25"/>
  <c r="R3309" i="25" s="1"/>
  <c r="Q3308" i="25"/>
  <c r="R3310" i="25" s="1"/>
  <c r="Q3309" i="25"/>
  <c r="Q3310" i="25"/>
  <c r="Q3311" i="25"/>
  <c r="Q3312" i="25"/>
  <c r="Q3313" i="25"/>
  <c r="Q3314" i="25"/>
  <c r="R3316" i="25" s="1"/>
  <c r="Q3315" i="25"/>
  <c r="R3317" i="25" s="1"/>
  <c r="Q3316" i="25"/>
  <c r="R3318" i="25" s="1"/>
  <c r="Q3317" i="25"/>
  <c r="Q3318" i="25"/>
  <c r="Q3319" i="25"/>
  <c r="Q3320" i="25"/>
  <c r="Q3321" i="25"/>
  <c r="Q3322" i="25"/>
  <c r="R3324" i="25" s="1"/>
  <c r="Q3323" i="25"/>
  <c r="R3325" i="25" s="1"/>
  <c r="Q3324" i="25"/>
  <c r="R3326" i="25" s="1"/>
  <c r="Q3325" i="25"/>
  <c r="Q3326" i="25"/>
  <c r="Q3327" i="25"/>
  <c r="Q3328" i="25"/>
  <c r="Q3329" i="25"/>
  <c r="Q3330" i="25"/>
  <c r="R3332" i="25" s="1"/>
  <c r="Q3331" i="25"/>
  <c r="R3333" i="25" s="1"/>
  <c r="Q3332" i="25"/>
  <c r="R3334" i="25" s="1"/>
  <c r="Q3333" i="25"/>
  <c r="Q3334" i="25"/>
  <c r="Q3335" i="25"/>
  <c r="Q3336" i="25"/>
  <c r="Q3337" i="25"/>
  <c r="Q3338" i="25"/>
  <c r="R3340" i="25" s="1"/>
  <c r="Q3339" i="25"/>
  <c r="R3341" i="25" s="1"/>
  <c r="Q3340" i="25"/>
  <c r="R3342" i="25" s="1"/>
  <c r="Q3341" i="25"/>
  <c r="Q3342" i="25"/>
  <c r="Q3343" i="25"/>
  <c r="Q3344" i="25"/>
  <c r="Q3345" i="25"/>
  <c r="Q3346" i="25"/>
  <c r="R3348" i="25" s="1"/>
  <c r="Q3347" i="25"/>
  <c r="R3349" i="25" s="1"/>
  <c r="Q3348" i="25"/>
  <c r="R3350" i="25" s="1"/>
  <c r="Q3349" i="25"/>
  <c r="Q3350" i="25"/>
  <c r="Q3351" i="25"/>
  <c r="Q3352" i="25"/>
  <c r="Q3353" i="25"/>
  <c r="Q3354" i="25"/>
  <c r="R3356" i="25" s="1"/>
  <c r="Q3355" i="25"/>
  <c r="R3357" i="25" s="1"/>
  <c r="Q3356" i="25"/>
  <c r="R3358" i="25" s="1"/>
  <c r="Q3357" i="25"/>
  <c r="Q3358" i="25"/>
  <c r="Q3359" i="25"/>
  <c r="Q3360" i="25"/>
  <c r="Q3361" i="25"/>
  <c r="Q3362" i="25"/>
  <c r="R3364" i="25" s="1"/>
  <c r="Q3363" i="25"/>
  <c r="R3365" i="25" s="1"/>
  <c r="Q3364" i="25"/>
  <c r="R3366" i="25" s="1"/>
  <c r="Q3365" i="25"/>
  <c r="Q3366" i="25"/>
  <c r="Q3367" i="25"/>
  <c r="Q3368" i="25"/>
  <c r="Q3369" i="25"/>
  <c r="Q3370" i="25"/>
  <c r="R3372" i="25" s="1"/>
  <c r="Q3371" i="25"/>
  <c r="R3373" i="25" s="1"/>
  <c r="Q3372" i="25"/>
  <c r="R3374" i="25" s="1"/>
  <c r="Q3373" i="25"/>
  <c r="Q3374" i="25"/>
  <c r="Q3375" i="25"/>
  <c r="Q3376" i="25"/>
  <c r="Q3377" i="25"/>
  <c r="Q3378" i="25"/>
  <c r="R3380" i="25" s="1"/>
  <c r="Q3379" i="25"/>
  <c r="R3381" i="25" s="1"/>
  <c r="Q3380" i="25"/>
  <c r="R3382" i="25" s="1"/>
  <c r="Q3381" i="25"/>
  <c r="Q3382" i="25"/>
  <c r="Q3383" i="25"/>
  <c r="Q3384" i="25"/>
  <c r="Q3385" i="25"/>
  <c r="Q3386" i="25"/>
  <c r="R3388" i="25" s="1"/>
  <c r="Q3387" i="25"/>
  <c r="R3389" i="25" s="1"/>
  <c r="Q3388" i="25"/>
  <c r="R3390" i="25" s="1"/>
  <c r="Q3389" i="25"/>
  <c r="Q3390" i="25"/>
  <c r="Q3391" i="25"/>
  <c r="Q3392" i="25"/>
  <c r="Q3393" i="25"/>
  <c r="Q3394" i="25"/>
  <c r="R3396" i="25" s="1"/>
  <c r="Q3395" i="25"/>
  <c r="R3397" i="25" s="1"/>
  <c r="Q3396" i="25"/>
  <c r="R3398" i="25" s="1"/>
  <c r="Q3397" i="25"/>
  <c r="Q3398" i="25"/>
  <c r="Q3399" i="25"/>
  <c r="Q3400" i="25"/>
  <c r="Q3401" i="25"/>
  <c r="Q3402" i="25"/>
  <c r="R3404" i="25" s="1"/>
  <c r="Q3403" i="25"/>
  <c r="R3405" i="25" s="1"/>
  <c r="Q3404" i="25"/>
  <c r="R3406" i="25" s="1"/>
  <c r="Q3405" i="25"/>
  <c r="Q3406" i="25"/>
  <c r="Q3407" i="25"/>
  <c r="Q3408" i="25"/>
  <c r="Q3409" i="25"/>
  <c r="Q3410" i="25"/>
  <c r="R3412" i="25" s="1"/>
  <c r="Q3411" i="25"/>
  <c r="R3413" i="25" s="1"/>
  <c r="Q3412" i="25"/>
  <c r="R3414" i="25" s="1"/>
  <c r="Q3413" i="25"/>
  <c r="Q3414" i="25"/>
  <c r="Q3415" i="25"/>
  <c r="Q3416" i="25"/>
  <c r="Q3417" i="25"/>
  <c r="Q3418" i="25"/>
  <c r="R3420" i="25" s="1"/>
  <c r="Q3419" i="25"/>
  <c r="R3421" i="25" s="1"/>
  <c r="Q3420" i="25"/>
  <c r="R3422" i="25" s="1"/>
  <c r="Q3421" i="25"/>
  <c r="Q3422" i="25"/>
  <c r="Q3423" i="25"/>
  <c r="Q3424" i="25"/>
  <c r="Q3425" i="25"/>
  <c r="Q3426" i="25"/>
  <c r="R3428" i="25" s="1"/>
  <c r="Q3427" i="25"/>
  <c r="R3429" i="25" s="1"/>
  <c r="Q3428" i="25"/>
  <c r="R3430" i="25" s="1"/>
  <c r="Q3429" i="25"/>
  <c r="Q3430" i="25"/>
  <c r="Q3431" i="25"/>
  <c r="Q3432" i="25"/>
  <c r="Q3433" i="25"/>
  <c r="Q3434" i="25"/>
  <c r="R3436" i="25" s="1"/>
  <c r="Q3435" i="25"/>
  <c r="R3437" i="25" s="1"/>
  <c r="Q3436" i="25"/>
  <c r="R3438" i="25" s="1"/>
  <c r="Q3437" i="25"/>
  <c r="Q3438" i="25"/>
  <c r="Q3439" i="25"/>
  <c r="Q3440" i="25"/>
  <c r="Q3441" i="25"/>
  <c r="Q3442" i="25"/>
  <c r="R3444" i="25" s="1"/>
  <c r="Q3443" i="25"/>
  <c r="R3445" i="25" s="1"/>
  <c r="Q3444" i="25"/>
  <c r="R3446" i="25" s="1"/>
  <c r="Q3445" i="25"/>
  <c r="Q3446" i="25"/>
  <c r="Q3447" i="25"/>
  <c r="Q3448" i="25"/>
  <c r="Q3449" i="25"/>
  <c r="Q3450" i="25"/>
  <c r="R3452" i="25" s="1"/>
  <c r="Q3451" i="25"/>
  <c r="R3453" i="25" s="1"/>
  <c r="Q3452" i="25"/>
  <c r="R3454" i="25" s="1"/>
  <c r="Q3453" i="25"/>
  <c r="Q3454" i="25"/>
  <c r="Q3455" i="25"/>
  <c r="Q3456" i="25"/>
  <c r="Q3457" i="25"/>
  <c r="Q3458" i="25"/>
  <c r="R3460" i="25" s="1"/>
  <c r="Q3459" i="25"/>
  <c r="R3461" i="25" s="1"/>
  <c r="Q3460" i="25"/>
  <c r="R3462" i="25" s="1"/>
  <c r="Q3461" i="25"/>
  <c r="Q3462" i="25"/>
  <c r="Q3463" i="25"/>
  <c r="Q3464" i="25"/>
  <c r="Q3465" i="25"/>
  <c r="Q3466" i="25"/>
  <c r="R3468" i="25" s="1"/>
  <c r="Q3467" i="25"/>
  <c r="R3469" i="25" s="1"/>
  <c r="Q3468" i="25"/>
  <c r="R3470" i="25" s="1"/>
  <c r="Q3469" i="25"/>
  <c r="Q3470" i="25"/>
  <c r="Q3471" i="25"/>
  <c r="Q3472" i="25"/>
  <c r="Q3473" i="25"/>
  <c r="Q3474" i="25"/>
  <c r="R3476" i="25" s="1"/>
  <c r="Q3475" i="25"/>
  <c r="R3477" i="25" s="1"/>
  <c r="Q3476" i="25"/>
  <c r="R3478" i="25" s="1"/>
  <c r="Q3477" i="25"/>
  <c r="Q3478" i="25"/>
  <c r="Q3479" i="25"/>
  <c r="Q3480" i="25"/>
  <c r="Q3481" i="25"/>
  <c r="Q3482" i="25"/>
  <c r="R3484" i="25" s="1"/>
  <c r="Q3483" i="25"/>
  <c r="R3485" i="25" s="1"/>
  <c r="Q3484" i="25"/>
  <c r="R3486" i="25" s="1"/>
  <c r="Q3485" i="25"/>
  <c r="Q3486" i="25"/>
  <c r="Q3487" i="25"/>
  <c r="Q3488" i="25"/>
  <c r="Q3489" i="25"/>
  <c r="Q3490" i="25"/>
  <c r="R3492" i="25" s="1"/>
  <c r="Q3491" i="25"/>
  <c r="R3493" i="25" s="1"/>
  <c r="Q3492" i="25"/>
  <c r="R3494" i="25" s="1"/>
  <c r="Q3493" i="25"/>
  <c r="Q3494" i="25"/>
  <c r="Q3495" i="25"/>
  <c r="Q3496" i="25"/>
  <c r="Q3497" i="25"/>
  <c r="Q3498" i="25"/>
  <c r="R3500" i="25" s="1"/>
  <c r="Q3499" i="25"/>
  <c r="R3501" i="25" s="1"/>
  <c r="Q3500" i="25"/>
  <c r="R3502" i="25" s="1"/>
  <c r="Q3501" i="25"/>
  <c r="Q3502" i="25"/>
  <c r="Q3503" i="25"/>
  <c r="Q3504" i="25"/>
  <c r="Q3505" i="25"/>
  <c r="Q3506" i="25"/>
  <c r="R3508" i="25" s="1"/>
  <c r="Q3507" i="25"/>
  <c r="R3509" i="25" s="1"/>
  <c r="Q3508" i="25"/>
  <c r="R3510" i="25" s="1"/>
  <c r="Q3509" i="25"/>
  <c r="Q3510" i="25"/>
  <c r="Q3511" i="25"/>
  <c r="Q3512" i="25"/>
  <c r="Q3513" i="25"/>
  <c r="Q3514" i="25"/>
  <c r="R3516" i="25" s="1"/>
  <c r="Q3515" i="25"/>
  <c r="R3517" i="25" s="1"/>
  <c r="Q3516" i="25"/>
  <c r="R3518" i="25" s="1"/>
  <c r="Q3517" i="25"/>
  <c r="Q3518" i="25"/>
  <c r="Q3519" i="25"/>
  <c r="Q3520" i="25"/>
  <c r="Q3521" i="25"/>
  <c r="Q3522" i="25"/>
  <c r="R3524" i="25" s="1"/>
  <c r="Q3523" i="25"/>
  <c r="R3525" i="25" s="1"/>
  <c r="Q3524" i="25"/>
  <c r="R3526" i="25" s="1"/>
  <c r="Q3525" i="25"/>
  <c r="Q3526" i="25"/>
  <c r="Q3527" i="25"/>
  <c r="Q3528" i="25"/>
  <c r="Q3529" i="25"/>
  <c r="Q3530" i="25"/>
  <c r="R3532" i="25" s="1"/>
  <c r="Q3531" i="25"/>
  <c r="R3533" i="25" s="1"/>
  <c r="Q3532" i="25"/>
  <c r="R3534" i="25" s="1"/>
  <c r="Q3533" i="25"/>
  <c r="Q3534" i="25"/>
  <c r="Q3535" i="25"/>
  <c r="Q3536" i="25"/>
  <c r="Q3537" i="25"/>
  <c r="Q3538" i="25"/>
  <c r="R3540" i="25" s="1"/>
  <c r="Q3539" i="25"/>
  <c r="R3541" i="25" s="1"/>
  <c r="Q3540" i="25"/>
  <c r="R3542" i="25" s="1"/>
  <c r="Q3541" i="25"/>
  <c r="Q3542" i="25"/>
  <c r="Q3543" i="25"/>
  <c r="Q3544" i="25"/>
  <c r="Q3545" i="25"/>
  <c r="Q3546" i="25"/>
  <c r="R3548" i="25" s="1"/>
  <c r="Q3547" i="25"/>
  <c r="R3549" i="25" s="1"/>
  <c r="Q3548" i="25"/>
  <c r="R3550" i="25" s="1"/>
  <c r="Q3549" i="25"/>
  <c r="Q3550" i="25"/>
  <c r="Q3551" i="25"/>
  <c r="Q3552" i="25"/>
  <c r="Q3553" i="25"/>
  <c r="Q3554" i="25"/>
  <c r="R3556" i="25" s="1"/>
  <c r="Q3555" i="25"/>
  <c r="R3557" i="25" s="1"/>
  <c r="Q3556" i="25"/>
  <c r="R3558" i="25" s="1"/>
  <c r="Q3557" i="25"/>
  <c r="Q3558" i="25"/>
  <c r="Q3559" i="25"/>
  <c r="Q3560" i="25"/>
  <c r="Q3561" i="25"/>
  <c r="Q3562" i="25"/>
  <c r="R3564" i="25" s="1"/>
  <c r="Q3563" i="25"/>
  <c r="R3565" i="25" s="1"/>
  <c r="Q3564" i="25"/>
  <c r="R3566" i="25" s="1"/>
  <c r="Q3565" i="25"/>
  <c r="Q3566" i="25"/>
  <c r="Q3567" i="25"/>
  <c r="Q3568" i="25"/>
  <c r="Q3569" i="25"/>
  <c r="Q3570" i="25"/>
  <c r="R3572" i="25" s="1"/>
  <c r="Q3571" i="25"/>
  <c r="R3573" i="25" s="1"/>
  <c r="Q3572" i="25"/>
  <c r="R3574" i="25" s="1"/>
  <c r="Q3573" i="25"/>
  <c r="Q3574" i="25"/>
  <c r="Q3575" i="25"/>
  <c r="Q3576" i="25"/>
  <c r="Q3577" i="25"/>
  <c r="Q3578" i="25"/>
  <c r="R3580" i="25" s="1"/>
  <c r="Q3579" i="25"/>
  <c r="R3581" i="25" s="1"/>
  <c r="Q3580" i="25"/>
  <c r="R3582" i="25" s="1"/>
  <c r="Q3581" i="25"/>
  <c r="Q3582" i="25"/>
  <c r="Q3583" i="25"/>
  <c r="Q3584" i="25"/>
  <c r="Q3585" i="25"/>
  <c r="Q3586" i="25"/>
  <c r="R3588" i="25" s="1"/>
  <c r="Q3587" i="25"/>
  <c r="R3589" i="25" s="1"/>
  <c r="Q3588" i="25"/>
  <c r="R3590" i="25" s="1"/>
  <c r="Q3589" i="25"/>
  <c r="Q3590" i="25"/>
  <c r="Q3591" i="25"/>
  <c r="Q3592" i="25"/>
  <c r="Q3593" i="25"/>
  <c r="Q3594" i="25"/>
  <c r="R3596" i="25" s="1"/>
  <c r="Q3595" i="25"/>
  <c r="R3597" i="25" s="1"/>
  <c r="Q3596" i="25"/>
  <c r="R3598" i="25" s="1"/>
  <c r="Q3597" i="25"/>
  <c r="Q3598" i="25"/>
  <c r="Q3599" i="25"/>
  <c r="Q3600" i="25"/>
  <c r="Q3601" i="25"/>
  <c r="Q3602" i="25"/>
  <c r="R3604" i="25" s="1"/>
  <c r="Q3603" i="25"/>
  <c r="R3605" i="25" s="1"/>
  <c r="Q3604" i="25"/>
  <c r="R3606" i="25" s="1"/>
  <c r="Q3605" i="25"/>
  <c r="Q3606" i="25"/>
  <c r="Q3607" i="25"/>
  <c r="Q3608" i="25"/>
  <c r="Q3609" i="25"/>
  <c r="Q3610" i="25"/>
  <c r="R3612" i="25" s="1"/>
  <c r="Q3611" i="25"/>
  <c r="R3613" i="25" s="1"/>
  <c r="Q3612" i="25"/>
  <c r="R3614" i="25" s="1"/>
  <c r="Q3613" i="25"/>
  <c r="Q3614" i="25"/>
  <c r="Q3615" i="25"/>
  <c r="Q3616" i="25"/>
  <c r="Q3617" i="25"/>
  <c r="Q3618" i="25"/>
  <c r="R3620" i="25" s="1"/>
  <c r="Q3619" i="25"/>
  <c r="R3621" i="25" s="1"/>
  <c r="Q3620" i="25"/>
  <c r="R3622" i="25" s="1"/>
  <c r="Q3621" i="25"/>
  <c r="Q3622" i="25"/>
  <c r="Q3623" i="25"/>
  <c r="Q3624" i="25"/>
  <c r="Q3625" i="25"/>
  <c r="Q3626" i="25"/>
  <c r="R3628" i="25" s="1"/>
  <c r="Q3627" i="25"/>
  <c r="R3629" i="25" s="1"/>
  <c r="Q3628" i="25"/>
  <c r="R3630" i="25" s="1"/>
  <c r="Q3629" i="25"/>
  <c r="Q3630" i="25"/>
  <c r="Q3631" i="25"/>
  <c r="Q3632" i="25"/>
  <c r="Q3633" i="25"/>
  <c r="Q3634" i="25"/>
  <c r="R3636" i="25" s="1"/>
  <c r="Q3635" i="25"/>
  <c r="R3637" i="25" s="1"/>
  <c r="Q3636" i="25"/>
  <c r="R3638" i="25" s="1"/>
  <c r="Q3637" i="25"/>
  <c r="Q3638" i="25"/>
  <c r="Q3639" i="25"/>
  <c r="Q3640" i="25"/>
  <c r="Q3641" i="25"/>
  <c r="Q3642" i="25"/>
  <c r="R3644" i="25" s="1"/>
  <c r="Q3643" i="25"/>
  <c r="R3645" i="25" s="1"/>
  <c r="Q3644" i="25"/>
  <c r="R3646" i="25" s="1"/>
  <c r="Q3645" i="25"/>
  <c r="Q3646" i="25"/>
  <c r="Q3647" i="25"/>
  <c r="Q3648" i="25"/>
  <c r="Q3649" i="25"/>
  <c r="Q3650" i="25"/>
  <c r="R3652" i="25" s="1"/>
  <c r="Q3651" i="25"/>
  <c r="R3653" i="25" s="1"/>
  <c r="Q3652" i="25"/>
  <c r="R3654" i="25" s="1"/>
  <c r="Q3653" i="25"/>
  <c r="Q3654" i="25"/>
  <c r="Q3655" i="25"/>
  <c r="Q3656" i="25"/>
  <c r="Q3657" i="25"/>
  <c r="Q3658" i="25"/>
  <c r="R3660" i="25" s="1"/>
  <c r="Q3659" i="25"/>
  <c r="R3661" i="25" s="1"/>
  <c r="Q3660" i="25"/>
  <c r="R3662" i="25" s="1"/>
  <c r="Q3661" i="25"/>
  <c r="Q3662" i="25"/>
  <c r="Q3663" i="25"/>
  <c r="Q3664" i="25"/>
  <c r="Q3665" i="25"/>
  <c r="Q3666" i="25"/>
  <c r="R3668" i="25" s="1"/>
  <c r="Q3667" i="25"/>
  <c r="R3669" i="25" s="1"/>
  <c r="Q3668" i="25"/>
  <c r="R3670" i="25" s="1"/>
  <c r="Q3669" i="25"/>
  <c r="Q3670" i="25"/>
  <c r="Q3671" i="25"/>
  <c r="Q3672" i="25"/>
  <c r="Q3673" i="25"/>
  <c r="Q3674" i="25"/>
  <c r="R3676" i="25" s="1"/>
  <c r="Q3675" i="25"/>
  <c r="R3677" i="25" s="1"/>
  <c r="Q3676" i="25"/>
  <c r="R3678" i="25" s="1"/>
  <c r="Q3677" i="25"/>
  <c r="Q3678" i="25"/>
  <c r="Q3679" i="25"/>
  <c r="Q3680" i="25"/>
  <c r="Q3681" i="25"/>
  <c r="Q3682" i="25"/>
  <c r="R3684" i="25" s="1"/>
  <c r="Q3683" i="25"/>
  <c r="R3685" i="25" s="1"/>
  <c r="Q3684" i="25"/>
  <c r="R3686" i="25" s="1"/>
  <c r="Q3685" i="25"/>
  <c r="Q3686" i="25"/>
  <c r="Q3687" i="25"/>
  <c r="Q3688" i="25"/>
  <c r="Q3689" i="25"/>
  <c r="Q3690" i="25"/>
  <c r="R3692" i="25" s="1"/>
  <c r="Q3691" i="25"/>
  <c r="R3693" i="25" s="1"/>
  <c r="Q3692" i="25"/>
  <c r="R3694" i="25" s="1"/>
  <c r="Q3693" i="25"/>
  <c r="Q3694" i="25"/>
  <c r="Q3695" i="25"/>
  <c r="Q3696" i="25"/>
  <c r="Q3697" i="25"/>
  <c r="Q3698" i="25"/>
  <c r="R3700" i="25" s="1"/>
  <c r="Q3699" i="25"/>
  <c r="R3701" i="25" s="1"/>
  <c r="Q3700" i="25"/>
  <c r="R3702" i="25" s="1"/>
  <c r="Q3701" i="25"/>
  <c r="Q3702" i="25"/>
  <c r="Q3703" i="25"/>
  <c r="Q3704" i="25"/>
  <c r="Q3705" i="25"/>
  <c r="Q3706" i="25"/>
  <c r="R3708" i="25" s="1"/>
  <c r="Q3707" i="25"/>
  <c r="R3709" i="25" s="1"/>
  <c r="Q3708" i="25"/>
  <c r="R3710" i="25" s="1"/>
  <c r="Q3709" i="25"/>
  <c r="Q3710" i="25"/>
  <c r="Q3711" i="25"/>
  <c r="Q3712" i="25"/>
  <c r="Q3713" i="25"/>
  <c r="Q3714" i="25"/>
  <c r="R3716" i="25" s="1"/>
  <c r="Q3715" i="25"/>
  <c r="R3717" i="25" s="1"/>
  <c r="Q3716" i="25"/>
  <c r="R3718" i="25" s="1"/>
  <c r="Q3717" i="25"/>
  <c r="Q3718" i="25"/>
  <c r="Q3719" i="25"/>
  <c r="Q3720" i="25"/>
  <c r="Q3721" i="25"/>
  <c r="Q3722" i="25"/>
  <c r="R3724" i="25" s="1"/>
  <c r="Q3723" i="25"/>
  <c r="R3725" i="25" s="1"/>
  <c r="Q3724" i="25"/>
  <c r="R3726" i="25" s="1"/>
  <c r="Q3725" i="25"/>
  <c r="Q3726" i="25"/>
  <c r="Q3727" i="25"/>
  <c r="Q3728" i="25"/>
  <c r="Q3729" i="25"/>
  <c r="Q3730" i="25"/>
  <c r="R3732" i="25" s="1"/>
  <c r="Q3731" i="25"/>
  <c r="R3733" i="25" s="1"/>
  <c r="Q3732" i="25"/>
  <c r="R3734" i="25" s="1"/>
  <c r="Q3733" i="25"/>
  <c r="Q3734" i="25"/>
  <c r="Q3735" i="25"/>
  <c r="Q3736" i="25"/>
  <c r="Q3737" i="25"/>
  <c r="Q3738" i="25"/>
  <c r="R3740" i="25" s="1"/>
  <c r="Q3739" i="25"/>
  <c r="R3741" i="25" s="1"/>
  <c r="Q3740" i="25"/>
  <c r="R3742" i="25" s="1"/>
  <c r="Q3741" i="25"/>
  <c r="Q3742" i="25"/>
  <c r="Q3743" i="25"/>
  <c r="Q3744" i="25"/>
  <c r="Q3745" i="25"/>
  <c r="Q3746" i="25"/>
  <c r="R3748" i="25" s="1"/>
  <c r="Q3747" i="25"/>
  <c r="R3749" i="25" s="1"/>
  <c r="Q3748" i="25"/>
  <c r="R3750" i="25" s="1"/>
  <c r="Q3749" i="25"/>
  <c r="Q3750" i="25"/>
  <c r="Q3751" i="25"/>
  <c r="Q3752" i="25"/>
  <c r="Q3753" i="25"/>
  <c r="Q3754" i="25"/>
  <c r="R3756" i="25" s="1"/>
  <c r="Q3755" i="25"/>
  <c r="R3757" i="25" s="1"/>
  <c r="Q3756" i="25"/>
  <c r="R3758" i="25" s="1"/>
  <c r="Q3757" i="25"/>
  <c r="Q3758" i="25"/>
  <c r="Q3759" i="25"/>
  <c r="Q3760" i="25"/>
  <c r="Q3761" i="25"/>
  <c r="Q3762" i="25"/>
  <c r="R3764" i="25" s="1"/>
  <c r="Q3763" i="25"/>
  <c r="R3765" i="25" s="1"/>
  <c r="Q3764" i="25"/>
  <c r="R3766" i="25" s="1"/>
  <c r="Q3765" i="25"/>
  <c r="Q3766" i="25"/>
  <c r="Q3767" i="25"/>
  <c r="Q3768" i="25"/>
  <c r="Q3769" i="25"/>
  <c r="Q3770" i="25"/>
  <c r="R3772" i="25" s="1"/>
  <c r="Q3771" i="25"/>
  <c r="R3773" i="25" s="1"/>
  <c r="Q3772" i="25"/>
  <c r="R3774" i="25" s="1"/>
  <c r="Q3773" i="25"/>
  <c r="Q3774" i="25"/>
  <c r="Q3775" i="25"/>
  <c r="Q3776" i="25"/>
  <c r="Q3777" i="25"/>
  <c r="Q3778" i="25"/>
  <c r="R3780" i="25" s="1"/>
  <c r="Q3779" i="25"/>
  <c r="R3781" i="25" s="1"/>
  <c r="Q3780" i="25"/>
  <c r="R3782" i="25" s="1"/>
  <c r="Q3781" i="25"/>
  <c r="Q3782" i="25"/>
  <c r="Q3783" i="25"/>
  <c r="Q3784" i="25"/>
  <c r="Q3785" i="25"/>
  <c r="Q3786" i="25"/>
  <c r="R3788" i="25" s="1"/>
  <c r="Q3787" i="25"/>
  <c r="R3789" i="25" s="1"/>
  <c r="Q3788" i="25"/>
  <c r="R3790" i="25" s="1"/>
  <c r="Q3789" i="25"/>
  <c r="Q3790" i="25"/>
  <c r="Q3791" i="25"/>
  <c r="Q3792" i="25"/>
  <c r="Q3793" i="25"/>
  <c r="Q3794" i="25"/>
  <c r="R3796" i="25" s="1"/>
  <c r="Q3795" i="25"/>
  <c r="R3797" i="25" s="1"/>
  <c r="Q3796" i="25"/>
  <c r="R3798" i="25" s="1"/>
  <c r="Q3797" i="25"/>
  <c r="Q3798" i="25"/>
  <c r="Q3799" i="25"/>
  <c r="Q3800" i="25"/>
  <c r="Q3801" i="25"/>
  <c r="Q3802" i="25"/>
  <c r="R3804" i="25" s="1"/>
  <c r="Q3803" i="25"/>
  <c r="R3805" i="25" s="1"/>
  <c r="Q3804" i="25"/>
  <c r="R3806" i="25" s="1"/>
  <c r="Q3805" i="25"/>
  <c r="Q3806" i="25"/>
  <c r="Q3807" i="25"/>
  <c r="Q3808" i="25"/>
  <c r="Q3809" i="25"/>
  <c r="Q3810" i="25"/>
  <c r="R3812" i="25" s="1"/>
  <c r="Q3811" i="25"/>
  <c r="R3813" i="25" s="1"/>
  <c r="Q3812" i="25"/>
  <c r="R3814" i="25" s="1"/>
  <c r="Q3813" i="25"/>
  <c r="Q3814" i="25"/>
  <c r="Q3815" i="25"/>
  <c r="Q3816" i="25"/>
  <c r="Q3817" i="25"/>
  <c r="Q3818" i="25"/>
  <c r="R3820" i="25" s="1"/>
  <c r="Q3819" i="25"/>
  <c r="R3821" i="25" s="1"/>
  <c r="Q3820" i="25"/>
  <c r="R3822" i="25" s="1"/>
  <c r="Q3821" i="25"/>
  <c r="Q3822" i="25"/>
  <c r="Q3823" i="25"/>
  <c r="Q3824" i="25"/>
  <c r="Q3825" i="25"/>
  <c r="Q3826" i="25"/>
  <c r="R3828" i="25" s="1"/>
  <c r="Q3827" i="25"/>
  <c r="R3829" i="25" s="1"/>
  <c r="Q3828" i="25"/>
  <c r="R3830" i="25" s="1"/>
  <c r="Q3829" i="25"/>
  <c r="Q3830" i="25"/>
  <c r="Q3831" i="25"/>
  <c r="Q3832" i="25"/>
  <c r="Q3833" i="25"/>
  <c r="Q3834" i="25"/>
  <c r="R3836" i="25" s="1"/>
  <c r="Q3835" i="25"/>
  <c r="R3837" i="25" s="1"/>
  <c r="Q3836" i="25"/>
  <c r="R3838" i="25" s="1"/>
  <c r="Q3837" i="25"/>
  <c r="Q3838" i="25"/>
  <c r="Q3839" i="25"/>
  <c r="Q3840" i="25"/>
  <c r="Q3841" i="25"/>
  <c r="Q3842" i="25"/>
  <c r="R3844" i="25" s="1"/>
  <c r="Q3843" i="25"/>
  <c r="R3845" i="25" s="1"/>
  <c r="Q3844" i="25"/>
  <c r="R3846" i="25" s="1"/>
  <c r="Q3845" i="25"/>
  <c r="Q3846" i="25"/>
  <c r="Q3847" i="25"/>
  <c r="Q3848" i="25"/>
  <c r="Q3849" i="25"/>
  <c r="Q3850" i="25"/>
  <c r="R3852" i="25" s="1"/>
  <c r="Q3851" i="25"/>
  <c r="R3853" i="25" s="1"/>
  <c r="Q3852" i="25"/>
  <c r="R3854" i="25" s="1"/>
  <c r="Q3853" i="25"/>
  <c r="Q3854" i="25"/>
  <c r="Q3855" i="25"/>
  <c r="Q3856" i="25"/>
  <c r="Q3857" i="25"/>
  <c r="Q3858" i="25"/>
  <c r="R3860" i="25" s="1"/>
  <c r="Q3859" i="25"/>
  <c r="R3861" i="25" s="1"/>
  <c r="Q3860" i="25"/>
  <c r="R3862" i="25" s="1"/>
  <c r="Q3861" i="25"/>
  <c r="Q3862" i="25"/>
  <c r="Q3863" i="25"/>
  <c r="Q3864" i="25"/>
  <c r="Q3865" i="25"/>
  <c r="Q3866" i="25"/>
  <c r="R3868" i="25" s="1"/>
  <c r="Q3867" i="25"/>
  <c r="R3869" i="25" s="1"/>
  <c r="Q3868" i="25"/>
  <c r="R3870" i="25" s="1"/>
  <c r="Q3869" i="25"/>
  <c r="Q3870" i="25"/>
  <c r="Q3871" i="25"/>
  <c r="Q3872" i="25"/>
  <c r="Q3873" i="25"/>
  <c r="Q3874" i="25"/>
  <c r="R3876" i="25" s="1"/>
  <c r="Q3875" i="25"/>
  <c r="R3877" i="25" s="1"/>
  <c r="Q3876" i="25"/>
  <c r="R3878" i="25" s="1"/>
  <c r="Q3877" i="25"/>
  <c r="Q3878" i="25"/>
  <c r="Q3879" i="25"/>
  <c r="Q3880" i="25"/>
  <c r="Q3881" i="25"/>
  <c r="Q3882" i="25"/>
  <c r="R3884" i="25" s="1"/>
  <c r="Q3883" i="25"/>
  <c r="R3885" i="25" s="1"/>
  <c r="Q3884" i="25"/>
  <c r="R3886" i="25" s="1"/>
  <c r="Q3885" i="25"/>
  <c r="Q3886" i="25"/>
  <c r="Q3887" i="25"/>
  <c r="Q3888" i="25"/>
  <c r="Q3889" i="25"/>
  <c r="Q3890" i="25"/>
  <c r="R3892" i="25" s="1"/>
  <c r="Q3891" i="25"/>
  <c r="R3893" i="25" s="1"/>
  <c r="Q3892" i="25"/>
  <c r="R3894" i="25" s="1"/>
  <c r="Q3893" i="25"/>
  <c r="Q3894" i="25"/>
  <c r="Q3895" i="25"/>
  <c r="Q3896" i="25"/>
  <c r="Q3897" i="25"/>
  <c r="Q3898" i="25"/>
  <c r="R3900" i="25" s="1"/>
  <c r="Q3899" i="25"/>
  <c r="R3901" i="25" s="1"/>
  <c r="Q3900" i="25"/>
  <c r="R3902" i="25" s="1"/>
  <c r="Q3901" i="25"/>
  <c r="Q3902" i="25"/>
  <c r="Q3903" i="25"/>
  <c r="Q3904" i="25"/>
  <c r="Q3905" i="25"/>
  <c r="Q3906" i="25"/>
  <c r="R3908" i="25" s="1"/>
  <c r="Q3907" i="25"/>
  <c r="R3909" i="25" s="1"/>
  <c r="Q3908" i="25"/>
  <c r="R3910" i="25" s="1"/>
  <c r="Q3909" i="25"/>
  <c r="Q3910" i="25"/>
  <c r="Q3911" i="25"/>
  <c r="Q3912" i="25"/>
  <c r="Q3913" i="25"/>
  <c r="Q3914" i="25"/>
  <c r="R3916" i="25" s="1"/>
  <c r="Q3915" i="25"/>
  <c r="R3917" i="25" s="1"/>
  <c r="Q3916" i="25"/>
  <c r="R3918" i="25" s="1"/>
  <c r="Q3917" i="25"/>
  <c r="Q3918" i="25"/>
  <c r="Q3919" i="25"/>
  <c r="Q3920" i="25"/>
  <c r="Q3921" i="25"/>
  <c r="Q3922" i="25"/>
  <c r="R3924" i="25" s="1"/>
  <c r="Q3923" i="25"/>
  <c r="R3925" i="25" s="1"/>
  <c r="Q3924" i="25"/>
  <c r="R3926" i="25" s="1"/>
  <c r="Q3925" i="25"/>
  <c r="Q3926" i="25"/>
  <c r="Q3927" i="25"/>
  <c r="Q3928" i="25"/>
  <c r="Q3929" i="25"/>
  <c r="Q3930" i="25"/>
  <c r="R3932" i="25" s="1"/>
  <c r="Q3931" i="25"/>
  <c r="R3933" i="25" s="1"/>
  <c r="Q3932" i="25"/>
  <c r="R3934" i="25" s="1"/>
  <c r="Q3933" i="25"/>
  <c r="Q3934" i="25"/>
  <c r="Q3935" i="25"/>
  <c r="Q3936" i="25"/>
  <c r="Q3937" i="25"/>
  <c r="Q3938" i="25"/>
  <c r="R3940" i="25" s="1"/>
  <c r="Q3939" i="25"/>
  <c r="R3941" i="25" s="1"/>
  <c r="Q3940" i="25"/>
  <c r="R3942" i="25" s="1"/>
  <c r="Q3941" i="25"/>
  <c r="Q3942" i="25"/>
  <c r="Q3943" i="25"/>
  <c r="Q3944" i="25"/>
  <c r="Q3945" i="25"/>
  <c r="Q3946" i="25"/>
  <c r="R3948" i="25" s="1"/>
  <c r="Q3947" i="25"/>
  <c r="R3949" i="25" s="1"/>
  <c r="Q3948" i="25"/>
  <c r="R3950" i="25" s="1"/>
  <c r="Q3949" i="25"/>
  <c r="Q3950" i="25"/>
  <c r="Q3951" i="25"/>
  <c r="Q3952" i="25"/>
  <c r="Q3953" i="25"/>
  <c r="Q3954" i="25"/>
  <c r="R3956" i="25" s="1"/>
  <c r="Q3955" i="25"/>
  <c r="R3957" i="25" s="1"/>
  <c r="Q3956" i="25"/>
  <c r="R3958" i="25" s="1"/>
  <c r="Q3957" i="25"/>
  <c r="Q3958" i="25"/>
  <c r="Q3959" i="25"/>
  <c r="Q3960" i="25"/>
  <c r="Q3961" i="25"/>
  <c r="Q3962" i="25"/>
  <c r="R3964" i="25" s="1"/>
  <c r="Q3963" i="25"/>
  <c r="R3965" i="25" s="1"/>
  <c r="Q3964" i="25"/>
  <c r="R3966" i="25" s="1"/>
  <c r="Q3965" i="25"/>
  <c r="Q3966" i="25"/>
  <c r="Q3967" i="25"/>
  <c r="Q3968" i="25"/>
  <c r="Q3969" i="25"/>
  <c r="Q3970" i="25"/>
  <c r="R3972" i="25" s="1"/>
  <c r="Q3971" i="25"/>
  <c r="R3973" i="25" s="1"/>
  <c r="Q3972" i="25"/>
  <c r="R3974" i="25" s="1"/>
  <c r="Q3973" i="25"/>
  <c r="Q3974" i="25"/>
  <c r="Q3975" i="25"/>
  <c r="Q3976" i="25"/>
  <c r="Q3977" i="25"/>
  <c r="Q3978" i="25"/>
  <c r="R3980" i="25" s="1"/>
  <c r="Q3979" i="25"/>
  <c r="R3981" i="25" s="1"/>
  <c r="Q3980" i="25"/>
  <c r="R3982" i="25" s="1"/>
  <c r="Q3981" i="25"/>
  <c r="Q3982" i="25"/>
  <c r="Q3983" i="25"/>
  <c r="Q3984" i="25"/>
  <c r="Q3985" i="25"/>
  <c r="Q3986" i="25"/>
  <c r="R3988" i="25" s="1"/>
  <c r="Q3987" i="25"/>
  <c r="R3989" i="25" s="1"/>
  <c r="Q3988" i="25"/>
  <c r="R3990" i="25" s="1"/>
  <c r="Q3989" i="25"/>
  <c r="Q3990" i="25"/>
  <c r="Q3991" i="25"/>
  <c r="Q3992" i="25"/>
  <c r="Q3993" i="25"/>
  <c r="Q3994" i="25"/>
  <c r="R3996" i="25" s="1"/>
  <c r="Q3995" i="25"/>
  <c r="R3997" i="25" s="1"/>
  <c r="Q3996" i="25"/>
  <c r="R3998" i="25" s="1"/>
  <c r="Q3997" i="25"/>
  <c r="Q3998" i="25"/>
  <c r="Q3999" i="25"/>
  <c r="Q4000" i="25"/>
  <c r="Q4001" i="25"/>
  <c r="Q4002" i="25"/>
  <c r="R4004" i="25" s="1"/>
  <c r="Q4003" i="25"/>
  <c r="R4005" i="25" s="1"/>
  <c r="Q4004" i="25"/>
  <c r="R4006" i="25" s="1"/>
  <c r="Q4005" i="25"/>
  <c r="Q4006" i="25"/>
  <c r="Q4007" i="25"/>
  <c r="Q4008" i="25"/>
  <c r="Q4009" i="25"/>
  <c r="Q4010" i="25"/>
  <c r="R4012" i="25" s="1"/>
  <c r="Q4011" i="25"/>
  <c r="R4013" i="25" s="1"/>
  <c r="Q4012" i="25"/>
  <c r="R4014" i="25" s="1"/>
  <c r="Q4013" i="25"/>
  <c r="Q4014" i="25"/>
  <c r="Q4015" i="25"/>
  <c r="Q4016" i="25"/>
  <c r="Q4017" i="25"/>
  <c r="Q4018" i="25"/>
  <c r="R4020" i="25" s="1"/>
  <c r="Q4019" i="25"/>
  <c r="R4021" i="25" s="1"/>
  <c r="Q4020" i="25"/>
  <c r="R4022" i="25" s="1"/>
  <c r="Q4021" i="25"/>
  <c r="Q4022" i="25"/>
  <c r="Q4023" i="25"/>
  <c r="Q4024" i="25"/>
  <c r="Q4025" i="25"/>
  <c r="Q4026" i="25"/>
  <c r="R4028" i="25" s="1"/>
  <c r="Q4027" i="25"/>
  <c r="R4029" i="25" s="1"/>
  <c r="Q4028" i="25"/>
  <c r="R4030" i="25" s="1"/>
  <c r="Q4029" i="25"/>
  <c r="Q4030" i="25"/>
  <c r="Q4031" i="25"/>
  <c r="Q4032" i="25"/>
  <c r="Q4033" i="25"/>
  <c r="Q4034" i="25"/>
  <c r="R4036" i="25" s="1"/>
  <c r="Q4035" i="25"/>
  <c r="R4037" i="25" s="1"/>
  <c r="Q4036" i="25"/>
  <c r="R4038" i="25" s="1"/>
  <c r="Q4037" i="25"/>
  <c r="Q4038" i="25"/>
  <c r="Q4039" i="25"/>
  <c r="Q4040" i="25"/>
  <c r="Q4041" i="25"/>
  <c r="Q4042" i="25"/>
  <c r="R4044" i="25" s="1"/>
  <c r="Q4043" i="25"/>
  <c r="R4045" i="25" s="1"/>
  <c r="Q4044" i="25"/>
  <c r="R4046" i="25" s="1"/>
  <c r="Q4045" i="25"/>
  <c r="Q4046" i="25"/>
  <c r="Q4047" i="25"/>
  <c r="Q4048" i="25"/>
  <c r="Q4049" i="25"/>
  <c r="Q4050" i="25"/>
  <c r="R4052" i="25" s="1"/>
  <c r="Q4051" i="25"/>
  <c r="R4053" i="25" s="1"/>
  <c r="Q4052" i="25"/>
  <c r="R4054" i="25" s="1"/>
  <c r="Q4053" i="25"/>
  <c r="Q4054" i="25"/>
  <c r="Q4055" i="25"/>
  <c r="Q4056" i="25"/>
  <c r="Q4057" i="25"/>
  <c r="Q4058" i="25"/>
  <c r="R4060" i="25" s="1"/>
  <c r="Q4059" i="25"/>
  <c r="R4061" i="25" s="1"/>
  <c r="Q4060" i="25"/>
  <c r="R4062" i="25" s="1"/>
  <c r="Q4061" i="25"/>
  <c r="Q4062" i="25"/>
  <c r="Q4063" i="25"/>
  <c r="Q4064" i="25"/>
  <c r="Q4065" i="25"/>
  <c r="Q4066" i="25"/>
  <c r="R4068" i="25" s="1"/>
  <c r="Q4067" i="25"/>
  <c r="R4069" i="25" s="1"/>
  <c r="Q4068" i="25"/>
  <c r="R4070" i="25" s="1"/>
  <c r="Q4069" i="25"/>
  <c r="Q4070" i="25"/>
  <c r="Q4071" i="25"/>
  <c r="Q4072" i="25"/>
  <c r="Q4073" i="25"/>
  <c r="Q4074" i="25"/>
  <c r="R4076" i="25" s="1"/>
  <c r="Q4075" i="25"/>
  <c r="R4077" i="25" s="1"/>
  <c r="Q4076" i="25"/>
  <c r="R4078" i="25" s="1"/>
  <c r="Q4077" i="25"/>
  <c r="Q4078" i="25"/>
  <c r="Q4079" i="25"/>
  <c r="Q4080" i="25"/>
  <c r="Q4081" i="25"/>
  <c r="Q4082" i="25"/>
  <c r="R4084" i="25" s="1"/>
  <c r="Q4083" i="25"/>
  <c r="R4085" i="25" s="1"/>
  <c r="Q4084" i="25"/>
  <c r="R4086" i="25" s="1"/>
  <c r="Q4085" i="25"/>
  <c r="Q4086" i="25"/>
  <c r="Q4087" i="25"/>
  <c r="Q4088" i="25"/>
  <c r="Q4089" i="25"/>
  <c r="Q4090" i="25"/>
  <c r="R4092" i="25" s="1"/>
  <c r="Q4091" i="25"/>
  <c r="R4093" i="25" s="1"/>
  <c r="Q4092" i="25"/>
  <c r="R4094" i="25" s="1"/>
  <c r="Q4093" i="25"/>
  <c r="Q4094" i="25"/>
  <c r="Q4095" i="25"/>
  <c r="Q4096" i="25"/>
  <c r="Q4097" i="25"/>
  <c r="Q4098" i="25"/>
  <c r="R4100" i="25" s="1"/>
  <c r="Q4099" i="25"/>
  <c r="R4101" i="25" s="1"/>
  <c r="Q4100" i="25"/>
  <c r="R4102" i="25" s="1"/>
  <c r="Q4101" i="25"/>
  <c r="Q4102" i="25"/>
  <c r="Q4103" i="25"/>
  <c r="Q4104" i="25"/>
  <c r="Q4105" i="25"/>
  <c r="Q4106" i="25"/>
  <c r="R4108" i="25" s="1"/>
  <c r="Q4107" i="25"/>
  <c r="R4109" i="25" s="1"/>
  <c r="Q4108" i="25"/>
  <c r="R4110" i="25" s="1"/>
  <c r="Q4109" i="25"/>
  <c r="Q4110" i="25"/>
  <c r="Q4111" i="25"/>
  <c r="Q4112" i="25"/>
  <c r="Q4113" i="25"/>
  <c r="Q4114" i="25"/>
  <c r="R4116" i="25" s="1"/>
  <c r="Q4115" i="25"/>
  <c r="R4117" i="25" s="1"/>
  <c r="Q4116" i="25"/>
  <c r="R4118" i="25" s="1"/>
  <c r="Q4117" i="25"/>
  <c r="Q4118" i="25"/>
  <c r="Q4119" i="25"/>
  <c r="Q4120" i="25"/>
  <c r="Q4121" i="25"/>
  <c r="Q4122" i="25"/>
  <c r="R4124" i="25" s="1"/>
  <c r="Q4123" i="25"/>
  <c r="R4125" i="25" s="1"/>
  <c r="Q4124" i="25"/>
  <c r="R4126" i="25" s="1"/>
  <c r="Q4125" i="25"/>
  <c r="Q4126" i="25"/>
  <c r="Q4127" i="25"/>
  <c r="Q4128" i="25"/>
  <c r="Q4129" i="25"/>
  <c r="Q4130" i="25"/>
  <c r="R4132" i="25" s="1"/>
  <c r="Q4131" i="25"/>
  <c r="R4133" i="25" s="1"/>
  <c r="Q4132" i="25"/>
  <c r="R4134" i="25" s="1"/>
  <c r="Q4133" i="25"/>
  <c r="Q4134" i="25"/>
  <c r="Q4135" i="25"/>
  <c r="Q4136" i="25"/>
  <c r="Q4137" i="25"/>
  <c r="Q4138" i="25"/>
  <c r="R4140" i="25" s="1"/>
  <c r="Q4139" i="25"/>
  <c r="R4141" i="25" s="1"/>
  <c r="Q4140" i="25"/>
  <c r="R4142" i="25" s="1"/>
  <c r="Q4141" i="25"/>
  <c r="Q4142" i="25"/>
  <c r="Q4143" i="25"/>
  <c r="Q4144" i="25"/>
  <c r="Q4145" i="25"/>
  <c r="Q4146" i="25"/>
  <c r="R4148" i="25" s="1"/>
  <c r="Q4147" i="25"/>
  <c r="R4149" i="25" s="1"/>
  <c r="Q4148" i="25"/>
  <c r="R4150" i="25" s="1"/>
  <c r="Q4149" i="25"/>
  <c r="Q4150" i="25"/>
  <c r="Q4151" i="25"/>
  <c r="Q4152" i="25"/>
  <c r="Q4153" i="25"/>
  <c r="Q4154" i="25"/>
  <c r="R4156" i="25" s="1"/>
  <c r="Q4155" i="25"/>
  <c r="R4157" i="25" s="1"/>
  <c r="Q4156" i="25"/>
  <c r="R4158" i="25" s="1"/>
  <c r="Q4157" i="25"/>
  <c r="Q4158" i="25"/>
  <c r="Q4159" i="25"/>
  <c r="Q4160" i="25"/>
  <c r="Q4161" i="25"/>
  <c r="Q4162" i="25"/>
  <c r="R4164" i="25" s="1"/>
  <c r="Q4163" i="25"/>
  <c r="R4165" i="25" s="1"/>
  <c r="Q4164" i="25"/>
  <c r="R4166" i="25" s="1"/>
  <c r="Q4165" i="25"/>
  <c r="Q4166" i="25"/>
  <c r="Q4167" i="25"/>
  <c r="Q4168" i="25"/>
  <c r="Q4169" i="25"/>
  <c r="Q4170" i="25"/>
  <c r="R4172" i="25" s="1"/>
  <c r="Q4171" i="25"/>
  <c r="R4173" i="25" s="1"/>
  <c r="Q4172" i="25"/>
  <c r="R4174" i="25" s="1"/>
  <c r="Q4173" i="25"/>
  <c r="Q4174" i="25"/>
  <c r="Q4175" i="25"/>
  <c r="Q4176" i="25"/>
  <c r="Q4177" i="25"/>
  <c r="Q4178" i="25"/>
  <c r="R4180" i="25" s="1"/>
  <c r="Q4179" i="25"/>
  <c r="R4181" i="25" s="1"/>
  <c r="Q4180" i="25"/>
  <c r="R4182" i="25" s="1"/>
  <c r="Q4181" i="25"/>
  <c r="Q4182" i="25"/>
  <c r="Q4183" i="25"/>
  <c r="Q4184" i="25"/>
  <c r="Q4185" i="25"/>
  <c r="Q4186" i="25"/>
  <c r="R4188" i="25" s="1"/>
  <c r="Q4187" i="25"/>
  <c r="R4189" i="25" s="1"/>
  <c r="Q4188" i="25"/>
  <c r="R4190" i="25" s="1"/>
  <c r="Q4189" i="25"/>
  <c r="Q4190" i="25"/>
  <c r="Q4191" i="25"/>
  <c r="Q4192" i="25"/>
  <c r="Q4193" i="25"/>
  <c r="Q4194" i="25"/>
  <c r="R4196" i="25" s="1"/>
  <c r="Q4195" i="25"/>
  <c r="R4197" i="25" s="1"/>
  <c r="Q4196" i="25"/>
  <c r="R4198" i="25" s="1"/>
  <c r="Q4197" i="25"/>
  <c r="Q4198" i="25"/>
  <c r="Q4199" i="25"/>
  <c r="Q4200" i="25"/>
  <c r="Q4201" i="25"/>
  <c r="Q4202" i="25"/>
  <c r="R4204" i="25" s="1"/>
  <c r="Q4203" i="25"/>
  <c r="R4205" i="25" s="1"/>
  <c r="Q4204" i="25"/>
  <c r="R4206" i="25" s="1"/>
  <c r="Q4205" i="25"/>
  <c r="Q4206" i="25"/>
  <c r="Q4207" i="25"/>
  <c r="Q4208" i="25"/>
  <c r="Q4209" i="25"/>
  <c r="Q4210" i="25"/>
  <c r="R4212" i="25" s="1"/>
  <c r="Q4211" i="25"/>
  <c r="Q4212" i="25"/>
  <c r="R4214" i="25" s="1"/>
  <c r="Q4213" i="25"/>
  <c r="Q4214" i="25"/>
  <c r="Q4215" i="25"/>
  <c r="Q4216" i="25"/>
  <c r="Q4217" i="25"/>
  <c r="Q4218" i="25"/>
  <c r="R4220" i="25" s="1"/>
  <c r="Q4219" i="25"/>
  <c r="R4221" i="25" s="1"/>
  <c r="Q4220" i="25"/>
  <c r="R4222" i="25" s="1"/>
  <c r="Q4221" i="25"/>
  <c r="Q4222" i="25"/>
  <c r="Q4223" i="25"/>
  <c r="Q4224" i="25"/>
  <c r="Q4225" i="25"/>
  <c r="Q4226" i="25"/>
  <c r="R4228" i="25" s="1"/>
  <c r="Q4227" i="25"/>
  <c r="R4229" i="25" s="1"/>
  <c r="Q4228" i="25"/>
  <c r="R4230" i="25" s="1"/>
  <c r="Q4229" i="25"/>
  <c r="Q4230" i="25"/>
  <c r="Q4231" i="25"/>
  <c r="Q4232" i="25"/>
  <c r="Q4233" i="25"/>
  <c r="Q4234" i="25"/>
  <c r="R4236" i="25" s="1"/>
  <c r="Q4235" i="25"/>
  <c r="R4237" i="25" s="1"/>
  <c r="Q4236" i="25"/>
  <c r="R4238" i="25" s="1"/>
  <c r="Q4237" i="25"/>
  <c r="Q4238" i="25"/>
  <c r="Q4239" i="25"/>
  <c r="Q4240" i="25"/>
  <c r="Q4241" i="25"/>
  <c r="Q4242" i="25"/>
  <c r="R4244" i="25" s="1"/>
  <c r="Q4243" i="25"/>
  <c r="R4245" i="25" s="1"/>
  <c r="Q4244" i="25"/>
  <c r="R4246" i="25" s="1"/>
  <c r="Q4245" i="25"/>
  <c r="Q4246" i="25"/>
  <c r="Q4247" i="25"/>
  <c r="Q4248" i="25"/>
  <c r="Q4249" i="25"/>
  <c r="Q4250" i="25"/>
  <c r="R4252" i="25" s="1"/>
  <c r="Q4251" i="25"/>
  <c r="R4253" i="25" s="1"/>
  <c r="Q4252" i="25"/>
  <c r="R4254" i="25" s="1"/>
  <c r="Q4253" i="25"/>
  <c r="Q4254" i="25"/>
  <c r="Q4255" i="25"/>
  <c r="Q4256" i="25"/>
  <c r="Q4257" i="25"/>
  <c r="Q4258" i="25"/>
  <c r="R4260" i="25" s="1"/>
  <c r="Q4259" i="25"/>
  <c r="R4261" i="25" s="1"/>
  <c r="Q4260" i="25"/>
  <c r="R4262" i="25" s="1"/>
  <c r="Q4261" i="25"/>
  <c r="Q4262" i="25"/>
  <c r="Q4263" i="25"/>
  <c r="Q4264" i="25"/>
  <c r="Q4265" i="25"/>
  <c r="Q4266" i="25"/>
  <c r="R4268" i="25" s="1"/>
  <c r="Q4267" i="25"/>
  <c r="R4269" i="25" s="1"/>
  <c r="Q4268" i="25"/>
  <c r="R4270" i="25" s="1"/>
  <c r="Q4269" i="25"/>
  <c r="Q4270" i="25"/>
  <c r="Q4271" i="25"/>
  <c r="Q4272" i="25"/>
  <c r="Q4273" i="25"/>
  <c r="Q4274" i="25"/>
  <c r="R4276" i="25" s="1"/>
  <c r="Q4275" i="25"/>
  <c r="R4277" i="25" s="1"/>
  <c r="Q4276" i="25"/>
  <c r="R4278" i="25" s="1"/>
  <c r="Q4277" i="25"/>
  <c r="Q4278" i="25"/>
  <c r="Q4279" i="25"/>
  <c r="Q4280" i="25"/>
  <c r="Q4281" i="25"/>
  <c r="Q4282" i="25"/>
  <c r="R4284" i="25" s="1"/>
  <c r="Q4283" i="25"/>
  <c r="R4285" i="25" s="1"/>
  <c r="Q4284" i="25"/>
  <c r="R4286" i="25" s="1"/>
  <c r="Q4285" i="25"/>
  <c r="Q4286" i="25"/>
  <c r="Q4287" i="25"/>
  <c r="Q4288" i="25"/>
  <c r="Q4289" i="25"/>
  <c r="Q4290" i="25"/>
  <c r="R4292" i="25" s="1"/>
  <c r="Q4291" i="25"/>
  <c r="R4293" i="25" s="1"/>
  <c r="Q4292" i="25"/>
  <c r="R4294" i="25" s="1"/>
  <c r="Q4293" i="25"/>
  <c r="Q4294" i="25"/>
  <c r="Q4295" i="25"/>
  <c r="Q4296" i="25"/>
  <c r="Q4297" i="25"/>
  <c r="Q4298" i="25"/>
  <c r="R4300" i="25" s="1"/>
  <c r="Q4299" i="25"/>
  <c r="R4301" i="25" s="1"/>
  <c r="Q4300" i="25"/>
  <c r="R4302" i="25" s="1"/>
  <c r="Q4301" i="25"/>
  <c r="Q4302" i="25"/>
  <c r="Q4303" i="25"/>
  <c r="Q4304" i="25"/>
  <c r="Q4305" i="25"/>
  <c r="Q4306" i="25"/>
  <c r="R4308" i="25" s="1"/>
  <c r="Q4307" i="25"/>
  <c r="R4309" i="25" s="1"/>
  <c r="Q4308" i="25"/>
  <c r="R4310" i="25" s="1"/>
  <c r="Q4309" i="25"/>
  <c r="Q4310" i="25"/>
  <c r="Q4311" i="25"/>
  <c r="Q4312" i="25"/>
  <c r="Q4313" i="25"/>
  <c r="Q4314" i="25"/>
  <c r="R4316" i="25" s="1"/>
  <c r="Q4315" i="25"/>
  <c r="Q4316" i="25"/>
  <c r="R4318" i="25" s="1"/>
  <c r="Q4317" i="25"/>
  <c r="Q4318" i="25"/>
  <c r="Q4319" i="25"/>
  <c r="Q4320" i="25"/>
  <c r="Q4321" i="25"/>
  <c r="Q4322" i="25"/>
  <c r="R4324" i="25" s="1"/>
  <c r="Q4323" i="25"/>
  <c r="R4325" i="25" s="1"/>
  <c r="Q4324" i="25"/>
  <c r="R4326" i="25" s="1"/>
  <c r="Q4325" i="25"/>
  <c r="Q4326" i="25"/>
  <c r="Q4327" i="25"/>
  <c r="Q4328" i="25"/>
  <c r="Q4329" i="25"/>
  <c r="Q4330" i="25"/>
  <c r="R4332" i="25" s="1"/>
  <c r="Q4331" i="25"/>
  <c r="R4333" i="25" s="1"/>
  <c r="Q4332" i="25"/>
  <c r="R4334" i="25" s="1"/>
  <c r="Q4333" i="25"/>
  <c r="Q4334" i="25"/>
  <c r="Q4335" i="25"/>
  <c r="Q4336" i="25"/>
  <c r="Q4337" i="25"/>
  <c r="Q4338" i="25"/>
  <c r="R4340" i="25" s="1"/>
  <c r="Q4339" i="25"/>
  <c r="R4341" i="25" s="1"/>
  <c r="Q4340" i="25"/>
  <c r="R4342" i="25" s="1"/>
  <c r="Q4341" i="25"/>
  <c r="Q4342" i="25"/>
  <c r="Q4343" i="25"/>
  <c r="Q4344" i="25"/>
  <c r="Q4345" i="25"/>
  <c r="Q4346" i="25"/>
  <c r="R4348" i="25" s="1"/>
  <c r="Q4347" i="25"/>
  <c r="R4349" i="25" s="1"/>
  <c r="Q4348" i="25"/>
  <c r="R4350" i="25" s="1"/>
  <c r="Q4349" i="25"/>
  <c r="Q4350" i="25"/>
  <c r="Q4351" i="25"/>
  <c r="Q4352" i="25"/>
  <c r="Q4353" i="25"/>
  <c r="Q4354" i="25"/>
  <c r="R4356" i="25" s="1"/>
  <c r="Q4355" i="25"/>
  <c r="R4357" i="25" s="1"/>
  <c r="Q4356" i="25"/>
  <c r="R4358" i="25" s="1"/>
  <c r="Q4357" i="25"/>
  <c r="Q4358" i="25"/>
  <c r="Q4359" i="25"/>
  <c r="Q4360" i="25"/>
  <c r="Q4361" i="25"/>
  <c r="Q4362" i="25"/>
  <c r="R4364" i="25" s="1"/>
  <c r="Q4363" i="25"/>
  <c r="R4365" i="25" s="1"/>
  <c r="Q4364" i="25"/>
  <c r="R4366" i="25" s="1"/>
  <c r="Q4365" i="25"/>
  <c r="Q4366" i="25"/>
  <c r="Q4367" i="25"/>
  <c r="Q4368" i="25"/>
  <c r="Q4369" i="25"/>
  <c r="Q4370" i="25"/>
  <c r="R4372" i="25" s="1"/>
  <c r="Q4371" i="25"/>
  <c r="R4373" i="25" s="1"/>
  <c r="Q4372" i="25"/>
  <c r="R4374" i="25" s="1"/>
  <c r="Q4373" i="25"/>
  <c r="Q4374" i="25"/>
  <c r="Q4375" i="25"/>
  <c r="Q4376" i="25"/>
  <c r="Q4377" i="25"/>
  <c r="Q4378" i="25"/>
  <c r="R4380" i="25" s="1"/>
  <c r="Q4379" i="25"/>
  <c r="R4381" i="25" s="1"/>
  <c r="Q4380" i="25"/>
  <c r="R4382" i="25" s="1"/>
  <c r="Q4381" i="25"/>
  <c r="Q4382" i="25"/>
  <c r="Q4383" i="25"/>
  <c r="Q4384" i="25"/>
  <c r="Q4385" i="25"/>
  <c r="Q4386" i="25"/>
  <c r="R4388" i="25" s="1"/>
  <c r="Q4387" i="25"/>
  <c r="R4389" i="25" s="1"/>
  <c r="Q4388" i="25"/>
  <c r="R4390" i="25" s="1"/>
  <c r="Q4389" i="25"/>
  <c r="Q4390" i="25"/>
  <c r="Q4391" i="25"/>
  <c r="Q4392" i="25"/>
  <c r="Q4393" i="25"/>
  <c r="Q4394" i="25"/>
  <c r="R4396" i="25" s="1"/>
  <c r="Q4395" i="25"/>
  <c r="R4397" i="25" s="1"/>
  <c r="Q4396" i="25"/>
  <c r="R4398" i="25" s="1"/>
  <c r="Q4397" i="25"/>
  <c r="Q4398" i="25"/>
  <c r="Q4399" i="25"/>
  <c r="Q4400" i="25"/>
  <c r="Q4401" i="25"/>
  <c r="Q4402" i="25"/>
  <c r="R4404" i="25" s="1"/>
  <c r="Q4403" i="25"/>
  <c r="R4405" i="25" s="1"/>
  <c r="Q4404" i="25"/>
  <c r="R4406" i="25" s="1"/>
  <c r="Q4405" i="25"/>
  <c r="Q4406" i="25"/>
  <c r="Q4407" i="25"/>
  <c r="Q4408" i="25"/>
  <c r="Q4409" i="25"/>
  <c r="Q4410" i="25"/>
  <c r="R4412" i="25" s="1"/>
  <c r="Q4411" i="25"/>
  <c r="R4413" i="25" s="1"/>
  <c r="Q4412" i="25"/>
  <c r="R4414" i="25" s="1"/>
  <c r="Q4413" i="25"/>
  <c r="Q4414" i="25"/>
  <c r="Q4415" i="25"/>
  <c r="Q4416" i="25"/>
  <c r="Q4417" i="25"/>
  <c r="Q4418" i="25"/>
  <c r="R4420" i="25" s="1"/>
  <c r="Q4419" i="25"/>
  <c r="R4421" i="25" s="1"/>
  <c r="Q4420" i="25"/>
  <c r="R4422" i="25" s="1"/>
  <c r="Q4421" i="25"/>
  <c r="Q4422" i="25"/>
  <c r="Q4423" i="25"/>
  <c r="Q4424" i="25"/>
  <c r="Q4425" i="25"/>
  <c r="Q4426" i="25"/>
  <c r="R4428" i="25" s="1"/>
  <c r="Q4427" i="25"/>
  <c r="R4429" i="25" s="1"/>
  <c r="Q4428" i="25"/>
  <c r="R4430" i="25" s="1"/>
  <c r="Q4429" i="25"/>
  <c r="Q4430" i="25"/>
  <c r="Q4431" i="25"/>
  <c r="Q4432" i="25"/>
  <c r="Q4433" i="25"/>
  <c r="Q4434" i="25"/>
  <c r="R4436" i="25" s="1"/>
  <c r="Q4435" i="25"/>
  <c r="R4437" i="25" s="1"/>
  <c r="Q4436" i="25"/>
  <c r="R4438" i="25" s="1"/>
  <c r="Q4437" i="25"/>
  <c r="Q4438" i="25"/>
  <c r="Q4439" i="25"/>
  <c r="Q4440" i="25"/>
  <c r="Q4441" i="25"/>
  <c r="Q4442" i="25"/>
  <c r="R4444" i="25" s="1"/>
  <c r="Q4443" i="25"/>
  <c r="R4445" i="25" s="1"/>
  <c r="Q4444" i="25"/>
  <c r="R4446" i="25" s="1"/>
  <c r="Q4445" i="25"/>
  <c r="Q4446" i="25"/>
  <c r="Q4447" i="25"/>
  <c r="Q4448" i="25"/>
  <c r="Q4449" i="25"/>
  <c r="Q4450" i="25"/>
  <c r="R4452" i="25" s="1"/>
  <c r="Q4451" i="25"/>
  <c r="R4453" i="25" s="1"/>
  <c r="Q4452" i="25"/>
  <c r="R4454" i="25" s="1"/>
  <c r="Q4453" i="25"/>
  <c r="Q4454" i="25"/>
  <c r="Q4455" i="25"/>
  <c r="Q4456" i="25"/>
  <c r="Q4457" i="25"/>
  <c r="Q4458" i="25"/>
  <c r="R4460" i="25" s="1"/>
  <c r="Q4459" i="25"/>
  <c r="R4461" i="25" s="1"/>
  <c r="Q4460" i="25"/>
  <c r="R4462" i="25" s="1"/>
  <c r="Q4461" i="25"/>
  <c r="Q4462" i="25"/>
  <c r="Q4463" i="25"/>
  <c r="Q4464" i="25"/>
  <c r="Q4465" i="25"/>
  <c r="Q4466" i="25"/>
  <c r="R4468" i="25" s="1"/>
  <c r="Q4467" i="25"/>
  <c r="Q4468" i="25"/>
  <c r="R4470" i="25" s="1"/>
  <c r="Q4469" i="25"/>
  <c r="Q4470" i="25"/>
  <c r="Q4471" i="25"/>
  <c r="Q4472" i="25"/>
  <c r="Q4473" i="25"/>
  <c r="Q4474" i="25"/>
  <c r="R4476" i="25" s="1"/>
  <c r="Q4475" i="25"/>
  <c r="Q4476" i="25"/>
  <c r="R4478" i="25" s="1"/>
  <c r="Q4477" i="25"/>
  <c r="Q4478" i="25"/>
  <c r="Q4479" i="25"/>
  <c r="Q4480" i="25"/>
  <c r="Q4481" i="25"/>
  <c r="Q4482" i="25"/>
  <c r="R4484" i="25" s="1"/>
  <c r="Q4483" i="25"/>
  <c r="R4485" i="25" s="1"/>
  <c r="Q4484" i="25"/>
  <c r="R4486" i="25" s="1"/>
  <c r="Q4485" i="25"/>
  <c r="Q4486" i="25"/>
  <c r="Q4487" i="25"/>
  <c r="Q4488" i="25"/>
  <c r="Q4489" i="25"/>
  <c r="Q4490" i="25"/>
  <c r="R4492" i="25" s="1"/>
  <c r="Q4491" i="25"/>
  <c r="R4493" i="25" s="1"/>
  <c r="Q4492" i="25"/>
  <c r="R4494" i="25" s="1"/>
  <c r="Q4493" i="25"/>
  <c r="Q4494" i="25"/>
  <c r="Q4495" i="25"/>
  <c r="Q4496" i="25"/>
  <c r="Q4497" i="25"/>
  <c r="Q4498" i="25"/>
  <c r="R4500" i="25" s="1"/>
  <c r="Q4499" i="25"/>
  <c r="R4501" i="25" s="1"/>
  <c r="Q4500" i="25"/>
  <c r="R4502" i="25" s="1"/>
  <c r="Q4501" i="25"/>
  <c r="Q4502" i="25"/>
  <c r="Q4503" i="25"/>
  <c r="Q4504" i="25"/>
  <c r="Q4505" i="25"/>
  <c r="Q4506" i="25"/>
  <c r="R4508" i="25" s="1"/>
  <c r="Q4507" i="25"/>
  <c r="R4509" i="25" s="1"/>
  <c r="Q4508" i="25"/>
  <c r="R4510" i="25" s="1"/>
  <c r="Q4509" i="25"/>
  <c r="Q4510" i="25"/>
  <c r="Q4511" i="25"/>
  <c r="Q4512" i="25"/>
  <c r="Q4513" i="25"/>
  <c r="Q4514" i="25"/>
  <c r="R4516" i="25" s="1"/>
  <c r="Q4515" i="25"/>
  <c r="R4517" i="25" s="1"/>
  <c r="Q4516" i="25"/>
  <c r="R4518" i="25" s="1"/>
  <c r="Q4517" i="25"/>
  <c r="Q4518" i="25"/>
  <c r="Q4519" i="25"/>
  <c r="Q4520" i="25"/>
  <c r="Q4521" i="25"/>
  <c r="Q4522" i="25"/>
  <c r="R4524" i="25" s="1"/>
  <c r="Q4523" i="25"/>
  <c r="R4525" i="25" s="1"/>
  <c r="Q4524" i="25"/>
  <c r="R4526" i="25" s="1"/>
  <c r="Q4525" i="25"/>
  <c r="Q4526" i="25"/>
  <c r="Q4527" i="25"/>
  <c r="Q4528" i="25"/>
  <c r="Q4529" i="25"/>
  <c r="Q4530" i="25"/>
  <c r="R4532" i="25" s="1"/>
  <c r="Q4531" i="25"/>
  <c r="Q4532" i="25"/>
  <c r="R4534" i="25" s="1"/>
  <c r="Q4533" i="25"/>
  <c r="Q4534" i="25"/>
  <c r="Q4535" i="25"/>
  <c r="Q4536" i="25"/>
  <c r="Q4537" i="25"/>
  <c r="Q4538" i="25"/>
  <c r="R4540" i="25" s="1"/>
  <c r="Q4539" i="25"/>
  <c r="R4541" i="25" s="1"/>
  <c r="Q4540" i="25"/>
  <c r="R4542" i="25" s="1"/>
  <c r="Q4541" i="25"/>
  <c r="Q4542" i="25"/>
  <c r="Q4543" i="25"/>
  <c r="Q4544" i="25"/>
  <c r="Q4545" i="25"/>
  <c r="Q4546" i="25"/>
  <c r="R4548" i="25" s="1"/>
  <c r="Q4547" i="25"/>
  <c r="R4549" i="25" s="1"/>
  <c r="Q4548" i="25"/>
  <c r="R4550" i="25" s="1"/>
  <c r="Q4549" i="25"/>
  <c r="Q4550" i="25"/>
  <c r="Q4551" i="25"/>
  <c r="Q4552" i="25"/>
  <c r="Q4553" i="25"/>
  <c r="Q4554" i="25"/>
  <c r="R4556" i="25" s="1"/>
  <c r="Q4555" i="25"/>
  <c r="R4557" i="25" s="1"/>
  <c r="Q4556" i="25"/>
  <c r="R4558" i="25" s="1"/>
  <c r="Q4557" i="25"/>
  <c r="Q4558" i="25"/>
  <c r="Q4559" i="25"/>
  <c r="Q4560" i="25"/>
  <c r="Q4561" i="25"/>
  <c r="Q4562" i="25"/>
  <c r="R4564" i="25" s="1"/>
  <c r="Q4563" i="25"/>
  <c r="Q4564" i="25"/>
  <c r="R4566" i="25" s="1"/>
  <c r="Q4565" i="25"/>
  <c r="Q4566" i="25"/>
  <c r="Q4567" i="25"/>
  <c r="Q4568" i="25"/>
  <c r="Q4569" i="25"/>
  <c r="Q4570" i="25"/>
  <c r="R4572" i="25" s="1"/>
  <c r="Q4571" i="25"/>
  <c r="R4573" i="25" s="1"/>
  <c r="Q4572" i="25"/>
  <c r="R4574" i="25" s="1"/>
  <c r="Q4573" i="25"/>
  <c r="Q4574" i="25"/>
  <c r="Q4575" i="25"/>
  <c r="Q4576" i="25"/>
  <c r="Q4577" i="25"/>
  <c r="Q4578" i="25"/>
  <c r="R4580" i="25" s="1"/>
  <c r="Q4579" i="25"/>
  <c r="R4581" i="25" s="1"/>
  <c r="Q4580" i="25"/>
  <c r="R4582" i="25" s="1"/>
  <c r="Q4581" i="25"/>
  <c r="Q4582" i="25"/>
  <c r="Q4583" i="25"/>
  <c r="Q4584" i="25"/>
  <c r="Q4585" i="25"/>
  <c r="Q4586" i="25"/>
  <c r="R4588" i="25" s="1"/>
  <c r="Q4587" i="25"/>
  <c r="R4589" i="25" s="1"/>
  <c r="Q4588" i="25"/>
  <c r="R4590" i="25" s="1"/>
  <c r="Q4589" i="25"/>
  <c r="Q4590" i="25"/>
  <c r="Q4591" i="25"/>
  <c r="Q4592" i="25"/>
  <c r="Q4593" i="25"/>
  <c r="Q4594" i="25"/>
  <c r="R4596" i="25" s="1"/>
  <c r="Q4595" i="25"/>
  <c r="R4597" i="25" s="1"/>
  <c r="Q4596" i="25"/>
  <c r="R4598" i="25" s="1"/>
  <c r="Q4597" i="25"/>
  <c r="Q4598" i="25"/>
  <c r="Q4599" i="25"/>
  <c r="Q4600" i="25"/>
  <c r="Q4601" i="25"/>
  <c r="Q4602" i="25"/>
  <c r="R4604" i="25" s="1"/>
  <c r="Q4603" i="25"/>
  <c r="R4605" i="25" s="1"/>
  <c r="Q4604" i="25"/>
  <c r="R4606" i="25" s="1"/>
  <c r="Q4605" i="25"/>
  <c r="Q4606" i="25"/>
  <c r="Q4607" i="25"/>
  <c r="Q4608" i="25"/>
  <c r="Q4609" i="25"/>
  <c r="Q4610" i="25"/>
  <c r="R4612" i="25" s="1"/>
  <c r="Q4611" i="25"/>
  <c r="R4613" i="25" s="1"/>
  <c r="Q4612" i="25"/>
  <c r="R4614" i="25" s="1"/>
  <c r="Q4613" i="25"/>
  <c r="Q4614" i="25"/>
  <c r="Q4615" i="25"/>
  <c r="Q4616" i="25"/>
  <c r="Q4617" i="25"/>
  <c r="Q4618" i="25"/>
  <c r="R4620" i="25" s="1"/>
  <c r="Q4619" i="25"/>
  <c r="R4621" i="25" s="1"/>
  <c r="Q4620" i="25"/>
  <c r="R4622" i="25" s="1"/>
  <c r="Q4621" i="25"/>
  <c r="Q4622" i="25"/>
  <c r="Q4623" i="25"/>
  <c r="Q4624" i="25"/>
  <c r="Q4625" i="25"/>
  <c r="Q4626" i="25"/>
  <c r="R4628" i="25" s="1"/>
  <c r="Q4627" i="25"/>
  <c r="R4629" i="25" s="1"/>
  <c r="Q4628" i="25"/>
  <c r="R4630" i="25" s="1"/>
  <c r="Q4629" i="25"/>
  <c r="Q4630" i="25"/>
  <c r="Q4631" i="25"/>
  <c r="Q4632" i="25"/>
  <c r="Q4633" i="25"/>
  <c r="Q4634" i="25"/>
  <c r="R4636" i="25" s="1"/>
  <c r="Q4635" i="25"/>
  <c r="R4637" i="25" s="1"/>
  <c r="Q4636" i="25"/>
  <c r="R4638" i="25" s="1"/>
  <c r="Q4637" i="25"/>
  <c r="Q4638" i="25"/>
  <c r="Q4639" i="25"/>
  <c r="Q4640" i="25"/>
  <c r="Q4641" i="25"/>
  <c r="Q4642" i="25"/>
  <c r="R4644" i="25" s="1"/>
  <c r="Q4643" i="25"/>
  <c r="R4645" i="25" s="1"/>
  <c r="Q4644" i="25"/>
  <c r="R4646" i="25" s="1"/>
  <c r="Q4645" i="25"/>
  <c r="Q4646" i="25"/>
  <c r="Q4647" i="25"/>
  <c r="Q4648" i="25"/>
  <c r="Q4649" i="25"/>
  <c r="Q4650" i="25"/>
  <c r="R4652" i="25" s="1"/>
  <c r="Q4651" i="25"/>
  <c r="R4653" i="25" s="1"/>
  <c r="Q4652" i="25"/>
  <c r="R4654" i="25" s="1"/>
  <c r="Q4653" i="25"/>
  <c r="Q4654" i="25"/>
  <c r="Q4655" i="25"/>
  <c r="Q4656" i="25"/>
  <c r="Q4657" i="25"/>
  <c r="Q4658" i="25"/>
  <c r="R4660" i="25" s="1"/>
  <c r="Q4659" i="25"/>
  <c r="R4661" i="25" s="1"/>
  <c r="Q4660" i="25"/>
  <c r="R4662" i="25" s="1"/>
  <c r="Q4661" i="25"/>
  <c r="Q4662" i="25"/>
  <c r="Q4663" i="25"/>
  <c r="Q4664" i="25"/>
  <c r="Q4665" i="25"/>
  <c r="Q4666" i="25"/>
  <c r="R4668" i="25" s="1"/>
  <c r="Q4667" i="25"/>
  <c r="R4669" i="25" s="1"/>
  <c r="Q4668" i="25"/>
  <c r="R4670" i="25" s="1"/>
  <c r="Q4669" i="25"/>
  <c r="Q4670" i="25"/>
  <c r="Q4671" i="25"/>
  <c r="Q4672" i="25"/>
  <c r="Q4673" i="25"/>
  <c r="Q4674" i="25"/>
  <c r="R4676" i="25" s="1"/>
  <c r="Q4675" i="25"/>
  <c r="R4677" i="25" s="1"/>
  <c r="Q4676" i="25"/>
  <c r="R4678" i="25" s="1"/>
  <c r="Q4677" i="25"/>
  <c r="Q4678" i="25"/>
  <c r="Q4679" i="25"/>
  <c r="Q4680" i="25"/>
  <c r="Q4681" i="25"/>
  <c r="Q4682" i="25"/>
  <c r="R4684" i="25" s="1"/>
  <c r="Q4683" i="25"/>
  <c r="R4685" i="25" s="1"/>
  <c r="Q4684" i="25"/>
  <c r="R4686" i="25" s="1"/>
  <c r="Q4685" i="25"/>
  <c r="Q4686" i="25"/>
  <c r="Q4687" i="25"/>
  <c r="Q4688" i="25"/>
  <c r="Q4689" i="25"/>
  <c r="Q4690" i="25"/>
  <c r="R4692" i="25" s="1"/>
  <c r="Q4691" i="25"/>
  <c r="R4693" i="25" s="1"/>
  <c r="Q4692" i="25"/>
  <c r="R4694" i="25" s="1"/>
  <c r="Q4693" i="25"/>
  <c r="Q4694" i="25"/>
  <c r="Q4695" i="25"/>
  <c r="Q4696" i="25"/>
  <c r="Q4697" i="25"/>
  <c r="Q4698" i="25"/>
  <c r="R4700" i="25" s="1"/>
  <c r="Q4699" i="25"/>
  <c r="R4701" i="25" s="1"/>
  <c r="Q4700" i="25"/>
  <c r="R4702" i="25" s="1"/>
  <c r="Q4701" i="25"/>
  <c r="Q4702" i="25"/>
  <c r="Q4703" i="25"/>
  <c r="Q4704" i="25"/>
  <c r="Q4705" i="25"/>
  <c r="Q4706" i="25"/>
  <c r="R4708" i="25" s="1"/>
  <c r="Q4707" i="25"/>
  <c r="R4709" i="25" s="1"/>
  <c r="Q4708" i="25"/>
  <c r="R4710" i="25" s="1"/>
  <c r="Q4709" i="25"/>
  <c r="Q4710" i="25"/>
  <c r="Q4711" i="25"/>
  <c r="Q4712" i="25"/>
  <c r="Q4713" i="25"/>
  <c r="Q4714" i="25"/>
  <c r="R4716" i="25" s="1"/>
  <c r="Q4715" i="25"/>
  <c r="R4717" i="25" s="1"/>
  <c r="Q4716" i="25"/>
  <c r="R4718" i="25" s="1"/>
  <c r="Q4717" i="25"/>
  <c r="Q4718" i="25"/>
  <c r="Q4719" i="25"/>
  <c r="Q4720" i="25"/>
  <c r="Q4721" i="25"/>
  <c r="Q4722" i="25"/>
  <c r="R4724" i="25" s="1"/>
  <c r="Q4723" i="25"/>
  <c r="R4725" i="25" s="1"/>
  <c r="Q4724" i="25"/>
  <c r="R4726" i="25" s="1"/>
  <c r="Q4725" i="25"/>
  <c r="Q4726" i="25"/>
  <c r="Q4727" i="25"/>
  <c r="Q4728" i="25"/>
  <c r="Q4729" i="25"/>
  <c r="Q4730" i="25"/>
  <c r="R4732" i="25" s="1"/>
  <c r="Q4731" i="25"/>
  <c r="R4733" i="25" s="1"/>
  <c r="Q4732" i="25"/>
  <c r="R4734" i="25" s="1"/>
  <c r="Q4733" i="25"/>
  <c r="Q4734" i="25"/>
  <c r="Q4735" i="25"/>
  <c r="Q4736" i="25"/>
  <c r="Q4737" i="25"/>
  <c r="Q4738" i="25"/>
  <c r="R4740" i="25" s="1"/>
  <c r="Q4739" i="25"/>
  <c r="R4741" i="25" s="1"/>
  <c r="Q4740" i="25"/>
  <c r="R4742" i="25" s="1"/>
  <c r="Q4741" i="25"/>
  <c r="Q4742" i="25"/>
  <c r="Q4743" i="25"/>
  <c r="Q4744" i="25"/>
  <c r="Q4745" i="25"/>
  <c r="Q4746" i="25"/>
  <c r="R4748" i="25" s="1"/>
  <c r="Q4747" i="25"/>
  <c r="R4749" i="25" s="1"/>
  <c r="Q4748" i="25"/>
  <c r="R4750" i="25" s="1"/>
  <c r="Q4749" i="25"/>
  <c r="Q4750" i="25"/>
  <c r="Q4751" i="25"/>
  <c r="Q4752" i="25"/>
  <c r="Q4753" i="25"/>
  <c r="Q4754" i="25"/>
  <c r="R4756" i="25" s="1"/>
  <c r="Q4755" i="25"/>
  <c r="R4757" i="25" s="1"/>
  <c r="Q4756" i="25"/>
  <c r="R4758" i="25" s="1"/>
  <c r="Q4757" i="25"/>
  <c r="Q4758" i="25"/>
  <c r="Q4759" i="25"/>
  <c r="Q4760" i="25"/>
  <c r="Q4761" i="25"/>
  <c r="Q4762" i="25"/>
  <c r="R4764" i="25" s="1"/>
  <c r="Q4763" i="25"/>
  <c r="R4765" i="25" s="1"/>
  <c r="Q4764" i="25"/>
  <c r="R4766" i="25" s="1"/>
  <c r="Q4765" i="25"/>
  <c r="Q4766" i="25"/>
  <c r="Q4767" i="25"/>
  <c r="Q4768" i="25"/>
  <c r="Q4769" i="25"/>
  <c r="Q4770" i="25"/>
  <c r="R4772" i="25" s="1"/>
  <c r="Q4771" i="25"/>
  <c r="R4773" i="25" s="1"/>
  <c r="Q4772" i="25"/>
  <c r="R4774" i="25" s="1"/>
  <c r="Q4773" i="25"/>
  <c r="Q4774" i="25"/>
  <c r="Q4775" i="25"/>
  <c r="Q4776" i="25"/>
  <c r="Q4777" i="25"/>
  <c r="Q4778" i="25"/>
  <c r="R4780" i="25" s="1"/>
  <c r="Q4779" i="25"/>
  <c r="R4781" i="25" s="1"/>
  <c r="Q4780" i="25"/>
  <c r="R4782" i="25" s="1"/>
  <c r="Q4781" i="25"/>
  <c r="Q4782" i="25"/>
  <c r="Q4783" i="25"/>
  <c r="Q4784" i="25"/>
  <c r="Q4785" i="25"/>
  <c r="Q4786" i="25"/>
  <c r="R4788" i="25" s="1"/>
  <c r="Q4787" i="25"/>
  <c r="R4789" i="25" s="1"/>
  <c r="Q4788" i="25"/>
  <c r="R4790" i="25" s="1"/>
  <c r="Q4789" i="25"/>
  <c r="Q4790" i="25"/>
  <c r="Q4791" i="25"/>
  <c r="Q4792" i="25"/>
  <c r="Q4793" i="25"/>
  <c r="Q4794" i="25"/>
  <c r="R4796" i="25" s="1"/>
  <c r="Q4795" i="25"/>
  <c r="R4797" i="25" s="1"/>
  <c r="Q4796" i="25"/>
  <c r="R4798" i="25" s="1"/>
  <c r="Q4797" i="25"/>
  <c r="Q4798" i="25"/>
  <c r="Q4799" i="25"/>
  <c r="Q4800" i="25"/>
  <c r="Q4801" i="25"/>
  <c r="Q4802" i="25"/>
  <c r="R4804" i="25" s="1"/>
  <c r="Q4803" i="25"/>
  <c r="R4805" i="25" s="1"/>
  <c r="Q4804" i="25"/>
  <c r="R4806" i="25" s="1"/>
  <c r="Q4805" i="25"/>
  <c r="Q4806" i="25"/>
  <c r="Q4807" i="25"/>
  <c r="Q4808" i="25"/>
  <c r="Q4809" i="25"/>
  <c r="Q4810" i="25"/>
  <c r="R4812" i="25" s="1"/>
  <c r="Q4811" i="25"/>
  <c r="R4813" i="25" s="1"/>
  <c r="Q4812" i="25"/>
  <c r="R4814" i="25" s="1"/>
  <c r="Q4813" i="25"/>
  <c r="Q4814" i="25"/>
  <c r="Q4815" i="25"/>
  <c r="Q4816" i="25"/>
  <c r="Q4817" i="25"/>
  <c r="Q4818" i="25"/>
  <c r="R4820" i="25" s="1"/>
  <c r="Q4819" i="25"/>
  <c r="R4821" i="25" s="1"/>
  <c r="Q4820" i="25"/>
  <c r="R4822" i="25" s="1"/>
  <c r="Q4821" i="25"/>
  <c r="Q4822" i="25"/>
  <c r="Q4823" i="25"/>
  <c r="Q4824" i="25"/>
  <c r="Q4825" i="25"/>
  <c r="Q4826" i="25"/>
  <c r="R4828" i="25" s="1"/>
  <c r="Q4827" i="25"/>
  <c r="Q4828" i="25"/>
  <c r="R4830" i="25" s="1"/>
  <c r="Q4829" i="25"/>
  <c r="Q4830" i="25"/>
  <c r="Q4831" i="25"/>
  <c r="Q4832" i="25"/>
  <c r="Q4833" i="25"/>
  <c r="Q4834" i="25"/>
  <c r="R4836" i="25" s="1"/>
  <c r="Q4835" i="25"/>
  <c r="R4837" i="25" s="1"/>
  <c r="Q4836" i="25"/>
  <c r="R4838" i="25" s="1"/>
  <c r="Q4837" i="25"/>
  <c r="Q4838" i="25"/>
  <c r="Q4839" i="25"/>
  <c r="Q4840" i="25"/>
  <c r="Q4841" i="25"/>
  <c r="Q4842" i="25"/>
  <c r="R4844" i="25" s="1"/>
  <c r="Q4843" i="25"/>
  <c r="R4845" i="25" s="1"/>
  <c r="Q4844" i="25"/>
  <c r="R4846" i="25" s="1"/>
  <c r="Q4845" i="25"/>
  <c r="Q4846" i="25"/>
  <c r="Q4847" i="25"/>
  <c r="Q4848" i="25"/>
  <c r="Q4849" i="25"/>
  <c r="Q4850" i="25"/>
  <c r="R4852" i="25" s="1"/>
  <c r="Q4851" i="25"/>
  <c r="R4853" i="25" s="1"/>
  <c r="Q4852" i="25"/>
  <c r="R4854" i="25" s="1"/>
  <c r="Q4853" i="25"/>
  <c r="Q4854" i="25"/>
  <c r="Q4855" i="25"/>
  <c r="Q4856" i="25"/>
  <c r="Q4857" i="25"/>
  <c r="Q4858" i="25"/>
  <c r="R4860" i="25" s="1"/>
  <c r="Q4859" i="25"/>
  <c r="R4861" i="25" s="1"/>
  <c r="Q4860" i="25"/>
  <c r="R4862" i="25" s="1"/>
  <c r="Q4861" i="25"/>
  <c r="Q4862" i="25"/>
  <c r="Q4863" i="25"/>
  <c r="Q4864" i="25"/>
  <c r="Q4865" i="25"/>
  <c r="Q4866" i="25"/>
  <c r="R4868" i="25" s="1"/>
  <c r="Q4867" i="25"/>
  <c r="R4869" i="25" s="1"/>
  <c r="Q4868" i="25"/>
  <c r="R4870" i="25" s="1"/>
  <c r="Q4869" i="25"/>
  <c r="Q4870" i="25"/>
  <c r="Q4871" i="25"/>
  <c r="Q4872" i="25"/>
  <c r="Q4873" i="25"/>
  <c r="Q4874" i="25"/>
  <c r="R4876" i="25" s="1"/>
  <c r="Q4875" i="25"/>
  <c r="R4877" i="25" s="1"/>
  <c r="Q4876" i="25"/>
  <c r="R4878" i="25" s="1"/>
  <c r="Q4877" i="25"/>
  <c r="Q4878" i="25"/>
  <c r="Q4879" i="25"/>
  <c r="Q4880" i="25"/>
  <c r="Q4881" i="25"/>
  <c r="Q4882" i="25"/>
  <c r="R4884" i="25" s="1"/>
  <c r="Q4883" i="25"/>
  <c r="R4885" i="25" s="1"/>
  <c r="Q4884" i="25"/>
  <c r="R4886" i="25" s="1"/>
  <c r="Q4885" i="25"/>
  <c r="Q4886" i="25"/>
  <c r="Q4887" i="25"/>
  <c r="Q4888" i="25"/>
  <c r="Q4889" i="25"/>
  <c r="Q4890" i="25"/>
  <c r="R4892" i="25" s="1"/>
  <c r="Q4891" i="25"/>
  <c r="R4893" i="25" s="1"/>
  <c r="Q4892" i="25"/>
  <c r="R4894" i="25" s="1"/>
  <c r="Q4893" i="25"/>
  <c r="Q4894" i="25"/>
  <c r="Q4895" i="25"/>
  <c r="Q4896" i="25"/>
  <c r="Q4897" i="25"/>
  <c r="Q4898" i="25"/>
  <c r="R4900" i="25" s="1"/>
  <c r="Q4899" i="25"/>
  <c r="R4901" i="25" s="1"/>
  <c r="Q4900" i="25"/>
  <c r="R4902" i="25" s="1"/>
  <c r="Q4901" i="25"/>
  <c r="Q4902" i="25"/>
  <c r="Q4903" i="25"/>
  <c r="Q4904" i="25"/>
  <c r="Q4905" i="25"/>
  <c r="Q4906" i="25"/>
  <c r="R4908" i="25" s="1"/>
  <c r="Q4907" i="25"/>
  <c r="R4909" i="25" s="1"/>
  <c r="Q4908" i="25"/>
  <c r="R4910" i="25" s="1"/>
  <c r="Q4909" i="25"/>
  <c r="Q4910" i="25"/>
  <c r="Q4911" i="25"/>
  <c r="Q4912" i="25"/>
  <c r="Q4913" i="25"/>
  <c r="Q4914" i="25"/>
  <c r="R4916" i="25" s="1"/>
  <c r="Q4915" i="25"/>
  <c r="R4917" i="25" s="1"/>
  <c r="Q4916" i="25"/>
  <c r="R4918" i="25" s="1"/>
  <c r="Q4917" i="25"/>
  <c r="Q4918" i="25"/>
  <c r="Q4919" i="25"/>
  <c r="Q4920" i="25"/>
  <c r="Q4921" i="25"/>
  <c r="Q4922" i="25"/>
  <c r="R4924" i="25" s="1"/>
  <c r="Q4923" i="25"/>
  <c r="R4925" i="25" s="1"/>
  <c r="Q4924" i="25"/>
  <c r="R4926" i="25" s="1"/>
  <c r="Q4925" i="25"/>
  <c r="Q4926" i="25"/>
  <c r="Q4927" i="25"/>
  <c r="Q4928" i="25"/>
  <c r="Q4929" i="25"/>
  <c r="Q4930" i="25"/>
  <c r="R4932" i="25" s="1"/>
  <c r="Q4931" i="25"/>
  <c r="R4933" i="25" s="1"/>
  <c r="Q4932" i="25"/>
  <c r="R4934" i="25" s="1"/>
  <c r="Q4933" i="25"/>
  <c r="Q4934" i="25"/>
  <c r="Q4935" i="25"/>
  <c r="Q4936" i="25"/>
  <c r="Q4937" i="25"/>
  <c r="Q4938" i="25"/>
  <c r="R4940" i="25" s="1"/>
  <c r="Q4939" i="25"/>
  <c r="R4941" i="25" s="1"/>
  <c r="Q4940" i="25"/>
  <c r="R4942" i="25" s="1"/>
  <c r="Q4941" i="25"/>
  <c r="Q4942" i="25"/>
  <c r="Q4943" i="25"/>
  <c r="Q4944" i="25"/>
  <c r="Q4945" i="25"/>
  <c r="Q4946" i="25"/>
  <c r="R4948" i="25" s="1"/>
  <c r="Q4947" i="25"/>
  <c r="R4949" i="25" s="1"/>
  <c r="Q4948" i="25"/>
  <c r="R4950" i="25" s="1"/>
  <c r="Q4949" i="25"/>
  <c r="Q4950" i="25"/>
  <c r="Q4951" i="25"/>
  <c r="Q4952" i="25"/>
  <c r="Q4953" i="25"/>
  <c r="Q4954" i="25"/>
  <c r="R4956" i="25" s="1"/>
  <c r="Q4955" i="25"/>
  <c r="R4957" i="25" s="1"/>
  <c r="Q4956" i="25"/>
  <c r="R4958" i="25" s="1"/>
  <c r="Q4957" i="25"/>
  <c r="Q4958" i="25"/>
  <c r="Q4959" i="25"/>
  <c r="Q4960" i="25"/>
  <c r="Q4961" i="25"/>
  <c r="Q4962" i="25"/>
  <c r="R4964" i="25" s="1"/>
  <c r="Q4963" i="25"/>
  <c r="R4965" i="25" s="1"/>
  <c r="Q4964" i="25"/>
  <c r="R4966" i="25" s="1"/>
  <c r="Q4965" i="25"/>
  <c r="Q4966" i="25"/>
  <c r="Q4967" i="25"/>
  <c r="Q4968" i="25"/>
  <c r="Q4969" i="25"/>
  <c r="Q4970" i="25"/>
  <c r="R4972" i="25" s="1"/>
  <c r="Q4971" i="25"/>
  <c r="R4973" i="25" s="1"/>
  <c r="Q4972" i="25"/>
  <c r="R4974" i="25" s="1"/>
  <c r="Q4973" i="25"/>
  <c r="Q4974" i="25"/>
  <c r="Q4975" i="25"/>
  <c r="Q4976" i="25"/>
  <c r="Q4977" i="25"/>
  <c r="Q4978" i="25"/>
  <c r="R4980" i="25" s="1"/>
  <c r="Q4979" i="25"/>
  <c r="R4981" i="25" s="1"/>
  <c r="Q4980" i="25"/>
  <c r="R4982" i="25" s="1"/>
  <c r="Q4981" i="25"/>
  <c r="Q4982" i="25"/>
  <c r="Q4983" i="25"/>
  <c r="Q4984" i="25"/>
  <c r="Q4985" i="25"/>
  <c r="Q4986" i="25"/>
  <c r="R4988" i="25" s="1"/>
  <c r="Q4987" i="25"/>
  <c r="R4989" i="25" s="1"/>
  <c r="Q4988" i="25"/>
  <c r="R4990" i="25" s="1"/>
  <c r="Q4989" i="25"/>
  <c r="Q4990" i="25"/>
  <c r="Q4991" i="25"/>
  <c r="Q4992" i="25"/>
  <c r="Q4993" i="25"/>
  <c r="Q4994" i="25"/>
  <c r="R4996" i="25" s="1"/>
  <c r="Q4995" i="25"/>
  <c r="R4997" i="25" s="1"/>
  <c r="Q4996" i="25"/>
  <c r="R4998" i="25" s="1"/>
  <c r="Q4997" i="25"/>
  <c r="Q4998" i="25"/>
  <c r="Q4999" i="25"/>
  <c r="Q5000" i="25"/>
  <c r="Q5001" i="25"/>
  <c r="Q5002" i="25"/>
  <c r="R5004" i="25" s="1"/>
  <c r="Q5003" i="25"/>
  <c r="R5005" i="25" s="1"/>
  <c r="Q5004" i="25"/>
  <c r="R5006" i="25" s="1"/>
  <c r="Q5005" i="25"/>
  <c r="Q5006" i="25"/>
  <c r="Q5007" i="25"/>
  <c r="Q5008" i="25"/>
  <c r="Q5009" i="25"/>
  <c r="Q5010" i="25"/>
  <c r="R5012" i="25" s="1"/>
  <c r="Q5011" i="25"/>
  <c r="R5013" i="25" s="1"/>
  <c r="Q5012" i="25"/>
  <c r="R5014" i="25" s="1"/>
  <c r="Q5013" i="25"/>
  <c r="Q5014" i="25"/>
  <c r="Q5015" i="25"/>
  <c r="Q5016" i="25"/>
  <c r="Q5017" i="25"/>
  <c r="Q5018" i="25"/>
  <c r="R5020" i="25" s="1"/>
  <c r="Q5019" i="25"/>
  <c r="R5021" i="25" s="1"/>
  <c r="Q5020" i="25"/>
  <c r="R5022" i="25" s="1"/>
  <c r="Q5021" i="25"/>
  <c r="Q5022" i="25"/>
  <c r="Q5023" i="25"/>
  <c r="Q5024" i="25"/>
  <c r="Q5025" i="25"/>
  <c r="Q5026" i="25"/>
  <c r="R5028" i="25" s="1"/>
  <c r="Q5027" i="25"/>
  <c r="R5029" i="25" s="1"/>
  <c r="Q5028" i="25"/>
  <c r="R5030" i="25" s="1"/>
  <c r="Q5029" i="25"/>
  <c r="Q5030" i="25"/>
  <c r="Q5031" i="25"/>
  <c r="Q5032" i="25"/>
  <c r="Q5033" i="25"/>
  <c r="Q5034" i="25"/>
  <c r="R5036" i="25" s="1"/>
  <c r="Q5035" i="25"/>
  <c r="R5037" i="25" s="1"/>
  <c r="Q5036" i="25"/>
  <c r="R5038" i="25" s="1"/>
  <c r="Q5037" i="25"/>
  <c r="Q5038" i="25"/>
  <c r="Q5039" i="25"/>
  <c r="Q5040" i="25"/>
  <c r="Q5041" i="25"/>
  <c r="Q5042" i="25"/>
  <c r="R5044" i="25" s="1"/>
  <c r="Q5043" i="25"/>
  <c r="R5045" i="25" s="1"/>
  <c r="Q5044" i="25"/>
  <c r="R5046" i="25" s="1"/>
  <c r="Q5045" i="25"/>
  <c r="Q5046" i="25"/>
  <c r="Q5047" i="25"/>
  <c r="Q5048" i="25"/>
  <c r="Q5049" i="25"/>
  <c r="Q5050" i="25"/>
  <c r="R5052" i="25" s="1"/>
  <c r="Q5051" i="25"/>
  <c r="R5053" i="25" s="1"/>
  <c r="Q5052" i="25"/>
  <c r="R5054" i="25" s="1"/>
  <c r="Q5053" i="25"/>
  <c r="Q5054" i="25"/>
  <c r="Q5055" i="25"/>
  <c r="Q5056" i="25"/>
  <c r="Q5057" i="25"/>
  <c r="Q5058" i="25"/>
  <c r="R5060" i="25" s="1"/>
  <c r="Q5059" i="25"/>
  <c r="R5061" i="25" s="1"/>
  <c r="Q5060" i="25"/>
  <c r="R5062" i="25" s="1"/>
  <c r="Q5061" i="25"/>
  <c r="Q5062" i="25"/>
  <c r="Q5063" i="25"/>
  <c r="Q5064" i="25"/>
  <c r="Q5065" i="25"/>
  <c r="Q5066" i="25"/>
  <c r="R5068" i="25" s="1"/>
  <c r="Q5067" i="25"/>
  <c r="R5069" i="25" s="1"/>
  <c r="Q5068" i="25"/>
  <c r="R5070" i="25" s="1"/>
  <c r="Q5069" i="25"/>
  <c r="Q5070" i="25"/>
  <c r="Q5071" i="25"/>
  <c r="Q5072" i="25"/>
  <c r="Q5073" i="25"/>
  <c r="Q5074" i="25"/>
  <c r="R5076" i="25" s="1"/>
  <c r="Q5075" i="25"/>
  <c r="Q5076" i="25"/>
  <c r="R5078" i="25" s="1"/>
  <c r="Q5077" i="25"/>
  <c r="Q5078" i="25"/>
  <c r="Q5079" i="25"/>
  <c r="Q5080" i="25"/>
  <c r="Q5081" i="25"/>
  <c r="Q5082" i="25"/>
  <c r="R5084" i="25" s="1"/>
  <c r="Q5083" i="25"/>
  <c r="R5085" i="25" s="1"/>
  <c r="Q5084" i="25"/>
  <c r="R5086" i="25" s="1"/>
  <c r="Q5085" i="25"/>
  <c r="Q5086" i="25"/>
  <c r="Q5087" i="25"/>
  <c r="Q5088" i="25"/>
  <c r="Q5089" i="25"/>
  <c r="Q5090" i="25"/>
  <c r="R5092" i="25" s="1"/>
  <c r="Q5091" i="25"/>
  <c r="R5093" i="25" s="1"/>
  <c r="Q5092" i="25"/>
  <c r="R5094" i="25" s="1"/>
  <c r="Q5093" i="25"/>
  <c r="Q5094" i="25"/>
  <c r="Q5095" i="25"/>
  <c r="Q5096" i="25"/>
  <c r="Q5097" i="25"/>
  <c r="Q5098" i="25"/>
  <c r="R5100" i="25" s="1"/>
  <c r="Q5099" i="25"/>
  <c r="R5101" i="25" s="1"/>
  <c r="Q5100" i="25"/>
  <c r="R5102" i="25" s="1"/>
  <c r="Q5101" i="25"/>
  <c r="Q5102" i="25"/>
  <c r="Q5103" i="25"/>
  <c r="Q5104" i="25"/>
  <c r="Q5105" i="25"/>
  <c r="Q5106" i="25"/>
  <c r="R5108" i="25" s="1"/>
  <c r="Q5107" i="25"/>
  <c r="R5109" i="25" s="1"/>
  <c r="Q5108" i="25"/>
  <c r="R5110" i="25" s="1"/>
  <c r="Q5109" i="25"/>
  <c r="Q5110" i="25"/>
  <c r="Q5111" i="25"/>
  <c r="Q5112" i="25"/>
  <c r="Q5113" i="25"/>
  <c r="Q5114" i="25"/>
  <c r="R5116" i="25" s="1"/>
  <c r="Q5115" i="25"/>
  <c r="R5117" i="25" s="1"/>
  <c r="Q5116" i="25"/>
  <c r="R5118" i="25" s="1"/>
  <c r="Q5117" i="25"/>
  <c r="Q5118" i="25"/>
  <c r="Q5119" i="25"/>
  <c r="Q5120" i="25"/>
  <c r="Q5121" i="25"/>
  <c r="Q5122" i="25"/>
  <c r="R5124" i="25" s="1"/>
  <c r="Q5123" i="25"/>
  <c r="R5125" i="25" s="1"/>
  <c r="Q5124" i="25"/>
  <c r="R5126" i="25" s="1"/>
  <c r="Q5125" i="25"/>
  <c r="Q5126" i="25"/>
  <c r="Q5127" i="25"/>
  <c r="Q5128" i="25"/>
  <c r="Q5129" i="25"/>
  <c r="Q5130" i="25"/>
  <c r="R5132" i="25" s="1"/>
  <c r="Q5131" i="25"/>
  <c r="R5133" i="25" s="1"/>
  <c r="Q5132" i="25"/>
  <c r="R5134" i="25" s="1"/>
  <c r="Q5133" i="25"/>
  <c r="Q5134" i="25"/>
  <c r="Q5135" i="25"/>
  <c r="Q5136" i="25"/>
  <c r="Q5137" i="25"/>
  <c r="Q5138" i="25"/>
  <c r="R5140" i="25" s="1"/>
  <c r="Q5139" i="25"/>
  <c r="R5141" i="25" s="1"/>
  <c r="Q5140" i="25"/>
  <c r="R5142" i="25" s="1"/>
  <c r="Q5141" i="25"/>
  <c r="Q5142" i="25"/>
  <c r="Q5143" i="25"/>
  <c r="Q5144" i="25"/>
  <c r="Q5145" i="25"/>
  <c r="Q5146" i="25"/>
  <c r="R5148" i="25" s="1"/>
  <c r="Q5147" i="25"/>
  <c r="R5149" i="25" s="1"/>
  <c r="Q5148" i="25"/>
  <c r="R5150" i="25" s="1"/>
  <c r="Q5149" i="25"/>
  <c r="Q5150" i="25"/>
  <c r="Q5151" i="25"/>
  <c r="Q5152" i="25"/>
  <c r="Q5153" i="25"/>
  <c r="Q5154" i="25"/>
  <c r="R5156" i="25" s="1"/>
  <c r="Q5155" i="25"/>
  <c r="R5157" i="25" s="1"/>
  <c r="Q5156" i="25"/>
  <c r="R5158" i="25" s="1"/>
  <c r="Q5157" i="25"/>
  <c r="Q5158" i="25"/>
  <c r="Q5159" i="25"/>
  <c r="Q5160" i="25"/>
  <c r="Q5161" i="25"/>
  <c r="Q5162" i="25"/>
  <c r="R5164" i="25" s="1"/>
  <c r="Q5163" i="25"/>
  <c r="R5165" i="25" s="1"/>
  <c r="Q5164" i="25"/>
  <c r="R5166" i="25" s="1"/>
  <c r="Q5165" i="25"/>
  <c r="Q5166" i="25"/>
  <c r="Q5167" i="25"/>
  <c r="Q5168" i="25"/>
  <c r="Q5169" i="25"/>
  <c r="Q5170" i="25"/>
  <c r="R5172" i="25" s="1"/>
  <c r="Q5171" i="25"/>
  <c r="R5173" i="25" s="1"/>
  <c r="Q5172" i="25"/>
  <c r="R5174" i="25" s="1"/>
  <c r="Q5173" i="25"/>
  <c r="Q5174" i="25"/>
  <c r="Q5175" i="25"/>
  <c r="Q5176" i="25"/>
  <c r="Q5177" i="25"/>
  <c r="Q5178" i="25"/>
  <c r="R5180" i="25" s="1"/>
  <c r="Q5179" i="25"/>
  <c r="R5181" i="25" s="1"/>
  <c r="Q5180" i="25"/>
  <c r="R5182" i="25" s="1"/>
  <c r="Q5181" i="25"/>
  <c r="Q5182" i="25"/>
  <c r="Q5183" i="25"/>
  <c r="Q5184" i="25"/>
  <c r="Q5185" i="25"/>
  <c r="Q5186" i="25"/>
  <c r="R5188" i="25" s="1"/>
  <c r="Q5187" i="25"/>
  <c r="Q5188" i="25"/>
  <c r="R5190" i="25" s="1"/>
  <c r="Q5189" i="25"/>
  <c r="Q5190" i="25"/>
  <c r="Q5191" i="25"/>
  <c r="Q5192" i="25"/>
  <c r="Q5193" i="25"/>
  <c r="Q5194" i="25"/>
  <c r="R5196" i="25" s="1"/>
  <c r="Q5195" i="25"/>
  <c r="R5197" i="25" s="1"/>
  <c r="Q5196" i="25"/>
  <c r="R5198" i="25" s="1"/>
  <c r="Q5197" i="25"/>
  <c r="Q5198" i="25"/>
  <c r="Q5199" i="25"/>
  <c r="Q5200" i="25"/>
  <c r="Q5201" i="25"/>
  <c r="Q5202" i="25"/>
  <c r="R5204" i="25" s="1"/>
  <c r="Q5203" i="25"/>
  <c r="R5205" i="25" s="1"/>
  <c r="Q5204" i="25"/>
  <c r="R5206" i="25" s="1"/>
  <c r="Q5205" i="25"/>
  <c r="Q5206" i="25"/>
  <c r="Q5207" i="25"/>
  <c r="Q5208" i="25"/>
  <c r="Q5209" i="25"/>
  <c r="Q5210" i="25"/>
  <c r="R5212" i="25" s="1"/>
  <c r="Q5211" i="25"/>
  <c r="R5213" i="25" s="1"/>
  <c r="Q5212" i="25"/>
  <c r="R5214" i="25" s="1"/>
  <c r="Q5213" i="25"/>
  <c r="Q5214" i="25"/>
  <c r="Q5215" i="25"/>
  <c r="Q5216" i="25"/>
  <c r="Q5217" i="25"/>
  <c r="Q5218" i="25"/>
  <c r="R5220" i="25" s="1"/>
  <c r="Q5219" i="25"/>
  <c r="R5221" i="25" s="1"/>
  <c r="Q5220" i="25"/>
  <c r="R5222" i="25" s="1"/>
  <c r="Q5221" i="25"/>
  <c r="Q5222" i="25"/>
  <c r="Q5223" i="25"/>
  <c r="Q5224" i="25"/>
  <c r="Q5225" i="25"/>
  <c r="Q5226" i="25"/>
  <c r="R5228" i="25" s="1"/>
  <c r="Q5227" i="25"/>
  <c r="R5229" i="25" s="1"/>
  <c r="Q5228" i="25"/>
  <c r="R5230" i="25" s="1"/>
  <c r="Q5229" i="25"/>
  <c r="Q5230" i="25"/>
  <c r="Q5231" i="25"/>
  <c r="Q5232" i="25"/>
  <c r="Q5233" i="25"/>
  <c r="Q5234" i="25"/>
  <c r="R5236" i="25" s="1"/>
  <c r="Q5235" i="25"/>
  <c r="R5237" i="25" s="1"/>
  <c r="Q5236" i="25"/>
  <c r="R5238" i="25" s="1"/>
  <c r="Q5237" i="25"/>
  <c r="Q5238" i="25"/>
  <c r="Q5239" i="25"/>
  <c r="Q5240" i="25"/>
  <c r="Q5241" i="25"/>
  <c r="Q5242" i="25"/>
  <c r="R5244" i="25" s="1"/>
  <c r="Q5243" i="25"/>
  <c r="R5245" i="25" s="1"/>
  <c r="Q5244" i="25"/>
  <c r="R5246" i="25" s="1"/>
  <c r="Q5245" i="25"/>
  <c r="Q5246" i="25"/>
  <c r="Q5247" i="25"/>
  <c r="Q5248" i="25"/>
  <c r="Q5249" i="25"/>
  <c r="Q5250" i="25"/>
  <c r="R5252" i="25" s="1"/>
  <c r="Q5251" i="25"/>
  <c r="R5253" i="25" s="1"/>
  <c r="Q5252" i="25"/>
  <c r="R5254" i="25" s="1"/>
  <c r="Q5253" i="25"/>
  <c r="Q5254" i="25"/>
  <c r="Q5255" i="25"/>
  <c r="Q5256" i="25"/>
  <c r="Q5257" i="25"/>
  <c r="Q5258" i="25"/>
  <c r="R5260" i="25" s="1"/>
  <c r="Q5259" i="25"/>
  <c r="R5261" i="25" s="1"/>
  <c r="Q5260" i="25"/>
  <c r="R5262" i="25" s="1"/>
  <c r="Q5261" i="25"/>
  <c r="Q5262" i="25"/>
  <c r="Q5263" i="25"/>
  <c r="Q5264" i="25"/>
  <c r="Q5265" i="25"/>
  <c r="Q5266" i="25"/>
  <c r="R5268" i="25" s="1"/>
  <c r="Q5267" i="25"/>
  <c r="R5269" i="25" s="1"/>
  <c r="Q5268" i="25"/>
  <c r="R5270" i="25" s="1"/>
  <c r="Q5269" i="25"/>
  <c r="Q5270" i="25"/>
  <c r="Q5271" i="25"/>
  <c r="Q5272" i="25"/>
  <c r="Q5273" i="25"/>
  <c r="Q5274" i="25"/>
  <c r="R5276" i="25" s="1"/>
  <c r="Q5275" i="25"/>
  <c r="R5277" i="25" s="1"/>
  <c r="Q5276" i="25"/>
  <c r="R5278" i="25" s="1"/>
  <c r="Q5277" i="25"/>
  <c r="Q5278" i="25"/>
  <c r="Q5279" i="25"/>
  <c r="Q5280" i="25"/>
  <c r="Q5281" i="25"/>
  <c r="Q5282" i="25"/>
  <c r="R5284" i="25" s="1"/>
  <c r="Q5283" i="25"/>
  <c r="R5285" i="25" s="1"/>
  <c r="Q5284" i="25"/>
  <c r="R5286" i="25" s="1"/>
  <c r="Q5285" i="25"/>
  <c r="Q5286" i="25"/>
  <c r="Q5287" i="25"/>
  <c r="Q5288" i="25"/>
  <c r="Q5289" i="25"/>
  <c r="Q5290" i="25"/>
  <c r="R5292" i="25" s="1"/>
  <c r="Q5291" i="25"/>
  <c r="R5293" i="25" s="1"/>
  <c r="Q5292" i="25"/>
  <c r="R5294" i="25" s="1"/>
  <c r="Q5293" i="25"/>
  <c r="Q5294" i="25"/>
  <c r="Q5295" i="25"/>
  <c r="Q5296" i="25"/>
  <c r="Q5297" i="25"/>
  <c r="Q5298" i="25"/>
  <c r="R5300" i="25" s="1"/>
  <c r="Q5299" i="25"/>
  <c r="R5301" i="25" s="1"/>
  <c r="Q5300" i="25"/>
  <c r="R5302" i="25" s="1"/>
  <c r="Q5301" i="25"/>
  <c r="Q5302" i="25"/>
  <c r="Q5303" i="25"/>
  <c r="Q5304" i="25"/>
  <c r="Q5305" i="25"/>
  <c r="Q5306" i="25"/>
  <c r="R5308" i="25" s="1"/>
  <c r="Q5307" i="25"/>
  <c r="R5309" i="25" s="1"/>
  <c r="Q5308" i="25"/>
  <c r="R5310" i="25" s="1"/>
  <c r="Q5309" i="25"/>
  <c r="Q5310" i="25"/>
  <c r="Q5311" i="25"/>
  <c r="Q5312" i="25"/>
  <c r="Q5313" i="25"/>
  <c r="Q5314" i="25"/>
  <c r="R5316" i="25" s="1"/>
  <c r="Q5315" i="25"/>
  <c r="R5317" i="25" s="1"/>
  <c r="Q5316" i="25"/>
  <c r="R5318" i="25" s="1"/>
  <c r="Q5317" i="25"/>
  <c r="Q5318" i="25"/>
  <c r="Q5319" i="25"/>
  <c r="Q5320" i="25"/>
  <c r="Q5321" i="25"/>
  <c r="Q5322" i="25"/>
  <c r="R5324" i="25" s="1"/>
  <c r="Q5323" i="25"/>
  <c r="R5325" i="25" s="1"/>
  <c r="Q5324" i="25"/>
  <c r="R5326" i="25" s="1"/>
  <c r="Q5325" i="25"/>
  <c r="Q5326" i="25"/>
  <c r="Q5327" i="25"/>
  <c r="Q5328" i="25"/>
  <c r="Q5329" i="25"/>
  <c r="Q5330" i="25"/>
  <c r="R5332" i="25" s="1"/>
  <c r="Q5331" i="25"/>
  <c r="R5333" i="25" s="1"/>
  <c r="Q5332" i="25"/>
  <c r="R5334" i="25" s="1"/>
  <c r="Q5333" i="25"/>
  <c r="Q5334" i="25"/>
  <c r="Q5335" i="25"/>
  <c r="Q5336" i="25"/>
  <c r="Q5337" i="25"/>
  <c r="Q5338" i="25"/>
  <c r="R5340" i="25" s="1"/>
  <c r="Q5339" i="25"/>
  <c r="R5341" i="25" s="1"/>
  <c r="Q5340" i="25"/>
  <c r="R5342" i="25" s="1"/>
  <c r="Q5341" i="25"/>
  <c r="Q5342" i="25"/>
  <c r="Q5343" i="25"/>
  <c r="Q5344" i="25"/>
  <c r="Q5345" i="25"/>
  <c r="Q5346" i="25"/>
  <c r="R5348" i="25" s="1"/>
  <c r="Q5347" i="25"/>
  <c r="R5349" i="25" s="1"/>
  <c r="Q5348" i="25"/>
  <c r="R5350" i="25" s="1"/>
  <c r="Q5349" i="25"/>
  <c r="Q5350" i="25"/>
  <c r="Q5351" i="25"/>
  <c r="Q5352" i="25"/>
  <c r="Q5353" i="25"/>
  <c r="Q5354" i="25"/>
  <c r="R5356" i="25" s="1"/>
  <c r="Q5355" i="25"/>
  <c r="R5357" i="25" s="1"/>
  <c r="Q5356" i="25"/>
  <c r="R5358" i="25" s="1"/>
  <c r="Q5357" i="25"/>
  <c r="Q5358" i="25"/>
  <c r="Q5359" i="25"/>
  <c r="Q5360" i="25"/>
  <c r="Q5361" i="25"/>
  <c r="Q5362" i="25"/>
  <c r="R5364" i="25" s="1"/>
  <c r="Q5363" i="25"/>
  <c r="R5365" i="25" s="1"/>
  <c r="Q5364" i="25"/>
  <c r="R5366" i="25" s="1"/>
  <c r="Q5365" i="25"/>
  <c r="Q5366" i="25"/>
  <c r="Q5367" i="25"/>
  <c r="Q5368" i="25"/>
  <c r="Q5369" i="25"/>
  <c r="Q5370" i="25"/>
  <c r="R5372" i="25" s="1"/>
  <c r="Q5371" i="25"/>
  <c r="R5373" i="25" s="1"/>
  <c r="Q5372" i="25"/>
  <c r="R5374" i="25" s="1"/>
  <c r="Q5373" i="25"/>
  <c r="Q5374" i="25"/>
  <c r="Q5375" i="25"/>
  <c r="Q5376" i="25"/>
  <c r="Q5377" i="25"/>
  <c r="Q5378" i="25"/>
  <c r="R5380" i="25" s="1"/>
  <c r="Q5379" i="25"/>
  <c r="R5381" i="25" s="1"/>
  <c r="Q5380" i="25"/>
  <c r="R5382" i="25" s="1"/>
  <c r="Q5381" i="25"/>
  <c r="Q5382" i="25"/>
  <c r="Q5383" i="25"/>
  <c r="Q5384" i="25"/>
  <c r="Q5385" i="25"/>
  <c r="Q5386" i="25"/>
  <c r="R5388" i="25" s="1"/>
  <c r="Q5387" i="25"/>
  <c r="Q5388" i="25"/>
  <c r="R5390" i="25" s="1"/>
  <c r="Q5389" i="25"/>
  <c r="Q5390" i="25"/>
  <c r="Q5391" i="25"/>
  <c r="Q5392" i="25"/>
  <c r="Q5393" i="25"/>
  <c r="Q5394" i="25"/>
  <c r="R5396" i="25" s="1"/>
  <c r="Q5395" i="25"/>
  <c r="R5397" i="25" s="1"/>
  <c r="Q5396" i="25"/>
  <c r="R5398" i="25" s="1"/>
  <c r="Q5397" i="25"/>
  <c r="Q5398" i="25"/>
  <c r="Q5399" i="25"/>
  <c r="Q5400" i="25"/>
  <c r="Q5401" i="25"/>
  <c r="Q5402" i="25"/>
  <c r="R5404" i="25" s="1"/>
  <c r="Q5403" i="25"/>
  <c r="R5405" i="25" s="1"/>
  <c r="Q5404" i="25"/>
  <c r="R5406" i="25" s="1"/>
  <c r="Q5405" i="25"/>
  <c r="Q5406" i="25"/>
  <c r="Q5407" i="25"/>
  <c r="Q5408" i="25"/>
  <c r="Q5409" i="25"/>
  <c r="Q5410" i="25"/>
  <c r="R5412" i="25" s="1"/>
  <c r="Q5411" i="25"/>
  <c r="R5413" i="25" s="1"/>
  <c r="Q5412" i="25"/>
  <c r="R5414" i="25" s="1"/>
  <c r="Q5413" i="25"/>
  <c r="Q5414" i="25"/>
  <c r="Q5415" i="25"/>
  <c r="Q5416" i="25"/>
  <c r="Q5417" i="25"/>
  <c r="Q5418" i="25"/>
  <c r="R5420" i="25" s="1"/>
  <c r="Q5419" i="25"/>
  <c r="R5421" i="25" s="1"/>
  <c r="Q5420" i="25"/>
  <c r="R5422" i="25" s="1"/>
  <c r="Q5421" i="25"/>
  <c r="Q5422" i="25"/>
  <c r="Q5423" i="25"/>
  <c r="Q5424" i="25"/>
  <c r="Q5425" i="25"/>
  <c r="Q5426" i="25"/>
  <c r="R5428" i="25" s="1"/>
  <c r="Q5427" i="25"/>
  <c r="R5429" i="25" s="1"/>
  <c r="Q5428" i="25"/>
  <c r="R5430" i="25" s="1"/>
  <c r="Q5429" i="25"/>
  <c r="Q5430" i="25"/>
  <c r="Q5431" i="25"/>
  <c r="Q5432" i="25"/>
  <c r="Q5433" i="25"/>
  <c r="Q5434" i="25"/>
  <c r="R5436" i="25" s="1"/>
  <c r="Q5435" i="25"/>
  <c r="R5437" i="25" s="1"/>
  <c r="Q5436" i="25"/>
  <c r="R5438" i="25" s="1"/>
  <c r="Q5437" i="25"/>
  <c r="Q5438" i="25"/>
  <c r="Q5439" i="25"/>
  <c r="Q5440" i="25"/>
  <c r="Q5441" i="25"/>
  <c r="Q5442" i="25"/>
  <c r="R5444" i="25" s="1"/>
  <c r="Q5443" i="25"/>
  <c r="R5445" i="25" s="1"/>
  <c r="Q5444" i="25"/>
  <c r="R5446" i="25" s="1"/>
  <c r="Q5445" i="25"/>
  <c r="Q5446" i="25"/>
  <c r="Q5447" i="25"/>
  <c r="Q5448" i="25"/>
  <c r="Q5449" i="25"/>
  <c r="Q5450" i="25"/>
  <c r="R5452" i="25" s="1"/>
  <c r="Q5451" i="25"/>
  <c r="R5453" i="25" s="1"/>
  <c r="Q5452" i="25"/>
  <c r="R5454" i="25" s="1"/>
  <c r="Q5453" i="25"/>
  <c r="Q5454" i="25"/>
  <c r="Q5455" i="25"/>
  <c r="Q5456" i="25"/>
  <c r="Q5457" i="25"/>
  <c r="Q5458" i="25"/>
  <c r="R5460" i="25" s="1"/>
  <c r="Q5459" i="25"/>
  <c r="R5461" i="25" s="1"/>
  <c r="Q5460" i="25"/>
  <c r="R5462" i="25" s="1"/>
  <c r="Q5461" i="25"/>
  <c r="Q5462" i="25"/>
  <c r="Q5463" i="25"/>
  <c r="Q5464" i="25"/>
  <c r="Q5465" i="25"/>
  <c r="Q5466" i="25"/>
  <c r="R5468" i="25" s="1"/>
  <c r="Q5467" i="25"/>
  <c r="R5469" i="25" s="1"/>
  <c r="Q5468" i="25"/>
  <c r="R5470" i="25" s="1"/>
  <c r="Q5469" i="25"/>
  <c r="Q5470" i="25"/>
  <c r="Q5471" i="25"/>
  <c r="Q5472" i="25"/>
  <c r="Q5473" i="25"/>
  <c r="Q5474" i="25"/>
  <c r="R5476" i="25" s="1"/>
  <c r="Q5475" i="25"/>
  <c r="R5477" i="25" s="1"/>
  <c r="Q5476" i="25"/>
  <c r="R5478" i="25" s="1"/>
  <c r="Q5477" i="25"/>
  <c r="Q5478" i="25"/>
  <c r="Q5479" i="25"/>
  <c r="Q5480" i="25"/>
  <c r="Q5481" i="25"/>
  <c r="Q5482" i="25"/>
  <c r="R5484" i="25" s="1"/>
  <c r="Q5483" i="25"/>
  <c r="R5485" i="25" s="1"/>
  <c r="Q5484" i="25"/>
  <c r="R5486" i="25" s="1"/>
  <c r="Q5485" i="25"/>
  <c r="Q5486" i="25"/>
  <c r="Q5487" i="25"/>
  <c r="Q5488" i="25"/>
  <c r="Q5489" i="25"/>
  <c r="Q5490" i="25"/>
  <c r="R5492" i="25" s="1"/>
  <c r="Q5491" i="25"/>
  <c r="R5493" i="25" s="1"/>
  <c r="Q5492" i="25"/>
  <c r="R5494" i="25" s="1"/>
  <c r="Q5493" i="25"/>
  <c r="Q5494" i="25"/>
  <c r="Q5495" i="25"/>
  <c r="Q5496" i="25"/>
  <c r="Q5497" i="25"/>
  <c r="Q5498" i="25"/>
  <c r="R5500" i="25" s="1"/>
  <c r="Q5499" i="25"/>
  <c r="R5501" i="25" s="1"/>
  <c r="Q5500" i="25"/>
  <c r="R5502" i="25" s="1"/>
  <c r="Q5501" i="25"/>
  <c r="Q5502" i="25"/>
  <c r="Q5503" i="25"/>
  <c r="Q5504" i="25"/>
  <c r="Q5505" i="25"/>
  <c r="Q5506" i="25"/>
  <c r="R5508" i="25" s="1"/>
  <c r="Q5507" i="25"/>
  <c r="R5509" i="25" s="1"/>
  <c r="Q5508" i="25"/>
  <c r="R5510" i="25" s="1"/>
  <c r="Q5509" i="25"/>
  <c r="Q5510" i="25"/>
  <c r="Q5511" i="25"/>
  <c r="Q5512" i="25"/>
  <c r="Q5513" i="25"/>
  <c r="Q5514" i="25"/>
  <c r="R5516" i="25" s="1"/>
  <c r="Q5515" i="25"/>
  <c r="R5517" i="25" s="1"/>
  <c r="Q5516" i="25"/>
  <c r="R5518" i="25" s="1"/>
  <c r="Q5517" i="25"/>
  <c r="Q5518" i="25"/>
  <c r="Q5519" i="25"/>
  <c r="Q5520" i="25"/>
  <c r="Q5521" i="25"/>
  <c r="Q5522" i="25"/>
  <c r="R5524" i="25" s="1"/>
  <c r="Q5523" i="25"/>
  <c r="R5525" i="25" s="1"/>
  <c r="Q5524" i="25"/>
  <c r="R5526" i="25" s="1"/>
  <c r="Q5525" i="25"/>
  <c r="Q5526" i="25"/>
  <c r="Q5527" i="25"/>
  <c r="Q5528" i="25"/>
  <c r="Q5529" i="25"/>
  <c r="Q5530" i="25"/>
  <c r="R5532" i="25" s="1"/>
  <c r="Q5531" i="25"/>
  <c r="R5533" i="25" s="1"/>
  <c r="Q5532" i="25"/>
  <c r="R5534" i="25" s="1"/>
  <c r="Q5533" i="25"/>
  <c r="Q5534" i="25"/>
  <c r="Q5535" i="25"/>
  <c r="Q5536" i="25"/>
  <c r="Q5537" i="25"/>
  <c r="Q5538" i="25"/>
  <c r="R5540" i="25" s="1"/>
  <c r="Q5539" i="25"/>
  <c r="R5541" i="25" s="1"/>
  <c r="Q5540" i="25"/>
  <c r="R5542" i="25" s="1"/>
  <c r="Q5541" i="25"/>
  <c r="Q5542" i="25"/>
  <c r="Q5543" i="25"/>
  <c r="Q5544" i="25"/>
  <c r="Q5545" i="25"/>
  <c r="Q5546" i="25"/>
  <c r="R5548" i="25" s="1"/>
  <c r="Q5547" i="25"/>
  <c r="R5549" i="25" s="1"/>
  <c r="Q5548" i="25"/>
  <c r="R5550" i="25" s="1"/>
  <c r="Q5549" i="25"/>
  <c r="Q5550" i="25"/>
  <c r="Q5551" i="25"/>
  <c r="Q5552" i="25"/>
  <c r="Q5553" i="25"/>
  <c r="Q5554" i="25"/>
  <c r="R5556" i="25" s="1"/>
  <c r="Q5555" i="25"/>
  <c r="R5557" i="25" s="1"/>
  <c r="Q5556" i="25"/>
  <c r="R5558" i="25" s="1"/>
  <c r="Q5557" i="25"/>
  <c r="Q5558" i="25"/>
  <c r="Q5559" i="25"/>
  <c r="Q5560" i="25"/>
  <c r="Q5561" i="25"/>
  <c r="Q5562" i="25"/>
  <c r="R5564" i="25" s="1"/>
  <c r="Q5563" i="25"/>
  <c r="R5565" i="25" s="1"/>
  <c r="Q5564" i="25"/>
  <c r="R5566" i="25" s="1"/>
  <c r="Q5565" i="25"/>
  <c r="Q5566" i="25"/>
  <c r="Q5567" i="25"/>
  <c r="Q5568" i="25"/>
  <c r="Q5569" i="25"/>
  <c r="Q5570" i="25"/>
  <c r="R5572" i="25" s="1"/>
  <c r="Q5571" i="25"/>
  <c r="R5573" i="25" s="1"/>
  <c r="Q5572" i="25"/>
  <c r="R5574" i="25" s="1"/>
  <c r="Q5573" i="25"/>
  <c r="Q5574" i="25"/>
  <c r="Q5575" i="25"/>
  <c r="Q5576" i="25"/>
  <c r="Q5577" i="25"/>
  <c r="Q5578" i="25"/>
  <c r="R5580" i="25" s="1"/>
  <c r="Q5579" i="25"/>
  <c r="R5581" i="25" s="1"/>
  <c r="Q5580" i="25"/>
  <c r="R5582" i="25" s="1"/>
  <c r="Q5581" i="25"/>
  <c r="Q5582" i="25"/>
  <c r="Q5583" i="25"/>
  <c r="Q5584" i="25"/>
  <c r="Q5585" i="25"/>
  <c r="Q5586" i="25"/>
  <c r="R5588" i="25" s="1"/>
  <c r="Q5587" i="25"/>
  <c r="R5589" i="25" s="1"/>
  <c r="Q5588" i="25"/>
  <c r="R5590" i="25" s="1"/>
  <c r="Q5589" i="25"/>
  <c r="Q5590" i="25"/>
  <c r="Q5591" i="25"/>
  <c r="Q5592" i="25"/>
  <c r="Q5593" i="25"/>
  <c r="Q5594" i="25"/>
  <c r="R5596" i="25" s="1"/>
  <c r="Q5595" i="25"/>
  <c r="R5597" i="25" s="1"/>
  <c r="Q5596" i="25"/>
  <c r="R5598" i="25" s="1"/>
  <c r="Q5597" i="25"/>
  <c r="Q5598" i="25"/>
  <c r="Q5599" i="25"/>
  <c r="Q5600" i="25"/>
  <c r="Q5601" i="25"/>
  <c r="Q5602" i="25"/>
  <c r="R5604" i="25" s="1"/>
  <c r="Q5603" i="25"/>
  <c r="R5605" i="25" s="1"/>
  <c r="Q5604" i="25"/>
  <c r="R5606" i="25" s="1"/>
  <c r="Q5605" i="25"/>
  <c r="Q5606" i="25"/>
  <c r="Q5607" i="25"/>
  <c r="Q5608" i="25"/>
  <c r="Q5609" i="25"/>
  <c r="Q5610" i="25"/>
  <c r="R5612" i="25" s="1"/>
  <c r="Q5611" i="25"/>
  <c r="R5613" i="25" s="1"/>
  <c r="Q5612" i="25"/>
  <c r="R5614" i="25" s="1"/>
  <c r="Q5613" i="25"/>
  <c r="Q5614" i="25"/>
  <c r="Q5615" i="25"/>
  <c r="Q5616" i="25"/>
  <c r="Q5617" i="25"/>
  <c r="Q5618" i="25"/>
  <c r="R5620" i="25" s="1"/>
  <c r="Q5619" i="25"/>
  <c r="R5621" i="25" s="1"/>
  <c r="Q5620" i="25"/>
  <c r="R5622" i="25" s="1"/>
  <c r="Q5621" i="25"/>
  <c r="Q5622" i="25"/>
  <c r="Q5623" i="25"/>
  <c r="Q5624" i="25"/>
  <c r="Q5625" i="25"/>
  <c r="Q5626" i="25"/>
  <c r="R5628" i="25" s="1"/>
  <c r="Q5627" i="25"/>
  <c r="R5629" i="25" s="1"/>
  <c r="Q5628" i="25"/>
  <c r="R5630" i="25" s="1"/>
  <c r="Q5629" i="25"/>
  <c r="Q5630" i="25"/>
  <c r="Q5631" i="25"/>
  <c r="Q5632" i="25"/>
  <c r="Q5633" i="25"/>
  <c r="Q5634" i="25"/>
  <c r="R5636" i="25" s="1"/>
  <c r="Q5635" i="25"/>
  <c r="R5637" i="25" s="1"/>
  <c r="Q5636" i="25"/>
  <c r="R5638" i="25" s="1"/>
  <c r="Q5637" i="25"/>
  <c r="Q5638" i="25"/>
  <c r="Q5639" i="25"/>
  <c r="Q5640" i="25"/>
  <c r="Q5641" i="25"/>
  <c r="Q5642" i="25"/>
  <c r="R5644" i="25" s="1"/>
  <c r="Q5643" i="25"/>
  <c r="R5645" i="25" s="1"/>
  <c r="Q5644" i="25"/>
  <c r="R5646" i="25" s="1"/>
  <c r="Q5645" i="25"/>
  <c r="Q5646" i="25"/>
  <c r="Q5647" i="25"/>
  <c r="Q5648" i="25"/>
  <c r="Q5649" i="25"/>
  <c r="Q5650" i="25"/>
  <c r="R5652" i="25" s="1"/>
  <c r="Q5651" i="25"/>
  <c r="R5653" i="25" s="1"/>
  <c r="Q5652" i="25"/>
  <c r="R5654" i="25" s="1"/>
  <c r="Q5653" i="25"/>
  <c r="Q5654" i="25"/>
  <c r="Q5655" i="25"/>
  <c r="Q5656" i="25"/>
  <c r="Q5657" i="25"/>
  <c r="Q5658" i="25"/>
  <c r="R5660" i="25" s="1"/>
  <c r="Q5659" i="25"/>
  <c r="R5661" i="25" s="1"/>
  <c r="Q5660" i="25"/>
  <c r="R5662" i="25" s="1"/>
  <c r="Q5661" i="25"/>
  <c r="Q5662" i="25"/>
  <c r="Q5663" i="25"/>
  <c r="Q5664" i="25"/>
  <c r="Q5665" i="25"/>
  <c r="Q5666" i="25"/>
  <c r="R5668" i="25" s="1"/>
  <c r="Q5667" i="25"/>
  <c r="R5669" i="25" s="1"/>
  <c r="Q5668" i="25"/>
  <c r="R5670" i="25" s="1"/>
  <c r="Q5669" i="25"/>
  <c r="Q5670" i="25"/>
  <c r="Q5671" i="25"/>
  <c r="Q5672" i="25"/>
  <c r="Q5673" i="25"/>
  <c r="Q5674" i="25"/>
  <c r="R5676" i="25" s="1"/>
  <c r="Q5675" i="25"/>
  <c r="R5677" i="25" s="1"/>
  <c r="Q5676" i="25"/>
  <c r="R5678" i="25" s="1"/>
  <c r="Q5677" i="25"/>
  <c r="Q5678" i="25"/>
  <c r="Q5679" i="25"/>
  <c r="Q5680" i="25"/>
  <c r="Q5681" i="25"/>
  <c r="Q5682" i="25"/>
  <c r="R5684" i="25" s="1"/>
  <c r="Q5683" i="25"/>
  <c r="R5685" i="25" s="1"/>
  <c r="Q5684" i="25"/>
  <c r="R5686" i="25" s="1"/>
  <c r="Q5685" i="25"/>
  <c r="Q5686" i="25"/>
  <c r="Q5687" i="25"/>
  <c r="Q5688" i="25"/>
  <c r="Q5689" i="25"/>
  <c r="Q5690" i="25"/>
  <c r="R5692" i="25" s="1"/>
  <c r="Q5691" i="25"/>
  <c r="R5693" i="25" s="1"/>
  <c r="Q5692" i="25"/>
  <c r="R5694" i="25" s="1"/>
  <c r="Q5693" i="25"/>
  <c r="Q5694" i="25"/>
  <c r="Q5695" i="25"/>
  <c r="Q5696" i="25"/>
  <c r="Q5697" i="25"/>
  <c r="Q5698" i="25"/>
  <c r="R5700" i="25" s="1"/>
  <c r="Q5699" i="25"/>
  <c r="R5701" i="25" s="1"/>
  <c r="Q5700" i="25"/>
  <c r="R5702" i="25" s="1"/>
  <c r="Q5701" i="25"/>
  <c r="Q5702" i="25"/>
  <c r="Q5703" i="25"/>
  <c r="Q5704" i="25"/>
  <c r="Q5705" i="25"/>
  <c r="Q5706" i="25"/>
  <c r="R5708" i="25" s="1"/>
  <c r="Q5707" i="25"/>
  <c r="R5709" i="25" s="1"/>
  <c r="Q5708" i="25"/>
  <c r="R5710" i="25" s="1"/>
  <c r="Q5709" i="25"/>
  <c r="Q5710" i="25"/>
  <c r="Q5711" i="25"/>
  <c r="Q5712" i="25"/>
  <c r="Q5713" i="25"/>
  <c r="Q5714" i="25"/>
  <c r="R5716" i="25" s="1"/>
  <c r="Q5715" i="25"/>
  <c r="R5717" i="25" s="1"/>
  <c r="Q5716" i="25"/>
  <c r="R5718" i="25" s="1"/>
  <c r="Q5717" i="25"/>
  <c r="Q5718" i="25"/>
  <c r="Q5719" i="25"/>
  <c r="Q5720" i="25"/>
  <c r="Q5721" i="25"/>
  <c r="Q5722" i="25"/>
  <c r="R5724" i="25" s="1"/>
  <c r="Q5723" i="25"/>
  <c r="R5725" i="25" s="1"/>
  <c r="Q5724" i="25"/>
  <c r="R5726" i="25" s="1"/>
  <c r="Q5725" i="25"/>
  <c r="Q5726" i="25"/>
  <c r="Q5727" i="25"/>
  <c r="Q5728" i="25"/>
  <c r="Q5729" i="25"/>
  <c r="Q5730" i="25"/>
  <c r="R5732" i="25" s="1"/>
  <c r="Q5731" i="25"/>
  <c r="R5733" i="25" s="1"/>
  <c r="Q5732" i="25"/>
  <c r="R5734" i="25" s="1"/>
  <c r="Q5733" i="25"/>
  <c r="Q5734" i="25"/>
  <c r="Q5735" i="25"/>
  <c r="Q5736" i="25"/>
  <c r="Q5737" i="25"/>
  <c r="Q5738" i="25"/>
  <c r="R5740" i="25" s="1"/>
  <c r="Q5739" i="25"/>
  <c r="R5741" i="25" s="1"/>
  <c r="Q5740" i="25"/>
  <c r="R5742" i="25" s="1"/>
  <c r="Q5741" i="25"/>
  <c r="Q5742" i="25"/>
  <c r="Q5743" i="25"/>
  <c r="Q5744" i="25"/>
  <c r="Q5745" i="25"/>
  <c r="Q5746" i="25"/>
  <c r="R5748" i="25" s="1"/>
  <c r="Q5747" i="25"/>
  <c r="R5749" i="25" s="1"/>
  <c r="Q5748" i="25"/>
  <c r="R5750" i="25" s="1"/>
  <c r="Q5749" i="25"/>
  <c r="Q5750" i="25"/>
  <c r="Q5751" i="25"/>
  <c r="Q5752" i="25"/>
  <c r="Q5753" i="25"/>
  <c r="Q5754" i="25"/>
  <c r="R5756" i="25" s="1"/>
  <c r="Q5755" i="25"/>
  <c r="R5757" i="25" s="1"/>
  <c r="Q5756" i="25"/>
  <c r="R5758" i="25" s="1"/>
  <c r="Q5757" i="25"/>
  <c r="Q5758" i="25"/>
  <c r="Q5759" i="25"/>
  <c r="Q5760" i="25"/>
  <c r="Q5761" i="25"/>
  <c r="Q5762" i="25"/>
  <c r="R5764" i="25" s="1"/>
  <c r="Q5763" i="25"/>
  <c r="R5765" i="25" s="1"/>
  <c r="Q5764" i="25"/>
  <c r="R5766" i="25" s="1"/>
  <c r="Q5765" i="25"/>
  <c r="Q5766" i="25"/>
  <c r="Q5767" i="25"/>
  <c r="Q5768" i="25"/>
  <c r="Q5769" i="25"/>
  <c r="Q5770" i="25"/>
  <c r="R5772" i="25" s="1"/>
  <c r="Q5771" i="25"/>
  <c r="R5773" i="25" s="1"/>
  <c r="Q5772" i="25"/>
  <c r="R5774" i="25" s="1"/>
  <c r="Q5773" i="25"/>
  <c r="Q5774" i="25"/>
  <c r="Q5775" i="25"/>
  <c r="Q5776" i="25"/>
  <c r="Q5777" i="25"/>
  <c r="Q5778" i="25"/>
  <c r="R5780" i="25" s="1"/>
  <c r="Q5779" i="25"/>
  <c r="R5781" i="25" s="1"/>
  <c r="Q5780" i="25"/>
  <c r="R5782" i="25" s="1"/>
  <c r="Q5781" i="25"/>
  <c r="Q5782" i="25"/>
  <c r="Q5783" i="25"/>
  <c r="Q5784" i="25"/>
  <c r="Q5785" i="25"/>
  <c r="Q5786" i="25"/>
  <c r="R5788" i="25" s="1"/>
  <c r="Q5787" i="25"/>
  <c r="R5789" i="25" s="1"/>
  <c r="Q5788" i="25"/>
  <c r="R5790" i="25" s="1"/>
  <c r="Q5789" i="25"/>
  <c r="Q5790" i="25"/>
  <c r="Q5791" i="25"/>
  <c r="Q5792" i="25"/>
  <c r="Q5793" i="25"/>
  <c r="Q5794" i="25"/>
  <c r="R5796" i="25" s="1"/>
  <c r="Q5795" i="25"/>
  <c r="R5797" i="25" s="1"/>
  <c r="Q5796" i="25"/>
  <c r="R5798" i="25" s="1"/>
  <c r="Q5797" i="25"/>
  <c r="Q5798" i="25"/>
  <c r="Q5799" i="25"/>
  <c r="Q5800" i="25"/>
  <c r="Q5801" i="25"/>
  <c r="Q5802" i="25"/>
  <c r="R5804" i="25" s="1"/>
  <c r="Q5803" i="25"/>
  <c r="R5805" i="25" s="1"/>
  <c r="Q5804" i="25"/>
  <c r="R5806" i="25" s="1"/>
  <c r="Q5805" i="25"/>
  <c r="Q5806" i="25"/>
  <c r="Q5807" i="25"/>
  <c r="Q5808" i="25"/>
  <c r="Q5809" i="25"/>
  <c r="Q5810" i="25"/>
  <c r="R5812" i="25" s="1"/>
  <c r="Q5811" i="25"/>
  <c r="R5813" i="25" s="1"/>
  <c r="Q5812" i="25"/>
  <c r="R5814" i="25" s="1"/>
  <c r="Q5813" i="25"/>
  <c r="Q5814" i="25"/>
  <c r="Q5815" i="25"/>
  <c r="Q5816" i="25"/>
  <c r="Q5817" i="25"/>
  <c r="Q5818" i="25"/>
  <c r="R5820" i="25" s="1"/>
  <c r="Q5819" i="25"/>
  <c r="R5821" i="25" s="1"/>
  <c r="Q5820" i="25"/>
  <c r="R5822" i="25" s="1"/>
  <c r="Q5821" i="25"/>
  <c r="Q5822" i="25"/>
  <c r="Q5823" i="25"/>
  <c r="Q5824" i="25"/>
  <c r="Q5825" i="25"/>
  <c r="Q5826" i="25"/>
  <c r="R5828" i="25" s="1"/>
  <c r="Q5827" i="25"/>
  <c r="R5829" i="25" s="1"/>
  <c r="Q5828" i="25"/>
  <c r="R5830" i="25" s="1"/>
  <c r="Q5829" i="25"/>
  <c r="Q5830" i="25"/>
  <c r="Q5831" i="25"/>
  <c r="Q5832" i="25"/>
  <c r="Q5833" i="25"/>
  <c r="Q5834" i="25"/>
  <c r="R5836" i="25" s="1"/>
  <c r="Q5835" i="25"/>
  <c r="R5837" i="25" s="1"/>
  <c r="Q5836" i="25"/>
  <c r="R5838" i="25" s="1"/>
  <c r="Q5837" i="25"/>
  <c r="Q5838" i="25"/>
  <c r="Q5839" i="25"/>
  <c r="Q5840" i="25"/>
  <c r="Q5841" i="25"/>
  <c r="Q5842" i="25"/>
  <c r="R5844" i="25" s="1"/>
  <c r="Q5843" i="25"/>
  <c r="R5845" i="25" s="1"/>
  <c r="Q5844" i="25"/>
  <c r="R5846" i="25" s="1"/>
  <c r="Q5845" i="25"/>
  <c r="Q5846" i="25"/>
  <c r="Q5847" i="25"/>
  <c r="Q5848" i="25"/>
  <c r="Q5849" i="25"/>
  <c r="Q5850" i="25"/>
  <c r="R5852" i="25" s="1"/>
  <c r="Q5851" i="25"/>
  <c r="R5853" i="25" s="1"/>
  <c r="Q5852" i="25"/>
  <c r="R5854" i="25" s="1"/>
  <c r="Q5853" i="25"/>
  <c r="Q5854" i="25"/>
  <c r="Q5855" i="25"/>
  <c r="Q5856" i="25"/>
  <c r="Q5857" i="25"/>
  <c r="Q5858" i="25"/>
  <c r="R5860" i="25" s="1"/>
  <c r="Q5859" i="25"/>
  <c r="R5861" i="25" s="1"/>
  <c r="Q5860" i="25"/>
  <c r="R5862" i="25" s="1"/>
  <c r="Q5861" i="25"/>
  <c r="Q5862" i="25"/>
  <c r="Q5863" i="25"/>
  <c r="Q5864" i="25"/>
  <c r="Q5865" i="25"/>
  <c r="Q5866" i="25"/>
  <c r="R5868" i="25" s="1"/>
  <c r="Q5867" i="25"/>
  <c r="R5869" i="25" s="1"/>
  <c r="Q5868" i="25"/>
  <c r="R5870" i="25" s="1"/>
  <c r="Q5869" i="25"/>
  <c r="Q5870" i="25"/>
  <c r="Q5871" i="25"/>
  <c r="Q5872" i="25"/>
  <c r="Q5873" i="25"/>
  <c r="Q5874" i="25"/>
  <c r="R5876" i="25" s="1"/>
  <c r="Q5875" i="25"/>
  <c r="R5877" i="25" s="1"/>
  <c r="Q5876" i="25"/>
  <c r="R5878" i="25" s="1"/>
  <c r="Q5877" i="25"/>
  <c r="Q5878" i="25"/>
  <c r="Q5879" i="25"/>
  <c r="Q5880" i="25"/>
  <c r="Q5881" i="25"/>
  <c r="Q5882" i="25"/>
  <c r="R5884" i="25" s="1"/>
  <c r="Q5883" i="25"/>
  <c r="R5885" i="25" s="1"/>
  <c r="Q5884" i="25"/>
  <c r="R5886" i="25" s="1"/>
  <c r="Q5885" i="25"/>
  <c r="Q5886" i="25"/>
  <c r="Q5887" i="25"/>
  <c r="Q5888" i="25"/>
  <c r="Q5889" i="25"/>
  <c r="Q5890" i="25"/>
  <c r="R5892" i="25" s="1"/>
  <c r="Q5891" i="25"/>
  <c r="R5893" i="25" s="1"/>
  <c r="Q5892" i="25"/>
  <c r="R5894" i="25" s="1"/>
  <c r="Q5893" i="25"/>
  <c r="Q5894" i="25"/>
  <c r="Q5895" i="25"/>
  <c r="Q5896" i="25"/>
  <c r="Q5897" i="25"/>
  <c r="Q5898" i="25"/>
  <c r="R5900" i="25" s="1"/>
  <c r="Q5899" i="25"/>
  <c r="R5901" i="25" s="1"/>
  <c r="Q5900" i="25"/>
  <c r="R5902" i="25" s="1"/>
  <c r="Q5901" i="25"/>
  <c r="Q5902" i="25"/>
  <c r="Q5903" i="25"/>
  <c r="Q5904" i="25"/>
  <c r="Q5905" i="25"/>
  <c r="Q5906" i="25"/>
  <c r="R5908" i="25" s="1"/>
  <c r="Q5907" i="25"/>
  <c r="R5909" i="25" s="1"/>
  <c r="Q5908" i="25"/>
  <c r="R5910" i="25" s="1"/>
  <c r="Q5909" i="25"/>
  <c r="Q5910" i="25"/>
  <c r="Q5911" i="25"/>
  <c r="Q5912" i="25"/>
  <c r="Q5913" i="25"/>
  <c r="Q5914" i="25"/>
  <c r="R5916" i="25" s="1"/>
  <c r="Q5915" i="25"/>
  <c r="R5917" i="25" s="1"/>
  <c r="Q5916" i="25"/>
  <c r="R5918" i="25" s="1"/>
  <c r="Q5917" i="25"/>
  <c r="Q5918" i="25"/>
  <c r="Q5919" i="25"/>
  <c r="Q5920" i="25"/>
  <c r="Q5921" i="25"/>
  <c r="Q5922" i="25"/>
  <c r="R5924" i="25" s="1"/>
  <c r="Q5923" i="25"/>
  <c r="R5925" i="25" s="1"/>
  <c r="Q5924" i="25"/>
  <c r="R5926" i="25" s="1"/>
  <c r="Q5925" i="25"/>
  <c r="Q5926" i="25"/>
  <c r="Q5927" i="25"/>
  <c r="Q5928" i="25"/>
  <c r="Q5929" i="25"/>
  <c r="Q5930" i="25"/>
  <c r="R5932" i="25" s="1"/>
  <c r="Q5931" i="25"/>
  <c r="R5933" i="25" s="1"/>
  <c r="Q5932" i="25"/>
  <c r="R5934" i="25" s="1"/>
  <c r="Q5933" i="25"/>
  <c r="Q5934" i="25"/>
  <c r="Q5935" i="25"/>
  <c r="Q5936" i="25"/>
  <c r="Q5937" i="25"/>
  <c r="Q5938" i="25"/>
  <c r="R5940" i="25" s="1"/>
  <c r="Q5939" i="25"/>
  <c r="R5941" i="25" s="1"/>
  <c r="Q5940" i="25"/>
  <c r="R5942" i="25" s="1"/>
  <c r="Q5941" i="25"/>
  <c r="Q5942" i="25"/>
  <c r="Q5943" i="25"/>
  <c r="Q5944" i="25"/>
  <c r="Q5945" i="25"/>
  <c r="Q5946" i="25"/>
  <c r="R5948" i="25" s="1"/>
  <c r="Q5947" i="25"/>
  <c r="R5949" i="25" s="1"/>
  <c r="Q5948" i="25"/>
  <c r="R5950" i="25" s="1"/>
  <c r="Q5949" i="25"/>
  <c r="Q5950" i="25"/>
  <c r="Q5951" i="25"/>
  <c r="Q5952" i="25"/>
  <c r="Q5953" i="25"/>
  <c r="Q5954" i="25"/>
  <c r="R5956" i="25" s="1"/>
  <c r="Q5955" i="25"/>
  <c r="Q5956" i="25"/>
  <c r="R5958" i="25" s="1"/>
  <c r="Q5957" i="25"/>
  <c r="Q5958" i="25"/>
  <c r="Q5959" i="25"/>
  <c r="Q5960" i="25"/>
  <c r="Q5961" i="25"/>
  <c r="Q5962" i="25"/>
  <c r="R5964" i="25" s="1"/>
  <c r="Q5963" i="25"/>
  <c r="R5965" i="25" s="1"/>
  <c r="Q5964" i="25"/>
  <c r="R5966" i="25" s="1"/>
  <c r="Q5965" i="25"/>
  <c r="Q5966" i="25"/>
  <c r="Q5967" i="25"/>
  <c r="Q5968" i="25"/>
  <c r="Q5969" i="25"/>
  <c r="Q5970" i="25"/>
  <c r="R5972" i="25" s="1"/>
  <c r="Q5971" i="25"/>
  <c r="R5973" i="25" s="1"/>
  <c r="Q5972" i="25"/>
  <c r="R5974" i="25" s="1"/>
  <c r="Q5973" i="25"/>
  <c r="Q5974" i="25"/>
  <c r="Q5975" i="25"/>
  <c r="Q5976" i="25"/>
  <c r="Q5977" i="25"/>
  <c r="Q5978" i="25"/>
  <c r="R5980" i="25" s="1"/>
  <c r="Q5979" i="25"/>
  <c r="R5981" i="25" s="1"/>
  <c r="Q5980" i="25"/>
  <c r="R5982" i="25" s="1"/>
  <c r="Q5981" i="25"/>
  <c r="Q5982" i="25"/>
  <c r="Q5983" i="25"/>
  <c r="Q5984" i="25"/>
  <c r="Q5985" i="25"/>
  <c r="Q5986" i="25"/>
  <c r="R5988" i="25" s="1"/>
  <c r="Q5987" i="25"/>
  <c r="R5989" i="25" s="1"/>
  <c r="Q5988" i="25"/>
  <c r="R5990" i="25" s="1"/>
  <c r="Q5989" i="25"/>
  <c r="Q5990" i="25"/>
  <c r="Q5991" i="25"/>
  <c r="Q5992" i="25"/>
  <c r="Q5993" i="25"/>
  <c r="Q5994" i="25"/>
  <c r="R5996" i="25" s="1"/>
  <c r="Q5995" i="25"/>
  <c r="R5997" i="25" s="1"/>
  <c r="Q5996" i="25"/>
  <c r="R5998" i="25" s="1"/>
  <c r="Q5997" i="25"/>
  <c r="Q5998" i="25"/>
  <c r="Q5999" i="25"/>
  <c r="Q6000" i="25"/>
  <c r="Q6001" i="25"/>
  <c r="Q6002" i="25"/>
  <c r="R6004" i="25" s="1"/>
  <c r="Q6003" i="25"/>
  <c r="R6005" i="25" s="1"/>
  <c r="Q6004" i="25"/>
  <c r="R6006" i="25" s="1"/>
  <c r="Q6005" i="25"/>
  <c r="Q6006" i="25"/>
  <c r="Q6007" i="25"/>
  <c r="Q6008" i="25"/>
  <c r="Q6009" i="25"/>
  <c r="Q6010" i="25"/>
  <c r="R6012" i="25" s="1"/>
  <c r="Q6011" i="25"/>
  <c r="R6013" i="25" s="1"/>
  <c r="Q6012" i="25"/>
  <c r="R6014" i="25" s="1"/>
  <c r="Q6013" i="25"/>
  <c r="Q6014" i="25"/>
  <c r="Q6015" i="25"/>
  <c r="Q6016" i="25"/>
  <c r="Q6017" i="25"/>
  <c r="Q6018" i="25"/>
  <c r="R6020" i="25" s="1"/>
  <c r="Q6019" i="25"/>
  <c r="R6021" i="25" s="1"/>
  <c r="Q6020" i="25"/>
  <c r="R6022" i="25" s="1"/>
  <c r="Q6021" i="25"/>
  <c r="Q6022" i="25"/>
  <c r="Q6023" i="25"/>
  <c r="Q6024" i="25"/>
  <c r="Q6025" i="25"/>
  <c r="Q6026" i="25"/>
  <c r="R6028" i="25" s="1"/>
  <c r="Q6027" i="25"/>
  <c r="R6029" i="25" s="1"/>
  <c r="Q6028" i="25"/>
  <c r="R6030" i="25" s="1"/>
  <c r="Q6029" i="25"/>
  <c r="Q6030" i="25"/>
  <c r="Q6031" i="25"/>
  <c r="Q6032" i="25"/>
  <c r="Q6033" i="25"/>
  <c r="Q6034" i="25"/>
  <c r="R6036" i="25" s="1"/>
  <c r="Q6035" i="25"/>
  <c r="R6037" i="25" s="1"/>
  <c r="Q6036" i="25"/>
  <c r="R6038" i="25" s="1"/>
  <c r="Q6037" i="25"/>
  <c r="Q6038" i="25"/>
  <c r="Q6039" i="25"/>
  <c r="Q6040" i="25"/>
  <c r="Q6041" i="25"/>
  <c r="Q6042" i="25"/>
  <c r="R6044" i="25" s="1"/>
  <c r="Q6043" i="25"/>
  <c r="R6045" i="25" s="1"/>
  <c r="Q6044" i="25"/>
  <c r="R6046" i="25" s="1"/>
  <c r="Q6045" i="25"/>
  <c r="Q6046" i="25"/>
  <c r="Q6047" i="25"/>
  <c r="Q6048" i="25"/>
  <c r="Q6049" i="25"/>
  <c r="Q6050" i="25"/>
  <c r="R6052" i="25" s="1"/>
  <c r="Q6051" i="25"/>
  <c r="R6053" i="25" s="1"/>
  <c r="Q6052" i="25"/>
  <c r="R6054" i="25" s="1"/>
  <c r="Q6053" i="25"/>
  <c r="Q6054" i="25"/>
  <c r="Q6055" i="25"/>
  <c r="Q6056" i="25"/>
  <c r="Q6057" i="25"/>
  <c r="Q6058" i="25"/>
  <c r="R6060" i="25" s="1"/>
  <c r="Q6059" i="25"/>
  <c r="R6061" i="25" s="1"/>
  <c r="Q6060" i="25"/>
  <c r="R6062" i="25" s="1"/>
  <c r="Q6061" i="25"/>
  <c r="Q6062" i="25"/>
  <c r="Q6063" i="25"/>
  <c r="Q6064" i="25"/>
  <c r="Q6065" i="25"/>
  <c r="Q6066" i="25"/>
  <c r="R6068" i="25" s="1"/>
  <c r="Q6067" i="25"/>
  <c r="R6069" i="25" s="1"/>
  <c r="Q6068" i="25"/>
  <c r="R6070" i="25" s="1"/>
  <c r="Q6069" i="25"/>
  <c r="Q6070" i="25"/>
  <c r="Q6071" i="25"/>
  <c r="Q6072" i="25"/>
  <c r="Q6073" i="25"/>
  <c r="Q6074" i="25"/>
  <c r="R6076" i="25" s="1"/>
  <c r="Q6075" i="25"/>
  <c r="R6077" i="25" s="1"/>
  <c r="Q6076" i="25"/>
  <c r="R6078" i="25" s="1"/>
  <c r="Q6077" i="25"/>
  <c r="Q6078" i="25"/>
  <c r="Q6079" i="25"/>
  <c r="Q6080" i="25"/>
  <c r="Q6081" i="25"/>
  <c r="Q6082" i="25"/>
  <c r="R6084" i="25" s="1"/>
  <c r="Q6083" i="25"/>
  <c r="R6085" i="25" s="1"/>
  <c r="Q6084" i="25"/>
  <c r="R6086" i="25" s="1"/>
  <c r="Q6085" i="25"/>
  <c r="Q6086" i="25"/>
  <c r="Q6087" i="25"/>
  <c r="Q6088" i="25"/>
  <c r="Q6089" i="25"/>
  <c r="Q6090" i="25"/>
  <c r="R6092" i="25" s="1"/>
  <c r="Q6091" i="25"/>
  <c r="R6093" i="25" s="1"/>
  <c r="Q6092" i="25"/>
  <c r="R6094" i="25" s="1"/>
  <c r="Q6093" i="25"/>
  <c r="Q6094" i="25"/>
  <c r="Q6095" i="25"/>
  <c r="Q6096" i="25"/>
  <c r="Q6097" i="25"/>
  <c r="Q6098" i="25"/>
  <c r="R6100" i="25" s="1"/>
  <c r="Q6099" i="25"/>
  <c r="R6101" i="25" s="1"/>
  <c r="Q6100" i="25"/>
  <c r="R6102" i="25" s="1"/>
  <c r="Q6101" i="25"/>
  <c r="Q6102" i="25"/>
  <c r="Q6103" i="25"/>
  <c r="Q6104" i="25"/>
  <c r="Q6105" i="25"/>
  <c r="Q6106" i="25"/>
  <c r="R6108" i="25" s="1"/>
  <c r="Q6107" i="25"/>
  <c r="R6109" i="25" s="1"/>
  <c r="Q6108" i="25"/>
  <c r="R6110" i="25" s="1"/>
  <c r="Q6109" i="25"/>
  <c r="Q6110" i="25"/>
  <c r="Q6111" i="25"/>
  <c r="Q6112" i="25"/>
  <c r="Q6113" i="25"/>
  <c r="Q6114" i="25"/>
  <c r="R6116" i="25" s="1"/>
  <c r="Q6115" i="25"/>
  <c r="R6117" i="25" s="1"/>
  <c r="Q6116" i="25"/>
  <c r="R6118" i="25" s="1"/>
  <c r="Q6117" i="25"/>
  <c r="Q6118" i="25"/>
  <c r="Q6119" i="25"/>
  <c r="Q6120" i="25"/>
  <c r="Q6121" i="25"/>
  <c r="Q6122" i="25"/>
  <c r="R6124" i="25" s="1"/>
  <c r="Q6123" i="25"/>
  <c r="R6125" i="25" s="1"/>
  <c r="Q6124" i="25"/>
  <c r="R6126" i="25" s="1"/>
  <c r="Q6125" i="25"/>
  <c r="Q6126" i="25"/>
  <c r="Q6127" i="25"/>
  <c r="Q6128" i="25"/>
  <c r="Q6129" i="25"/>
  <c r="Q6130" i="25"/>
  <c r="R6132" i="25" s="1"/>
  <c r="Q6131" i="25"/>
  <c r="R6133" i="25" s="1"/>
  <c r="Q6132" i="25"/>
  <c r="R6134" i="25" s="1"/>
  <c r="Q6133" i="25"/>
  <c r="Q6134" i="25"/>
  <c r="Q6135" i="25"/>
  <c r="Q6136" i="25"/>
  <c r="Q6137" i="25"/>
  <c r="Q6138" i="25"/>
  <c r="R6140" i="25" s="1"/>
  <c r="Q6139" i="25"/>
  <c r="R6141" i="25" s="1"/>
  <c r="Q6140" i="25"/>
  <c r="R6142" i="25" s="1"/>
  <c r="Q6141" i="25"/>
  <c r="Q6142" i="25"/>
  <c r="Q6143" i="25"/>
  <c r="Q6144" i="25"/>
  <c r="Q6145" i="25"/>
  <c r="Q6146" i="25"/>
  <c r="R6148" i="25" s="1"/>
  <c r="Q6147" i="25"/>
  <c r="R6149" i="25" s="1"/>
  <c r="Q6148" i="25"/>
  <c r="R6150" i="25" s="1"/>
  <c r="Q6149" i="25"/>
  <c r="Q6150" i="25"/>
  <c r="Q6151" i="25"/>
  <c r="Q6152" i="25"/>
  <c r="Q6153" i="25"/>
  <c r="Q6154" i="25"/>
  <c r="R6156" i="25" s="1"/>
  <c r="Q6155" i="25"/>
  <c r="R6157" i="25" s="1"/>
  <c r="Q6156" i="25"/>
  <c r="R6158" i="25" s="1"/>
  <c r="Q6157" i="25"/>
  <c r="Q6158" i="25"/>
  <c r="Q6159" i="25"/>
  <c r="Q6160" i="25"/>
  <c r="Q6161" i="25"/>
  <c r="Q6162" i="25"/>
  <c r="R6164" i="25" s="1"/>
  <c r="Q6163" i="25"/>
  <c r="R6165" i="25" s="1"/>
  <c r="Q6164" i="25"/>
  <c r="R6166" i="25" s="1"/>
  <c r="Q6165" i="25"/>
  <c r="Q6166" i="25"/>
  <c r="Q6167" i="25"/>
  <c r="Q6168" i="25"/>
  <c r="Q6169" i="25"/>
  <c r="Q6170" i="25"/>
  <c r="R6172" i="25" s="1"/>
  <c r="Q6171" i="25"/>
  <c r="R6173" i="25" s="1"/>
  <c r="Q6172" i="25"/>
  <c r="R6174" i="25" s="1"/>
  <c r="Q6173" i="25"/>
  <c r="Q6174" i="25"/>
  <c r="Q6175" i="25"/>
  <c r="Q6176" i="25"/>
  <c r="Q6177" i="25"/>
  <c r="Q6178" i="25"/>
  <c r="R6180" i="25" s="1"/>
  <c r="Q6179" i="25"/>
  <c r="Q6180" i="25"/>
  <c r="R6182" i="25" s="1"/>
  <c r="Q6181" i="25"/>
  <c r="Q6182" i="25"/>
  <c r="Q6183" i="25"/>
  <c r="Q6184" i="25"/>
  <c r="Q6185" i="25"/>
  <c r="Q6186" i="25"/>
  <c r="R6188" i="25" s="1"/>
  <c r="Q6187" i="25"/>
  <c r="R6189" i="25" s="1"/>
  <c r="Q6188" i="25"/>
  <c r="R6190" i="25" s="1"/>
  <c r="Q6189" i="25"/>
  <c r="Q6190" i="25"/>
  <c r="Q6191" i="25"/>
  <c r="Q6192" i="25"/>
  <c r="Q6193" i="25"/>
  <c r="Q6194" i="25"/>
  <c r="R6196" i="25" s="1"/>
  <c r="Q6195" i="25"/>
  <c r="R6197" i="25" s="1"/>
  <c r="Q6196" i="25"/>
  <c r="R6198" i="25" s="1"/>
  <c r="Q6197" i="25"/>
  <c r="Q6198" i="25"/>
  <c r="Q6199" i="25"/>
  <c r="Q6200" i="25"/>
  <c r="Q6201" i="25"/>
  <c r="Q6202" i="25"/>
  <c r="R6204" i="25" s="1"/>
  <c r="Q6203" i="25"/>
  <c r="R6205" i="25" s="1"/>
  <c r="Q6204" i="25"/>
  <c r="R6206" i="25" s="1"/>
  <c r="Q6205" i="25"/>
  <c r="Q6206" i="25"/>
  <c r="Q6207" i="25"/>
  <c r="Q6208" i="25"/>
  <c r="Q6209" i="25"/>
  <c r="Q6210" i="25"/>
  <c r="R6212" i="25" s="1"/>
  <c r="Q6211" i="25"/>
  <c r="R6213" i="25" s="1"/>
  <c r="Q6212" i="25"/>
  <c r="R6214" i="25" s="1"/>
  <c r="Q6213" i="25"/>
  <c r="Q6214" i="25"/>
  <c r="Q6215" i="25"/>
  <c r="Q6216" i="25"/>
  <c r="Q6217" i="25"/>
  <c r="Q6218" i="25"/>
  <c r="R6220" i="25" s="1"/>
  <c r="Q6219" i="25"/>
  <c r="Q6220" i="25"/>
  <c r="R6222" i="25" s="1"/>
  <c r="Q6221" i="25"/>
  <c r="Q6222" i="25"/>
  <c r="Q6223" i="25"/>
  <c r="Q6224" i="25"/>
  <c r="Q6225" i="25"/>
  <c r="Q6226" i="25"/>
  <c r="R6228" i="25" s="1"/>
  <c r="Q6227" i="25"/>
  <c r="R6229" i="25" s="1"/>
  <c r="Q6228" i="25"/>
  <c r="R6230" i="25" s="1"/>
  <c r="Q6229" i="25"/>
  <c r="Q6230" i="25"/>
  <c r="Q6231" i="25"/>
  <c r="Q6232" i="25"/>
  <c r="Q6233" i="25"/>
  <c r="Q6234" i="25"/>
  <c r="R6236" i="25" s="1"/>
  <c r="Q6235" i="25"/>
  <c r="R6237" i="25" s="1"/>
  <c r="Q6236" i="25"/>
  <c r="R6238" i="25" s="1"/>
  <c r="Q6237" i="25"/>
  <c r="Q6238" i="25"/>
  <c r="Q6239" i="25"/>
  <c r="Q6240" i="25"/>
  <c r="Q6241" i="25"/>
  <c r="Q6242" i="25"/>
  <c r="R6244" i="25" s="1"/>
  <c r="Q6243" i="25"/>
  <c r="R6245" i="25" s="1"/>
  <c r="Q6244" i="25"/>
  <c r="R6246" i="25" s="1"/>
  <c r="Q6245" i="25"/>
  <c r="Q6246" i="25"/>
  <c r="Q6247" i="25"/>
  <c r="Q6248" i="25"/>
  <c r="Q6249" i="25"/>
  <c r="Q6250" i="25"/>
  <c r="R6252" i="25" s="1"/>
  <c r="Q6251" i="25"/>
  <c r="R6253" i="25" s="1"/>
  <c r="Q6252" i="25"/>
  <c r="R6254" i="25" s="1"/>
  <c r="Q6253" i="25"/>
  <c r="Q6254" i="25"/>
  <c r="Q6255" i="25"/>
  <c r="Q6256" i="25"/>
  <c r="Q6257" i="25"/>
  <c r="Q6258" i="25"/>
  <c r="R6260" i="25" s="1"/>
  <c r="Q6259" i="25"/>
  <c r="R6261" i="25" s="1"/>
  <c r="Q6260" i="25"/>
  <c r="R6262" i="25" s="1"/>
  <c r="Q6261" i="25"/>
  <c r="Q6262" i="25"/>
  <c r="Q6263" i="25"/>
  <c r="Q6264" i="25"/>
  <c r="Q6265" i="25"/>
  <c r="Q6266" i="25"/>
  <c r="R6268" i="25" s="1"/>
  <c r="Q6267" i="25"/>
  <c r="R6269" i="25" s="1"/>
  <c r="Q6268" i="25"/>
  <c r="R6270" i="25" s="1"/>
  <c r="Q6269" i="25"/>
  <c r="Q6270" i="25"/>
  <c r="Q6271" i="25"/>
  <c r="Q6272" i="25"/>
  <c r="Q6273" i="25"/>
  <c r="Q6274" i="25"/>
  <c r="R6276" i="25" s="1"/>
  <c r="Q6275" i="25"/>
  <c r="R6277" i="25" s="1"/>
  <c r="Q6276" i="25"/>
  <c r="R6278" i="25" s="1"/>
  <c r="Q6277" i="25"/>
  <c r="Q6278" i="25"/>
  <c r="Q6279" i="25"/>
  <c r="Q6280" i="25"/>
  <c r="Q6281" i="25"/>
  <c r="Q6282" i="25"/>
  <c r="R6284" i="25" s="1"/>
  <c r="Q6283" i="25"/>
  <c r="R6285" i="25" s="1"/>
  <c r="Q6284" i="25"/>
  <c r="R6286" i="25" s="1"/>
  <c r="Q6285" i="25"/>
  <c r="Q6286" i="25"/>
  <c r="Q6287" i="25"/>
  <c r="Q6288" i="25"/>
  <c r="Q6289" i="25"/>
  <c r="Q6290" i="25"/>
  <c r="R6292" i="25" s="1"/>
  <c r="Q6291" i="25"/>
  <c r="R6293" i="25" s="1"/>
  <c r="Q6292" i="25"/>
  <c r="R6294" i="25" s="1"/>
  <c r="Q6293" i="25"/>
  <c r="Q6294" i="25"/>
  <c r="Q6295" i="25"/>
  <c r="Q6296" i="25"/>
  <c r="Q6297" i="25"/>
  <c r="Q6298" i="25"/>
  <c r="R6300" i="25" s="1"/>
  <c r="Q6299" i="25"/>
  <c r="R6301" i="25" s="1"/>
  <c r="Q6300" i="25"/>
  <c r="R6302" i="25" s="1"/>
  <c r="Q6301" i="25"/>
  <c r="Q6302" i="25"/>
  <c r="Q6303" i="25"/>
  <c r="Q6304" i="25"/>
  <c r="Q6305" i="25"/>
  <c r="Q6306" i="25"/>
  <c r="R6308" i="25" s="1"/>
  <c r="Q6307" i="25"/>
  <c r="R6309" i="25" s="1"/>
  <c r="Q6308" i="25"/>
  <c r="R6310" i="25" s="1"/>
  <c r="Q6309" i="25"/>
  <c r="Q6310" i="25"/>
  <c r="Q6311" i="25"/>
  <c r="Q6312" i="25"/>
  <c r="Q6313" i="25"/>
  <c r="Q6314" i="25"/>
  <c r="R6316" i="25" s="1"/>
  <c r="Q6315" i="25"/>
  <c r="R6317" i="25" s="1"/>
  <c r="Q6316" i="25"/>
  <c r="R6318" i="25" s="1"/>
  <c r="Q6317" i="25"/>
  <c r="Q6318" i="25"/>
  <c r="Q6319" i="25"/>
  <c r="Q6320" i="25"/>
  <c r="Q6321" i="25"/>
  <c r="Q6322" i="25"/>
  <c r="R6324" i="25" s="1"/>
  <c r="Q6323" i="25"/>
  <c r="R6325" i="25" s="1"/>
  <c r="Q6324" i="25"/>
  <c r="R6326" i="25" s="1"/>
  <c r="Q6325" i="25"/>
  <c r="Q6326" i="25"/>
  <c r="Q6327" i="25"/>
  <c r="Q6328" i="25"/>
  <c r="Q6329" i="25"/>
  <c r="Q6330" i="25"/>
  <c r="R6332" i="25" s="1"/>
  <c r="Q6331" i="25"/>
  <c r="R6333" i="25" s="1"/>
  <c r="Q6332" i="25"/>
  <c r="R6334" i="25" s="1"/>
  <c r="Q6333" i="25"/>
  <c r="Q6334" i="25"/>
  <c r="Q6335" i="25"/>
  <c r="Q6336" i="25"/>
  <c r="Q6337" i="25"/>
  <c r="Q6338" i="25"/>
  <c r="R6340" i="25" s="1"/>
  <c r="Q6339" i="25"/>
  <c r="R6341" i="25" s="1"/>
  <c r="Q6340" i="25"/>
  <c r="R6342" i="25" s="1"/>
  <c r="Q6341" i="25"/>
  <c r="Q6342" i="25"/>
  <c r="Q6343" i="25"/>
  <c r="Q6344" i="25"/>
  <c r="Q6345" i="25"/>
  <c r="Q6346" i="25"/>
  <c r="R6348" i="25" s="1"/>
  <c r="Q6347" i="25"/>
  <c r="R6349" i="25" s="1"/>
  <c r="Q6348" i="25"/>
  <c r="R6350" i="25" s="1"/>
  <c r="Q6349" i="25"/>
  <c r="Q6350" i="25"/>
  <c r="Q6351" i="25"/>
  <c r="Q6352" i="25"/>
  <c r="Q6353" i="25"/>
  <c r="Q6354" i="25"/>
  <c r="R6356" i="25" s="1"/>
  <c r="Q6355" i="25"/>
  <c r="R6357" i="25" s="1"/>
  <c r="Q6356" i="25"/>
  <c r="R6358" i="25" s="1"/>
  <c r="Q6357" i="25"/>
  <c r="Q6358" i="25"/>
  <c r="Q6359" i="25"/>
  <c r="Q6360" i="25"/>
  <c r="Q6361" i="25"/>
  <c r="Q6362" i="25"/>
  <c r="R6364" i="25" s="1"/>
  <c r="Q6363" i="25"/>
  <c r="R6365" i="25" s="1"/>
  <c r="Q6364" i="25"/>
  <c r="R6366" i="25" s="1"/>
  <c r="Q6365" i="25"/>
  <c r="Q6366" i="25"/>
  <c r="Q6367" i="25"/>
  <c r="Q6368" i="25"/>
  <c r="Q6369" i="25"/>
  <c r="Q6370" i="25"/>
  <c r="R6372" i="25" s="1"/>
  <c r="Q6371" i="25"/>
  <c r="R6373" i="25" s="1"/>
  <c r="Q6372" i="25"/>
  <c r="R6374" i="25" s="1"/>
  <c r="Q6373" i="25"/>
  <c r="Q6374" i="25"/>
  <c r="Q6375" i="25"/>
  <c r="Q6376" i="25"/>
  <c r="Q6377" i="25"/>
  <c r="Q6378" i="25"/>
  <c r="R6380" i="25" s="1"/>
  <c r="Q6379" i="25"/>
  <c r="R6381" i="25" s="1"/>
  <c r="Q6380" i="25"/>
  <c r="R6382" i="25" s="1"/>
  <c r="Q6381" i="25"/>
  <c r="Q6382" i="25"/>
  <c r="Q6383" i="25"/>
  <c r="Q6384" i="25"/>
  <c r="Q6385" i="25"/>
  <c r="Q6386" i="25"/>
  <c r="R6388" i="25" s="1"/>
  <c r="Q6387" i="25"/>
  <c r="R6389" i="25" s="1"/>
  <c r="Q6388" i="25"/>
  <c r="R6390" i="25" s="1"/>
  <c r="Q6389" i="25"/>
  <c r="Q6390" i="25"/>
  <c r="Q6391" i="25"/>
  <c r="Q6392" i="25"/>
  <c r="Q6393" i="25"/>
  <c r="Q6394" i="25"/>
  <c r="R6396" i="25" s="1"/>
  <c r="Q6395" i="25"/>
  <c r="R6397" i="25" s="1"/>
  <c r="Q6396" i="25"/>
  <c r="R6398" i="25" s="1"/>
  <c r="Q6397" i="25"/>
  <c r="Q6398" i="25"/>
  <c r="Q6399" i="25"/>
  <c r="Q6400" i="25"/>
  <c r="Q6401" i="25"/>
  <c r="Q6402" i="25"/>
  <c r="R6404" i="25" s="1"/>
  <c r="Q6403" i="25"/>
  <c r="R6405" i="25" s="1"/>
  <c r="Q6404" i="25"/>
  <c r="R6406" i="25" s="1"/>
  <c r="Q6405" i="25"/>
  <c r="Q6406" i="25"/>
  <c r="Q6407" i="25"/>
  <c r="Q6408" i="25"/>
  <c r="Q6409" i="25"/>
  <c r="Q6410" i="25"/>
  <c r="R6412" i="25" s="1"/>
  <c r="Q6411" i="25"/>
  <c r="R6413" i="25" s="1"/>
  <c r="Q6412" i="25"/>
  <c r="R6414" i="25" s="1"/>
  <c r="Q6413" i="25"/>
  <c r="Q6414" i="25"/>
  <c r="Q6415" i="25"/>
  <c r="Q6416" i="25"/>
  <c r="Q6417" i="25"/>
  <c r="Q6418" i="25"/>
  <c r="R6420" i="25" s="1"/>
  <c r="Q6419" i="25"/>
  <c r="R6421" i="25" s="1"/>
  <c r="Q6420" i="25"/>
  <c r="R6422" i="25" s="1"/>
  <c r="Q6421" i="25"/>
  <c r="Q6422" i="25"/>
  <c r="Q6423" i="25"/>
  <c r="Q6424" i="25"/>
  <c r="Q6425" i="25"/>
  <c r="Q6426" i="25"/>
  <c r="R6428" i="25" s="1"/>
  <c r="Q6427" i="25"/>
  <c r="R6429" i="25" s="1"/>
  <c r="Q6428" i="25"/>
  <c r="R6430" i="25" s="1"/>
  <c r="Q6429" i="25"/>
  <c r="Q6430" i="25"/>
  <c r="Q6431" i="25"/>
  <c r="Q6432" i="25"/>
  <c r="Q6433" i="25"/>
  <c r="Q6434" i="25"/>
  <c r="R6436" i="25" s="1"/>
  <c r="Q6435" i="25"/>
  <c r="R6437" i="25" s="1"/>
  <c r="Q6436" i="25"/>
  <c r="R6438" i="25" s="1"/>
  <c r="Q6437" i="25"/>
  <c r="Q6438" i="25"/>
  <c r="Q6439" i="25"/>
  <c r="Q6440" i="25"/>
  <c r="Q6441" i="25"/>
  <c r="Q6442" i="25"/>
  <c r="R6444" i="25" s="1"/>
  <c r="Q6443" i="25"/>
  <c r="R6445" i="25" s="1"/>
  <c r="Q6444" i="25"/>
  <c r="R6446" i="25" s="1"/>
  <c r="Q6445" i="25"/>
  <c r="Q6446" i="25"/>
  <c r="Q6447" i="25"/>
  <c r="Q6448" i="25"/>
  <c r="Q6449" i="25"/>
  <c r="Q6450" i="25"/>
  <c r="R6452" i="25" s="1"/>
  <c r="Q6451" i="25"/>
  <c r="R6453" i="25" s="1"/>
  <c r="Q6452" i="25"/>
  <c r="R6454" i="25" s="1"/>
  <c r="Q6453" i="25"/>
  <c r="Q6454" i="25"/>
  <c r="Q6455" i="25"/>
  <c r="Q6456" i="25"/>
  <c r="Q6457" i="25"/>
  <c r="Q6458" i="25"/>
  <c r="R6460" i="25" s="1"/>
  <c r="Q6459" i="25"/>
  <c r="R6461" i="25" s="1"/>
  <c r="Q6460" i="25"/>
  <c r="R6462" i="25" s="1"/>
  <c r="Q6461" i="25"/>
  <c r="Q6462" i="25"/>
  <c r="Q6463" i="25"/>
  <c r="Q6464" i="25"/>
  <c r="Q6465" i="25"/>
  <c r="Q6466" i="25"/>
  <c r="R6468" i="25" s="1"/>
  <c r="Q6467" i="25"/>
  <c r="Q6468" i="25"/>
  <c r="R6470" i="25" s="1"/>
  <c r="Q6469" i="25"/>
  <c r="Q6470" i="25"/>
  <c r="Q6471" i="25"/>
  <c r="Q6472" i="25"/>
  <c r="Q6473" i="25"/>
  <c r="Q6474" i="25"/>
  <c r="R6476" i="25" s="1"/>
  <c r="Q6475" i="25"/>
  <c r="R6477" i="25" s="1"/>
  <c r="Q6476" i="25"/>
  <c r="R6478" i="25" s="1"/>
  <c r="Q6477" i="25"/>
  <c r="Q6478" i="25"/>
  <c r="Q6479" i="25"/>
  <c r="Q6480" i="25"/>
  <c r="Q6481" i="25"/>
  <c r="Q6482" i="25"/>
  <c r="R6484" i="25" s="1"/>
  <c r="Q6483" i="25"/>
  <c r="R6485" i="25" s="1"/>
  <c r="Q6484" i="25"/>
  <c r="R6486" i="25" s="1"/>
  <c r="Q6485" i="25"/>
  <c r="Q6486" i="25"/>
  <c r="Q6487" i="25"/>
  <c r="Q6488" i="25"/>
  <c r="Q6489" i="25"/>
  <c r="Q6490" i="25"/>
  <c r="R6492" i="25" s="1"/>
  <c r="Q6491" i="25"/>
  <c r="R6493" i="25" s="1"/>
  <c r="Q6492" i="25"/>
  <c r="R6494" i="25" s="1"/>
  <c r="Q6493" i="25"/>
  <c r="Q6494" i="25"/>
  <c r="Q6495" i="25"/>
  <c r="Q6496" i="25"/>
  <c r="Q6497" i="25"/>
  <c r="Q6498" i="25"/>
  <c r="R6500" i="25" s="1"/>
  <c r="Q6499" i="25"/>
  <c r="R6501" i="25" s="1"/>
  <c r="Q6500" i="25"/>
  <c r="R6502" i="25" s="1"/>
  <c r="Q6501" i="25"/>
  <c r="Q6502" i="25"/>
  <c r="Q6503" i="25"/>
  <c r="Q6504" i="25"/>
  <c r="Q6505" i="25"/>
  <c r="Q6506" i="25"/>
  <c r="R6508" i="25" s="1"/>
  <c r="Q6507" i="25"/>
  <c r="R6509" i="25" s="1"/>
  <c r="Q6508" i="25"/>
  <c r="R6510" i="25" s="1"/>
  <c r="Q6509" i="25"/>
  <c r="Q6510" i="25"/>
  <c r="Q6511" i="25"/>
  <c r="Q6512" i="25"/>
  <c r="Q6513" i="25"/>
  <c r="Q6514" i="25"/>
  <c r="R6516" i="25" s="1"/>
  <c r="Q6515" i="25"/>
  <c r="R6517" i="25" s="1"/>
  <c r="Q6516" i="25"/>
  <c r="R6518" i="25" s="1"/>
  <c r="Q6517" i="25"/>
  <c r="Q6518" i="25"/>
  <c r="Q6519" i="25"/>
  <c r="Q6520" i="25"/>
  <c r="Q6521" i="25"/>
  <c r="Q6522" i="25"/>
  <c r="R6524" i="25" s="1"/>
  <c r="Q6523" i="25"/>
  <c r="R6525" i="25" s="1"/>
  <c r="Q6524" i="25"/>
  <c r="R6526" i="25" s="1"/>
  <c r="Q6525" i="25"/>
  <c r="Q6526" i="25"/>
  <c r="Q6527" i="25"/>
  <c r="Q6528" i="25"/>
  <c r="Q6529" i="25"/>
  <c r="Q6530" i="25"/>
  <c r="R6532" i="25" s="1"/>
  <c r="Q6531" i="25"/>
  <c r="R6533" i="25" s="1"/>
  <c r="Q6532" i="25"/>
  <c r="R6534" i="25" s="1"/>
  <c r="Q6533" i="25"/>
  <c r="Q6534" i="25"/>
  <c r="Q6535" i="25"/>
  <c r="Q6536" i="25"/>
  <c r="Q6537" i="25"/>
  <c r="Q6538" i="25"/>
  <c r="R6540" i="25" s="1"/>
  <c r="Q6539" i="25"/>
  <c r="R6541" i="25" s="1"/>
  <c r="Q6540" i="25"/>
  <c r="R6542" i="25" s="1"/>
  <c r="Q6541" i="25"/>
  <c r="Q6542" i="25"/>
  <c r="Q6543" i="25"/>
  <c r="Q6544" i="25"/>
  <c r="Q6545" i="25"/>
  <c r="Q6546" i="25"/>
  <c r="R6548" i="25" s="1"/>
  <c r="Q6547" i="25"/>
  <c r="R6549" i="25" s="1"/>
  <c r="Q6548" i="25"/>
  <c r="R6550" i="25" s="1"/>
  <c r="Q6549" i="25"/>
  <c r="Q6550" i="25"/>
  <c r="Q6551" i="25"/>
  <c r="Q6552" i="25"/>
  <c r="Q6553" i="25"/>
  <c r="Q6554" i="25"/>
  <c r="R6556" i="25" s="1"/>
  <c r="Q6555" i="25"/>
  <c r="R6557" i="25" s="1"/>
  <c r="Q6556" i="25"/>
  <c r="R6558" i="25" s="1"/>
  <c r="Q6557" i="25"/>
  <c r="Q6558" i="25"/>
  <c r="Q6559" i="25"/>
  <c r="Q6560" i="25"/>
  <c r="Q6561" i="25"/>
  <c r="Q6562" i="25"/>
  <c r="R6564" i="25" s="1"/>
  <c r="Q6563" i="25"/>
  <c r="R6565" i="25" s="1"/>
  <c r="Q6564" i="25"/>
  <c r="R6566" i="25" s="1"/>
  <c r="Q6565" i="25"/>
  <c r="Q6566" i="25"/>
  <c r="Q6567" i="25"/>
  <c r="Q6568" i="25"/>
  <c r="Q6569" i="25"/>
  <c r="Q6570" i="25"/>
  <c r="R6572" i="25" s="1"/>
  <c r="Q6571" i="25"/>
  <c r="R6573" i="25" s="1"/>
  <c r="Q6572" i="25"/>
  <c r="R6574" i="25" s="1"/>
  <c r="Q6573" i="25"/>
  <c r="Q6574" i="25"/>
  <c r="Q6575" i="25"/>
  <c r="Q6576" i="25"/>
  <c r="Q6577" i="25"/>
  <c r="Q6578" i="25"/>
  <c r="R6580" i="25" s="1"/>
  <c r="Q6579" i="25"/>
  <c r="R6581" i="25" s="1"/>
  <c r="Q6580" i="25"/>
  <c r="R6582" i="25" s="1"/>
  <c r="Q6581" i="25"/>
  <c r="Q6582" i="25"/>
  <c r="Q6583" i="25"/>
  <c r="Q6584" i="25"/>
  <c r="Q6585" i="25"/>
  <c r="Q6586" i="25"/>
  <c r="R6588" i="25" s="1"/>
  <c r="Q6587" i="25"/>
  <c r="R6589" i="25" s="1"/>
  <c r="Q6588" i="25"/>
  <c r="R6590" i="25" s="1"/>
  <c r="Q6589" i="25"/>
  <c r="Q6590" i="25"/>
  <c r="Q6591" i="25"/>
  <c r="Q6592" i="25"/>
  <c r="Q6593" i="25"/>
  <c r="Q6594" i="25"/>
  <c r="R6596" i="25" s="1"/>
  <c r="Q6595" i="25"/>
  <c r="R6597" i="25" s="1"/>
  <c r="Q6596" i="25"/>
  <c r="R6598" i="25" s="1"/>
  <c r="Q6597" i="25"/>
  <c r="Q6598" i="25"/>
  <c r="Q6599" i="25"/>
  <c r="Q6600" i="25"/>
  <c r="Q6601" i="25"/>
  <c r="Q6602" i="25"/>
  <c r="R6604" i="25" s="1"/>
  <c r="Q6603" i="25"/>
  <c r="R6605" i="25" s="1"/>
  <c r="Q6604" i="25"/>
  <c r="R6606" i="25" s="1"/>
  <c r="Q6605" i="25"/>
  <c r="Q6606" i="25"/>
  <c r="Q6607" i="25"/>
  <c r="Q6608" i="25"/>
  <c r="Q6609" i="25"/>
  <c r="Q6610" i="25"/>
  <c r="R6612" i="25" s="1"/>
  <c r="Q6611" i="25"/>
  <c r="R6613" i="25" s="1"/>
  <c r="Q6612" i="25"/>
  <c r="R6614" i="25" s="1"/>
  <c r="Q6613" i="25"/>
  <c r="Q6614" i="25"/>
  <c r="Q6615" i="25"/>
  <c r="Q6616" i="25"/>
  <c r="Q6617" i="25"/>
  <c r="Q6618" i="25"/>
  <c r="R6620" i="25" s="1"/>
  <c r="Q6619" i="25"/>
  <c r="R6621" i="25" s="1"/>
  <c r="Q6620" i="25"/>
  <c r="R6622" i="25" s="1"/>
  <c r="Q6621" i="25"/>
  <c r="Q6622" i="25"/>
  <c r="Q6623" i="25"/>
  <c r="Q6624" i="25"/>
  <c r="Q6625" i="25"/>
  <c r="Q6626" i="25"/>
  <c r="R6628" i="25" s="1"/>
  <c r="Q6627" i="25"/>
  <c r="R6629" i="25" s="1"/>
  <c r="Q6628" i="25"/>
  <c r="R6630" i="25" s="1"/>
  <c r="Q6629" i="25"/>
  <c r="Q6630" i="25"/>
  <c r="Q6631" i="25"/>
  <c r="Q6632" i="25"/>
  <c r="Q6633" i="25"/>
  <c r="Q6634" i="25"/>
  <c r="R6636" i="25" s="1"/>
  <c r="Q6635" i="25"/>
  <c r="R6637" i="25" s="1"/>
  <c r="Q6636" i="25"/>
  <c r="R6638" i="25" s="1"/>
  <c r="Q6637" i="25"/>
  <c r="Q6638" i="25"/>
  <c r="Q6639" i="25"/>
  <c r="Q6640" i="25"/>
  <c r="Q6641" i="25"/>
  <c r="Q6642" i="25"/>
  <c r="R6644" i="25" s="1"/>
  <c r="Q6643" i="25"/>
  <c r="R6645" i="25" s="1"/>
  <c r="Q6644" i="25"/>
  <c r="R6646" i="25" s="1"/>
  <c r="Q6645" i="25"/>
  <c r="Q6646" i="25"/>
  <c r="Q6647" i="25"/>
  <c r="Q6648" i="25"/>
  <c r="Q6649" i="25"/>
  <c r="Q6650" i="25"/>
  <c r="R6652" i="25" s="1"/>
  <c r="Q6651" i="25"/>
  <c r="R6653" i="25" s="1"/>
  <c r="Q6652" i="25"/>
  <c r="R6654" i="25" s="1"/>
  <c r="Q6653" i="25"/>
  <c r="Q6654" i="25"/>
  <c r="Q6655" i="25"/>
  <c r="Q6656" i="25"/>
  <c r="Q6657" i="25"/>
  <c r="Q6658" i="25"/>
  <c r="R6660" i="25" s="1"/>
  <c r="Q6659" i="25"/>
  <c r="R6661" i="25" s="1"/>
  <c r="Q6660" i="25"/>
  <c r="R6662" i="25" s="1"/>
  <c r="Q6661" i="25"/>
  <c r="Q6662" i="25"/>
  <c r="Q6663" i="25"/>
  <c r="Q6664" i="25"/>
  <c r="Q6665" i="25"/>
  <c r="Q6666" i="25"/>
  <c r="R6668" i="25" s="1"/>
  <c r="Q6667" i="25"/>
  <c r="R6669" i="25" s="1"/>
  <c r="Q6668" i="25"/>
  <c r="R6670" i="25" s="1"/>
  <c r="Q6669" i="25"/>
  <c r="Q6670" i="25"/>
  <c r="Q6671" i="25"/>
  <c r="Q6672" i="25"/>
  <c r="Q6673" i="25"/>
  <c r="Q6674" i="25"/>
  <c r="R6676" i="25" s="1"/>
  <c r="Q6675" i="25"/>
  <c r="R6677" i="25" s="1"/>
  <c r="Q6676" i="25"/>
  <c r="R6678" i="25" s="1"/>
  <c r="Q6677" i="25"/>
  <c r="Q6678" i="25"/>
  <c r="Q6679" i="25"/>
  <c r="Q6680" i="25"/>
  <c r="Q6681" i="25"/>
  <c r="Q6682" i="25"/>
  <c r="R6684" i="25" s="1"/>
  <c r="Q6683" i="25"/>
  <c r="R6685" i="25" s="1"/>
  <c r="Q6684" i="25"/>
  <c r="R6686" i="25" s="1"/>
  <c r="Q6685" i="25"/>
  <c r="Q6686" i="25"/>
  <c r="Q6687" i="25"/>
  <c r="Q6688" i="25"/>
  <c r="Q6689" i="25"/>
  <c r="Q6690" i="25"/>
  <c r="R6692" i="25" s="1"/>
  <c r="Q6691" i="25"/>
  <c r="R6693" i="25" s="1"/>
  <c r="Q6692" i="25"/>
  <c r="R6694" i="25" s="1"/>
  <c r="Q6693" i="25"/>
  <c r="Q6694" i="25"/>
  <c r="Q6695" i="25"/>
  <c r="Q6696" i="25"/>
  <c r="Q6697" i="25"/>
  <c r="Q6698" i="25"/>
  <c r="R6700" i="25" s="1"/>
  <c r="Q6699" i="25"/>
  <c r="R6701" i="25" s="1"/>
  <c r="Q6700" i="25"/>
  <c r="R6702" i="25" s="1"/>
  <c r="Q6701" i="25"/>
  <c r="Q6702" i="25"/>
  <c r="Q6703" i="25"/>
  <c r="Q6704" i="25"/>
  <c r="Q6705" i="25"/>
  <c r="Q6706" i="25"/>
  <c r="R6708" i="25" s="1"/>
  <c r="Q6707" i="25"/>
  <c r="R6709" i="25" s="1"/>
  <c r="Q6708" i="25"/>
  <c r="R6710" i="25" s="1"/>
  <c r="Q6709" i="25"/>
  <c r="Q6710" i="25"/>
  <c r="Q6711" i="25"/>
  <c r="Q6712" i="25"/>
  <c r="Q6713" i="25"/>
  <c r="Q6714" i="25"/>
  <c r="R6716" i="25" s="1"/>
  <c r="Q6715" i="25"/>
  <c r="R6717" i="25" s="1"/>
  <c r="Q6716" i="25"/>
  <c r="R6718" i="25" s="1"/>
  <c r="Q6717" i="25"/>
  <c r="Q6718" i="25"/>
  <c r="Q6719" i="25"/>
  <c r="Q6720" i="25"/>
  <c r="Q6721" i="25"/>
  <c r="Q6722" i="25"/>
  <c r="R6724" i="25" s="1"/>
  <c r="Q6723" i="25"/>
  <c r="R6725" i="25" s="1"/>
  <c r="Q6724" i="25"/>
  <c r="R6726" i="25" s="1"/>
  <c r="Q6725" i="25"/>
  <c r="Q6726" i="25"/>
  <c r="Q6727" i="25"/>
  <c r="Q6728" i="25"/>
  <c r="Q6729" i="25"/>
  <c r="Q6730" i="25"/>
  <c r="R6732" i="25" s="1"/>
  <c r="Q6731" i="25"/>
  <c r="R6733" i="25" s="1"/>
  <c r="Q6732" i="25"/>
  <c r="R6734" i="25" s="1"/>
  <c r="Q6733" i="25"/>
  <c r="Q6734" i="25"/>
  <c r="Q6735" i="25"/>
  <c r="Q6736" i="25"/>
  <c r="Q6737" i="25"/>
  <c r="Q6738" i="25"/>
  <c r="R6740" i="25" s="1"/>
  <c r="Q6739" i="25"/>
  <c r="R6741" i="25" s="1"/>
  <c r="Q6740" i="25"/>
  <c r="R6742" i="25" s="1"/>
  <c r="Q6741" i="25"/>
  <c r="Q6742" i="25"/>
  <c r="Q6743" i="25"/>
  <c r="Q6744" i="25"/>
  <c r="Q6745" i="25"/>
  <c r="Q6746" i="25"/>
  <c r="R6748" i="25" s="1"/>
  <c r="Q6747" i="25"/>
  <c r="R6749" i="25" s="1"/>
  <c r="Q6748" i="25"/>
  <c r="R6750" i="25" s="1"/>
  <c r="Q6749" i="25"/>
  <c r="Q6750" i="25"/>
  <c r="Q6751" i="25"/>
  <c r="Q6752" i="25"/>
  <c r="Q6753" i="25"/>
  <c r="Q6754" i="25"/>
  <c r="R6756" i="25" s="1"/>
  <c r="Q6755" i="25"/>
  <c r="R6757" i="25" s="1"/>
  <c r="Q6756" i="25"/>
  <c r="R6758" i="25" s="1"/>
  <c r="Q6757" i="25"/>
  <c r="Q6758" i="25"/>
  <c r="Q6759" i="25"/>
  <c r="Q6760" i="25"/>
  <c r="Q6761" i="25"/>
  <c r="Q6762" i="25"/>
  <c r="R6764" i="25" s="1"/>
  <c r="Q6763" i="25"/>
  <c r="R6765" i="25" s="1"/>
  <c r="Q6764" i="25"/>
  <c r="R6766" i="25" s="1"/>
  <c r="Q6765" i="25"/>
  <c r="Q6766" i="25"/>
  <c r="Q6767" i="25"/>
  <c r="Q6768" i="25"/>
  <c r="Q6769" i="25"/>
  <c r="Q6770" i="25"/>
  <c r="R6772" i="25" s="1"/>
  <c r="Q6771" i="25"/>
  <c r="R6773" i="25" s="1"/>
  <c r="Q6772" i="25"/>
  <c r="R6774" i="25" s="1"/>
  <c r="Q6773" i="25"/>
  <c r="Q6774" i="25"/>
  <c r="Q6775" i="25"/>
  <c r="Q6776" i="25"/>
  <c r="Q6777" i="25"/>
  <c r="Q6778" i="25"/>
  <c r="R6780" i="25" s="1"/>
  <c r="Q6779" i="25"/>
  <c r="R6781" i="25" s="1"/>
  <c r="Q6780" i="25"/>
  <c r="R6782" i="25" s="1"/>
  <c r="Q6781" i="25"/>
  <c r="Q6782" i="25"/>
  <c r="Q6783" i="25"/>
  <c r="Q6784" i="25"/>
  <c r="Q6785" i="25"/>
  <c r="Q6786" i="25"/>
  <c r="R6788" i="25" s="1"/>
  <c r="Q6787" i="25"/>
  <c r="R6789" i="25" s="1"/>
  <c r="Q6788" i="25"/>
  <c r="R6790" i="25" s="1"/>
  <c r="Q6789" i="25"/>
  <c r="Q6790" i="25"/>
  <c r="Q6791" i="25"/>
  <c r="Q6792" i="25"/>
  <c r="Q6793" i="25"/>
  <c r="Q6794" i="25"/>
  <c r="R6796" i="25" s="1"/>
  <c r="Q6795" i="25"/>
  <c r="R6797" i="25" s="1"/>
  <c r="Q6796" i="25"/>
  <c r="R6798" i="25" s="1"/>
  <c r="Q6797" i="25"/>
  <c r="Q6798" i="25"/>
  <c r="Q6799" i="25"/>
  <c r="Q6800" i="25"/>
  <c r="Q6801" i="25"/>
  <c r="Q6802" i="25"/>
  <c r="R6804" i="25" s="1"/>
  <c r="Q6803" i="25"/>
  <c r="R6805" i="25" s="1"/>
  <c r="Q6804" i="25"/>
  <c r="R6806" i="25" s="1"/>
  <c r="Q6805" i="25"/>
  <c r="Q6806" i="25"/>
  <c r="Q6807" i="25"/>
  <c r="Q6808" i="25"/>
  <c r="Q6809" i="25"/>
  <c r="Q6810" i="25"/>
  <c r="R6812" i="25" s="1"/>
  <c r="Q6811" i="25"/>
  <c r="R6813" i="25" s="1"/>
  <c r="Q6812" i="25"/>
  <c r="R6814" i="25" s="1"/>
  <c r="Q6813" i="25"/>
  <c r="Q6814" i="25"/>
  <c r="Q6815" i="25"/>
  <c r="Q6816" i="25"/>
  <c r="Q6817" i="25"/>
  <c r="Q6818" i="25"/>
  <c r="R6820" i="25" s="1"/>
  <c r="Q6819" i="25"/>
  <c r="R6821" i="25" s="1"/>
  <c r="Q6820" i="25"/>
  <c r="R6822" i="25" s="1"/>
  <c r="Q6821" i="25"/>
  <c r="Q6822" i="25"/>
  <c r="Q6823" i="25"/>
  <c r="Q6824" i="25"/>
  <c r="Q6825" i="25"/>
  <c r="Q6826" i="25"/>
  <c r="R6828" i="25" s="1"/>
  <c r="Q6827" i="25"/>
  <c r="R6829" i="25" s="1"/>
  <c r="Q6828" i="25"/>
  <c r="R6830" i="25" s="1"/>
  <c r="Q6829" i="25"/>
  <c r="Q6830" i="25"/>
  <c r="Q6831" i="25"/>
  <c r="Q6832" i="25"/>
  <c r="Q6833" i="25"/>
  <c r="Q6834" i="25"/>
  <c r="R6836" i="25" s="1"/>
  <c r="Q6835" i="25"/>
  <c r="R6837" i="25" s="1"/>
  <c r="Q6836" i="25"/>
  <c r="R6838" i="25" s="1"/>
  <c r="Q6837" i="25"/>
  <c r="Q6838" i="25"/>
  <c r="Q6839" i="25"/>
  <c r="Q6840" i="25"/>
  <c r="Q6841" i="25"/>
  <c r="Q6842" i="25"/>
  <c r="R6844" i="25" s="1"/>
  <c r="Q6843" i="25"/>
  <c r="R6845" i="25" s="1"/>
  <c r="Q6844" i="25"/>
  <c r="R6846" i="25" s="1"/>
  <c r="Q6845" i="25"/>
  <c r="Q6846" i="25"/>
  <c r="Q6847" i="25"/>
  <c r="Q6848" i="25"/>
  <c r="Q6849" i="25"/>
  <c r="Q6850" i="25"/>
  <c r="R6852" i="25" s="1"/>
  <c r="Q6851" i="25"/>
  <c r="R6853" i="25" s="1"/>
  <c r="Q6852" i="25"/>
  <c r="R6854" i="25" s="1"/>
  <c r="Q6853" i="25"/>
  <c r="Q6854" i="25"/>
  <c r="Q6855" i="25"/>
  <c r="Q6856" i="25"/>
  <c r="Q6857" i="25"/>
  <c r="Q6858" i="25"/>
  <c r="R6860" i="25" s="1"/>
  <c r="Q6859" i="25"/>
  <c r="R6861" i="25" s="1"/>
  <c r="Q6860" i="25"/>
  <c r="R6862" i="25" s="1"/>
  <c r="Q6861" i="25"/>
  <c r="Q6862" i="25"/>
  <c r="Q6863" i="25"/>
  <c r="Q6864" i="25"/>
  <c r="Q6865" i="25"/>
  <c r="Q6866" i="25"/>
  <c r="R6868" i="25" s="1"/>
  <c r="Q6867" i="25"/>
  <c r="R6869" i="25" s="1"/>
  <c r="Q6868" i="25"/>
  <c r="R6870" i="25" s="1"/>
  <c r="Q6869" i="25"/>
  <c r="Q6870" i="25"/>
  <c r="Q6871" i="25"/>
  <c r="Q6872" i="25"/>
  <c r="Q6873" i="25"/>
  <c r="Q6874" i="25"/>
  <c r="R6876" i="25" s="1"/>
  <c r="Q6875" i="25"/>
  <c r="R6877" i="25" s="1"/>
  <c r="Q6876" i="25"/>
  <c r="R6878" i="25" s="1"/>
  <c r="Q6877" i="25"/>
  <c r="Q6878" i="25"/>
  <c r="Q6879" i="25"/>
  <c r="Q6880" i="25"/>
  <c r="Q6881" i="25"/>
  <c r="Q6882" i="25"/>
  <c r="R6884" i="25" s="1"/>
  <c r="Q6883" i="25"/>
  <c r="R6885" i="25" s="1"/>
  <c r="Q6884" i="25"/>
  <c r="R6886" i="25" s="1"/>
  <c r="Q6885" i="25"/>
  <c r="Q6886" i="25"/>
  <c r="Q6887" i="25"/>
  <c r="Q6888" i="25"/>
  <c r="Q6889" i="25"/>
  <c r="Q6890" i="25"/>
  <c r="R6892" i="25" s="1"/>
  <c r="Q6891" i="25"/>
  <c r="R6893" i="25" s="1"/>
  <c r="Q6892" i="25"/>
  <c r="R6894" i="25" s="1"/>
  <c r="Q6893" i="25"/>
  <c r="Q6894" i="25"/>
  <c r="Q6895" i="25"/>
  <c r="Q6896" i="25"/>
  <c r="Q6897" i="25"/>
  <c r="Q6898" i="25"/>
  <c r="R6900" i="25" s="1"/>
  <c r="Q6899" i="25"/>
  <c r="R6901" i="25" s="1"/>
  <c r="Q6900" i="25"/>
  <c r="R6902" i="25" s="1"/>
  <c r="Q6901" i="25"/>
  <c r="Q6902" i="25"/>
  <c r="Q6903" i="25"/>
  <c r="Q6904" i="25"/>
  <c r="Q6905" i="25"/>
  <c r="Q6906" i="25"/>
  <c r="R6908" i="25" s="1"/>
  <c r="Q6907" i="25"/>
  <c r="R6909" i="25" s="1"/>
  <c r="Q6908" i="25"/>
  <c r="R6910" i="25" s="1"/>
  <c r="Q6909" i="25"/>
  <c r="Q6910" i="25"/>
  <c r="Q6911" i="25"/>
  <c r="Q6912" i="25"/>
  <c r="Q6913" i="25"/>
  <c r="Q6914" i="25"/>
  <c r="R6916" i="25" s="1"/>
  <c r="Q6915" i="25"/>
  <c r="R6917" i="25" s="1"/>
  <c r="Q6916" i="25"/>
  <c r="R6918" i="25" s="1"/>
  <c r="Q6917" i="25"/>
  <c r="Q6918" i="25"/>
  <c r="Q6919" i="25"/>
  <c r="Q6920" i="25"/>
  <c r="Q6921" i="25"/>
  <c r="Q6922" i="25"/>
  <c r="R6924" i="25" s="1"/>
  <c r="Q6923" i="25"/>
  <c r="R6925" i="25" s="1"/>
  <c r="Q6924" i="25"/>
  <c r="R6926" i="25" s="1"/>
  <c r="Q6925" i="25"/>
  <c r="Q6926" i="25"/>
  <c r="Q6927" i="25"/>
  <c r="Q6928" i="25"/>
  <c r="Q6929" i="25"/>
  <c r="Q6930" i="25"/>
  <c r="R6932" i="25" s="1"/>
  <c r="Q6931" i="25"/>
  <c r="R6933" i="25" s="1"/>
  <c r="Q6932" i="25"/>
  <c r="R6934" i="25" s="1"/>
  <c r="Q6933" i="25"/>
  <c r="Q6934" i="25"/>
  <c r="Q6935" i="25"/>
  <c r="Q6936" i="25"/>
  <c r="Q6937" i="25"/>
  <c r="Q6938" i="25"/>
  <c r="R6940" i="25" s="1"/>
  <c r="Q6939" i="25"/>
  <c r="R6941" i="25" s="1"/>
  <c r="Q6940" i="25"/>
  <c r="R6942" i="25" s="1"/>
  <c r="Q6941" i="25"/>
  <c r="Q6942" i="25"/>
  <c r="Q6943" i="25"/>
  <c r="Q6944" i="25"/>
  <c r="Q6945" i="25"/>
  <c r="Q6946" i="25"/>
  <c r="R6948" i="25" s="1"/>
  <c r="Q6947" i="25"/>
  <c r="R6949" i="25" s="1"/>
  <c r="Q6948" i="25"/>
  <c r="R6950" i="25" s="1"/>
  <c r="Q6949" i="25"/>
  <c r="Q6950" i="25"/>
  <c r="Q6951" i="25"/>
  <c r="Q6952" i="25"/>
  <c r="Q6953" i="25"/>
  <c r="Q6954" i="25"/>
  <c r="R6956" i="25" s="1"/>
  <c r="Q6955" i="25"/>
  <c r="R6957" i="25" s="1"/>
  <c r="Q6956" i="25"/>
  <c r="R6958" i="25" s="1"/>
  <c r="Q6957" i="25"/>
  <c r="Q6958" i="25"/>
  <c r="Q6959" i="25"/>
  <c r="Q6960" i="25"/>
  <c r="Q6961" i="25"/>
  <c r="Q6962" i="25"/>
  <c r="R6964" i="25" s="1"/>
  <c r="Q6963" i="25"/>
  <c r="R6965" i="25" s="1"/>
  <c r="Q6964" i="25"/>
  <c r="R6966" i="25" s="1"/>
  <c r="Q6965" i="25"/>
  <c r="Q6966" i="25"/>
  <c r="Q6967" i="25"/>
  <c r="Q6968" i="25"/>
  <c r="Q6969" i="25"/>
  <c r="Q6970" i="25"/>
  <c r="R6972" i="25" s="1"/>
  <c r="Q6971" i="25"/>
  <c r="R6973" i="25" s="1"/>
  <c r="Q6972" i="25"/>
  <c r="R6974" i="25" s="1"/>
  <c r="Q6973" i="25"/>
  <c r="Q6974" i="25"/>
  <c r="Q6975" i="25"/>
  <c r="Q6976" i="25"/>
  <c r="Q6977" i="25"/>
  <c r="Q6978" i="25"/>
  <c r="R6980" i="25" s="1"/>
  <c r="Q6979" i="25"/>
  <c r="R6981" i="25" s="1"/>
  <c r="Q6980" i="25"/>
  <c r="R6982" i="25" s="1"/>
  <c r="Q6981" i="25"/>
  <c r="Q6982" i="25"/>
  <c r="Q6983" i="25"/>
  <c r="Q6984" i="25"/>
  <c r="Q6985" i="25"/>
  <c r="Q6986" i="25"/>
  <c r="R6988" i="25" s="1"/>
  <c r="Q6987" i="25"/>
  <c r="R6989" i="25" s="1"/>
  <c r="Q6988" i="25"/>
  <c r="R6990" i="25" s="1"/>
  <c r="Q6989" i="25"/>
  <c r="Q6990" i="25"/>
  <c r="Q6991" i="25"/>
  <c r="Q6992" i="25"/>
  <c r="Q6993" i="25"/>
  <c r="Q6994" i="25"/>
  <c r="R6996" i="25" s="1"/>
  <c r="Q6995" i="25"/>
  <c r="R6997" i="25" s="1"/>
  <c r="Q6996" i="25"/>
  <c r="R6998" i="25" s="1"/>
  <c r="Q6997" i="25"/>
  <c r="Q6998" i="25"/>
  <c r="Q6999" i="25"/>
  <c r="Q7000" i="25"/>
  <c r="Q7001" i="25"/>
  <c r="Q7002" i="25"/>
  <c r="R7004" i="25" s="1"/>
  <c r="Q7003" i="25"/>
  <c r="R7005" i="25" s="1"/>
  <c r="Q7004" i="25"/>
  <c r="R7006" i="25" s="1"/>
  <c r="Q7005" i="25"/>
  <c r="Q7006" i="25"/>
  <c r="Q7007" i="25"/>
  <c r="Q7008" i="25"/>
  <c r="Q7009" i="25"/>
  <c r="Q7010" i="25"/>
  <c r="R7012" i="25" s="1"/>
  <c r="Q7011" i="25"/>
  <c r="R7013" i="25" s="1"/>
  <c r="Q7012" i="25"/>
  <c r="R7014" i="25" s="1"/>
  <c r="Q7013" i="25"/>
  <c r="Q7014" i="25"/>
  <c r="Q7015" i="25"/>
  <c r="Q7016" i="25"/>
  <c r="Q7017" i="25"/>
  <c r="Q7018" i="25"/>
  <c r="R7020" i="25" s="1"/>
  <c r="Q7019" i="25"/>
  <c r="R7021" i="25" s="1"/>
  <c r="Q7020" i="25"/>
  <c r="R7022" i="25" s="1"/>
  <c r="Q7021" i="25"/>
  <c r="Q7022" i="25"/>
  <c r="Q7023" i="25"/>
  <c r="Q7024" i="25"/>
  <c r="Q7025" i="25"/>
  <c r="Q7026" i="25"/>
  <c r="R7028" i="25" s="1"/>
  <c r="Q7027" i="25"/>
  <c r="R7029" i="25" s="1"/>
  <c r="Q7028" i="25"/>
  <c r="R7030" i="25" s="1"/>
  <c r="Q7029" i="25"/>
  <c r="Q7030" i="25"/>
  <c r="Q7031" i="25"/>
  <c r="Q7032" i="25"/>
  <c r="Q7033" i="25"/>
  <c r="Q7034" i="25"/>
  <c r="R7036" i="25" s="1"/>
  <c r="Q7035" i="25"/>
  <c r="R7037" i="25" s="1"/>
  <c r="Q7036" i="25"/>
  <c r="R7038" i="25" s="1"/>
  <c r="Q7037" i="25"/>
  <c r="Q7038" i="25"/>
  <c r="Q7039" i="25"/>
  <c r="Q7040" i="25"/>
  <c r="Q7041" i="25"/>
  <c r="Q7042" i="25"/>
  <c r="R7044" i="25" s="1"/>
  <c r="Q7043" i="25"/>
  <c r="R7045" i="25" s="1"/>
  <c r="Q7044" i="25"/>
  <c r="R7046" i="25" s="1"/>
  <c r="Q7045" i="25"/>
  <c r="Q7046" i="25"/>
  <c r="Q7047" i="25"/>
  <c r="Q7048" i="25"/>
  <c r="Q7049" i="25"/>
  <c r="Q7050" i="25"/>
  <c r="R7052" i="25" s="1"/>
  <c r="Q7051" i="25"/>
  <c r="R7053" i="25" s="1"/>
  <c r="Q7052" i="25"/>
  <c r="R7054" i="25" s="1"/>
  <c r="Q7053" i="25"/>
  <c r="Q7054" i="25"/>
  <c r="Q7055" i="25"/>
  <c r="Q7056" i="25"/>
  <c r="Q7057" i="25"/>
  <c r="Q7058" i="25"/>
  <c r="R7060" i="25" s="1"/>
  <c r="Q7059" i="25"/>
  <c r="R7061" i="25" s="1"/>
  <c r="Q7060" i="25"/>
  <c r="R7062" i="25" s="1"/>
  <c r="Q7061" i="25"/>
  <c r="Q7062" i="25"/>
  <c r="Q7063" i="25"/>
  <c r="Q7064" i="25"/>
  <c r="Q7065" i="25"/>
  <c r="Q7066" i="25"/>
  <c r="R7068" i="25" s="1"/>
  <c r="Q7067" i="25"/>
  <c r="R7069" i="25" s="1"/>
  <c r="Q7068" i="25"/>
  <c r="R7070" i="25" s="1"/>
  <c r="Q7069" i="25"/>
  <c r="Q7070" i="25"/>
  <c r="Q7071" i="25"/>
  <c r="Q7072" i="25"/>
  <c r="Q7073" i="25"/>
  <c r="Q7074" i="25"/>
  <c r="R7076" i="25" s="1"/>
  <c r="Q7075" i="25"/>
  <c r="R7077" i="25" s="1"/>
  <c r="Q7076" i="25"/>
  <c r="R7078" i="25" s="1"/>
  <c r="Q7077" i="25"/>
  <c r="Q7078" i="25"/>
  <c r="Q7079" i="25"/>
  <c r="Q7080" i="25"/>
  <c r="Q7081" i="25"/>
  <c r="Q7082" i="25"/>
  <c r="R7084" i="25" s="1"/>
  <c r="Q7083" i="25"/>
  <c r="R7085" i="25" s="1"/>
  <c r="Q7084" i="25"/>
  <c r="R7086" i="25" s="1"/>
  <c r="Q7085" i="25"/>
  <c r="Q7086" i="25"/>
  <c r="Q7087" i="25"/>
  <c r="Q7088" i="25"/>
  <c r="Q7089" i="25"/>
  <c r="Q7090" i="25"/>
  <c r="R7092" i="25" s="1"/>
  <c r="Q7091" i="25"/>
  <c r="R7093" i="25" s="1"/>
  <c r="Q7092" i="25"/>
  <c r="R7094" i="25" s="1"/>
  <c r="Q7093" i="25"/>
  <c r="Q7094" i="25"/>
  <c r="Q7095" i="25"/>
  <c r="Q7096" i="25"/>
  <c r="Q7097" i="25"/>
  <c r="Q7098" i="25"/>
  <c r="R7100" i="25" s="1"/>
  <c r="Q7099" i="25"/>
  <c r="R7101" i="25" s="1"/>
  <c r="Q7100" i="25"/>
  <c r="R7102" i="25" s="1"/>
  <c r="Q7101" i="25"/>
  <c r="Q7102" i="25"/>
  <c r="Q7103" i="25"/>
  <c r="Q7104" i="25"/>
  <c r="Q7105" i="25"/>
  <c r="Q7106" i="25"/>
  <c r="R7108" i="25" s="1"/>
  <c r="Q7107" i="25"/>
  <c r="R7109" i="25" s="1"/>
  <c r="Q7108" i="25"/>
  <c r="R7110" i="25" s="1"/>
  <c r="Q7109" i="25"/>
  <c r="Q7110" i="25"/>
  <c r="Q7111" i="25"/>
  <c r="Q7112" i="25"/>
  <c r="Q7113" i="25"/>
  <c r="Q7114" i="25"/>
  <c r="R7116" i="25" s="1"/>
  <c r="Q7115" i="25"/>
  <c r="R7117" i="25" s="1"/>
  <c r="Q7116" i="25"/>
  <c r="R7118" i="25" s="1"/>
  <c r="Q7117" i="25"/>
  <c r="Q7118" i="25"/>
  <c r="Q7119" i="25"/>
  <c r="Q7120" i="25"/>
  <c r="Q7121" i="25"/>
  <c r="Q7122" i="25"/>
  <c r="R7124" i="25" s="1"/>
  <c r="Q7123" i="25"/>
  <c r="R7125" i="25" s="1"/>
  <c r="Q7124" i="25"/>
  <c r="R7126" i="25" s="1"/>
  <c r="Q7125" i="25"/>
  <c r="Q7126" i="25"/>
  <c r="Q7127" i="25"/>
  <c r="Q7128" i="25"/>
  <c r="Q7129" i="25"/>
  <c r="Q7130" i="25"/>
  <c r="R7132" i="25" s="1"/>
  <c r="Q7131" i="25"/>
  <c r="R7133" i="25" s="1"/>
  <c r="Q7132" i="25"/>
  <c r="R7134" i="25" s="1"/>
  <c r="Q7133" i="25"/>
  <c r="Q7134" i="25"/>
  <c r="Q7135" i="25"/>
  <c r="Q7136" i="25"/>
  <c r="Q7137" i="25"/>
  <c r="Q7138" i="25"/>
  <c r="R7140" i="25" s="1"/>
  <c r="Q7139" i="25"/>
  <c r="R7141" i="25" s="1"/>
  <c r="Q7140" i="25"/>
  <c r="R7142" i="25" s="1"/>
  <c r="Q7141" i="25"/>
  <c r="Q7142" i="25"/>
  <c r="Q7143" i="25"/>
  <c r="Q7144" i="25"/>
  <c r="Q7145" i="25"/>
  <c r="Q7146" i="25"/>
  <c r="R7148" i="25" s="1"/>
  <c r="Q7147" i="25"/>
  <c r="R7149" i="25" s="1"/>
  <c r="Q7148" i="25"/>
  <c r="R7150" i="25" s="1"/>
  <c r="Q7149" i="25"/>
  <c r="Q7150" i="25"/>
  <c r="Q7151" i="25"/>
  <c r="Q7152" i="25"/>
  <c r="Q7153" i="25"/>
  <c r="Q7154" i="25"/>
  <c r="R7156" i="25" s="1"/>
  <c r="Q7155" i="25"/>
  <c r="R7157" i="25" s="1"/>
  <c r="Q7156" i="25"/>
  <c r="R7158" i="25" s="1"/>
  <c r="Q7157" i="25"/>
  <c r="Q7158" i="25"/>
  <c r="Q7159" i="25"/>
  <c r="Q7160" i="25"/>
  <c r="Q7161" i="25"/>
  <c r="Q7162" i="25"/>
  <c r="R7164" i="25" s="1"/>
  <c r="Q7163" i="25"/>
  <c r="R7165" i="25" s="1"/>
  <c r="Q7164" i="25"/>
  <c r="R7166" i="25" s="1"/>
  <c r="Q7165" i="25"/>
  <c r="Q7166" i="25"/>
  <c r="Q7167" i="25"/>
  <c r="Q7168" i="25"/>
  <c r="Q7169" i="25"/>
  <c r="Q7170" i="25"/>
  <c r="R7172" i="25" s="1"/>
  <c r="Q7171" i="25"/>
  <c r="R7173" i="25" s="1"/>
  <c r="Q7172" i="25"/>
  <c r="R7174" i="25" s="1"/>
  <c r="Q7173" i="25"/>
  <c r="Q7174" i="25"/>
  <c r="Q7175" i="25"/>
  <c r="Q7176" i="25"/>
  <c r="Q7177" i="25"/>
  <c r="Q7178" i="25"/>
  <c r="R7180" i="25" s="1"/>
  <c r="Q7179" i="25"/>
  <c r="R7181" i="25" s="1"/>
  <c r="Q7180" i="25"/>
  <c r="R7182" i="25" s="1"/>
  <c r="Q7181" i="25"/>
  <c r="Q7182" i="25"/>
  <c r="Q7183" i="25"/>
  <c r="Q7184" i="25"/>
  <c r="Q7185" i="25"/>
  <c r="Q7186" i="25"/>
  <c r="R7188" i="25" s="1"/>
  <c r="Q7187" i="25"/>
  <c r="Q7188" i="25"/>
  <c r="R7190" i="25" s="1"/>
  <c r="Q7189" i="25"/>
  <c r="Q7190" i="25"/>
  <c r="Q7191" i="25"/>
  <c r="Q7192" i="25"/>
  <c r="Q7193" i="25"/>
  <c r="Q7194" i="25"/>
  <c r="R7196" i="25" s="1"/>
  <c r="Q7195" i="25"/>
  <c r="R7197" i="25" s="1"/>
  <c r="Q7196" i="25"/>
  <c r="R7198" i="25" s="1"/>
  <c r="Q7197" i="25"/>
  <c r="Q7198" i="25"/>
  <c r="Q7199" i="25"/>
  <c r="Q7200" i="25"/>
  <c r="Q7201" i="25"/>
  <c r="Q7202" i="25"/>
  <c r="R7204" i="25" s="1"/>
  <c r="Q7203" i="25"/>
  <c r="R7205" i="25" s="1"/>
  <c r="Q7204" i="25"/>
  <c r="R7206" i="25" s="1"/>
  <c r="Q7205" i="25"/>
  <c r="Q7206" i="25"/>
  <c r="Q7207" i="25"/>
  <c r="Q7208" i="25"/>
  <c r="Q7209" i="25"/>
  <c r="Q7210" i="25"/>
  <c r="R7212" i="25" s="1"/>
  <c r="Q7211" i="25"/>
  <c r="R7213" i="25" s="1"/>
  <c r="Q7212" i="25"/>
  <c r="R7214" i="25" s="1"/>
  <c r="Q7213" i="25"/>
  <c r="Q7214" i="25"/>
  <c r="Q7215" i="25"/>
  <c r="Q7216" i="25"/>
  <c r="Q7217" i="25"/>
  <c r="Q7218" i="25"/>
  <c r="R7220" i="25" s="1"/>
  <c r="Q7219" i="25"/>
  <c r="R7221" i="25" s="1"/>
  <c r="Q7220" i="25"/>
  <c r="R7222" i="25" s="1"/>
  <c r="Q7221" i="25"/>
  <c r="Q7222" i="25"/>
  <c r="Q7223" i="25"/>
  <c r="Q7224" i="25"/>
  <c r="Q7225" i="25"/>
  <c r="Q7226" i="25"/>
  <c r="R7228" i="25" s="1"/>
  <c r="Q7227" i="25"/>
  <c r="R7229" i="25" s="1"/>
  <c r="Q7228" i="25"/>
  <c r="R7230" i="25" s="1"/>
  <c r="Q7229" i="25"/>
  <c r="Q7230" i="25"/>
  <c r="Q7231" i="25"/>
  <c r="Q7232" i="25"/>
  <c r="Q7233" i="25"/>
  <c r="Q7234" i="25"/>
  <c r="R7236" i="25" s="1"/>
  <c r="Q7235" i="25"/>
  <c r="Q7236" i="25"/>
  <c r="R7238" i="25" s="1"/>
  <c r="Q7237" i="25"/>
  <c r="Q7238" i="25"/>
  <c r="Q7239" i="25"/>
  <c r="Q7240" i="25"/>
  <c r="Q7241" i="25"/>
  <c r="Q7242" i="25"/>
  <c r="R7244" i="25" s="1"/>
  <c r="Q7243" i="25"/>
  <c r="R7245" i="25" s="1"/>
  <c r="Q7244" i="25"/>
  <c r="R7246" i="25" s="1"/>
  <c r="Q7245" i="25"/>
  <c r="Q7246" i="25"/>
  <c r="Q7247" i="25"/>
  <c r="Q7248" i="25"/>
  <c r="Q7249" i="25"/>
  <c r="Q7250" i="25"/>
  <c r="R7252" i="25" s="1"/>
  <c r="Q7251" i="25"/>
  <c r="R7253" i="25" s="1"/>
  <c r="Q7252" i="25"/>
  <c r="R7254" i="25" s="1"/>
  <c r="Q7253" i="25"/>
  <c r="Q7254" i="25"/>
  <c r="Q7255" i="25"/>
  <c r="Q7256" i="25"/>
  <c r="Q7257" i="25"/>
  <c r="Q7258" i="25"/>
  <c r="R7260" i="25" s="1"/>
  <c r="Q7259" i="25"/>
  <c r="Q7260" i="25"/>
  <c r="R7262" i="25" s="1"/>
  <c r="Q7261" i="25"/>
  <c r="Q7262" i="25"/>
  <c r="Q7263" i="25"/>
  <c r="Q7264" i="25"/>
  <c r="Q7265" i="25"/>
  <c r="Q7266" i="25"/>
  <c r="R7268" i="25" s="1"/>
  <c r="Q7267" i="25"/>
  <c r="R7269" i="25" s="1"/>
  <c r="Q7268" i="25"/>
  <c r="R7270" i="25" s="1"/>
  <c r="Q7269" i="25"/>
  <c r="Q7270" i="25"/>
  <c r="Q7271" i="25"/>
  <c r="Q7272" i="25"/>
  <c r="Q7273" i="25"/>
  <c r="Q7274" i="25"/>
  <c r="R7276" i="25" s="1"/>
  <c r="Q7275" i="25"/>
  <c r="R7277" i="25" s="1"/>
  <c r="Q7276" i="25"/>
  <c r="R7278" i="25" s="1"/>
  <c r="Q7277" i="25"/>
  <c r="Q7278" i="25"/>
  <c r="Q7279" i="25"/>
  <c r="Q7280" i="25"/>
  <c r="Q7281" i="25"/>
  <c r="Q7282" i="25"/>
  <c r="R7284" i="25" s="1"/>
  <c r="Q7283" i="25"/>
  <c r="R7285" i="25" s="1"/>
  <c r="Q7284" i="25"/>
  <c r="R7286" i="25" s="1"/>
  <c r="Q7285" i="25"/>
  <c r="Q7286" i="25"/>
  <c r="Q7287" i="25"/>
  <c r="Q7288" i="25"/>
  <c r="Q7289" i="25"/>
  <c r="Q7290" i="25"/>
  <c r="R7292" i="25" s="1"/>
  <c r="Q7291" i="25"/>
  <c r="R7293" i="25" s="1"/>
  <c r="Q7292" i="25"/>
  <c r="R7294" i="25" s="1"/>
  <c r="Q7293" i="25"/>
  <c r="Q7294" i="25"/>
  <c r="Q7295" i="25"/>
  <c r="Q7296" i="25"/>
  <c r="Q7297" i="25"/>
  <c r="Q7298" i="25"/>
  <c r="R7300" i="25" s="1"/>
  <c r="Q7299" i="25"/>
  <c r="Q7300" i="25"/>
  <c r="R7302" i="25" s="1"/>
  <c r="Q7301" i="25"/>
  <c r="Q7302" i="25"/>
  <c r="Q7303" i="25"/>
  <c r="Q7304" i="25"/>
  <c r="Q7305" i="25"/>
  <c r="Q7306" i="25"/>
  <c r="R7308" i="25" s="1"/>
  <c r="Q7307" i="25"/>
  <c r="R7309" i="25" s="1"/>
  <c r="Q7308" i="25"/>
  <c r="R7310" i="25" s="1"/>
  <c r="Q7309" i="25"/>
  <c r="Q7310" i="25"/>
  <c r="Q7311" i="25"/>
  <c r="Q7312" i="25"/>
  <c r="Q7313" i="25"/>
  <c r="Q7314" i="25"/>
  <c r="R7316" i="25" s="1"/>
  <c r="Q7315" i="25"/>
  <c r="R7317" i="25" s="1"/>
  <c r="Q7316" i="25"/>
  <c r="R7318" i="25" s="1"/>
  <c r="Q7317" i="25"/>
  <c r="Q7318" i="25"/>
  <c r="Q7319" i="25"/>
  <c r="Q7320" i="25"/>
  <c r="Q7321" i="25"/>
  <c r="Q7322" i="25"/>
  <c r="R7324" i="25" s="1"/>
  <c r="Q7323" i="25"/>
  <c r="R7325" i="25" s="1"/>
  <c r="Q7324" i="25"/>
  <c r="R7326" i="25" s="1"/>
  <c r="Q7325" i="25"/>
  <c r="Q7326" i="25"/>
  <c r="Q7327" i="25"/>
  <c r="Q7328" i="25"/>
  <c r="Q7329" i="25"/>
  <c r="Q7330" i="25"/>
  <c r="R7332" i="25" s="1"/>
  <c r="Q7331" i="25"/>
  <c r="R7333" i="25" s="1"/>
  <c r="Q7332" i="25"/>
  <c r="R7334" i="25" s="1"/>
  <c r="Q7333" i="25"/>
  <c r="Q7334" i="25"/>
  <c r="Q7335" i="25"/>
  <c r="Q7336" i="25"/>
  <c r="Q7337" i="25"/>
  <c r="Q7338" i="25"/>
  <c r="R7340" i="25" s="1"/>
  <c r="Q7339" i="25"/>
  <c r="R7341" i="25" s="1"/>
  <c r="Q7340" i="25"/>
  <c r="R7342" i="25" s="1"/>
  <c r="Q7341" i="25"/>
  <c r="Q7342" i="25"/>
  <c r="Q7343" i="25"/>
  <c r="Q7344" i="25"/>
  <c r="Q7345" i="25"/>
  <c r="Q7346" i="25"/>
  <c r="R7348" i="25" s="1"/>
  <c r="Q7347" i="25"/>
  <c r="R7349" i="25" s="1"/>
  <c r="Q7348" i="25"/>
  <c r="R7350" i="25" s="1"/>
  <c r="Q7349" i="25"/>
  <c r="Q7350" i="25"/>
  <c r="Q7351" i="25"/>
  <c r="Q7352" i="25"/>
  <c r="Q7353" i="25"/>
  <c r="Q7354" i="25"/>
  <c r="R7356" i="25" s="1"/>
  <c r="Q7355" i="25"/>
  <c r="R7357" i="25" s="1"/>
  <c r="Q7356" i="25"/>
  <c r="R7358" i="25" s="1"/>
  <c r="Q7357" i="25"/>
  <c r="Q7358" i="25"/>
  <c r="Q7359" i="25"/>
  <c r="Q7360" i="25"/>
  <c r="Q7361" i="25"/>
  <c r="Q7362" i="25"/>
  <c r="R7364" i="25" s="1"/>
  <c r="Q7363" i="25"/>
  <c r="R7365" i="25" s="1"/>
  <c r="Q7364" i="25"/>
  <c r="R7366" i="25" s="1"/>
  <c r="Q7365" i="25"/>
  <c r="Q7366" i="25"/>
  <c r="Q7367" i="25"/>
  <c r="Q7368" i="25"/>
  <c r="Q7369" i="25"/>
  <c r="Q7370" i="25"/>
  <c r="R7372" i="25" s="1"/>
  <c r="Q7371" i="25"/>
  <c r="R7373" i="25" s="1"/>
  <c r="Q7372" i="25"/>
  <c r="R7374" i="25" s="1"/>
  <c r="Q7373" i="25"/>
  <c r="Q7374" i="25"/>
  <c r="Q7375" i="25"/>
  <c r="Q7376" i="25"/>
  <c r="Q7377" i="25"/>
  <c r="Q7378" i="25"/>
  <c r="R7380" i="25" s="1"/>
  <c r="Q7379" i="25"/>
  <c r="R7381" i="25" s="1"/>
  <c r="Q7380" i="25"/>
  <c r="R7382" i="25" s="1"/>
  <c r="Q7381" i="25"/>
  <c r="Q7382" i="25"/>
  <c r="Q7383" i="25"/>
  <c r="Q7384" i="25"/>
  <c r="Q7385" i="25"/>
  <c r="Q7386" i="25"/>
  <c r="R7388" i="25" s="1"/>
  <c r="Q7387" i="25"/>
  <c r="R7389" i="25" s="1"/>
  <c r="Q7388" i="25"/>
  <c r="R7390" i="25" s="1"/>
  <c r="Q7389" i="25"/>
  <c r="Q7390" i="25"/>
  <c r="Q7391" i="25"/>
  <c r="Q7392" i="25"/>
  <c r="Q7393" i="25"/>
  <c r="Q7394" i="25"/>
  <c r="R7396" i="25" s="1"/>
  <c r="Q7395" i="25"/>
  <c r="R7397" i="25" s="1"/>
  <c r="Q7396" i="25"/>
  <c r="R7398" i="25" s="1"/>
  <c r="Q7397" i="25"/>
  <c r="Q7398" i="25"/>
  <c r="Q7399" i="25"/>
  <c r="Q7400" i="25"/>
  <c r="Q7401" i="25"/>
  <c r="Q7402" i="25"/>
  <c r="R7404" i="25" s="1"/>
  <c r="Q7403" i="25"/>
  <c r="R7405" i="25" s="1"/>
  <c r="Q7404" i="25"/>
  <c r="R7406" i="25" s="1"/>
  <c r="Q7405" i="25"/>
  <c r="Q7406" i="25"/>
  <c r="Q7407" i="25"/>
  <c r="Q7408" i="25"/>
  <c r="Q7409" i="25"/>
  <c r="Q7410" i="25"/>
  <c r="R7412" i="25" s="1"/>
  <c r="Q7411" i="25"/>
  <c r="R7413" i="25" s="1"/>
  <c r="Q7412" i="25"/>
  <c r="R7414" i="25" s="1"/>
  <c r="Q7413" i="25"/>
  <c r="Q7414" i="25"/>
  <c r="Q7415" i="25"/>
  <c r="Q7416" i="25"/>
  <c r="Q7417" i="25"/>
  <c r="Q7418" i="25"/>
  <c r="R7420" i="25" s="1"/>
  <c r="Q7419" i="25"/>
  <c r="R7421" i="25" s="1"/>
  <c r="Q7420" i="25"/>
  <c r="R7422" i="25" s="1"/>
  <c r="Q7421" i="25"/>
  <c r="Q7422" i="25"/>
  <c r="Q7423" i="25"/>
  <c r="Q7424" i="25"/>
  <c r="Q7425" i="25"/>
  <c r="Q7426" i="25"/>
  <c r="R7428" i="25" s="1"/>
  <c r="Q7427" i="25"/>
  <c r="R7429" i="25" s="1"/>
  <c r="Q7428" i="25"/>
  <c r="R7430" i="25" s="1"/>
  <c r="Q7429" i="25"/>
  <c r="Q7430" i="25"/>
  <c r="Q7431" i="25"/>
  <c r="Q7432" i="25"/>
  <c r="Q7433" i="25"/>
  <c r="Q7434" i="25"/>
  <c r="R7436" i="25" s="1"/>
  <c r="Q7435" i="25"/>
  <c r="R7437" i="25" s="1"/>
  <c r="Q7436" i="25"/>
  <c r="R7438" i="25" s="1"/>
  <c r="Q7437" i="25"/>
  <c r="Q7438" i="25"/>
  <c r="Q7439" i="25"/>
  <c r="Q7440" i="25"/>
  <c r="Q7441" i="25"/>
  <c r="Q7442" i="25"/>
  <c r="R7444" i="25" s="1"/>
  <c r="Q7443" i="25"/>
  <c r="R7445" i="25" s="1"/>
  <c r="Q7444" i="25"/>
  <c r="R7446" i="25" s="1"/>
  <c r="Q7445" i="25"/>
  <c r="Q7446" i="25"/>
  <c r="Q7447" i="25"/>
  <c r="Q7448" i="25"/>
  <c r="Q7449" i="25"/>
  <c r="Q7450" i="25"/>
  <c r="R7452" i="25" s="1"/>
  <c r="Q7451" i="25"/>
  <c r="R7453" i="25" s="1"/>
  <c r="Q7452" i="25"/>
  <c r="R7454" i="25" s="1"/>
  <c r="Q7453" i="25"/>
  <c r="Q7454" i="25"/>
  <c r="Q7455" i="25"/>
  <c r="Q7456" i="25"/>
  <c r="Q7457" i="25"/>
  <c r="Q7458" i="25"/>
  <c r="R7460" i="25" s="1"/>
  <c r="Q7459" i="25"/>
  <c r="R7461" i="25" s="1"/>
  <c r="Q7460" i="25"/>
  <c r="R7462" i="25" s="1"/>
  <c r="Q7461" i="25"/>
  <c r="Q7462" i="25"/>
  <c r="Q7463" i="25"/>
  <c r="Q7464" i="25"/>
  <c r="Q7465" i="25"/>
  <c r="Q7466" i="25"/>
  <c r="R7468" i="25" s="1"/>
  <c r="Q7467" i="25"/>
  <c r="R7469" i="25" s="1"/>
  <c r="Q7468" i="25"/>
  <c r="R7470" i="25" s="1"/>
  <c r="Q7469" i="25"/>
  <c r="Q7470" i="25"/>
  <c r="Q7471" i="25"/>
  <c r="Q7472" i="25"/>
  <c r="Q7473" i="25"/>
  <c r="Q7474" i="25"/>
  <c r="R7476" i="25" s="1"/>
  <c r="Q7475" i="25"/>
  <c r="R7477" i="25" s="1"/>
  <c r="Q7476" i="25"/>
  <c r="R7478" i="25" s="1"/>
  <c r="Q7477" i="25"/>
  <c r="Q7478" i="25"/>
  <c r="Q7479" i="25"/>
  <c r="Q7480" i="25"/>
  <c r="Q7481" i="25"/>
  <c r="Q7482" i="25"/>
  <c r="R7484" i="25" s="1"/>
  <c r="Q7483" i="25"/>
  <c r="R7485" i="25" s="1"/>
  <c r="Q7484" i="25"/>
  <c r="R7486" i="25" s="1"/>
  <c r="Q7485" i="25"/>
  <c r="Q7486" i="25"/>
  <c r="Q7487" i="25"/>
  <c r="Q7488" i="25"/>
  <c r="Q7489" i="25"/>
  <c r="Q7490" i="25"/>
  <c r="R7492" i="25" s="1"/>
  <c r="Q7491" i="25"/>
  <c r="Q7492" i="25"/>
  <c r="R7494" i="25" s="1"/>
  <c r="Q7493" i="25"/>
  <c r="Q7494" i="25"/>
  <c r="Q7495" i="25"/>
  <c r="Q7496" i="25"/>
  <c r="Q7497" i="25"/>
  <c r="Q7498" i="25"/>
  <c r="R7500" i="25" s="1"/>
  <c r="Q7499" i="25"/>
  <c r="R7501" i="25" s="1"/>
  <c r="Q7500" i="25"/>
  <c r="R7502" i="25" s="1"/>
  <c r="Q7501" i="25"/>
  <c r="Q7502" i="25"/>
  <c r="Q7503" i="25"/>
  <c r="Q7504" i="25"/>
  <c r="Q7505" i="25"/>
  <c r="Q7506" i="25"/>
  <c r="R7508" i="25" s="1"/>
  <c r="Q7507" i="25"/>
  <c r="R7509" i="25" s="1"/>
  <c r="Q7508" i="25"/>
  <c r="R7510" i="25" s="1"/>
  <c r="Q7509" i="25"/>
  <c r="Q7510" i="25"/>
  <c r="Q7511" i="25"/>
  <c r="Q7512" i="25"/>
  <c r="Q7513" i="25"/>
  <c r="Q7514" i="25"/>
  <c r="R7516" i="25" s="1"/>
  <c r="Q7515" i="25"/>
  <c r="R7517" i="25" s="1"/>
  <c r="Q7516" i="25"/>
  <c r="R7518" i="25" s="1"/>
  <c r="Q7517" i="25"/>
  <c r="Q7518" i="25"/>
  <c r="Q7519" i="25"/>
  <c r="Q7520" i="25"/>
  <c r="Q7521" i="25"/>
  <c r="Q7522" i="25"/>
  <c r="R7524" i="25" s="1"/>
  <c r="Q7523" i="25"/>
  <c r="R7525" i="25" s="1"/>
  <c r="Q7524" i="25"/>
  <c r="R7526" i="25" s="1"/>
  <c r="Q7525" i="25"/>
  <c r="Q7526" i="25"/>
  <c r="Q7527" i="25"/>
  <c r="Q7528" i="25"/>
  <c r="Q7529" i="25"/>
  <c r="Q7530" i="25"/>
  <c r="R7532" i="25" s="1"/>
  <c r="Q7531" i="25"/>
  <c r="R7533" i="25" s="1"/>
  <c r="Q7532" i="25"/>
  <c r="R7534" i="25" s="1"/>
  <c r="Q7533" i="25"/>
  <c r="Q7534" i="25"/>
  <c r="Q7535" i="25"/>
  <c r="Q7536" i="25"/>
  <c r="Q7537" i="25"/>
  <c r="Q7538" i="25"/>
  <c r="R7540" i="25" s="1"/>
  <c r="Q7539" i="25"/>
  <c r="R7541" i="25" s="1"/>
  <c r="Q7540" i="25"/>
  <c r="R7542" i="25" s="1"/>
  <c r="Q7541" i="25"/>
  <c r="Q7542" i="25"/>
  <c r="Q7543" i="25"/>
  <c r="Q7544" i="25"/>
  <c r="Q7545" i="25"/>
  <c r="Q7546" i="25"/>
  <c r="R7548" i="25" s="1"/>
  <c r="Q7547" i="25"/>
  <c r="R7549" i="25" s="1"/>
  <c r="Q7548" i="25"/>
  <c r="R7550" i="25" s="1"/>
  <c r="Q7549" i="25"/>
  <c r="Q7550" i="25"/>
  <c r="Q7551" i="25"/>
  <c r="Q7552" i="25"/>
  <c r="Q7553" i="25"/>
  <c r="Q7554" i="25"/>
  <c r="R7556" i="25" s="1"/>
  <c r="Q7555" i="25"/>
  <c r="R7557" i="25" s="1"/>
  <c r="Q7556" i="25"/>
  <c r="R7558" i="25" s="1"/>
  <c r="Q7557" i="25"/>
  <c r="Q7558" i="25"/>
  <c r="Q7559" i="25"/>
  <c r="Q7560" i="25"/>
  <c r="Q7561" i="25"/>
  <c r="Q7562" i="25"/>
  <c r="R7564" i="25" s="1"/>
  <c r="Q7563" i="25"/>
  <c r="R7565" i="25" s="1"/>
  <c r="Q7564" i="25"/>
  <c r="R7566" i="25" s="1"/>
  <c r="Q7565" i="25"/>
  <c r="Q7566" i="25"/>
  <c r="Q7567" i="25"/>
  <c r="Q7568" i="25"/>
  <c r="Q7569" i="25"/>
  <c r="Q7570" i="25"/>
  <c r="R7572" i="25" s="1"/>
  <c r="Q7571" i="25"/>
  <c r="R7573" i="25" s="1"/>
  <c r="Q7572" i="25"/>
  <c r="R7574" i="25" s="1"/>
  <c r="Q7573" i="25"/>
  <c r="Q7574" i="25"/>
  <c r="Q7575" i="25"/>
  <c r="Q7576" i="25"/>
  <c r="Q7577" i="25"/>
  <c r="Q7578" i="25"/>
  <c r="R7580" i="25" s="1"/>
  <c r="Q7579" i="25"/>
  <c r="R7581" i="25" s="1"/>
  <c r="Q7580" i="25"/>
  <c r="R7582" i="25" s="1"/>
  <c r="Q7581" i="25"/>
  <c r="Q7582" i="25"/>
  <c r="Q7583" i="25"/>
  <c r="Q7584" i="25"/>
  <c r="Q7585" i="25"/>
  <c r="Q7586" i="25"/>
  <c r="R7588" i="25" s="1"/>
  <c r="Q7587" i="25"/>
  <c r="R7589" i="25" s="1"/>
  <c r="Q7588" i="25"/>
  <c r="R7590" i="25" s="1"/>
  <c r="Q7589" i="25"/>
  <c r="Q7590" i="25"/>
  <c r="Q7591" i="25"/>
  <c r="Q7592" i="25"/>
  <c r="Q7593" i="25"/>
  <c r="Q7594" i="25"/>
  <c r="R7596" i="25" s="1"/>
  <c r="Q7595" i="25"/>
  <c r="R7597" i="25" s="1"/>
  <c r="Q7596" i="25"/>
  <c r="R7598" i="25" s="1"/>
  <c r="Q7597" i="25"/>
  <c r="Q7598" i="25"/>
  <c r="Q7599" i="25"/>
  <c r="Q7600" i="25"/>
  <c r="Q7601" i="25"/>
  <c r="Q7602" i="25"/>
  <c r="R7604" i="25" s="1"/>
  <c r="Q7603" i="25"/>
  <c r="R7605" i="25" s="1"/>
  <c r="Q7604" i="25"/>
  <c r="R7606" i="25" s="1"/>
  <c r="Q7605" i="25"/>
  <c r="Q7606" i="25"/>
  <c r="Q7607" i="25"/>
  <c r="Q7608" i="25"/>
  <c r="Q7609" i="25"/>
  <c r="Q7610" i="25"/>
  <c r="R7612" i="25" s="1"/>
  <c r="Q7611" i="25"/>
  <c r="R7613" i="25" s="1"/>
  <c r="Q7612" i="25"/>
  <c r="R7614" i="25" s="1"/>
  <c r="Q7613" i="25"/>
  <c r="Q7614" i="25"/>
  <c r="Q7615" i="25"/>
  <c r="Q7616" i="25"/>
  <c r="Q7617" i="25"/>
  <c r="Q7618" i="25"/>
  <c r="R7620" i="25" s="1"/>
  <c r="Q7619" i="25"/>
  <c r="R7621" i="25" s="1"/>
  <c r="Q7620" i="25"/>
  <c r="R7622" i="25" s="1"/>
  <c r="Q7621" i="25"/>
  <c r="Q7622" i="25"/>
  <c r="Q7623" i="25"/>
  <c r="Q7624" i="25"/>
  <c r="Q7625" i="25"/>
  <c r="Q7626" i="25"/>
  <c r="R7628" i="25" s="1"/>
  <c r="Q7627" i="25"/>
  <c r="R7629" i="25" s="1"/>
  <c r="Q7628" i="25"/>
  <c r="R7630" i="25" s="1"/>
  <c r="Q7629" i="25"/>
  <c r="Q7630" i="25"/>
  <c r="Q7631" i="25"/>
  <c r="Q7632" i="25"/>
  <c r="Q7633" i="25"/>
  <c r="Q7634" i="25"/>
  <c r="R7636" i="25" s="1"/>
  <c r="Q7635" i="25"/>
  <c r="R7637" i="25" s="1"/>
  <c r="Q7636" i="25"/>
  <c r="R7638" i="25" s="1"/>
  <c r="Q7637" i="25"/>
  <c r="Q7638" i="25"/>
  <c r="Q7639" i="25"/>
  <c r="Q7640" i="25"/>
  <c r="Q7641" i="25"/>
  <c r="Q7642" i="25"/>
  <c r="R7644" i="25" s="1"/>
  <c r="Q7643" i="25"/>
  <c r="R7645" i="25" s="1"/>
  <c r="Q7644" i="25"/>
  <c r="R7646" i="25" s="1"/>
  <c r="Q7645" i="25"/>
  <c r="Q7646" i="25"/>
  <c r="Q7647" i="25"/>
  <c r="Q7648" i="25"/>
  <c r="Q7649" i="25"/>
  <c r="Q7650" i="25"/>
  <c r="R7652" i="25" s="1"/>
  <c r="Q7651" i="25"/>
  <c r="R7653" i="25" s="1"/>
  <c r="Q7652" i="25"/>
  <c r="R7654" i="25" s="1"/>
  <c r="Q7653" i="25"/>
  <c r="Q7654" i="25"/>
  <c r="Q7655" i="25"/>
  <c r="Q7656" i="25"/>
  <c r="Q7657" i="25"/>
  <c r="Q7658" i="25"/>
  <c r="R7660" i="25" s="1"/>
  <c r="Q7659" i="25"/>
  <c r="R7661" i="25" s="1"/>
  <c r="Q7660" i="25"/>
  <c r="R7662" i="25" s="1"/>
  <c r="Q7661" i="25"/>
  <c r="Q7662" i="25"/>
  <c r="Q7663" i="25"/>
  <c r="Q76" i="25"/>
  <c r="R78" i="25" s="1"/>
  <c r="J76" i="25"/>
  <c r="J77" i="25"/>
  <c r="D21" i="26"/>
  <c r="R7493" i="25" l="1"/>
  <c r="R7301" i="25"/>
  <c r="R7261" i="25"/>
  <c r="R7237" i="25"/>
  <c r="R7189" i="25"/>
  <c r="R6469" i="25"/>
  <c r="R6221" i="25"/>
  <c r="R6181" i="25"/>
  <c r="R5957" i="25"/>
  <c r="R5389" i="25"/>
  <c r="R5189" i="25"/>
  <c r="R5077" i="25"/>
  <c r="R4829" i="25"/>
  <c r="R4565" i="25"/>
  <c r="R4533" i="25"/>
  <c r="R4477" i="25"/>
  <c r="R4469" i="25"/>
  <c r="R4317" i="25"/>
  <c r="R4213" i="25"/>
  <c r="R5483" i="25"/>
  <c r="R4579" i="25"/>
  <c r="R4563" i="25"/>
  <c r="R4555" i="25"/>
  <c r="R4547" i="25"/>
  <c r="R4539" i="25"/>
  <c r="R4523" i="25"/>
  <c r="R4139" i="25"/>
  <c r="R4131" i="25"/>
  <c r="R4123" i="25"/>
  <c r="R2135" i="25"/>
  <c r="R2127" i="25"/>
  <c r="R2119" i="25"/>
  <c r="R2246" i="25"/>
  <c r="R2238" i="25"/>
  <c r="R2230" i="25"/>
  <c r="R2222" i="25"/>
  <c r="R2214" i="25"/>
  <c r="R2206" i="25"/>
  <c r="R2198" i="25"/>
  <c r="R2190" i="25"/>
  <c r="R2182" i="25"/>
  <c r="R2174" i="25"/>
  <c r="R2166" i="25"/>
  <c r="R2158" i="25"/>
  <c r="R2150" i="25"/>
  <c r="R2142" i="25"/>
  <c r="R2134" i="25"/>
  <c r="R2126" i="25"/>
  <c r="R2118" i="25"/>
  <c r="R2111" i="25"/>
  <c r="R2103" i="25"/>
  <c r="R2095" i="25"/>
  <c r="R2087" i="25"/>
  <c r="R2079" i="25"/>
  <c r="R2071" i="25"/>
  <c r="R2063" i="25"/>
  <c r="R2055" i="25"/>
  <c r="R2047" i="25"/>
  <c r="R2039" i="25"/>
  <c r="R2031" i="25"/>
  <c r="R2023" i="25"/>
  <c r="R2015" i="25"/>
  <c r="R2007" i="25"/>
  <c r="R1999" i="25"/>
  <c r="R1991" i="25"/>
  <c r="R1983" i="25"/>
  <c r="R1975" i="25"/>
  <c r="R1967" i="25"/>
  <c r="R1959" i="25"/>
  <c r="R1951" i="25"/>
  <c r="R1943" i="25"/>
  <c r="R1935" i="25"/>
  <c r="R1927" i="25"/>
  <c r="R1919" i="25"/>
  <c r="R1911" i="25"/>
  <c r="R1903" i="25"/>
  <c r="R1895" i="25"/>
  <c r="R1887" i="25"/>
  <c r="R1879" i="25"/>
  <c r="R1871" i="25"/>
  <c r="R1863" i="25"/>
  <c r="R1855" i="25"/>
  <c r="R1847" i="25"/>
  <c r="R1839" i="25"/>
  <c r="R1831" i="25"/>
  <c r="R1823" i="25"/>
  <c r="R1815" i="25"/>
  <c r="R1807" i="25"/>
  <c r="R1799" i="25"/>
  <c r="R1791" i="25"/>
  <c r="R1783" i="25"/>
  <c r="R1775" i="25"/>
  <c r="R1767" i="25"/>
  <c r="R1759" i="25"/>
  <c r="R1751" i="25"/>
  <c r="R1743" i="25"/>
  <c r="R1735" i="25"/>
  <c r="R1727" i="25"/>
  <c r="R1719" i="25"/>
  <c r="R1711" i="25"/>
  <c r="R1703" i="25"/>
  <c r="R1695" i="25"/>
  <c r="R1687" i="25"/>
  <c r="R1679" i="25"/>
  <c r="R1671" i="25"/>
  <c r="R1663" i="25"/>
  <c r="R1655" i="25"/>
  <c r="R1647" i="25"/>
  <c r="R1639" i="25"/>
  <c r="R1631" i="25"/>
  <c r="R1623" i="25"/>
  <c r="R1615" i="25"/>
  <c r="R1607" i="25"/>
  <c r="R1599" i="25"/>
  <c r="R1591" i="25"/>
  <c r="R1583" i="25"/>
  <c r="R1575" i="25"/>
  <c r="R1567" i="25"/>
  <c r="R1559" i="25"/>
  <c r="R1551" i="25"/>
  <c r="R1543" i="25"/>
  <c r="R1535" i="25"/>
  <c r="R1527" i="25"/>
  <c r="R1519" i="25"/>
  <c r="R1511" i="25"/>
  <c r="R1503" i="25"/>
  <c r="R1495" i="25"/>
  <c r="R1487" i="25"/>
  <c r="R1479" i="25"/>
  <c r="R1471" i="25"/>
  <c r="R1463" i="25"/>
  <c r="R1455" i="25"/>
  <c r="R1447" i="25"/>
  <c r="R1439" i="25"/>
  <c r="R1431" i="25"/>
  <c r="R1423" i="25"/>
  <c r="R1415" i="25"/>
  <c r="R1407" i="25"/>
  <c r="R1399" i="25"/>
  <c r="R1391" i="25"/>
  <c r="R1383" i="25"/>
  <c r="R1375" i="25"/>
  <c r="R1367" i="25"/>
  <c r="R1359" i="25"/>
  <c r="R1351" i="25"/>
  <c r="R1343" i="25"/>
  <c r="R1335" i="25"/>
  <c r="R1327" i="25"/>
  <c r="R1319" i="25"/>
  <c r="R1311" i="25"/>
  <c r="R1303" i="25"/>
  <c r="R1295" i="25"/>
  <c r="R1287" i="25"/>
  <c r="R1279" i="25"/>
  <c r="R1271" i="25"/>
  <c r="R1263" i="25"/>
  <c r="R1255" i="25"/>
  <c r="R1247" i="25"/>
  <c r="R1239" i="25"/>
  <c r="R1231" i="25"/>
  <c r="R1223" i="25"/>
  <c r="R1215" i="25"/>
  <c r="R1207" i="25"/>
  <c r="R1199" i="25"/>
  <c r="R1191" i="25"/>
  <c r="R1183" i="25"/>
  <c r="R1175" i="25"/>
  <c r="R1167" i="25"/>
  <c r="R1159" i="25"/>
  <c r="R1151" i="25"/>
  <c r="R1143" i="25"/>
  <c r="R1135" i="25"/>
  <c r="R1127" i="25"/>
  <c r="R1119" i="25"/>
  <c r="R1111" i="25"/>
  <c r="R1103" i="25"/>
  <c r="R1095" i="25"/>
  <c r="R1087" i="25"/>
  <c r="R1079" i="25"/>
  <c r="R1071" i="25"/>
  <c r="R1063" i="25"/>
  <c r="R1055" i="25"/>
  <c r="R1047" i="25"/>
  <c r="R1039" i="25"/>
  <c r="R1031" i="25"/>
  <c r="R1023" i="25"/>
  <c r="R1015" i="25"/>
  <c r="R1007" i="25"/>
  <c r="R999" i="25"/>
  <c r="R991" i="25"/>
  <c r="R983" i="25"/>
  <c r="R975" i="25"/>
  <c r="R967" i="25"/>
  <c r="R959" i="25"/>
  <c r="R951" i="25"/>
  <c r="R943" i="25"/>
  <c r="R935" i="25"/>
  <c r="R927" i="25"/>
  <c r="R919" i="25"/>
  <c r="R911" i="25"/>
  <c r="R903" i="25"/>
  <c r="R895" i="25"/>
  <c r="R887" i="25"/>
  <c r="R879" i="25"/>
  <c r="R871" i="25"/>
  <c r="R863" i="25"/>
  <c r="R855" i="25"/>
  <c r="R847" i="25"/>
  <c r="R839" i="25"/>
  <c r="R831" i="25"/>
  <c r="R823" i="25"/>
  <c r="R815" i="25"/>
  <c r="R807" i="25"/>
  <c r="R799" i="25"/>
  <c r="R791" i="25"/>
  <c r="R783" i="25"/>
  <c r="R775" i="25"/>
  <c r="R767" i="25"/>
  <c r="R759" i="25"/>
  <c r="R1814" i="25"/>
  <c r="R1790" i="25"/>
  <c r="R1710" i="25"/>
  <c r="R1526" i="25"/>
  <c r="R1462" i="25"/>
  <c r="R1446" i="25"/>
  <c r="R1438" i="25"/>
  <c r="R1430" i="25"/>
  <c r="R1358" i="25"/>
  <c r="R1350" i="25"/>
  <c r="R1310" i="25"/>
  <c r="R1302" i="25"/>
  <c r="R1278" i="25"/>
  <c r="R1214" i="25"/>
  <c r="R1206" i="25"/>
  <c r="R1166" i="25"/>
  <c r="R1158" i="25"/>
  <c r="R1150" i="25"/>
  <c r="R1086" i="25"/>
  <c r="R1078" i="25"/>
  <c r="R1070" i="25"/>
  <c r="R1062" i="25"/>
  <c r="R1054" i="25"/>
  <c r="R1046" i="25"/>
  <c r="R902" i="25"/>
  <c r="R894" i="25"/>
  <c r="R878" i="25"/>
  <c r="R870" i="25"/>
  <c r="R862" i="25"/>
  <c r="R854" i="25"/>
  <c r="R846" i="25"/>
  <c r="R838" i="25"/>
  <c r="R830" i="25"/>
  <c r="R822" i="25"/>
  <c r="R814" i="25"/>
  <c r="R806" i="25"/>
  <c r="R798" i="25"/>
  <c r="R790" i="25"/>
  <c r="R782" i="25"/>
  <c r="R774" i="25"/>
  <c r="R766" i="25"/>
  <c r="R748" i="25"/>
  <c r="R740" i="25"/>
  <c r="R732" i="25"/>
  <c r="R724" i="25"/>
  <c r="R716" i="25"/>
  <c r="R708" i="25"/>
  <c r="R700" i="25"/>
  <c r="R692" i="25"/>
  <c r="R684" i="25"/>
  <c r="R676" i="25"/>
  <c r="R668" i="25"/>
  <c r="R660" i="25"/>
  <c r="R652" i="25"/>
  <c r="R644" i="25"/>
  <c r="R636" i="25"/>
  <c r="R628" i="25"/>
  <c r="R620" i="25"/>
  <c r="R612" i="25"/>
  <c r="R604" i="25"/>
  <c r="R596" i="25"/>
  <c r="R588" i="25"/>
  <c r="R580" i="25"/>
  <c r="R572" i="25"/>
  <c r="R564" i="25"/>
  <c r="R556" i="25"/>
  <c r="R548" i="25"/>
  <c r="R540" i="25"/>
  <c r="R532" i="25"/>
  <c r="R524" i="25"/>
  <c r="R516" i="25"/>
  <c r="R508" i="25"/>
  <c r="R500" i="25"/>
  <c r="R492" i="25"/>
  <c r="R484" i="25"/>
  <c r="R476" i="25"/>
  <c r="R468" i="25"/>
  <c r="R460" i="25"/>
  <c r="R452" i="25"/>
  <c r="R444" i="25"/>
  <c r="R436" i="25"/>
  <c r="R428" i="25"/>
  <c r="R420" i="25"/>
  <c r="R412" i="25"/>
  <c r="R404" i="25"/>
  <c r="R396" i="25"/>
  <c r="R388" i="25"/>
  <c r="R380" i="25"/>
  <c r="R372" i="25"/>
  <c r="R364" i="25"/>
  <c r="R356" i="25"/>
  <c r="R348" i="25"/>
  <c r="R340" i="25"/>
  <c r="R332" i="25"/>
  <c r="R324" i="25"/>
  <c r="R316" i="25"/>
  <c r="R308" i="25"/>
  <c r="R300" i="25"/>
  <c r="R292" i="25"/>
  <c r="R284" i="25"/>
  <c r="R276" i="25"/>
  <c r="R268" i="25"/>
  <c r="R260" i="25"/>
  <c r="R252" i="25"/>
  <c r="R244" i="25"/>
  <c r="R236" i="25"/>
  <c r="R228" i="25"/>
  <c r="R220" i="25"/>
  <c r="R212" i="25"/>
  <c r="R204" i="25"/>
  <c r="R196" i="25"/>
  <c r="R188" i="25"/>
  <c r="R180" i="25"/>
  <c r="R172" i="25"/>
  <c r="R164" i="25"/>
  <c r="R156" i="25"/>
  <c r="R148" i="25"/>
  <c r="R140" i="25"/>
  <c r="R132" i="25"/>
  <c r="R124" i="25"/>
  <c r="R116" i="25"/>
  <c r="R108" i="25"/>
  <c r="R100" i="25"/>
  <c r="R92" i="25"/>
  <c r="R84" i="25"/>
  <c r="R751" i="25"/>
  <c r="R743" i="25"/>
  <c r="R735" i="25"/>
  <c r="R727" i="25"/>
  <c r="R719" i="25"/>
  <c r="R711" i="25"/>
  <c r="R703" i="25"/>
  <c r="R695" i="25"/>
  <c r="R687" i="25"/>
  <c r="R679" i="25"/>
  <c r="R671" i="25"/>
  <c r="R663" i="25"/>
  <c r="R655" i="25"/>
  <c r="R647" i="25"/>
  <c r="R639" i="25"/>
  <c r="R631" i="25"/>
  <c r="R623" i="25"/>
  <c r="R615" i="25"/>
  <c r="R607" i="25"/>
  <c r="R599" i="25"/>
  <c r="R591" i="25"/>
  <c r="R583" i="25"/>
  <c r="R575" i="25"/>
  <c r="R567" i="25"/>
  <c r="R559" i="25"/>
  <c r="R551" i="25"/>
  <c r="R543" i="25"/>
  <c r="R535" i="25"/>
  <c r="R527" i="25"/>
  <c r="R519" i="25"/>
  <c r="R511" i="25"/>
  <c r="R503" i="25"/>
  <c r="R495" i="25"/>
  <c r="R487" i="25"/>
  <c r="R479" i="25"/>
  <c r="R471" i="25"/>
  <c r="R463" i="25"/>
  <c r="R455" i="25"/>
  <c r="R447" i="25"/>
  <c r="R439" i="25"/>
  <c r="R431" i="25"/>
  <c r="R423" i="25"/>
  <c r="R415" i="25"/>
  <c r="R407" i="25"/>
  <c r="R399" i="25"/>
  <c r="R391" i="25"/>
  <c r="R383" i="25"/>
  <c r="R375" i="25"/>
  <c r="R367" i="25"/>
  <c r="R359" i="25"/>
  <c r="R351" i="25"/>
  <c r="R343" i="25"/>
  <c r="R335" i="25"/>
  <c r="R327" i="25"/>
  <c r="R319" i="25"/>
  <c r="R311" i="25"/>
  <c r="R303" i="25"/>
  <c r="R295" i="25"/>
  <c r="R287" i="25"/>
  <c r="R279" i="25"/>
  <c r="R271" i="25"/>
  <c r="R263" i="25"/>
  <c r="R255" i="25"/>
  <c r="R247" i="25"/>
  <c r="R239" i="25"/>
  <c r="R231" i="25"/>
  <c r="R223" i="25"/>
  <c r="R215" i="25"/>
  <c r="R207" i="25"/>
  <c r="R199" i="25"/>
  <c r="R191" i="25"/>
  <c r="R183" i="25"/>
  <c r="R175" i="25"/>
  <c r="R167" i="25"/>
  <c r="R159" i="25"/>
  <c r="R151" i="25"/>
  <c r="R143" i="25"/>
  <c r="R135" i="25"/>
  <c r="R127" i="25"/>
  <c r="R119" i="25"/>
  <c r="R111" i="25"/>
  <c r="R103" i="25"/>
  <c r="R95" i="25"/>
  <c r="R87" i="25"/>
  <c r="R79" i="25"/>
  <c r="R758" i="25"/>
  <c r="R574" i="25"/>
  <c r="R566" i="25"/>
  <c r="R486" i="25"/>
  <c r="R174" i="25"/>
  <c r="R166" i="25"/>
  <c r="R126" i="25"/>
  <c r="R118" i="25"/>
  <c r="R110" i="25"/>
  <c r="R102" i="25"/>
  <c r="R94" i="25"/>
  <c r="R86" i="25"/>
  <c r="R7659" i="25"/>
  <c r="R7635" i="25"/>
  <c r="R7619" i="25"/>
  <c r="R7611" i="25"/>
  <c r="R7579" i="25"/>
  <c r="R7531" i="25"/>
  <c r="R7491" i="25"/>
  <c r="R7459" i="25"/>
  <c r="R7419" i="25"/>
  <c r="R7379" i="25"/>
  <c r="R7347" i="25"/>
  <c r="R7291" i="25"/>
  <c r="R7275" i="25"/>
  <c r="R7251" i="25"/>
  <c r="R7243" i="25"/>
  <c r="R7195" i="25"/>
  <c r="R7163" i="25"/>
  <c r="R7123" i="25"/>
  <c r="R7091" i="25"/>
  <c r="R7051" i="25"/>
  <c r="R7019" i="25"/>
  <c r="R7011" i="25"/>
  <c r="R6995" i="25"/>
  <c r="R6963" i="25"/>
  <c r="R6947" i="25"/>
  <c r="R6931" i="25"/>
  <c r="R6907" i="25"/>
  <c r="R6867" i="25"/>
  <c r="R6835" i="25"/>
  <c r="R6803" i="25"/>
  <c r="R6747" i="25"/>
  <c r="R6707" i="25"/>
  <c r="R6675" i="25"/>
  <c r="R6635" i="25"/>
  <c r="R6603" i="25"/>
  <c r="R6563" i="25"/>
  <c r="R6523" i="25"/>
  <c r="R6491" i="25"/>
  <c r="R6459" i="25"/>
  <c r="R6419" i="25"/>
  <c r="R6371" i="25"/>
  <c r="R6331" i="25"/>
  <c r="R6299" i="25"/>
  <c r="R6259" i="25"/>
  <c r="R6219" i="25"/>
  <c r="R6187" i="25"/>
  <c r="R6147" i="25"/>
  <c r="R6115" i="25"/>
  <c r="R6083" i="25"/>
  <c r="R6043" i="25"/>
  <c r="R6019" i="25"/>
  <c r="R5987" i="25"/>
  <c r="R5947" i="25"/>
  <c r="R5915" i="25"/>
  <c r="R5867" i="25"/>
  <c r="R5795" i="25"/>
  <c r="R5443" i="25"/>
  <c r="R7587" i="25"/>
  <c r="R7507" i="25"/>
  <c r="R7435" i="25"/>
  <c r="R7371" i="25"/>
  <c r="R7299" i="25"/>
  <c r="R7219" i="25"/>
  <c r="R7147" i="25"/>
  <c r="R7059" i="25"/>
  <c r="R6971" i="25"/>
  <c r="R6891" i="25"/>
  <c r="R6811" i="25"/>
  <c r="R6731" i="25"/>
  <c r="R6667" i="25"/>
  <c r="R6595" i="25"/>
  <c r="R6531" i="25"/>
  <c r="R6451" i="25"/>
  <c r="R6387" i="25"/>
  <c r="R6267" i="25"/>
  <c r="R5499" i="25"/>
  <c r="R7547" i="25"/>
  <c r="R7467" i="25"/>
  <c r="R7395" i="25"/>
  <c r="R7331" i="25"/>
  <c r="R7179" i="25"/>
  <c r="R6411" i="25"/>
  <c r="R6347" i="25"/>
  <c r="R6251" i="25"/>
  <c r="R6179" i="25"/>
  <c r="R6059" i="25"/>
  <c r="R5891" i="25"/>
  <c r="R5459" i="25"/>
  <c r="R7643" i="25"/>
  <c r="R7595" i="25"/>
  <c r="R7555" i="25"/>
  <c r="R7523" i="25"/>
  <c r="R7475" i="25"/>
  <c r="R7427" i="25"/>
  <c r="R7387" i="25"/>
  <c r="R7339" i="25"/>
  <c r="R7307" i="25"/>
  <c r="R7259" i="25"/>
  <c r="R7211" i="25"/>
  <c r="R7171" i="25"/>
  <c r="R7131" i="25"/>
  <c r="R7115" i="25"/>
  <c r="R7083" i="25"/>
  <c r="R7043" i="25"/>
  <c r="R6979" i="25"/>
  <c r="R6923" i="25"/>
  <c r="R6883" i="25"/>
  <c r="R6843" i="25"/>
  <c r="R6795" i="25"/>
  <c r="R6763" i="25"/>
  <c r="R6723" i="25"/>
  <c r="R6699" i="25"/>
  <c r="R6659" i="25"/>
  <c r="R6627" i="25"/>
  <c r="R6587" i="25"/>
  <c r="R6555" i="25"/>
  <c r="R6515" i="25"/>
  <c r="R6475" i="25"/>
  <c r="R6427" i="25"/>
  <c r="R6379" i="25"/>
  <c r="R6339" i="25"/>
  <c r="R6307" i="25"/>
  <c r="R6283" i="25"/>
  <c r="R6227" i="25"/>
  <c r="R6195" i="25"/>
  <c r="R6163" i="25"/>
  <c r="R6123" i="25"/>
  <c r="R6091" i="25"/>
  <c r="R6051" i="25"/>
  <c r="R6011" i="25"/>
  <c r="R5979" i="25"/>
  <c r="R5939" i="25"/>
  <c r="R5899" i="25"/>
  <c r="R5875" i="25"/>
  <c r="R5843" i="25"/>
  <c r="R5819" i="25"/>
  <c r="R5787" i="25"/>
  <c r="R5771" i="25"/>
  <c r="R5747" i="25"/>
  <c r="R5723" i="25"/>
  <c r="R5699" i="25"/>
  <c r="R5675" i="25"/>
  <c r="R5635" i="25"/>
  <c r="R5451" i="25"/>
  <c r="R7651" i="25"/>
  <c r="R7603" i="25"/>
  <c r="R7563" i="25"/>
  <c r="R7515" i="25"/>
  <c r="R7483" i="25"/>
  <c r="R7443" i="25"/>
  <c r="R7403" i="25"/>
  <c r="R7355" i="25"/>
  <c r="R7315" i="25"/>
  <c r="R7267" i="25"/>
  <c r="R7227" i="25"/>
  <c r="R7187" i="25"/>
  <c r="R7139" i="25"/>
  <c r="R7099" i="25"/>
  <c r="R7067" i="25"/>
  <c r="R7027" i="25"/>
  <c r="R6987" i="25"/>
  <c r="R6939" i="25"/>
  <c r="R6899" i="25"/>
  <c r="R6859" i="25"/>
  <c r="R6827" i="25"/>
  <c r="R6787" i="25"/>
  <c r="R6755" i="25"/>
  <c r="R6715" i="25"/>
  <c r="R6683" i="25"/>
  <c r="R6643" i="25"/>
  <c r="R6611" i="25"/>
  <c r="R6571" i="25"/>
  <c r="R6539" i="25"/>
  <c r="R6499" i="25"/>
  <c r="R6467" i="25"/>
  <c r="R6443" i="25"/>
  <c r="R6403" i="25"/>
  <c r="R6363" i="25"/>
  <c r="R6323" i="25"/>
  <c r="R6275" i="25"/>
  <c r="R6235" i="25"/>
  <c r="R6203" i="25"/>
  <c r="R6171" i="25"/>
  <c r="R6139" i="25"/>
  <c r="R6107" i="25"/>
  <c r="R6075" i="25"/>
  <c r="R6027" i="25"/>
  <c r="R5995" i="25"/>
  <c r="R5963" i="25"/>
  <c r="R5931" i="25"/>
  <c r="R5907" i="25"/>
  <c r="R5859" i="25"/>
  <c r="R5835" i="25"/>
  <c r="R5811" i="25"/>
  <c r="R5779" i="25"/>
  <c r="R5755" i="25"/>
  <c r="R5731" i="25"/>
  <c r="R5715" i="25"/>
  <c r="R5691" i="25"/>
  <c r="R5667" i="25"/>
  <c r="R5643" i="25"/>
  <c r="R5627" i="25"/>
  <c r="R5611" i="25"/>
  <c r="R5595" i="25"/>
  <c r="R5571" i="25"/>
  <c r="R5475" i="25"/>
  <c r="R7627" i="25"/>
  <c r="R7571" i="25"/>
  <c r="R7539" i="25"/>
  <c r="R7499" i="25"/>
  <c r="R7451" i="25"/>
  <c r="R7411" i="25"/>
  <c r="R7363" i="25"/>
  <c r="R7323" i="25"/>
  <c r="R7283" i="25"/>
  <c r="R7235" i="25"/>
  <c r="R7203" i="25"/>
  <c r="R7155" i="25"/>
  <c r="R7107" i="25"/>
  <c r="R7075" i="25"/>
  <c r="R7035" i="25"/>
  <c r="R7003" i="25"/>
  <c r="R6955" i="25"/>
  <c r="R6915" i="25"/>
  <c r="R6875" i="25"/>
  <c r="R6851" i="25"/>
  <c r="R6819" i="25"/>
  <c r="R6779" i="25"/>
  <c r="R6771" i="25"/>
  <c r="R6739" i="25"/>
  <c r="R6691" i="25"/>
  <c r="R6651" i="25"/>
  <c r="R6619" i="25"/>
  <c r="R6579" i="25"/>
  <c r="R6547" i="25"/>
  <c r="R6507" i="25"/>
  <c r="R6483" i="25"/>
  <c r="R6435" i="25"/>
  <c r="R6395" i="25"/>
  <c r="R6355" i="25"/>
  <c r="R6315" i="25"/>
  <c r="R6291" i="25"/>
  <c r="R6243" i="25"/>
  <c r="R6211" i="25"/>
  <c r="R6155" i="25"/>
  <c r="R6131" i="25"/>
  <c r="R6099" i="25"/>
  <c r="R6067" i="25"/>
  <c r="R6035" i="25"/>
  <c r="R6003" i="25"/>
  <c r="R5971" i="25"/>
  <c r="R5955" i="25"/>
  <c r="R5923" i="25"/>
  <c r="R5883" i="25"/>
  <c r="R5851" i="25"/>
  <c r="R5827" i="25"/>
  <c r="R5803" i="25"/>
  <c r="R5763" i="25"/>
  <c r="R5739" i="25"/>
  <c r="R5707" i="25"/>
  <c r="R5683" i="25"/>
  <c r="R5659" i="25"/>
  <c r="R5651" i="25"/>
  <c r="R5619" i="25"/>
  <c r="R5603" i="25"/>
  <c r="R5587" i="25"/>
  <c r="R5579" i="25"/>
  <c r="R5563" i="25"/>
  <c r="R5555" i="25"/>
  <c r="R5547" i="25"/>
  <c r="R5539" i="25"/>
  <c r="R5531" i="25"/>
  <c r="R5523" i="25"/>
  <c r="R5515" i="25"/>
  <c r="R5507" i="25"/>
  <c r="R5491" i="25"/>
  <c r="R5403" i="25"/>
  <c r="R5355" i="25"/>
  <c r="R5315" i="25"/>
  <c r="R5259" i="25"/>
  <c r="R5203" i="25"/>
  <c r="R5131" i="25"/>
  <c r="R5059" i="25"/>
  <c r="R4971" i="25"/>
  <c r="R7650" i="25"/>
  <c r="R7602" i="25"/>
  <c r="R7562" i="25"/>
  <c r="R7506" i="25"/>
  <c r="R7490" i="25"/>
  <c r="R5371" i="25"/>
  <c r="R5299" i="25"/>
  <c r="R5219" i="25"/>
  <c r="R5139" i="25"/>
  <c r="R5091" i="25"/>
  <c r="R5035" i="25"/>
  <c r="R5011" i="25"/>
  <c r="R4987" i="25"/>
  <c r="R4931" i="25"/>
  <c r="R4907" i="25"/>
  <c r="R4875" i="25"/>
  <c r="R4851" i="25"/>
  <c r="R4827" i="25"/>
  <c r="R4803" i="25"/>
  <c r="R4779" i="25"/>
  <c r="R4755" i="25"/>
  <c r="R4739" i="25"/>
  <c r="R4723" i="25"/>
  <c r="R4715" i="25"/>
  <c r="R4707" i="25"/>
  <c r="R4699" i="25"/>
  <c r="R4691" i="25"/>
  <c r="R4683" i="25"/>
  <c r="R4675" i="25"/>
  <c r="R4667" i="25"/>
  <c r="R4659" i="25"/>
  <c r="R4651" i="25"/>
  <c r="R4643" i="25"/>
  <c r="R4635" i="25"/>
  <c r="R4627" i="25"/>
  <c r="R4619" i="25"/>
  <c r="R4611" i="25"/>
  <c r="R4603" i="25"/>
  <c r="R4595" i="25"/>
  <c r="R4587" i="25"/>
  <c r="R4571" i="25"/>
  <c r="R4531" i="25"/>
  <c r="R4515" i="25"/>
  <c r="R4507" i="25"/>
  <c r="R4499" i="25"/>
  <c r="R4491" i="25"/>
  <c r="R4483" i="25"/>
  <c r="R4475" i="25"/>
  <c r="R4467" i="25"/>
  <c r="R4459" i="25"/>
  <c r="R4451" i="25"/>
  <c r="R4443" i="25"/>
  <c r="R4435" i="25"/>
  <c r="R4427" i="25"/>
  <c r="R4419" i="25"/>
  <c r="R4411" i="25"/>
  <c r="R4403" i="25"/>
  <c r="R4395" i="25"/>
  <c r="R4387" i="25"/>
  <c r="R4379" i="25"/>
  <c r="R4371" i="25"/>
  <c r="R4363" i="25"/>
  <c r="R4355" i="25"/>
  <c r="R4347" i="25"/>
  <c r="R4339" i="25"/>
  <c r="R4331" i="25"/>
  <c r="R4323" i="25"/>
  <c r="R4315" i="25"/>
  <c r="R4307" i="25"/>
  <c r="R4299" i="25"/>
  <c r="R4291" i="25"/>
  <c r="R4283" i="25"/>
  <c r="R4275" i="25"/>
  <c r="R4267" i="25"/>
  <c r="R4259" i="25"/>
  <c r="R4251" i="25"/>
  <c r="R4243" i="25"/>
  <c r="R4235" i="25"/>
  <c r="R4227" i="25"/>
  <c r="R4219" i="25"/>
  <c r="R4211" i="25"/>
  <c r="R4203" i="25"/>
  <c r="R4195" i="25"/>
  <c r="R4187" i="25"/>
  <c r="R4179" i="25"/>
  <c r="R4171" i="25"/>
  <c r="R4163" i="25"/>
  <c r="R4155" i="25"/>
  <c r="R4147" i="25"/>
  <c r="R4115" i="25"/>
  <c r="R4107" i="25"/>
  <c r="R4099" i="25"/>
  <c r="R4091" i="25"/>
  <c r="R4083" i="25"/>
  <c r="R4075" i="25"/>
  <c r="R4067" i="25"/>
  <c r="R4059" i="25"/>
  <c r="R4051" i="25"/>
  <c r="R4043" i="25"/>
  <c r="R4035" i="25"/>
  <c r="R4027" i="25"/>
  <c r="R4019" i="25"/>
  <c r="R4011" i="25"/>
  <c r="R4003" i="25"/>
  <c r="R3995" i="25"/>
  <c r="R3987" i="25"/>
  <c r="R3979" i="25"/>
  <c r="R3971" i="25"/>
  <c r="R3963" i="25"/>
  <c r="R3955" i="25"/>
  <c r="R3947" i="25"/>
  <c r="R3939" i="25"/>
  <c r="R3931" i="25"/>
  <c r="R3923" i="25"/>
  <c r="R3915" i="25"/>
  <c r="R3907" i="25"/>
  <c r="R3899" i="25"/>
  <c r="R3891" i="25"/>
  <c r="R3883" i="25"/>
  <c r="R3875" i="25"/>
  <c r="R3867" i="25"/>
  <c r="R3859" i="25"/>
  <c r="R3851" i="25"/>
  <c r="R3843" i="25"/>
  <c r="R3835" i="25"/>
  <c r="R3827" i="25"/>
  <c r="R3819" i="25"/>
  <c r="R3811" i="25"/>
  <c r="R3803" i="25"/>
  <c r="R3795" i="25"/>
  <c r="R3787" i="25"/>
  <c r="R3779" i="25"/>
  <c r="R3771" i="25"/>
  <c r="R3763" i="25"/>
  <c r="R3755" i="25"/>
  <c r="R3747" i="25"/>
  <c r="R3739" i="25"/>
  <c r="R3731" i="25"/>
  <c r="R3723" i="25"/>
  <c r="R3715" i="25"/>
  <c r="R3707" i="25"/>
  <c r="R3699" i="25"/>
  <c r="R3691" i="25"/>
  <c r="R3683" i="25"/>
  <c r="R3675" i="25"/>
  <c r="R3667" i="25"/>
  <c r="R3659" i="25"/>
  <c r="R3651" i="25"/>
  <c r="R3643" i="25"/>
  <c r="R3635" i="25"/>
  <c r="R3627" i="25"/>
  <c r="R3619" i="25"/>
  <c r="R3611" i="25"/>
  <c r="R3603" i="25"/>
  <c r="R3595" i="25"/>
  <c r="R3587" i="25"/>
  <c r="R3579" i="25"/>
  <c r="R3571" i="25"/>
  <c r="R3563" i="25"/>
  <c r="R3555" i="25"/>
  <c r="R3547" i="25"/>
  <c r="R3539" i="25"/>
  <c r="R3531" i="25"/>
  <c r="R3523" i="25"/>
  <c r="R3515" i="25"/>
  <c r="R3507" i="25"/>
  <c r="R3499" i="25"/>
  <c r="R3491" i="25"/>
  <c r="R3483" i="25"/>
  <c r="R3475" i="25"/>
  <c r="R3467" i="25"/>
  <c r="R3459" i="25"/>
  <c r="R3451" i="25"/>
  <c r="R3443" i="25"/>
  <c r="R3435" i="25"/>
  <c r="R3427" i="25"/>
  <c r="R3419" i="25"/>
  <c r="R3411" i="25"/>
  <c r="R3403" i="25"/>
  <c r="R3395" i="25"/>
  <c r="R3387" i="25"/>
  <c r="R3379" i="25"/>
  <c r="R3371" i="25"/>
  <c r="R3363" i="25"/>
  <c r="R3355" i="25"/>
  <c r="R3347" i="25"/>
  <c r="R3339" i="25"/>
  <c r="R3331" i="25"/>
  <c r="R3323" i="25"/>
  <c r="R3315" i="25"/>
  <c r="R3307" i="25"/>
  <c r="R3299" i="25"/>
  <c r="R3291" i="25"/>
  <c r="R3283" i="25"/>
  <c r="R3275" i="25"/>
  <c r="R3267" i="25"/>
  <c r="R3259" i="25"/>
  <c r="R3251" i="25"/>
  <c r="R3243" i="25"/>
  <c r="R3235" i="25"/>
  <c r="R3227" i="25"/>
  <c r="R3219" i="25"/>
  <c r="R3211" i="25"/>
  <c r="R3203" i="25"/>
  <c r="R3195" i="25"/>
  <c r="R3187" i="25"/>
  <c r="R3179" i="25"/>
  <c r="R3171" i="25"/>
  <c r="R3163" i="25"/>
  <c r="R3155" i="25"/>
  <c r="R3147" i="25"/>
  <c r="R3139" i="25"/>
  <c r="R3131" i="25"/>
  <c r="R3123" i="25"/>
  <c r="R3115" i="25"/>
  <c r="R3107" i="25"/>
  <c r="R3099" i="25"/>
  <c r="R3091" i="25"/>
  <c r="R3083" i="25"/>
  <c r="R3075" i="25"/>
  <c r="R3067" i="25"/>
  <c r="R3059" i="25"/>
  <c r="R3051" i="25"/>
  <c r="R3043" i="25"/>
  <c r="R3035" i="25"/>
  <c r="R3027" i="25"/>
  <c r="R3019" i="25"/>
  <c r="R3011" i="25"/>
  <c r="R3003" i="25"/>
  <c r="R2995" i="25"/>
  <c r="R2987" i="25"/>
  <c r="R2979" i="25"/>
  <c r="R2971" i="25"/>
  <c r="R2963" i="25"/>
  <c r="R2955" i="25"/>
  <c r="R2947" i="25"/>
  <c r="R2939" i="25"/>
  <c r="R2931" i="25"/>
  <c r="R2923" i="25"/>
  <c r="R2915" i="25"/>
  <c r="R2907" i="25"/>
  <c r="R2899" i="25"/>
  <c r="R2891" i="25"/>
  <c r="R2883" i="25"/>
  <c r="R2875" i="25"/>
  <c r="R2867" i="25"/>
  <c r="R2859" i="25"/>
  <c r="R2851" i="25"/>
  <c r="R2843" i="25"/>
  <c r="R2835" i="25"/>
  <c r="R2827" i="25"/>
  <c r="R2819" i="25"/>
  <c r="R2811" i="25"/>
  <c r="R2803" i="25"/>
  <c r="R2795" i="25"/>
  <c r="R2787" i="25"/>
  <c r="R2779" i="25"/>
  <c r="R2771" i="25"/>
  <c r="R2763" i="25"/>
  <c r="R2755" i="25"/>
  <c r="R2747" i="25"/>
  <c r="R2739" i="25"/>
  <c r="R2731" i="25"/>
  <c r="R2723" i="25"/>
  <c r="R2715" i="25"/>
  <c r="R2707" i="25"/>
  <c r="R2699" i="25"/>
  <c r="R2691" i="25"/>
  <c r="R2683" i="25"/>
  <c r="R5427" i="25"/>
  <c r="R5331" i="25"/>
  <c r="R5275" i="25"/>
  <c r="R5211" i="25"/>
  <c r="R5163" i="25"/>
  <c r="R5099" i="25"/>
  <c r="R5067" i="25"/>
  <c r="R5019" i="25"/>
  <c r="R4995" i="25"/>
  <c r="R4939" i="25"/>
  <c r="R4915" i="25"/>
  <c r="R4891" i="25"/>
  <c r="R4867" i="25"/>
  <c r="R4843" i="25"/>
  <c r="R4819" i="25"/>
  <c r="R4787" i="25"/>
  <c r="R4763" i="25"/>
  <c r="R4731" i="25"/>
  <c r="R7618" i="25"/>
  <c r="R7546" i="25"/>
  <c r="R7466" i="25"/>
  <c r="R7418" i="25"/>
  <c r="R7362" i="25"/>
  <c r="R7306" i="25"/>
  <c r="R7250" i="25"/>
  <c r="R7194" i="25"/>
  <c r="R7130" i="25"/>
  <c r="R7066" i="25"/>
  <c r="R7002" i="25"/>
  <c r="R6954" i="25"/>
  <c r="R6906" i="25"/>
  <c r="R6826" i="25"/>
  <c r="R6778" i="25"/>
  <c r="R6706" i="25"/>
  <c r="R6650" i="25"/>
  <c r="R6578" i="25"/>
  <c r="R6514" i="25"/>
  <c r="R6450" i="25"/>
  <c r="R6402" i="25"/>
  <c r="R6338" i="25"/>
  <c r="R6266" i="25"/>
  <c r="R6202" i="25"/>
  <c r="R6154" i="25"/>
  <c r="R6090" i="25"/>
  <c r="R6042" i="25"/>
  <c r="R6002" i="25"/>
  <c r="R5986" i="25"/>
  <c r="R5970" i="25"/>
  <c r="R5954" i="25"/>
  <c r="R5938" i="25"/>
  <c r="R5922" i="25"/>
  <c r="R5906" i="25"/>
  <c r="R5898" i="25"/>
  <c r="R5890" i="25"/>
  <c r="R5882" i="25"/>
  <c r="R5874" i="25"/>
  <c r="R5866" i="25"/>
  <c r="R5858" i="25"/>
  <c r="R5850" i="25"/>
  <c r="R5842" i="25"/>
  <c r="R5834" i="25"/>
  <c r="R5794" i="25"/>
  <c r="R5786" i="25"/>
  <c r="R5778" i="25"/>
  <c r="R5770" i="25"/>
  <c r="R5762" i="25"/>
  <c r="R5754" i="25"/>
  <c r="R5746" i="25"/>
  <c r="R5738" i="25"/>
  <c r="R5730" i="25"/>
  <c r="R5722" i="25"/>
  <c r="R5714" i="25"/>
  <c r="R5706" i="25"/>
  <c r="R5698" i="25"/>
  <c r="R5690" i="25"/>
  <c r="R5682" i="25"/>
  <c r="R5674" i="25"/>
  <c r="R5666" i="25"/>
  <c r="R5658" i="25"/>
  <c r="R5650" i="25"/>
  <c r="R5642" i="25"/>
  <c r="R5634" i="25"/>
  <c r="R5626" i="25"/>
  <c r="R5618" i="25"/>
  <c r="R5610" i="25"/>
  <c r="R5602" i="25"/>
  <c r="R5594" i="25"/>
  <c r="R5586" i="25"/>
  <c r="R5578" i="25"/>
  <c r="R5570" i="25"/>
  <c r="R5562" i="25"/>
  <c r="R5554" i="25"/>
  <c r="R5546" i="25"/>
  <c r="R5538" i="25"/>
  <c r="R5530" i="25"/>
  <c r="R5522" i="25"/>
  <c r="R5514" i="25"/>
  <c r="R5506" i="25"/>
  <c r="R5498" i="25"/>
  <c r="R5490" i="25"/>
  <c r="R5482" i="25"/>
  <c r="R5474" i="25"/>
  <c r="R5466" i="25"/>
  <c r="R5458" i="25"/>
  <c r="R5450" i="25"/>
  <c r="R5442" i="25"/>
  <c r="R5434" i="25"/>
  <c r="R5426" i="25"/>
  <c r="R5418" i="25"/>
  <c r="R5410" i="25"/>
  <c r="R5402" i="25"/>
  <c r="R5394" i="25"/>
  <c r="R5386" i="25"/>
  <c r="R5378" i="25"/>
  <c r="R5370" i="25"/>
  <c r="R5362" i="25"/>
  <c r="R5354" i="25"/>
  <c r="R5346" i="25"/>
  <c r="R5338" i="25"/>
  <c r="R5330" i="25"/>
  <c r="R5322" i="25"/>
  <c r="R5314" i="25"/>
  <c r="R5306" i="25"/>
  <c r="R5298" i="25"/>
  <c r="R5290" i="25"/>
  <c r="R5282" i="25"/>
  <c r="R5274" i="25"/>
  <c r="R5266" i="25"/>
  <c r="R5258" i="25"/>
  <c r="R5250" i="25"/>
  <c r="R5242" i="25"/>
  <c r="R5234" i="25"/>
  <c r="R5226" i="25"/>
  <c r="R5218" i="25"/>
  <c r="R5210" i="25"/>
  <c r="R5202" i="25"/>
  <c r="R5194" i="25"/>
  <c r="R5186" i="25"/>
  <c r="R5178" i="25"/>
  <c r="R5170" i="25"/>
  <c r="R5162" i="25"/>
  <c r="R5154" i="25"/>
  <c r="R5146" i="25"/>
  <c r="R5138" i="25"/>
  <c r="R5130" i="25"/>
  <c r="R5122" i="25"/>
  <c r="R5114" i="25"/>
  <c r="R5106" i="25"/>
  <c r="R5098" i="25"/>
  <c r="R5090" i="25"/>
  <c r="R5082" i="25"/>
  <c r="R5074" i="25"/>
  <c r="R5066" i="25"/>
  <c r="R5058" i="25"/>
  <c r="R5050" i="25"/>
  <c r="R5042" i="25"/>
  <c r="R5034" i="25"/>
  <c r="R5026" i="25"/>
  <c r="R5018" i="25"/>
  <c r="R5010" i="25"/>
  <c r="R5002" i="25"/>
  <c r="R4994" i="25"/>
  <c r="R4986" i="25"/>
  <c r="R4978" i="25"/>
  <c r="R4970" i="25"/>
  <c r="R4962" i="25"/>
  <c r="R4954" i="25"/>
  <c r="R4946" i="25"/>
  <c r="R4938" i="25"/>
  <c r="R4930" i="25"/>
  <c r="R4922" i="25"/>
  <c r="R4914" i="25"/>
  <c r="R4906" i="25"/>
  <c r="R4898" i="25"/>
  <c r="R4890" i="25"/>
  <c r="R4882" i="25"/>
  <c r="R4874" i="25"/>
  <c r="R4866" i="25"/>
  <c r="R4858" i="25"/>
  <c r="R4850" i="25"/>
  <c r="R4842" i="25"/>
  <c r="R4834" i="25"/>
  <c r="R4826" i="25"/>
  <c r="R4818" i="25"/>
  <c r="R4810" i="25"/>
  <c r="R4802" i="25"/>
  <c r="R4794" i="25"/>
  <c r="R4786" i="25"/>
  <c r="R4778" i="25"/>
  <c r="R4770" i="25"/>
  <c r="R4762" i="25"/>
  <c r="R4754" i="25"/>
  <c r="R4746" i="25"/>
  <c r="R4738" i="25"/>
  <c r="R4730" i="25"/>
  <c r="R4722" i="25"/>
  <c r="R4714" i="25"/>
  <c r="R4706" i="25"/>
  <c r="R4698" i="25"/>
  <c r="R4690" i="25"/>
  <c r="R4682" i="25"/>
  <c r="R4674" i="25"/>
  <c r="R4666" i="25"/>
  <c r="R4658" i="25"/>
  <c r="R4650" i="25"/>
  <c r="R4642" i="25"/>
  <c r="R4634" i="25"/>
  <c r="R4626" i="25"/>
  <c r="R4618" i="25"/>
  <c r="R4610" i="25"/>
  <c r="R4602" i="25"/>
  <c r="R4594" i="25"/>
  <c r="R4586" i="25"/>
  <c r="R4578" i="25"/>
  <c r="R4570" i="25"/>
  <c r="R4562" i="25"/>
  <c r="R4554" i="25"/>
  <c r="R4546" i="25"/>
  <c r="R4538" i="25"/>
  <c r="R4530" i="25"/>
  <c r="R4522" i="25"/>
  <c r="R5379" i="25"/>
  <c r="R5307" i="25"/>
  <c r="R5251" i="25"/>
  <c r="R5195" i="25"/>
  <c r="R5155" i="25"/>
  <c r="R5107" i="25"/>
  <c r="R5083" i="25"/>
  <c r="R5027" i="25"/>
  <c r="R5003" i="25"/>
  <c r="R4963" i="25"/>
  <c r="R4923" i="25"/>
  <c r="R4899" i="25"/>
  <c r="R4883" i="25"/>
  <c r="R4859" i="25"/>
  <c r="R4835" i="25"/>
  <c r="R4811" i="25"/>
  <c r="R4795" i="25"/>
  <c r="R4771" i="25"/>
  <c r="R4747" i="25"/>
  <c r="R7594" i="25"/>
  <c r="R7522" i="25"/>
  <c r="R7458" i="25"/>
  <c r="R7394" i="25"/>
  <c r="R7338" i="25"/>
  <c r="R7282" i="25"/>
  <c r="R7210" i="25"/>
  <c r="R7154" i="25"/>
  <c r="R7098" i="25"/>
  <c r="R7034" i="25"/>
  <c r="R6978" i="25"/>
  <c r="R6930" i="25"/>
  <c r="R6890" i="25"/>
  <c r="R6834" i="25"/>
  <c r="R6770" i="25"/>
  <c r="R6714" i="25"/>
  <c r="R6666" i="25"/>
  <c r="R6586" i="25"/>
  <c r="R6522" i="25"/>
  <c r="R6466" i="25"/>
  <c r="R6418" i="25"/>
  <c r="R6370" i="25"/>
  <c r="R6314" i="25"/>
  <c r="R6234" i="25"/>
  <c r="R6178" i="25"/>
  <c r="R6122" i="25"/>
  <c r="R6082" i="25"/>
  <c r="R6050" i="25"/>
  <c r="R6010" i="25"/>
  <c r="R5994" i="25"/>
  <c r="R5978" i="25"/>
  <c r="R5962" i="25"/>
  <c r="R5946" i="25"/>
  <c r="R5930" i="25"/>
  <c r="R5914" i="25"/>
  <c r="R5826" i="25"/>
  <c r="R7593" i="25"/>
  <c r="R7537" i="25"/>
  <c r="R7481" i="25"/>
  <c r="R7417" i="25"/>
  <c r="R7361" i="25"/>
  <c r="R7289" i="25"/>
  <c r="R7233" i="25"/>
  <c r="R7153" i="25"/>
  <c r="R7089" i="25"/>
  <c r="R7057" i="25"/>
  <c r="R6985" i="25"/>
  <c r="R6929" i="25"/>
  <c r="R6897" i="25"/>
  <c r="R6833" i="25"/>
  <c r="R6777" i="25"/>
  <c r="R6705" i="25"/>
  <c r="R6625" i="25"/>
  <c r="R6561" i="25"/>
  <c r="R6505" i="25"/>
  <c r="R6433" i="25"/>
  <c r="R6377" i="25"/>
  <c r="R6313" i="25"/>
  <c r="R6257" i="25"/>
  <c r="R6201" i="25"/>
  <c r="R6153" i="25"/>
  <c r="R6089" i="25"/>
  <c r="R6025" i="25"/>
  <c r="R5953" i="25"/>
  <c r="R5889" i="25"/>
  <c r="R5817" i="25"/>
  <c r="R5737" i="25"/>
  <c r="R5673" i="25"/>
  <c r="R5617" i="25"/>
  <c r="R5545" i="25"/>
  <c r="R5489" i="25"/>
  <c r="R5433" i="25"/>
  <c r="R5369" i="25"/>
  <c r="R5321" i="25"/>
  <c r="R5281" i="25"/>
  <c r="R5225" i="25"/>
  <c r="R5185" i="25"/>
  <c r="R5153" i="25"/>
  <c r="R5137" i="25"/>
  <c r="R5121" i="25"/>
  <c r="R5105" i="25"/>
  <c r="R5097" i="25"/>
  <c r="R5089" i="25"/>
  <c r="R5081" i="25"/>
  <c r="R5073" i="25"/>
  <c r="R5065" i="25"/>
  <c r="R5057" i="25"/>
  <c r="R5049" i="25"/>
  <c r="R5041" i="25"/>
  <c r="R5033" i="25"/>
  <c r="R5017" i="25"/>
  <c r="R5009" i="25"/>
  <c r="R5001" i="25"/>
  <c r="R4993" i="25"/>
  <c r="R4985" i="25"/>
  <c r="R4977" i="25"/>
  <c r="R4969" i="25"/>
  <c r="R4953" i="25"/>
  <c r="R4937" i="25"/>
  <c r="R4929" i="25"/>
  <c r="R4921" i="25"/>
  <c r="R4913" i="25"/>
  <c r="R4905" i="25"/>
  <c r="R4897" i="25"/>
  <c r="R4889" i="25"/>
  <c r="R4881" i="25"/>
  <c r="R4873" i="25"/>
  <c r="R4865" i="25"/>
  <c r="R4857" i="25"/>
  <c r="R4849" i="25"/>
  <c r="R4841" i="25"/>
  <c r="R4833" i="25"/>
  <c r="R4825" i="25"/>
  <c r="R4817" i="25"/>
  <c r="R4809" i="25"/>
  <c r="R4801" i="25"/>
  <c r="R4793" i="25"/>
  <c r="R4785" i="25"/>
  <c r="R4777" i="25"/>
  <c r="R4769" i="25"/>
  <c r="R4761" i="25"/>
  <c r="R4753" i="25"/>
  <c r="R4745" i="25"/>
  <c r="R4737" i="25"/>
  <c r="R4729" i="25"/>
  <c r="R4721" i="25"/>
  <c r="R4713" i="25"/>
  <c r="R4705" i="25"/>
  <c r="R4697" i="25"/>
  <c r="R4689" i="25"/>
  <c r="R4681" i="25"/>
  <c r="R4673" i="25"/>
  <c r="R4665" i="25"/>
  <c r="R4657" i="25"/>
  <c r="R4649" i="25"/>
  <c r="R4641" i="25"/>
  <c r="R4633" i="25"/>
  <c r="R4625" i="25"/>
  <c r="R4617" i="25"/>
  <c r="R4609" i="25"/>
  <c r="R4601" i="25"/>
  <c r="R4593" i="25"/>
  <c r="R4585" i="25"/>
  <c r="R4577" i="25"/>
  <c r="R4569" i="25"/>
  <c r="R4561" i="25"/>
  <c r="R4553" i="25"/>
  <c r="R4545" i="25"/>
  <c r="R4537" i="25"/>
  <c r="R4529" i="25"/>
  <c r="R4521" i="25"/>
  <c r="R5419" i="25"/>
  <c r="R5347" i="25"/>
  <c r="R5291" i="25"/>
  <c r="R5243" i="25"/>
  <c r="R5179" i="25"/>
  <c r="R5123" i="25"/>
  <c r="R5051" i="25"/>
  <c r="R4955" i="25"/>
  <c r="R7658" i="25"/>
  <c r="R7626" i="25"/>
  <c r="R7578" i="25"/>
  <c r="R7538" i="25"/>
  <c r="R7474" i="25"/>
  <c r="R7434" i="25"/>
  <c r="R7402" i="25"/>
  <c r="R7330" i="25"/>
  <c r="R7274" i="25"/>
  <c r="R7218" i="25"/>
  <c r="R7178" i="25"/>
  <c r="R7146" i="25"/>
  <c r="R7074" i="25"/>
  <c r="R7042" i="25"/>
  <c r="R7010" i="25"/>
  <c r="R6962" i="25"/>
  <c r="R6914" i="25"/>
  <c r="R6874" i="25"/>
  <c r="R6850" i="25"/>
  <c r="R6818" i="25"/>
  <c r="R6786" i="25"/>
  <c r="R6746" i="25"/>
  <c r="R6730" i="25"/>
  <c r="R6698" i="25"/>
  <c r="R6682" i="25"/>
  <c r="R6634" i="25"/>
  <c r="R6610" i="25"/>
  <c r="R6570" i="25"/>
  <c r="R6538" i="25"/>
  <c r="R6498" i="25"/>
  <c r="R6482" i="25"/>
  <c r="R6434" i="25"/>
  <c r="R6386" i="25"/>
  <c r="R6354" i="25"/>
  <c r="R6330" i="25"/>
  <c r="R6290" i="25"/>
  <c r="R6250" i="25"/>
  <c r="R6210" i="25"/>
  <c r="R6162" i="25"/>
  <c r="R6138" i="25"/>
  <c r="R6106" i="25"/>
  <c r="R6074" i="25"/>
  <c r="R6034" i="25"/>
  <c r="R5810" i="25"/>
  <c r="R7641" i="25"/>
  <c r="R7609" i="25"/>
  <c r="R7577" i="25"/>
  <c r="R7553" i="25"/>
  <c r="R7521" i="25"/>
  <c r="R7497" i="25"/>
  <c r="R7465" i="25"/>
  <c r="R7433" i="25"/>
  <c r="R7409" i="25"/>
  <c r="R7369" i="25"/>
  <c r="R7337" i="25"/>
  <c r="R7313" i="25"/>
  <c r="R7281" i="25"/>
  <c r="R7257" i="25"/>
  <c r="R7225" i="25"/>
  <c r="R7201" i="25"/>
  <c r="R7169" i="25"/>
  <c r="R7137" i="25"/>
  <c r="R7113" i="25"/>
  <c r="R7073" i="25"/>
  <c r="R7049" i="25"/>
  <c r="R7025" i="25"/>
  <c r="R7001" i="25"/>
  <c r="R6977" i="25"/>
  <c r="R6953" i="25"/>
  <c r="R6905" i="25"/>
  <c r="R6873" i="25"/>
  <c r="R6849" i="25"/>
  <c r="R6817" i="25"/>
  <c r="R6793" i="25"/>
  <c r="R6753" i="25"/>
  <c r="R6729" i="25"/>
  <c r="R6697" i="25"/>
  <c r="R6673" i="25"/>
  <c r="R6649" i="25"/>
  <c r="R6617" i="25"/>
  <c r="R6585" i="25"/>
  <c r="R6553" i="25"/>
  <c r="R6529" i="25"/>
  <c r="R6497" i="25"/>
  <c r="R6473" i="25"/>
  <c r="R6449" i="25"/>
  <c r="R6417" i="25"/>
  <c r="R6393" i="25"/>
  <c r="R6361" i="25"/>
  <c r="R6329" i="25"/>
  <c r="R6305" i="25"/>
  <c r="R6265" i="25"/>
  <c r="R6241" i="25"/>
  <c r="R6209" i="25"/>
  <c r="R6177" i="25"/>
  <c r="R6137" i="25"/>
  <c r="R6113" i="25"/>
  <c r="R6073" i="25"/>
  <c r="R6041" i="25"/>
  <c r="R6017" i="25"/>
  <c r="R5985" i="25"/>
  <c r="R5961" i="25"/>
  <c r="R5929" i="25"/>
  <c r="R5905" i="25"/>
  <c r="R5873" i="25"/>
  <c r="R5849" i="25"/>
  <c r="R5825" i="25"/>
  <c r="R5793" i="25"/>
  <c r="R5769" i="25"/>
  <c r="R5745" i="25"/>
  <c r="R5713" i="25"/>
  <c r="R5681" i="25"/>
  <c r="R5657" i="25"/>
  <c r="R5633" i="25"/>
  <c r="R5601" i="25"/>
  <c r="R5577" i="25"/>
  <c r="R5553" i="25"/>
  <c r="R5521" i="25"/>
  <c r="R5497" i="25"/>
  <c r="R5465" i="25"/>
  <c r="R5417" i="25"/>
  <c r="R5401" i="25"/>
  <c r="R5377" i="25"/>
  <c r="R5345" i="25"/>
  <c r="R5305" i="25"/>
  <c r="R5265" i="25"/>
  <c r="R5241" i="25"/>
  <c r="R5209" i="25"/>
  <c r="R5169" i="25"/>
  <c r="R4945" i="25"/>
  <c r="R7656" i="25"/>
  <c r="R7640" i="25"/>
  <c r="R7624" i="25"/>
  <c r="R7608" i="25"/>
  <c r="R7592" i="25"/>
  <c r="R7576" i="25"/>
  <c r="R7568" i="25"/>
  <c r="R7552" i="25"/>
  <c r="R7536" i="25"/>
  <c r="R7528" i="25"/>
  <c r="R7520" i="25"/>
  <c r="R7512" i="25"/>
  <c r="R7504" i="25"/>
  <c r="R7496" i="25"/>
  <c r="R7488" i="25"/>
  <c r="R7480" i="25"/>
  <c r="R7472" i="25"/>
  <c r="R7464" i="25"/>
  <c r="R7456" i="25"/>
  <c r="R7448" i="25"/>
  <c r="R7440" i="25"/>
  <c r="R7432" i="25"/>
  <c r="R7424" i="25"/>
  <c r="R7416" i="25"/>
  <c r="R7408" i="25"/>
  <c r="R7400" i="25"/>
  <c r="R7392" i="25"/>
  <c r="R7384" i="25"/>
  <c r="R7376" i="25"/>
  <c r="R7368" i="25"/>
  <c r="R7360" i="25"/>
  <c r="R7352" i="25"/>
  <c r="R7344" i="25"/>
  <c r="R7336" i="25"/>
  <c r="R7328" i="25"/>
  <c r="R7320" i="25"/>
  <c r="R7312" i="25"/>
  <c r="R7304" i="25"/>
  <c r="R7296" i="25"/>
  <c r="R7288" i="25"/>
  <c r="R7280" i="25"/>
  <c r="R7272" i="25"/>
  <c r="R7264" i="25"/>
  <c r="R7256" i="25"/>
  <c r="R7248" i="25"/>
  <c r="R7240" i="25"/>
  <c r="R7232" i="25"/>
  <c r="R7224" i="25"/>
  <c r="R7216" i="25"/>
  <c r="R7208" i="25"/>
  <c r="R7200" i="25"/>
  <c r="R7192" i="25"/>
  <c r="R7184" i="25"/>
  <c r="R7176" i="25"/>
  <c r="R7168" i="25"/>
  <c r="R7160" i="25"/>
  <c r="R7152" i="25"/>
  <c r="R7144" i="25"/>
  <c r="R7136" i="25"/>
  <c r="R7128" i="25"/>
  <c r="R7120" i="25"/>
  <c r="R7112" i="25"/>
  <c r="R7104" i="25"/>
  <c r="R7096" i="25"/>
  <c r="R7088" i="25"/>
  <c r="R7080" i="25"/>
  <c r="R7072" i="25"/>
  <c r="R7064" i="25"/>
  <c r="R7056" i="25"/>
  <c r="R7048" i="25"/>
  <c r="R7040" i="25"/>
  <c r="R7032" i="25"/>
  <c r="R7024" i="25"/>
  <c r="R7016" i="25"/>
  <c r="R7008" i="25"/>
  <c r="R7000" i="25"/>
  <c r="R6992" i="25"/>
  <c r="R6984" i="25"/>
  <c r="R6976" i="25"/>
  <c r="R6968" i="25"/>
  <c r="R6960" i="25"/>
  <c r="R6952" i="25"/>
  <c r="R6944" i="25"/>
  <c r="R6936" i="25"/>
  <c r="R6928" i="25"/>
  <c r="R6920" i="25"/>
  <c r="R6912" i="25"/>
  <c r="R6904" i="25"/>
  <c r="R6896" i="25"/>
  <c r="R6888" i="25"/>
  <c r="R6880" i="25"/>
  <c r="R6872" i="25"/>
  <c r="R6864" i="25"/>
  <c r="R6856" i="25"/>
  <c r="R6848" i="25"/>
  <c r="R6840" i="25"/>
  <c r="R6832" i="25"/>
  <c r="R6824" i="25"/>
  <c r="R6816" i="25"/>
  <c r="R6808" i="25"/>
  <c r="R6800" i="25"/>
  <c r="R6792" i="25"/>
  <c r="R6784" i="25"/>
  <c r="R6776" i="25"/>
  <c r="R6768" i="25"/>
  <c r="R6760" i="25"/>
  <c r="R6752" i="25"/>
  <c r="R6744" i="25"/>
  <c r="R6736" i="25"/>
  <c r="R6728" i="25"/>
  <c r="R6720" i="25"/>
  <c r="R6712" i="25"/>
  <c r="R6704" i="25"/>
  <c r="R6696" i="25"/>
  <c r="R6688" i="25"/>
  <c r="R6680" i="25"/>
  <c r="R6672" i="25"/>
  <c r="R6664" i="25"/>
  <c r="R6656" i="25"/>
  <c r="R6648" i="25"/>
  <c r="R6640" i="25"/>
  <c r="R6632" i="25"/>
  <c r="R6624" i="25"/>
  <c r="R6616" i="25"/>
  <c r="R5435" i="25"/>
  <c r="R5395" i="25"/>
  <c r="R5339" i="25"/>
  <c r="R5283" i="25"/>
  <c r="R5227" i="25"/>
  <c r="R5171" i="25"/>
  <c r="R5115" i="25"/>
  <c r="R5043" i="25"/>
  <c r="R4947" i="25"/>
  <c r="R7642" i="25"/>
  <c r="R7610" i="25"/>
  <c r="R7570" i="25"/>
  <c r="R7530" i="25"/>
  <c r="R7498" i="25"/>
  <c r="R7450" i="25"/>
  <c r="R7426" i="25"/>
  <c r="R7378" i="25"/>
  <c r="R7346" i="25"/>
  <c r="R7314" i="25"/>
  <c r="R7290" i="25"/>
  <c r="R7266" i="25"/>
  <c r="R7226" i="25"/>
  <c r="R7186" i="25"/>
  <c r="R7162" i="25"/>
  <c r="R7122" i="25"/>
  <c r="R7106" i="25"/>
  <c r="R7082" i="25"/>
  <c r="R7050" i="25"/>
  <c r="R7018" i="25"/>
  <c r="R6986" i="25"/>
  <c r="R6970" i="25"/>
  <c r="R6938" i="25"/>
  <c r="R6922" i="25"/>
  <c r="R6882" i="25"/>
  <c r="R6858" i="25"/>
  <c r="R6842" i="25"/>
  <c r="R6810" i="25"/>
  <c r="R6794" i="25"/>
  <c r="R6754" i="25"/>
  <c r="R6738" i="25"/>
  <c r="R6690" i="25"/>
  <c r="R6658" i="25"/>
  <c r="R6626" i="25"/>
  <c r="R6602" i="25"/>
  <c r="R6562" i="25"/>
  <c r="R6546" i="25"/>
  <c r="R6506" i="25"/>
  <c r="R6458" i="25"/>
  <c r="R6410" i="25"/>
  <c r="R6378" i="25"/>
  <c r="R6346" i="25"/>
  <c r="R6306" i="25"/>
  <c r="R6282" i="25"/>
  <c r="R6258" i="25"/>
  <c r="R6226" i="25"/>
  <c r="R6194" i="25"/>
  <c r="R6170" i="25"/>
  <c r="R6130" i="25"/>
  <c r="R6098" i="25"/>
  <c r="R6058" i="25"/>
  <c r="R6018" i="25"/>
  <c r="R5818" i="25"/>
  <c r="R7657" i="25"/>
  <c r="R7633" i="25"/>
  <c r="R7617" i="25"/>
  <c r="R7585" i="25"/>
  <c r="R7561" i="25"/>
  <c r="R7529" i="25"/>
  <c r="R7505" i="25"/>
  <c r="R7473" i="25"/>
  <c r="R7449" i="25"/>
  <c r="R7425" i="25"/>
  <c r="R7393" i="25"/>
  <c r="R7377" i="25"/>
  <c r="R7345" i="25"/>
  <c r="R7321" i="25"/>
  <c r="R7305" i="25"/>
  <c r="R7265" i="25"/>
  <c r="R7249" i="25"/>
  <c r="R7217" i="25"/>
  <c r="R7193" i="25"/>
  <c r="R7177" i="25"/>
  <c r="R7145" i="25"/>
  <c r="R7121" i="25"/>
  <c r="R7097" i="25"/>
  <c r="R7065" i="25"/>
  <c r="R7033" i="25"/>
  <c r="R7017" i="25"/>
  <c r="R6993" i="25"/>
  <c r="R6961" i="25"/>
  <c r="R6937" i="25"/>
  <c r="R6921" i="25"/>
  <c r="R6889" i="25"/>
  <c r="R6865" i="25"/>
  <c r="R6841" i="25"/>
  <c r="R6809" i="25"/>
  <c r="R6785" i="25"/>
  <c r="R6761" i="25"/>
  <c r="R6737" i="25"/>
  <c r="R6713" i="25"/>
  <c r="R6681" i="25"/>
  <c r="R6657" i="25"/>
  <c r="R6633" i="25"/>
  <c r="R6601" i="25"/>
  <c r="R6577" i="25"/>
  <c r="R6545" i="25"/>
  <c r="R6521" i="25"/>
  <c r="R6489" i="25"/>
  <c r="R6465" i="25"/>
  <c r="R6441" i="25"/>
  <c r="R6409" i="25"/>
  <c r="R6385" i="25"/>
  <c r="R6353" i="25"/>
  <c r="R6337" i="25"/>
  <c r="R6297" i="25"/>
  <c r="R6281" i="25"/>
  <c r="R6249" i="25"/>
  <c r="R6225" i="25"/>
  <c r="R6193" i="25"/>
  <c r="R6169" i="25"/>
  <c r="R6145" i="25"/>
  <c r="R6121" i="25"/>
  <c r="R6097" i="25"/>
  <c r="R6065" i="25"/>
  <c r="R6049" i="25"/>
  <c r="R6009" i="25"/>
  <c r="R5993" i="25"/>
  <c r="R5969" i="25"/>
  <c r="R5937" i="25"/>
  <c r="R5913" i="25"/>
  <c r="R5881" i="25"/>
  <c r="R5857" i="25"/>
  <c r="R5833" i="25"/>
  <c r="R5801" i="25"/>
  <c r="R5785" i="25"/>
  <c r="R5753" i="25"/>
  <c r="R5721" i="25"/>
  <c r="R5697" i="25"/>
  <c r="R5665" i="25"/>
  <c r="R5641" i="25"/>
  <c r="R5609" i="25"/>
  <c r="R5585" i="25"/>
  <c r="R5561" i="25"/>
  <c r="R5529" i="25"/>
  <c r="R5505" i="25"/>
  <c r="R5473" i="25"/>
  <c r="R5449" i="25"/>
  <c r="R5425" i="25"/>
  <c r="R5393" i="25"/>
  <c r="R5361" i="25"/>
  <c r="R5337" i="25"/>
  <c r="R5313" i="25"/>
  <c r="R5289" i="25"/>
  <c r="R5257" i="25"/>
  <c r="R5217" i="25"/>
  <c r="R5201" i="25"/>
  <c r="R5177" i="25"/>
  <c r="R5145" i="25"/>
  <c r="R5129" i="25"/>
  <c r="R5113" i="25"/>
  <c r="R4961" i="25"/>
  <c r="R7664" i="25"/>
  <c r="R7648" i="25"/>
  <c r="R7632" i="25"/>
  <c r="R7616" i="25"/>
  <c r="R7600" i="25"/>
  <c r="R7584" i="25"/>
  <c r="R7560" i="25"/>
  <c r="R7544" i="25"/>
  <c r="R7663" i="25"/>
  <c r="R7655" i="25"/>
  <c r="R7647" i="25"/>
  <c r="R7639" i="25"/>
  <c r="R7631" i="25"/>
  <c r="R7623" i="25"/>
  <c r="R7615" i="25"/>
  <c r="R7607" i="25"/>
  <c r="R7599" i="25"/>
  <c r="R7591" i="25"/>
  <c r="R7583" i="25"/>
  <c r="R7575" i="25"/>
  <c r="R7567" i="25"/>
  <c r="R7559" i="25"/>
  <c r="R7551" i="25"/>
  <c r="R7543" i="25"/>
  <c r="R7535" i="25"/>
  <c r="R7527" i="25"/>
  <c r="R7519" i="25"/>
  <c r="R7511" i="25"/>
  <c r="R7503" i="25"/>
  <c r="R7495" i="25"/>
  <c r="R7487" i="25"/>
  <c r="R7479" i="25"/>
  <c r="R7471" i="25"/>
  <c r="R7463" i="25"/>
  <c r="R7455" i="25"/>
  <c r="R7447" i="25"/>
  <c r="R7439" i="25"/>
  <c r="R7431" i="25"/>
  <c r="R7423" i="25"/>
  <c r="R7415" i="25"/>
  <c r="R7407" i="25"/>
  <c r="R7399" i="25"/>
  <c r="R7391" i="25"/>
  <c r="R7383" i="25"/>
  <c r="R7375" i="25"/>
  <c r="R7367" i="25"/>
  <c r="R7359" i="25"/>
  <c r="R7351" i="25"/>
  <c r="R7343" i="25"/>
  <c r="R7335" i="25"/>
  <c r="R7327" i="25"/>
  <c r="R7319" i="25"/>
  <c r="R7311" i="25"/>
  <c r="R7303" i="25"/>
  <c r="R7295" i="25"/>
  <c r="R7287" i="25"/>
  <c r="R7279" i="25"/>
  <c r="R7271" i="25"/>
  <c r="R7263" i="25"/>
  <c r="R7255" i="25"/>
  <c r="R7247" i="25"/>
  <c r="R7239" i="25"/>
  <c r="R7231" i="25"/>
  <c r="R7223" i="25"/>
  <c r="R7215" i="25"/>
  <c r="R7207" i="25"/>
  <c r="R7199" i="25"/>
  <c r="R7191" i="25"/>
  <c r="R7183" i="25"/>
  <c r="R7175" i="25"/>
  <c r="R7167" i="25"/>
  <c r="R7159" i="25"/>
  <c r="R7151" i="25"/>
  <c r="R7143" i="25"/>
  <c r="R7135" i="25"/>
  <c r="R7127" i="25"/>
  <c r="R7119" i="25"/>
  <c r="R7111" i="25"/>
  <c r="R7103" i="25"/>
  <c r="R7095" i="25"/>
  <c r="R7087" i="25"/>
  <c r="R7079" i="25"/>
  <c r="R7071" i="25"/>
  <c r="R7063" i="25"/>
  <c r="R7055" i="25"/>
  <c r="R7047" i="25"/>
  <c r="R7039" i="25"/>
  <c r="R7031" i="25"/>
  <c r="R7023" i="25"/>
  <c r="R7015" i="25"/>
  <c r="R7007" i="25"/>
  <c r="R6999" i="25"/>
  <c r="R6991" i="25"/>
  <c r="R6983" i="25"/>
  <c r="R6975" i="25"/>
  <c r="R6967" i="25"/>
  <c r="R6959" i="25"/>
  <c r="R6951" i="25"/>
  <c r="R6943" i="25"/>
  <c r="R6935" i="25"/>
  <c r="R6927" i="25"/>
  <c r="R6919" i="25"/>
  <c r="R6911" i="25"/>
  <c r="R6903" i="25"/>
  <c r="R6895" i="25"/>
  <c r="R6887" i="25"/>
  <c r="R6879" i="25"/>
  <c r="R6871" i="25"/>
  <c r="R6863" i="25"/>
  <c r="R6855" i="25"/>
  <c r="R6847" i="25"/>
  <c r="R6839" i="25"/>
  <c r="R6831" i="25"/>
  <c r="R6823" i="25"/>
  <c r="R6815" i="25"/>
  <c r="R6807" i="25"/>
  <c r="R6799" i="25"/>
  <c r="R6791" i="25"/>
  <c r="R6783" i="25"/>
  <c r="R6775" i="25"/>
  <c r="R6767" i="25"/>
  <c r="R6759" i="25"/>
  <c r="R6751" i="25"/>
  <c r="R6743" i="25"/>
  <c r="R6735" i="25"/>
  <c r="R6727" i="25"/>
  <c r="R6719" i="25"/>
  <c r="R6711" i="25"/>
  <c r="R6703" i="25"/>
  <c r="R6695" i="25"/>
  <c r="R6687" i="25"/>
  <c r="R6679" i="25"/>
  <c r="R6671" i="25"/>
  <c r="R6663" i="25"/>
  <c r="R6655" i="25"/>
  <c r="R6647" i="25"/>
  <c r="R6639" i="25"/>
  <c r="R5467" i="25"/>
  <c r="R5411" i="25"/>
  <c r="R5387" i="25"/>
  <c r="R5363" i="25"/>
  <c r="R5323" i="25"/>
  <c r="R5267" i="25"/>
  <c r="R5235" i="25"/>
  <c r="R5187" i="25"/>
  <c r="R5147" i="25"/>
  <c r="R5075" i="25"/>
  <c r="R4979" i="25"/>
  <c r="R7634" i="25"/>
  <c r="R7586" i="25"/>
  <c r="R7554" i="25"/>
  <c r="R7514" i="25"/>
  <c r="R7482" i="25"/>
  <c r="R7442" i="25"/>
  <c r="R7410" i="25"/>
  <c r="R7386" i="25"/>
  <c r="R7370" i="25"/>
  <c r="R7354" i="25"/>
  <c r="R7322" i="25"/>
  <c r="R7298" i="25"/>
  <c r="R7258" i="25"/>
  <c r="R7242" i="25"/>
  <c r="R7234" i="25"/>
  <c r="R7202" i="25"/>
  <c r="R7170" i="25"/>
  <c r="R7138" i="25"/>
  <c r="R7114" i="25"/>
  <c r="R7090" i="25"/>
  <c r="R7058" i="25"/>
  <c r="R7026" i="25"/>
  <c r="R6994" i="25"/>
  <c r="R6946" i="25"/>
  <c r="R6898" i="25"/>
  <c r="R6866" i="25"/>
  <c r="R6802" i="25"/>
  <c r="R6762" i="25"/>
  <c r="R6722" i="25"/>
  <c r="R6674" i="25"/>
  <c r="R6642" i="25"/>
  <c r="R6618" i="25"/>
  <c r="R6594" i="25"/>
  <c r="R6554" i="25"/>
  <c r="R6530" i="25"/>
  <c r="R6490" i="25"/>
  <c r="R6474" i="25"/>
  <c r="R6442" i="25"/>
  <c r="R6426" i="25"/>
  <c r="R6394" i="25"/>
  <c r="R6362" i="25"/>
  <c r="R6322" i="25"/>
  <c r="R6298" i="25"/>
  <c r="R6274" i="25"/>
  <c r="R6242" i="25"/>
  <c r="R6218" i="25"/>
  <c r="R6186" i="25"/>
  <c r="R6146" i="25"/>
  <c r="R6114" i="25"/>
  <c r="R6066" i="25"/>
  <c r="R6026" i="25"/>
  <c r="R5802" i="25"/>
  <c r="R7649" i="25"/>
  <c r="R7625" i="25"/>
  <c r="R7601" i="25"/>
  <c r="R7569" i="25"/>
  <c r="R7545" i="25"/>
  <c r="R7513" i="25"/>
  <c r="R7489" i="25"/>
  <c r="R7457" i="25"/>
  <c r="R7441" i="25"/>
  <c r="R7401" i="25"/>
  <c r="R7385" i="25"/>
  <c r="R7353" i="25"/>
  <c r="R7329" i="25"/>
  <c r="R7297" i="25"/>
  <c r="R7273" i="25"/>
  <c r="R7241" i="25"/>
  <c r="R7209" i="25"/>
  <c r="R7185" i="25"/>
  <c r="R7161" i="25"/>
  <c r="R7129" i="25"/>
  <c r="R7105" i="25"/>
  <c r="R7081" i="25"/>
  <c r="R7041" i="25"/>
  <c r="R7009" i="25"/>
  <c r="R6969" i="25"/>
  <c r="R6945" i="25"/>
  <c r="R6913" i="25"/>
  <c r="R6881" i="25"/>
  <c r="R6857" i="25"/>
  <c r="R6825" i="25"/>
  <c r="R6801" i="25"/>
  <c r="R6769" i="25"/>
  <c r="R6745" i="25"/>
  <c r="R6721" i="25"/>
  <c r="R6689" i="25"/>
  <c r="R6665" i="25"/>
  <c r="R6641" i="25"/>
  <c r="R6609" i="25"/>
  <c r="R6593" i="25"/>
  <c r="R6569" i="25"/>
  <c r="R6537" i="25"/>
  <c r="R6513" i="25"/>
  <c r="R6481" i="25"/>
  <c r="R6457" i="25"/>
  <c r="R6425" i="25"/>
  <c r="R6401" i="25"/>
  <c r="R6369" i="25"/>
  <c r="R6345" i="25"/>
  <c r="R6321" i="25"/>
  <c r="R6289" i="25"/>
  <c r="R6273" i="25"/>
  <c r="R6233" i="25"/>
  <c r="R6217" i="25"/>
  <c r="R6185" i="25"/>
  <c r="R6161" i="25"/>
  <c r="R6129" i="25"/>
  <c r="R6105" i="25"/>
  <c r="R6081" i="25"/>
  <c r="R6057" i="25"/>
  <c r="R6033" i="25"/>
  <c r="R6001" i="25"/>
  <c r="R5977" i="25"/>
  <c r="R5945" i="25"/>
  <c r="R5921" i="25"/>
  <c r="R5897" i="25"/>
  <c r="R5865" i="25"/>
  <c r="R5841" i="25"/>
  <c r="R5809" i="25"/>
  <c r="R5777" i="25"/>
  <c r="R5761" i="25"/>
  <c r="R5729" i="25"/>
  <c r="R5705" i="25"/>
  <c r="R5689" i="25"/>
  <c r="R5649" i="25"/>
  <c r="R5625" i="25"/>
  <c r="R5593" i="25"/>
  <c r="R5569" i="25"/>
  <c r="R5537" i="25"/>
  <c r="R5513" i="25"/>
  <c r="R5481" i="25"/>
  <c r="R5457" i="25"/>
  <c r="R5441" i="25"/>
  <c r="R5409" i="25"/>
  <c r="R5385" i="25"/>
  <c r="R5353" i="25"/>
  <c r="R5329" i="25"/>
  <c r="R5297" i="25"/>
  <c r="R5273" i="25"/>
  <c r="R5249" i="25"/>
  <c r="R5233" i="25"/>
  <c r="R5193" i="25"/>
  <c r="R5161" i="25"/>
  <c r="R5025" i="25"/>
  <c r="R2675" i="25"/>
  <c r="R2667" i="25"/>
  <c r="R2659" i="25"/>
  <c r="R2651" i="25"/>
  <c r="R2643" i="25"/>
  <c r="R2635" i="25"/>
  <c r="R2627" i="25"/>
  <c r="R2619" i="25"/>
  <c r="R2611" i="25"/>
  <c r="R2603" i="25"/>
  <c r="R2595" i="25"/>
  <c r="R2587" i="25"/>
  <c r="R2579" i="25"/>
  <c r="R2571" i="25"/>
  <c r="R2563" i="25"/>
  <c r="R2555" i="25"/>
  <c r="R2547" i="25"/>
  <c r="R2539" i="25"/>
  <c r="R2531" i="25"/>
  <c r="R2523" i="25"/>
  <c r="R2515" i="25"/>
  <c r="R2507" i="25"/>
  <c r="R2499" i="25"/>
  <c r="R2491" i="25"/>
  <c r="R2483" i="25"/>
  <c r="R2475" i="25"/>
  <c r="R2467" i="25"/>
  <c r="R2459" i="25"/>
  <c r="R2451" i="25"/>
  <c r="R2443" i="25"/>
  <c r="R2435" i="25"/>
  <c r="R2427" i="25"/>
  <c r="R2419" i="25"/>
  <c r="R2411" i="25"/>
  <c r="R2403" i="25"/>
  <c r="R2395" i="25"/>
  <c r="R2387" i="25"/>
  <c r="R2379" i="25"/>
  <c r="R2371" i="25"/>
  <c r="R2363" i="25"/>
  <c r="R2355" i="25"/>
  <c r="R2347" i="25"/>
  <c r="R2339" i="25"/>
  <c r="R2331" i="25"/>
  <c r="R2323" i="25"/>
  <c r="R2315" i="25"/>
  <c r="R2307" i="25"/>
  <c r="R2299" i="25"/>
  <c r="R2291" i="25"/>
  <c r="R2283" i="25"/>
  <c r="R2275" i="25"/>
  <c r="R2267" i="25"/>
  <c r="R2259" i="25"/>
  <c r="R2251" i="25"/>
  <c r="R2243" i="25"/>
  <c r="R2235" i="25"/>
  <c r="R2227" i="25"/>
  <c r="R2219" i="25"/>
  <c r="R2211" i="25"/>
  <c r="R2203" i="25"/>
  <c r="R2195" i="25"/>
  <c r="R2187" i="25"/>
  <c r="R2179" i="25"/>
  <c r="R2171" i="25"/>
  <c r="R2163" i="25"/>
  <c r="R2155" i="25"/>
  <c r="R2147" i="25"/>
  <c r="R2139" i="25"/>
  <c r="R2131" i="25"/>
  <c r="R2123" i="25"/>
  <c r="R2115" i="25"/>
  <c r="R2107" i="25"/>
  <c r="R2099" i="25"/>
  <c r="R2091" i="25"/>
  <c r="R2083" i="25"/>
  <c r="R2075" i="25"/>
  <c r="R2067" i="25"/>
  <c r="R2059" i="25"/>
  <c r="R2051" i="25"/>
  <c r="R2043" i="25"/>
  <c r="R2035" i="25"/>
  <c r="R2027" i="25"/>
  <c r="R2019" i="25"/>
  <c r="R2011" i="25"/>
  <c r="R2003" i="25"/>
  <c r="R1995" i="25"/>
  <c r="R1987" i="25"/>
  <c r="R1979" i="25"/>
  <c r="R1971" i="25"/>
  <c r="R1963" i="25"/>
  <c r="R1955" i="25"/>
  <c r="R1947" i="25"/>
  <c r="R1939" i="25"/>
  <c r="R1931" i="25"/>
  <c r="R1923" i="25"/>
  <c r="R1915" i="25"/>
  <c r="R1907" i="25"/>
  <c r="R1899" i="25"/>
  <c r="R1891" i="25"/>
  <c r="R1883" i="25"/>
  <c r="R1875" i="25"/>
  <c r="R1867" i="25"/>
  <c r="R1859" i="25"/>
  <c r="R1851" i="25"/>
  <c r="R1843" i="25"/>
  <c r="R1835" i="25"/>
  <c r="R1827" i="25"/>
  <c r="R1819" i="25"/>
  <c r="R1811" i="25"/>
  <c r="R1803" i="25"/>
  <c r="R1795" i="25"/>
  <c r="R1787" i="25"/>
  <c r="R1779" i="25"/>
  <c r="R1771" i="25"/>
  <c r="R1763" i="25"/>
  <c r="R1755" i="25"/>
  <c r="R1747" i="25"/>
  <c r="R4514" i="25"/>
  <c r="R4506" i="25"/>
  <c r="R4498" i="25"/>
  <c r="R4490" i="25"/>
  <c r="R4482" i="25"/>
  <c r="R4474" i="25"/>
  <c r="R4466" i="25"/>
  <c r="R4458" i="25"/>
  <c r="R4450" i="25"/>
  <c r="R4442" i="25"/>
  <c r="R4434" i="25"/>
  <c r="R4426" i="25"/>
  <c r="R4418" i="25"/>
  <c r="R4410" i="25"/>
  <c r="R4402" i="25"/>
  <c r="R4394" i="25"/>
  <c r="R4386" i="25"/>
  <c r="R4378" i="25"/>
  <c r="R4370" i="25"/>
  <c r="R4362" i="25"/>
  <c r="R4354" i="25"/>
  <c r="R4346" i="25"/>
  <c r="R4338" i="25"/>
  <c r="R4330" i="25"/>
  <c r="R4322" i="25"/>
  <c r="R4314" i="25"/>
  <c r="R4306" i="25"/>
  <c r="R4298" i="25"/>
  <c r="R4290" i="25"/>
  <c r="R4282" i="25"/>
  <c r="R4274" i="25"/>
  <c r="R4266" i="25"/>
  <c r="R4258" i="25"/>
  <c r="R4250" i="25"/>
  <c r="R4242" i="25"/>
  <c r="R4234" i="25"/>
  <c r="R4226" i="25"/>
  <c r="R4218" i="25"/>
  <c r="R4210" i="25"/>
  <c r="R4202" i="25"/>
  <c r="R4194" i="25"/>
  <c r="R4186" i="25"/>
  <c r="R4178" i="25"/>
  <c r="R4170" i="25"/>
  <c r="R4162" i="25"/>
  <c r="R4154" i="25"/>
  <c r="R4146" i="25"/>
  <c r="R4138" i="25"/>
  <c r="R4130" i="25"/>
  <c r="R4122" i="25"/>
  <c r="R4114" i="25"/>
  <c r="R4106" i="25"/>
  <c r="R4098" i="25"/>
  <c r="R4090" i="25"/>
  <c r="R4082" i="25"/>
  <c r="R4074" i="25"/>
  <c r="R4066" i="25"/>
  <c r="R4058" i="25"/>
  <c r="R4050" i="25"/>
  <c r="R4042" i="25"/>
  <c r="R4034" i="25"/>
  <c r="R4026" i="25"/>
  <c r="R4018" i="25"/>
  <c r="R4010" i="25"/>
  <c r="R4002" i="25"/>
  <c r="R3994" i="25"/>
  <c r="R3986" i="25"/>
  <c r="R3978" i="25"/>
  <c r="R3970" i="25"/>
  <c r="R3962" i="25"/>
  <c r="R3954" i="25"/>
  <c r="R3946" i="25"/>
  <c r="R3938" i="25"/>
  <c r="R3930" i="25"/>
  <c r="R3922" i="25"/>
  <c r="R3914" i="25"/>
  <c r="R3906" i="25"/>
  <c r="R3898" i="25"/>
  <c r="R3890" i="25"/>
  <c r="R3882" i="25"/>
  <c r="R3874" i="25"/>
  <c r="R3866" i="25"/>
  <c r="R3858" i="25"/>
  <c r="R3850" i="25"/>
  <c r="R3842" i="25"/>
  <c r="R3834" i="25"/>
  <c r="R3826" i="25"/>
  <c r="R3818" i="25"/>
  <c r="R3810" i="25"/>
  <c r="R3802" i="25"/>
  <c r="R3794" i="25"/>
  <c r="R3786" i="25"/>
  <c r="R3778" i="25"/>
  <c r="R3770" i="25"/>
  <c r="R3762" i="25"/>
  <c r="R3754" i="25"/>
  <c r="R3746" i="25"/>
  <c r="R3738" i="25"/>
  <c r="R3730" i="25"/>
  <c r="R3722" i="25"/>
  <c r="R3714" i="25"/>
  <c r="R3706" i="25"/>
  <c r="R3698" i="25"/>
  <c r="R3690" i="25"/>
  <c r="R3682" i="25"/>
  <c r="R3674" i="25"/>
  <c r="R3666" i="25"/>
  <c r="R3658" i="25"/>
  <c r="R3650" i="25"/>
  <c r="R3642" i="25"/>
  <c r="R3634" i="25"/>
  <c r="R3626" i="25"/>
  <c r="R3618" i="25"/>
  <c r="R3610" i="25"/>
  <c r="R3602" i="25"/>
  <c r="R3594" i="25"/>
  <c r="R3586" i="25"/>
  <c r="R3578" i="25"/>
  <c r="R3570" i="25"/>
  <c r="R3562" i="25"/>
  <c r="R3554" i="25"/>
  <c r="R3546" i="25"/>
  <c r="R3538" i="25"/>
  <c r="R3530" i="25"/>
  <c r="R3522" i="25"/>
  <c r="R3514" i="25"/>
  <c r="R3506" i="25"/>
  <c r="R3498" i="25"/>
  <c r="R3490" i="25"/>
  <c r="R3482" i="25"/>
  <c r="R3474" i="25"/>
  <c r="R3466" i="25"/>
  <c r="R3458" i="25"/>
  <c r="R3450" i="25"/>
  <c r="R3442" i="25"/>
  <c r="R3434" i="25"/>
  <c r="R3426" i="25"/>
  <c r="R3418" i="25"/>
  <c r="R3410" i="25"/>
  <c r="R3402" i="25"/>
  <c r="R3394" i="25"/>
  <c r="R3386" i="25"/>
  <c r="R3378" i="25"/>
  <c r="R3370" i="25"/>
  <c r="R3362" i="25"/>
  <c r="R3354" i="25"/>
  <c r="R3346" i="25"/>
  <c r="R3338" i="25"/>
  <c r="R3330" i="25"/>
  <c r="R3322" i="25"/>
  <c r="R3314" i="25"/>
  <c r="R3306" i="25"/>
  <c r="R3298" i="25"/>
  <c r="R3290" i="25"/>
  <c r="R3282" i="25"/>
  <c r="R3274" i="25"/>
  <c r="R3266" i="25"/>
  <c r="R3258" i="25"/>
  <c r="R3250" i="25"/>
  <c r="R3242" i="25"/>
  <c r="R3234" i="25"/>
  <c r="R3226" i="25"/>
  <c r="R3218" i="25"/>
  <c r="R3210" i="25"/>
  <c r="R3202" i="25"/>
  <c r="R3194" i="25"/>
  <c r="R3186" i="25"/>
  <c r="R3178" i="25"/>
  <c r="R3170" i="25"/>
  <c r="R3162" i="25"/>
  <c r="R4513" i="25"/>
  <c r="R4505" i="25"/>
  <c r="R4497" i="25"/>
  <c r="R4489" i="25"/>
  <c r="R4481" i="25"/>
  <c r="R4473" i="25"/>
  <c r="R4465" i="25"/>
  <c r="R4457" i="25"/>
  <c r="R4449" i="25"/>
  <c r="R4441" i="25"/>
  <c r="R4433" i="25"/>
  <c r="R4425" i="25"/>
  <c r="R4417" i="25"/>
  <c r="R4409" i="25"/>
  <c r="R4401" i="25"/>
  <c r="R4393" i="25"/>
  <c r="R4385" i="25"/>
  <c r="R4377" i="25"/>
  <c r="R4369" i="25"/>
  <c r="R4361" i="25"/>
  <c r="R4353" i="25"/>
  <c r="R4345" i="25"/>
  <c r="R4337" i="25"/>
  <c r="R4329" i="25"/>
  <c r="R4321" i="25"/>
  <c r="R4313" i="25"/>
  <c r="R4305" i="25"/>
  <c r="R4297" i="25"/>
  <c r="R4289" i="25"/>
  <c r="R4281" i="25"/>
  <c r="R4273" i="25"/>
  <c r="R4265" i="25"/>
  <c r="R4257" i="25"/>
  <c r="R4249" i="25"/>
  <c r="R4241" i="25"/>
  <c r="R4233" i="25"/>
  <c r="R4225" i="25"/>
  <c r="R4217" i="25"/>
  <c r="R4209" i="25"/>
  <c r="R4201" i="25"/>
  <c r="R4193" i="25"/>
  <c r="R4185" i="25"/>
  <c r="R4177" i="25"/>
  <c r="R4169" i="25"/>
  <c r="R4161" i="25"/>
  <c r="R4153" i="25"/>
  <c r="R4145" i="25"/>
  <c r="R4137" i="25"/>
  <c r="R4129" i="25"/>
  <c r="R4121" i="25"/>
  <c r="R4113" i="25"/>
  <c r="R4105" i="25"/>
  <c r="R4097" i="25"/>
  <c r="R4089" i="25"/>
  <c r="R4081" i="25"/>
  <c r="R4073" i="25"/>
  <c r="R4065" i="25"/>
  <c r="R4057" i="25"/>
  <c r="R4049" i="25"/>
  <c r="R4041" i="25"/>
  <c r="R4033" i="25"/>
  <c r="R4025" i="25"/>
  <c r="R4017" i="25"/>
  <c r="R4009" i="25"/>
  <c r="R4001" i="25"/>
  <c r="R3993" i="25"/>
  <c r="R3985" i="25"/>
  <c r="R3977" i="25"/>
  <c r="R3969" i="25"/>
  <c r="R3961" i="25"/>
  <c r="R3953" i="25"/>
  <c r="R3945" i="25"/>
  <c r="R3937" i="25"/>
  <c r="R3929" i="25"/>
  <c r="R3921" i="25"/>
  <c r="R3913" i="25"/>
  <c r="R3905" i="25"/>
  <c r="R3897" i="25"/>
  <c r="R3889" i="25"/>
  <c r="R3881" i="25"/>
  <c r="R3873" i="25"/>
  <c r="R3865" i="25"/>
  <c r="R3857" i="25"/>
  <c r="R3849" i="25"/>
  <c r="R3841" i="25"/>
  <c r="R3833" i="25"/>
  <c r="R3825" i="25"/>
  <c r="R3817" i="25"/>
  <c r="R3809" i="25"/>
  <c r="R3801" i="25"/>
  <c r="R3793" i="25"/>
  <c r="R3785" i="25"/>
  <c r="R3777" i="25"/>
  <c r="R3769" i="25"/>
  <c r="R3761" i="25"/>
  <c r="R3753" i="25"/>
  <c r="R3745" i="25"/>
  <c r="R3737" i="25"/>
  <c r="R3729" i="25"/>
  <c r="R3721" i="25"/>
  <c r="R3713" i="25"/>
  <c r="R3705" i="25"/>
  <c r="R3697" i="25"/>
  <c r="R3689" i="25"/>
  <c r="R3681" i="25"/>
  <c r="R3673" i="25"/>
  <c r="R3665" i="25"/>
  <c r="R3657" i="25"/>
  <c r="R3649" i="25"/>
  <c r="R3641" i="25"/>
  <c r="R3633" i="25"/>
  <c r="R3625" i="25"/>
  <c r="R3617" i="25"/>
  <c r="R3609" i="25"/>
  <c r="R3601" i="25"/>
  <c r="R3593" i="25"/>
  <c r="R3585" i="25"/>
  <c r="R3577" i="25"/>
  <c r="R3569" i="25"/>
  <c r="R3561" i="25"/>
  <c r="R3553" i="25"/>
  <c r="R3545" i="25"/>
  <c r="R3537" i="25"/>
  <c r="R3529" i="25"/>
  <c r="R3521" i="25"/>
  <c r="R3513" i="25"/>
  <c r="R3505" i="25"/>
  <c r="R3497" i="25"/>
  <c r="R3489" i="25"/>
  <c r="R3481" i="25"/>
  <c r="R3473" i="25"/>
  <c r="R3465" i="25"/>
  <c r="R3457" i="25"/>
  <c r="R3449" i="25"/>
  <c r="R3441" i="25"/>
  <c r="R3433" i="25"/>
  <c r="R3425" i="25"/>
  <c r="R3417" i="25"/>
  <c r="R3409" i="25"/>
  <c r="R3401" i="25"/>
  <c r="R3393" i="25"/>
  <c r="R3385" i="25"/>
  <c r="R3377" i="25"/>
  <c r="R3369" i="25"/>
  <c r="R3361" i="25"/>
  <c r="R3353" i="25"/>
  <c r="R3345" i="25"/>
  <c r="R3337" i="25"/>
  <c r="R3329" i="25"/>
  <c r="R3321" i="25"/>
  <c r="R3313" i="25"/>
  <c r="R3305" i="25"/>
  <c r="R3297" i="25"/>
  <c r="R3289" i="25"/>
  <c r="R3281" i="25"/>
  <c r="R3273" i="25"/>
  <c r="R3265" i="25"/>
  <c r="R3257" i="25"/>
  <c r="R3249" i="25"/>
  <c r="R3241" i="25"/>
  <c r="R6608" i="25"/>
  <c r="R6600" i="25"/>
  <c r="R6592" i="25"/>
  <c r="R6584" i="25"/>
  <c r="R6576" i="25"/>
  <c r="R6568" i="25"/>
  <c r="R6560" i="25"/>
  <c r="R6552" i="25"/>
  <c r="R6544" i="25"/>
  <c r="R6536" i="25"/>
  <c r="R6528" i="25"/>
  <c r="R6520" i="25"/>
  <c r="R6512" i="25"/>
  <c r="R6504" i="25"/>
  <c r="R6496" i="25"/>
  <c r="R6488" i="25"/>
  <c r="R6480" i="25"/>
  <c r="R6472" i="25"/>
  <c r="R6464" i="25"/>
  <c r="R6456" i="25"/>
  <c r="R6448" i="25"/>
  <c r="R6440" i="25"/>
  <c r="R6432" i="25"/>
  <c r="R6424" i="25"/>
  <c r="R6416" i="25"/>
  <c r="R6408" i="25"/>
  <c r="R6400" i="25"/>
  <c r="R6392" i="25"/>
  <c r="R6384" i="25"/>
  <c r="R6376" i="25"/>
  <c r="R6368" i="25"/>
  <c r="R6360" i="25"/>
  <c r="R6352" i="25"/>
  <c r="R6344" i="25"/>
  <c r="R6336" i="25"/>
  <c r="R6328" i="25"/>
  <c r="R6320" i="25"/>
  <c r="R6312" i="25"/>
  <c r="R6304" i="25"/>
  <c r="R6296" i="25"/>
  <c r="R6288" i="25"/>
  <c r="R6280" i="25"/>
  <c r="R6272" i="25"/>
  <c r="R6264" i="25"/>
  <c r="R6256" i="25"/>
  <c r="R6248" i="25"/>
  <c r="R6240" i="25"/>
  <c r="R6232" i="25"/>
  <c r="R6224" i="25"/>
  <c r="R6216" i="25"/>
  <c r="R6208" i="25"/>
  <c r="R6200" i="25"/>
  <c r="R6192" i="25"/>
  <c r="R6184" i="25"/>
  <c r="R6176" i="25"/>
  <c r="R6168" i="25"/>
  <c r="R6160" i="25"/>
  <c r="R6152" i="25"/>
  <c r="R6144" i="25"/>
  <c r="R6136" i="25"/>
  <c r="R6128" i="25"/>
  <c r="R6120" i="25"/>
  <c r="R6112" i="25"/>
  <c r="R6104" i="25"/>
  <c r="R6096" i="25"/>
  <c r="R6088" i="25"/>
  <c r="R6080" i="25"/>
  <c r="R6072" i="25"/>
  <c r="R6064" i="25"/>
  <c r="R6056" i="25"/>
  <c r="R6048" i="25"/>
  <c r="R6040" i="25"/>
  <c r="R6032" i="25"/>
  <c r="R6024" i="25"/>
  <c r="R6016" i="25"/>
  <c r="R6008" i="25"/>
  <c r="R6000" i="25"/>
  <c r="R5992" i="25"/>
  <c r="R5984" i="25"/>
  <c r="R5976" i="25"/>
  <c r="R5968" i="25"/>
  <c r="R5960" i="25"/>
  <c r="R5952" i="25"/>
  <c r="R5944" i="25"/>
  <c r="R5936" i="25"/>
  <c r="R5928" i="25"/>
  <c r="R5920" i="25"/>
  <c r="R5912" i="25"/>
  <c r="R5904" i="25"/>
  <c r="R5896" i="25"/>
  <c r="R5888" i="25"/>
  <c r="R5880" i="25"/>
  <c r="R5872" i="25"/>
  <c r="R5864" i="25"/>
  <c r="R5856" i="25"/>
  <c r="R5848" i="25"/>
  <c r="R5840" i="25"/>
  <c r="R5832" i="25"/>
  <c r="R5824" i="25"/>
  <c r="R5816" i="25"/>
  <c r="R5808" i="25"/>
  <c r="R5800" i="25"/>
  <c r="R5792" i="25"/>
  <c r="R5784" i="25"/>
  <c r="R5776" i="25"/>
  <c r="R5768" i="25"/>
  <c r="R5760" i="25"/>
  <c r="R5752" i="25"/>
  <c r="R5744" i="25"/>
  <c r="R5736" i="25"/>
  <c r="R5728" i="25"/>
  <c r="R5720" i="25"/>
  <c r="R5712" i="25"/>
  <c r="R5704" i="25"/>
  <c r="R5696" i="25"/>
  <c r="R5688" i="25"/>
  <c r="R5680" i="25"/>
  <c r="R5672" i="25"/>
  <c r="R5664" i="25"/>
  <c r="R5656" i="25"/>
  <c r="R5648" i="25"/>
  <c r="R5640" i="25"/>
  <c r="R5632" i="25"/>
  <c r="R5624" i="25"/>
  <c r="R5616" i="25"/>
  <c r="R5608" i="25"/>
  <c r="R5600" i="25"/>
  <c r="R5592" i="25"/>
  <c r="R5584" i="25"/>
  <c r="R5576" i="25"/>
  <c r="R5568" i="25"/>
  <c r="R5560" i="25"/>
  <c r="R5552" i="25"/>
  <c r="R5544" i="25"/>
  <c r="R5536" i="25"/>
  <c r="R5528" i="25"/>
  <c r="R5520" i="25"/>
  <c r="R5512" i="25"/>
  <c r="R5504" i="25"/>
  <c r="R5496" i="25"/>
  <c r="R5488" i="25"/>
  <c r="R5480" i="25"/>
  <c r="R5472" i="25"/>
  <c r="R5464" i="25"/>
  <c r="R5456" i="25"/>
  <c r="R5448" i="25"/>
  <c r="R5440" i="25"/>
  <c r="R5432" i="25"/>
  <c r="R5424" i="25"/>
  <c r="R5416" i="25"/>
  <c r="R5408" i="25"/>
  <c r="R5400" i="25"/>
  <c r="R5392" i="25"/>
  <c r="R5384" i="25"/>
  <c r="R5376" i="25"/>
  <c r="R5368" i="25"/>
  <c r="R5360" i="25"/>
  <c r="R5352" i="25"/>
  <c r="R5344" i="25"/>
  <c r="R5336" i="25"/>
  <c r="R5328" i="25"/>
  <c r="R5320" i="25"/>
  <c r="R5312" i="25"/>
  <c r="R5304" i="25"/>
  <c r="R5296" i="25"/>
  <c r="R5288" i="25"/>
  <c r="R5280" i="25"/>
  <c r="R5272" i="25"/>
  <c r="R5264" i="25"/>
  <c r="R5256" i="25"/>
  <c r="R5248" i="25"/>
  <c r="R5240" i="25"/>
  <c r="R5232" i="25"/>
  <c r="R5224" i="25"/>
  <c r="R5216" i="25"/>
  <c r="R5208" i="25"/>
  <c r="R5200" i="25"/>
  <c r="R5192" i="25"/>
  <c r="R5184" i="25"/>
  <c r="R5176" i="25"/>
  <c r="R5168" i="25"/>
  <c r="R5160" i="25"/>
  <c r="R5152" i="25"/>
  <c r="R5144" i="25"/>
  <c r="R5136" i="25"/>
  <c r="R5128" i="25"/>
  <c r="R5120" i="25"/>
  <c r="R5112" i="25"/>
  <c r="R5104" i="25"/>
  <c r="R5096" i="25"/>
  <c r="R5088" i="25"/>
  <c r="R5080" i="25"/>
  <c r="R5072" i="25"/>
  <c r="R5064" i="25"/>
  <c r="R5056" i="25"/>
  <c r="R5048" i="25"/>
  <c r="R5040" i="25"/>
  <c r="R5032" i="25"/>
  <c r="R5024" i="25"/>
  <c r="R5016" i="25"/>
  <c r="R5008" i="25"/>
  <c r="R5000" i="25"/>
  <c r="R4992" i="25"/>
  <c r="R4984" i="25"/>
  <c r="R4976" i="25"/>
  <c r="R4968" i="25"/>
  <c r="R4960" i="25"/>
  <c r="R4952" i="25"/>
  <c r="R4944" i="25"/>
  <c r="R4936" i="25"/>
  <c r="R4928" i="25"/>
  <c r="R4920" i="25"/>
  <c r="R4912" i="25"/>
  <c r="R4904" i="25"/>
  <c r="R4896" i="25"/>
  <c r="R4888" i="25"/>
  <c r="R4880" i="25"/>
  <c r="R4872" i="25"/>
  <c r="R4864" i="25"/>
  <c r="R4856" i="25"/>
  <c r="R4848" i="25"/>
  <c r="R4840" i="25"/>
  <c r="R4832" i="25"/>
  <c r="R4824" i="25"/>
  <c r="R4816" i="25"/>
  <c r="R4808" i="25"/>
  <c r="R4800" i="25"/>
  <c r="R4792" i="25"/>
  <c r="R4784" i="25"/>
  <c r="R4776" i="25"/>
  <c r="R4768" i="25"/>
  <c r="R4760" i="25"/>
  <c r="R4752" i="25"/>
  <c r="R4744" i="25"/>
  <c r="R4736" i="25"/>
  <c r="R4728" i="25"/>
  <c r="R4720" i="25"/>
  <c r="R4712" i="25"/>
  <c r="R4704" i="25"/>
  <c r="R4696" i="25"/>
  <c r="R4688" i="25"/>
  <c r="R4680" i="25"/>
  <c r="R4672" i="25"/>
  <c r="R4664" i="25"/>
  <c r="R4656" i="25"/>
  <c r="R4648" i="25"/>
  <c r="R4640" i="25"/>
  <c r="R4632" i="25"/>
  <c r="R4624" i="25"/>
  <c r="R4616" i="25"/>
  <c r="R4608" i="25"/>
  <c r="R4600" i="25"/>
  <c r="R4592" i="25"/>
  <c r="R4584" i="25"/>
  <c r="R4576" i="25"/>
  <c r="R4568" i="25"/>
  <c r="R4560" i="25"/>
  <c r="R4552" i="25"/>
  <c r="R4544" i="25"/>
  <c r="R4536" i="25"/>
  <c r="R4528" i="25"/>
  <c r="R4520" i="25"/>
  <c r="R4512" i="25"/>
  <c r="R4504" i="25"/>
  <c r="R4496" i="25"/>
  <c r="R4488" i="25"/>
  <c r="R4480" i="25"/>
  <c r="R4472" i="25"/>
  <c r="R4464" i="25"/>
  <c r="R4456" i="25"/>
  <c r="R4448" i="25"/>
  <c r="R4440" i="25"/>
  <c r="R4432" i="25"/>
  <c r="R4424" i="25"/>
  <c r="R4416" i="25"/>
  <c r="R6631" i="25"/>
  <c r="R6623" i="25"/>
  <c r="R6615" i="25"/>
  <c r="R6607" i="25"/>
  <c r="R6599" i="25"/>
  <c r="R6591" i="25"/>
  <c r="R6583" i="25"/>
  <c r="R6575" i="25"/>
  <c r="R6567" i="25"/>
  <c r="R6559" i="25"/>
  <c r="R6551" i="25"/>
  <c r="R6543" i="25"/>
  <c r="R6535" i="25"/>
  <c r="R6527" i="25"/>
  <c r="R6519" i="25"/>
  <c r="R6511" i="25"/>
  <c r="R6503" i="25"/>
  <c r="R6495" i="25"/>
  <c r="R6487" i="25"/>
  <c r="R6479" i="25"/>
  <c r="R6471" i="25"/>
  <c r="R6463" i="25"/>
  <c r="R6455" i="25"/>
  <c r="R6447" i="25"/>
  <c r="R6439" i="25"/>
  <c r="R6431" i="25"/>
  <c r="R6423" i="25"/>
  <c r="R6415" i="25"/>
  <c r="R6407" i="25"/>
  <c r="R6399" i="25"/>
  <c r="R6391" i="25"/>
  <c r="R6383" i="25"/>
  <c r="R6375" i="25"/>
  <c r="R6367" i="25"/>
  <c r="R6359" i="25"/>
  <c r="R6351" i="25"/>
  <c r="R6343" i="25"/>
  <c r="R6335" i="25"/>
  <c r="R6327" i="25"/>
  <c r="R6319" i="25"/>
  <c r="R6311" i="25"/>
  <c r="R6303" i="25"/>
  <c r="R6295" i="25"/>
  <c r="R6287" i="25"/>
  <c r="R6279" i="25"/>
  <c r="R6271" i="25"/>
  <c r="R6263" i="25"/>
  <c r="R6255" i="25"/>
  <c r="R6247" i="25"/>
  <c r="R6239" i="25"/>
  <c r="R6231" i="25"/>
  <c r="R6223" i="25"/>
  <c r="R6215" i="25"/>
  <c r="R6207" i="25"/>
  <c r="R6199" i="25"/>
  <c r="R6191" i="25"/>
  <c r="R6183" i="25"/>
  <c r="R6175" i="25"/>
  <c r="R6167" i="25"/>
  <c r="R6159" i="25"/>
  <c r="R6151" i="25"/>
  <c r="R6143" i="25"/>
  <c r="R6135" i="25"/>
  <c r="R6127" i="25"/>
  <c r="R6119" i="25"/>
  <c r="R6111" i="25"/>
  <c r="R6103" i="25"/>
  <c r="R6095" i="25"/>
  <c r="R6087" i="25"/>
  <c r="R6079" i="25"/>
  <c r="R6071" i="25"/>
  <c r="R6063" i="25"/>
  <c r="R6055" i="25"/>
  <c r="R6047" i="25"/>
  <c r="R6039" i="25"/>
  <c r="R6031" i="25"/>
  <c r="R6023" i="25"/>
  <c r="R6015" i="25"/>
  <c r="R6007" i="25"/>
  <c r="R5999" i="25"/>
  <c r="R5991" i="25"/>
  <c r="R5983" i="25"/>
  <c r="R5975" i="25"/>
  <c r="R5967" i="25"/>
  <c r="R5959" i="25"/>
  <c r="R5951" i="25"/>
  <c r="R5943" i="25"/>
  <c r="R5935" i="25"/>
  <c r="R5927" i="25"/>
  <c r="R5919" i="25"/>
  <c r="R5911" i="25"/>
  <c r="R5903" i="25"/>
  <c r="R5895" i="25"/>
  <c r="R5887" i="25"/>
  <c r="R5879" i="25"/>
  <c r="R5871" i="25"/>
  <c r="R5863" i="25"/>
  <c r="R5855" i="25"/>
  <c r="R5847" i="25"/>
  <c r="R5839" i="25"/>
  <c r="R5831" i="25"/>
  <c r="R5823" i="25"/>
  <c r="R5815" i="25"/>
  <c r="R5807" i="25"/>
  <c r="R5799" i="25"/>
  <c r="R5791" i="25"/>
  <c r="R5783" i="25"/>
  <c r="R5775" i="25"/>
  <c r="R5767" i="25"/>
  <c r="R5759" i="25"/>
  <c r="R5751" i="25"/>
  <c r="R5743" i="25"/>
  <c r="R5735" i="25"/>
  <c r="R5727" i="25"/>
  <c r="R5719" i="25"/>
  <c r="R5711" i="25"/>
  <c r="R5703" i="25"/>
  <c r="R5695" i="25"/>
  <c r="R5687" i="25"/>
  <c r="R5679" i="25"/>
  <c r="R5671" i="25"/>
  <c r="R5663" i="25"/>
  <c r="R5655" i="25"/>
  <c r="R5647" i="25"/>
  <c r="R5639" i="25"/>
  <c r="R5631" i="25"/>
  <c r="R5623" i="25"/>
  <c r="R5615" i="25"/>
  <c r="R5607" i="25"/>
  <c r="R5599" i="25"/>
  <c r="R5591" i="25"/>
  <c r="R5583" i="25"/>
  <c r="R5575" i="25"/>
  <c r="R5567" i="25"/>
  <c r="R5559" i="25"/>
  <c r="R5551" i="25"/>
  <c r="R5543" i="25"/>
  <c r="R5535" i="25"/>
  <c r="R5527" i="25"/>
  <c r="R5519" i="25"/>
  <c r="R5511" i="25"/>
  <c r="R5503" i="25"/>
  <c r="R5495" i="25"/>
  <c r="R5487" i="25"/>
  <c r="R5479" i="25"/>
  <c r="R5471" i="25"/>
  <c r="R5463" i="25"/>
  <c r="R5455" i="25"/>
  <c r="R5447" i="25"/>
  <c r="R5439" i="25"/>
  <c r="R5431" i="25"/>
  <c r="R5423" i="25"/>
  <c r="R5415" i="25"/>
  <c r="R5407" i="25"/>
  <c r="R5399" i="25"/>
  <c r="R5391" i="25"/>
  <c r="R5383" i="25"/>
  <c r="R5375" i="25"/>
  <c r="R5367" i="25"/>
  <c r="R5359" i="25"/>
  <c r="R5351" i="25"/>
  <c r="R5343" i="25"/>
  <c r="R5335" i="25"/>
  <c r="R5327" i="25"/>
  <c r="R5319" i="25"/>
  <c r="R5311" i="25"/>
  <c r="R5303" i="25"/>
  <c r="R5295" i="25"/>
  <c r="R5287" i="25"/>
  <c r="R5279" i="25"/>
  <c r="R5271" i="25"/>
  <c r="R5263" i="25"/>
  <c r="R5255" i="25"/>
  <c r="R5247" i="25"/>
  <c r="R5239" i="25"/>
  <c r="R5231" i="25"/>
  <c r="R5223" i="25"/>
  <c r="R5215" i="25"/>
  <c r="R5207" i="25"/>
  <c r="R5199" i="25"/>
  <c r="R5191" i="25"/>
  <c r="R5183" i="25"/>
  <c r="R5175" i="25"/>
  <c r="R5167" i="25"/>
  <c r="R5159" i="25"/>
  <c r="R5151" i="25"/>
  <c r="R5143" i="25"/>
  <c r="R5135" i="25"/>
  <c r="R5127" i="25"/>
  <c r="R5119" i="25"/>
  <c r="R5111" i="25"/>
  <c r="R5103" i="25"/>
  <c r="R5095" i="25"/>
  <c r="R5087" i="25"/>
  <c r="R5079" i="25"/>
  <c r="R5071" i="25"/>
  <c r="R5063" i="25"/>
  <c r="R5055" i="25"/>
  <c r="R5047" i="25"/>
  <c r="R5039" i="25"/>
  <c r="R5031" i="25"/>
  <c r="R5023" i="25"/>
  <c r="R5015" i="25"/>
  <c r="R5007" i="25"/>
  <c r="R4999" i="25"/>
  <c r="R4991" i="25"/>
  <c r="R4983" i="25"/>
  <c r="R4975" i="25"/>
  <c r="R4967" i="25"/>
  <c r="R4959" i="25"/>
  <c r="R4951" i="25"/>
  <c r="R4943" i="25"/>
  <c r="R4935" i="25"/>
  <c r="R4927" i="25"/>
  <c r="R4919" i="25"/>
  <c r="R4911" i="25"/>
  <c r="R4903" i="25"/>
  <c r="R4895" i="25"/>
  <c r="R4887" i="25"/>
  <c r="R4879" i="25"/>
  <c r="R4871" i="25"/>
  <c r="R4863" i="25"/>
  <c r="R4855" i="25"/>
  <c r="R4847" i="25"/>
  <c r="R4839" i="25"/>
  <c r="R4831" i="25"/>
  <c r="R4823" i="25"/>
  <c r="R4815" i="25"/>
  <c r="R4807" i="25"/>
  <c r="R4799" i="25"/>
  <c r="R4791" i="25"/>
  <c r="R4783" i="25"/>
  <c r="R4775" i="25"/>
  <c r="R4767" i="25"/>
  <c r="R4759" i="25"/>
  <c r="R4751" i="25"/>
  <c r="R4743" i="25"/>
  <c r="R4735" i="25"/>
  <c r="R4727" i="25"/>
  <c r="R4719" i="25"/>
  <c r="R4711" i="25"/>
  <c r="R4703" i="25"/>
  <c r="R4695" i="25"/>
  <c r="R4687" i="25"/>
  <c r="R4679" i="25"/>
  <c r="R4671" i="25"/>
  <c r="R4663" i="25"/>
  <c r="R4655" i="25"/>
  <c r="R4647" i="25"/>
  <c r="R4639" i="25"/>
  <c r="R4631" i="25"/>
  <c r="R4623" i="25"/>
  <c r="R4615" i="25"/>
  <c r="R4607" i="25"/>
  <c r="R4599" i="25"/>
  <c r="R4591" i="25"/>
  <c r="R4583" i="25"/>
  <c r="R4575" i="25"/>
  <c r="R4567" i="25"/>
  <c r="R4559" i="25"/>
  <c r="R4551" i="25"/>
  <c r="R4543" i="25"/>
  <c r="R4535" i="25"/>
  <c r="R4527" i="25"/>
  <c r="R4519" i="25"/>
  <c r="R4511" i="25"/>
  <c r="R4503" i="25"/>
  <c r="R4495" i="25"/>
  <c r="R4487" i="25"/>
  <c r="R4479" i="25"/>
  <c r="R4471" i="25"/>
  <c r="R4463" i="25"/>
  <c r="R4455" i="25"/>
  <c r="R4447" i="25"/>
  <c r="R4439" i="25"/>
  <c r="R4431" i="25"/>
  <c r="R4423" i="25"/>
  <c r="R4415" i="25"/>
  <c r="R4407" i="25"/>
  <c r="R4399" i="25"/>
  <c r="R4391" i="25"/>
  <c r="R4383" i="25"/>
  <c r="R4375" i="25"/>
  <c r="R4367" i="25"/>
  <c r="R4359" i="25"/>
  <c r="R4351" i="25"/>
  <c r="R4343" i="25"/>
  <c r="R4335" i="25"/>
  <c r="R1739" i="25"/>
  <c r="R1731" i="25"/>
  <c r="R1723" i="25"/>
  <c r="R1715" i="25"/>
  <c r="R1707" i="25"/>
  <c r="R1699" i="25"/>
  <c r="R1691" i="25"/>
  <c r="R1683" i="25"/>
  <c r="R1675" i="25"/>
  <c r="R1667" i="25"/>
  <c r="R1659" i="25"/>
  <c r="R1651" i="25"/>
  <c r="R1643" i="25"/>
  <c r="R1635" i="25"/>
  <c r="R1627" i="25"/>
  <c r="R1619" i="25"/>
  <c r="R1611" i="25"/>
  <c r="R1603" i="25"/>
  <c r="R1595" i="25"/>
  <c r="R1587" i="25"/>
  <c r="R1579" i="25"/>
  <c r="R1571" i="25"/>
  <c r="R1563" i="25"/>
  <c r="R1555" i="25"/>
  <c r="R1547" i="25"/>
  <c r="R1539" i="25"/>
  <c r="R1531" i="25"/>
  <c r="R1523" i="25"/>
  <c r="R1515" i="25"/>
  <c r="R1507" i="25"/>
  <c r="R1499" i="25"/>
  <c r="R1491" i="25"/>
  <c r="R1483" i="25"/>
  <c r="R1475" i="25"/>
  <c r="R1467" i="25"/>
  <c r="R1459" i="25"/>
  <c r="R1451" i="25"/>
  <c r="R1443" i="25"/>
  <c r="R1435" i="25"/>
  <c r="R1427" i="25"/>
  <c r="R1419" i="25"/>
  <c r="R1411" i="25"/>
  <c r="R1403" i="25"/>
  <c r="R1395" i="25"/>
  <c r="R1387" i="25"/>
  <c r="R1379" i="25"/>
  <c r="R1371" i="25"/>
  <c r="R1363" i="25"/>
  <c r="R1355" i="25"/>
  <c r="R1347" i="25"/>
  <c r="R1339" i="25"/>
  <c r="R1331" i="25"/>
  <c r="R1323" i="25"/>
  <c r="R1315" i="25"/>
  <c r="R1307" i="25"/>
  <c r="R1299" i="25"/>
  <c r="R1291" i="25"/>
  <c r="R1283" i="25"/>
  <c r="R1275" i="25"/>
  <c r="R1267" i="25"/>
  <c r="R1259" i="25"/>
  <c r="R1251" i="25"/>
  <c r="R1243" i="25"/>
  <c r="R1235" i="25"/>
  <c r="R1227" i="25"/>
  <c r="R1219" i="25"/>
  <c r="R1211" i="25"/>
  <c r="R1203" i="25"/>
  <c r="R1195" i="25"/>
  <c r="R1187" i="25"/>
  <c r="R1179" i="25"/>
  <c r="R1171" i="25"/>
  <c r="R1163" i="25"/>
  <c r="R1155" i="25"/>
  <c r="R1147" i="25"/>
  <c r="R1139" i="25"/>
  <c r="R1131" i="25"/>
  <c r="R1123" i="25"/>
  <c r="R1115" i="25"/>
  <c r="R1107" i="25"/>
  <c r="R1099" i="25"/>
  <c r="R1091" i="25"/>
  <c r="R1083" i="25"/>
  <c r="R1075" i="25"/>
  <c r="R1067" i="25"/>
  <c r="R1059" i="25"/>
  <c r="R1051" i="25"/>
  <c r="R1043" i="25"/>
  <c r="R1035" i="25"/>
  <c r="R1027" i="25"/>
  <c r="R1019" i="25"/>
  <c r="R1011" i="25"/>
  <c r="R1003" i="25"/>
  <c r="R995" i="25"/>
  <c r="R987" i="25"/>
  <c r="R979" i="25"/>
  <c r="R971" i="25"/>
  <c r="R963" i="25"/>
  <c r="R955" i="25"/>
  <c r="R947" i="25"/>
  <c r="R939" i="25"/>
  <c r="R931" i="25"/>
  <c r="R923" i="25"/>
  <c r="R915" i="25"/>
  <c r="R907" i="25"/>
  <c r="R899" i="25"/>
  <c r="R891" i="25"/>
  <c r="R883" i="25"/>
  <c r="R875" i="25"/>
  <c r="R867" i="25"/>
  <c r="R859" i="25"/>
  <c r="R851" i="25"/>
  <c r="R843" i="25"/>
  <c r="R835" i="25"/>
  <c r="R827" i="25"/>
  <c r="R819" i="25"/>
  <c r="R811" i="25"/>
  <c r="R803" i="25"/>
  <c r="R795" i="25"/>
  <c r="R787" i="25"/>
  <c r="R779" i="25"/>
  <c r="R771" i="25"/>
  <c r="R763" i="25"/>
  <c r="R755" i="25"/>
  <c r="R747" i="25"/>
  <c r="R739" i="25"/>
  <c r="R731" i="25"/>
  <c r="R723" i="25"/>
  <c r="R715" i="25"/>
  <c r="R707" i="25"/>
  <c r="R699" i="25"/>
  <c r="R691" i="25"/>
  <c r="R683" i="25"/>
  <c r="R675" i="25"/>
  <c r="R667" i="25"/>
  <c r="R659" i="25"/>
  <c r="R651" i="25"/>
  <c r="R643" i="25"/>
  <c r="R635" i="25"/>
  <c r="R627" i="25"/>
  <c r="R619" i="25"/>
  <c r="R611" i="25"/>
  <c r="R603" i="25"/>
  <c r="R595" i="25"/>
  <c r="R587" i="25"/>
  <c r="R579" i="25"/>
  <c r="R571" i="25"/>
  <c r="R563" i="25"/>
  <c r="R555" i="25"/>
  <c r="R547" i="25"/>
  <c r="R539" i="25"/>
  <c r="R531" i="25"/>
  <c r="R523" i="25"/>
  <c r="R515" i="25"/>
  <c r="R507" i="25"/>
  <c r="R499" i="25"/>
  <c r="R491" i="25"/>
  <c r="R483" i="25"/>
  <c r="R475" i="25"/>
  <c r="R467" i="25"/>
  <c r="R459" i="25"/>
  <c r="R451" i="25"/>
  <c r="R443" i="25"/>
  <c r="R435" i="25"/>
  <c r="R427" i="25"/>
  <c r="R419" i="25"/>
  <c r="R411" i="25"/>
  <c r="R403" i="25"/>
  <c r="R395" i="25"/>
  <c r="R387" i="25"/>
  <c r="R3154" i="25"/>
  <c r="R3146" i="25"/>
  <c r="R3138" i="25"/>
  <c r="R3130" i="25"/>
  <c r="R3122" i="25"/>
  <c r="R3114" i="25"/>
  <c r="R3106" i="25"/>
  <c r="R3098" i="25"/>
  <c r="R3090" i="25"/>
  <c r="R3082" i="25"/>
  <c r="R3074" i="25"/>
  <c r="R3066" i="25"/>
  <c r="R3058" i="25"/>
  <c r="R3050" i="25"/>
  <c r="R3042" i="25"/>
  <c r="R3034" i="25"/>
  <c r="R3026" i="25"/>
  <c r="R3018" i="25"/>
  <c r="R3010" i="25"/>
  <c r="R3002" i="25"/>
  <c r="R2994" i="25"/>
  <c r="R2986" i="25"/>
  <c r="R2978" i="25"/>
  <c r="R2970" i="25"/>
  <c r="R2962" i="25"/>
  <c r="R2954" i="25"/>
  <c r="R2946" i="25"/>
  <c r="R2938" i="25"/>
  <c r="R2930" i="25"/>
  <c r="R2922" i="25"/>
  <c r="R2914" i="25"/>
  <c r="R2906" i="25"/>
  <c r="R2898" i="25"/>
  <c r="R2890" i="25"/>
  <c r="R2882" i="25"/>
  <c r="R2874" i="25"/>
  <c r="R2866" i="25"/>
  <c r="R2858" i="25"/>
  <c r="R2850" i="25"/>
  <c r="R2842" i="25"/>
  <c r="R2834" i="25"/>
  <c r="R2826" i="25"/>
  <c r="R2818" i="25"/>
  <c r="R2810" i="25"/>
  <c r="R2802" i="25"/>
  <c r="R2794" i="25"/>
  <c r="R2786" i="25"/>
  <c r="R2778" i="25"/>
  <c r="R2770" i="25"/>
  <c r="R2762" i="25"/>
  <c r="R2754" i="25"/>
  <c r="R2746" i="25"/>
  <c r="R2738" i="25"/>
  <c r="R2730" i="25"/>
  <c r="R2722" i="25"/>
  <c r="R2714" i="25"/>
  <c r="R2706" i="25"/>
  <c r="R2698" i="25"/>
  <c r="R2690" i="25"/>
  <c r="R2682" i="25"/>
  <c r="R2674" i="25"/>
  <c r="R2666" i="25"/>
  <c r="R2658" i="25"/>
  <c r="R2650" i="25"/>
  <c r="R2642" i="25"/>
  <c r="R2634" i="25"/>
  <c r="R2626" i="25"/>
  <c r="R2618" i="25"/>
  <c r="R2610" i="25"/>
  <c r="R2602" i="25"/>
  <c r="R2594" i="25"/>
  <c r="R2586" i="25"/>
  <c r="R2578" i="25"/>
  <c r="R2570" i="25"/>
  <c r="R2562" i="25"/>
  <c r="R2554" i="25"/>
  <c r="R2546" i="25"/>
  <c r="R2538" i="25"/>
  <c r="R2530" i="25"/>
  <c r="R2522" i="25"/>
  <c r="R2514" i="25"/>
  <c r="R2506" i="25"/>
  <c r="R2498" i="25"/>
  <c r="R2490" i="25"/>
  <c r="R2482" i="25"/>
  <c r="R2474" i="25"/>
  <c r="R2466" i="25"/>
  <c r="R2458" i="25"/>
  <c r="R2450" i="25"/>
  <c r="R2442" i="25"/>
  <c r="R2434" i="25"/>
  <c r="R2426" i="25"/>
  <c r="R2418" i="25"/>
  <c r="R2410" i="25"/>
  <c r="R2402" i="25"/>
  <c r="R2394" i="25"/>
  <c r="R2386" i="25"/>
  <c r="R2378" i="25"/>
  <c r="R2370" i="25"/>
  <c r="R2362" i="25"/>
  <c r="R2354" i="25"/>
  <c r="R2346" i="25"/>
  <c r="R2338" i="25"/>
  <c r="R2330" i="25"/>
  <c r="R2322" i="25"/>
  <c r="R2314" i="25"/>
  <c r="R2306" i="25"/>
  <c r="R2298" i="25"/>
  <c r="R2290" i="25"/>
  <c r="R2282" i="25"/>
  <c r="R2274" i="25"/>
  <c r="R2266" i="25"/>
  <c r="R2258" i="25"/>
  <c r="R2250" i="25"/>
  <c r="R2242" i="25"/>
  <c r="R2234" i="25"/>
  <c r="R2226" i="25"/>
  <c r="R2218" i="25"/>
  <c r="R2210" i="25"/>
  <c r="R2202" i="25"/>
  <c r="R2194" i="25"/>
  <c r="R2186" i="25"/>
  <c r="R2178" i="25"/>
  <c r="R2170" i="25"/>
  <c r="R2162" i="25"/>
  <c r="R2154" i="25"/>
  <c r="R2146" i="25"/>
  <c r="R2138" i="25"/>
  <c r="R2130" i="25"/>
  <c r="R2122" i="25"/>
  <c r="R2114" i="25"/>
  <c r="R2106" i="25"/>
  <c r="R2098" i="25"/>
  <c r="R2090" i="25"/>
  <c r="R2082" i="25"/>
  <c r="R2074" i="25"/>
  <c r="R2066" i="25"/>
  <c r="R2058" i="25"/>
  <c r="R2050" i="25"/>
  <c r="R2042" i="25"/>
  <c r="R2034" i="25"/>
  <c r="R2026" i="25"/>
  <c r="R2018" i="25"/>
  <c r="R2010" i="25"/>
  <c r="R2002" i="25"/>
  <c r="R1994" i="25"/>
  <c r="R1986" i="25"/>
  <c r="R1978" i="25"/>
  <c r="R1970" i="25"/>
  <c r="R1962" i="25"/>
  <c r="R1954" i="25"/>
  <c r="R1946" i="25"/>
  <c r="R1938" i="25"/>
  <c r="R1930" i="25"/>
  <c r="R3233" i="25"/>
  <c r="R3225" i="25"/>
  <c r="R3217" i="25"/>
  <c r="R3209" i="25"/>
  <c r="R3201" i="25"/>
  <c r="R3193" i="25"/>
  <c r="R3185" i="25"/>
  <c r="R3177" i="25"/>
  <c r="R3169" i="25"/>
  <c r="R3161" i="25"/>
  <c r="R3153" i="25"/>
  <c r="R3145" i="25"/>
  <c r="R3137" i="25"/>
  <c r="R3129" i="25"/>
  <c r="R3121" i="25"/>
  <c r="R3113" i="25"/>
  <c r="R3105" i="25"/>
  <c r="R3097" i="25"/>
  <c r="R3089" i="25"/>
  <c r="R3081" i="25"/>
  <c r="R3073" i="25"/>
  <c r="R3065" i="25"/>
  <c r="R3057" i="25"/>
  <c r="R3049" i="25"/>
  <c r="R3041" i="25"/>
  <c r="R3033" i="25"/>
  <c r="R3025" i="25"/>
  <c r="R3017" i="25"/>
  <c r="R3009" i="25"/>
  <c r="R3001" i="25"/>
  <c r="R2993" i="25"/>
  <c r="R2985" i="25"/>
  <c r="R2977" i="25"/>
  <c r="R2969" i="25"/>
  <c r="R2961" i="25"/>
  <c r="R2953" i="25"/>
  <c r="R2945" i="25"/>
  <c r="R2937" i="25"/>
  <c r="R2929" i="25"/>
  <c r="R2921" i="25"/>
  <c r="R2913" i="25"/>
  <c r="R2905" i="25"/>
  <c r="R2897" i="25"/>
  <c r="R2889" i="25"/>
  <c r="R2881" i="25"/>
  <c r="R2873" i="25"/>
  <c r="R2865" i="25"/>
  <c r="R2857" i="25"/>
  <c r="R2849" i="25"/>
  <c r="R2841" i="25"/>
  <c r="R2833" i="25"/>
  <c r="R2825" i="25"/>
  <c r="R2817" i="25"/>
  <c r="R2809" i="25"/>
  <c r="R2801" i="25"/>
  <c r="R2793" i="25"/>
  <c r="R2785" i="25"/>
  <c r="R2777" i="25"/>
  <c r="R2769" i="25"/>
  <c r="R2761" i="25"/>
  <c r="R2753" i="25"/>
  <c r="R2745" i="25"/>
  <c r="R2737" i="25"/>
  <c r="R2729" i="25"/>
  <c r="R2721" i="25"/>
  <c r="R2713" i="25"/>
  <c r="R2705" i="25"/>
  <c r="R2697" i="25"/>
  <c r="R2689" i="25"/>
  <c r="R2681" i="25"/>
  <c r="R2673" i="25"/>
  <c r="R2665" i="25"/>
  <c r="R2657" i="25"/>
  <c r="R2649" i="25"/>
  <c r="R2641" i="25"/>
  <c r="R2633" i="25"/>
  <c r="R2625" i="25"/>
  <c r="R2617" i="25"/>
  <c r="R2609" i="25"/>
  <c r="R2601" i="25"/>
  <c r="R2593" i="25"/>
  <c r="R2585" i="25"/>
  <c r="R2577" i="25"/>
  <c r="R2569" i="25"/>
  <c r="R2561" i="25"/>
  <c r="R2553" i="25"/>
  <c r="R2545" i="25"/>
  <c r="R2537" i="25"/>
  <c r="R2529" i="25"/>
  <c r="R2521" i="25"/>
  <c r="R2513" i="25"/>
  <c r="R2505" i="25"/>
  <c r="R2497" i="25"/>
  <c r="R2489" i="25"/>
  <c r="R2481" i="25"/>
  <c r="R2473" i="25"/>
  <c r="R2465" i="25"/>
  <c r="R2457" i="25"/>
  <c r="R2449" i="25"/>
  <c r="R2441" i="25"/>
  <c r="R2433" i="25"/>
  <c r="R2425" i="25"/>
  <c r="R2417" i="25"/>
  <c r="R2409" i="25"/>
  <c r="R2401" i="25"/>
  <c r="R2393" i="25"/>
  <c r="R2385" i="25"/>
  <c r="R2377" i="25"/>
  <c r="R2369" i="25"/>
  <c r="R2361" i="25"/>
  <c r="R2353" i="25"/>
  <c r="R2345" i="25"/>
  <c r="R2337" i="25"/>
  <c r="R2329" i="25"/>
  <c r="R2321" i="25"/>
  <c r="R2313" i="25"/>
  <c r="R2305" i="25"/>
  <c r="R2297" i="25"/>
  <c r="R2289" i="25"/>
  <c r="R2281" i="25"/>
  <c r="R2273" i="25"/>
  <c r="R2265" i="25"/>
  <c r="R2257" i="25"/>
  <c r="R2249" i="25"/>
  <c r="R2241" i="25"/>
  <c r="R2233" i="25"/>
  <c r="R2225" i="25"/>
  <c r="R2217" i="25"/>
  <c r="R2209" i="25"/>
  <c r="R2201" i="25"/>
  <c r="R2193" i="25"/>
  <c r="R2185" i="25"/>
  <c r="R2177" i="25"/>
  <c r="R2169" i="25"/>
  <c r="R2161" i="25"/>
  <c r="R2153" i="25"/>
  <c r="R2145" i="25"/>
  <c r="R2137" i="25"/>
  <c r="R4408" i="25"/>
  <c r="R4400" i="25"/>
  <c r="R4392" i="25"/>
  <c r="R4384" i="25"/>
  <c r="R4376" i="25"/>
  <c r="R4368" i="25"/>
  <c r="R4360" i="25"/>
  <c r="R4352" i="25"/>
  <c r="R4344" i="25"/>
  <c r="R4336" i="25"/>
  <c r="R4328" i="25"/>
  <c r="R4320" i="25"/>
  <c r="R4312" i="25"/>
  <c r="R4304" i="25"/>
  <c r="R4296" i="25"/>
  <c r="R4288" i="25"/>
  <c r="R4280" i="25"/>
  <c r="R4272" i="25"/>
  <c r="R4264" i="25"/>
  <c r="R4256" i="25"/>
  <c r="R4248" i="25"/>
  <c r="R4240" i="25"/>
  <c r="R4232" i="25"/>
  <c r="R4224" i="25"/>
  <c r="R4216" i="25"/>
  <c r="R4208" i="25"/>
  <c r="R4200" i="25"/>
  <c r="R4192" i="25"/>
  <c r="R4184" i="25"/>
  <c r="R4176" i="25"/>
  <c r="R4168" i="25"/>
  <c r="R4160" i="25"/>
  <c r="R4152" i="25"/>
  <c r="R4144" i="25"/>
  <c r="R4136" i="25"/>
  <c r="R4128" i="25"/>
  <c r="R4120" i="25"/>
  <c r="R4112" i="25"/>
  <c r="R4104" i="25"/>
  <c r="R4096" i="25"/>
  <c r="R4088" i="25"/>
  <c r="R4080" i="25"/>
  <c r="R4072" i="25"/>
  <c r="R4064" i="25"/>
  <c r="R4056" i="25"/>
  <c r="R4048" i="25"/>
  <c r="R4040" i="25"/>
  <c r="R4032" i="25"/>
  <c r="R4024" i="25"/>
  <c r="R4016" i="25"/>
  <c r="R4008" i="25"/>
  <c r="R4000" i="25"/>
  <c r="R3992" i="25"/>
  <c r="R3984" i="25"/>
  <c r="R3976" i="25"/>
  <c r="R3968" i="25"/>
  <c r="R3960" i="25"/>
  <c r="R3952" i="25"/>
  <c r="R3944" i="25"/>
  <c r="R3936" i="25"/>
  <c r="R3928" i="25"/>
  <c r="R3920" i="25"/>
  <c r="R3912" i="25"/>
  <c r="R3904" i="25"/>
  <c r="R3896" i="25"/>
  <c r="R3888" i="25"/>
  <c r="R3880" i="25"/>
  <c r="R3872" i="25"/>
  <c r="R3864" i="25"/>
  <c r="R3856" i="25"/>
  <c r="R3848" i="25"/>
  <c r="R3840" i="25"/>
  <c r="R3832" i="25"/>
  <c r="R3824" i="25"/>
  <c r="R3816" i="25"/>
  <c r="R3808" i="25"/>
  <c r="R3800" i="25"/>
  <c r="R3792" i="25"/>
  <c r="R3784" i="25"/>
  <c r="R3776" i="25"/>
  <c r="R3768" i="25"/>
  <c r="R3760" i="25"/>
  <c r="R3752" i="25"/>
  <c r="R3744" i="25"/>
  <c r="R3736" i="25"/>
  <c r="R3728" i="25"/>
  <c r="R3720" i="25"/>
  <c r="R3712" i="25"/>
  <c r="R3704" i="25"/>
  <c r="R3696" i="25"/>
  <c r="R3688" i="25"/>
  <c r="R3680" i="25"/>
  <c r="R3672" i="25"/>
  <c r="R3664" i="25"/>
  <c r="R3656" i="25"/>
  <c r="R3648" i="25"/>
  <c r="R3640" i="25"/>
  <c r="R3632" i="25"/>
  <c r="R3624" i="25"/>
  <c r="R3616" i="25"/>
  <c r="R3608" i="25"/>
  <c r="R3600" i="25"/>
  <c r="R3592" i="25"/>
  <c r="R3584" i="25"/>
  <c r="R3576" i="25"/>
  <c r="R3568" i="25"/>
  <c r="R3560" i="25"/>
  <c r="R3552" i="25"/>
  <c r="R3544" i="25"/>
  <c r="R3536" i="25"/>
  <c r="R3528" i="25"/>
  <c r="R3520" i="25"/>
  <c r="R3512" i="25"/>
  <c r="R3504" i="25"/>
  <c r="R3496" i="25"/>
  <c r="R3488" i="25"/>
  <c r="R3480" i="25"/>
  <c r="R3472" i="25"/>
  <c r="R3464" i="25"/>
  <c r="R3456" i="25"/>
  <c r="R3448" i="25"/>
  <c r="R3440" i="25"/>
  <c r="R3432" i="25"/>
  <c r="R3424" i="25"/>
  <c r="R3416" i="25"/>
  <c r="R3408" i="25"/>
  <c r="R3400" i="25"/>
  <c r="R3392" i="25"/>
  <c r="R3384" i="25"/>
  <c r="R3376" i="25"/>
  <c r="R3368" i="25"/>
  <c r="R3360" i="25"/>
  <c r="R3352" i="25"/>
  <c r="R3344" i="25"/>
  <c r="R3336" i="25"/>
  <c r="R3328" i="25"/>
  <c r="R3320" i="25"/>
  <c r="R3312" i="25"/>
  <c r="R3304" i="25"/>
  <c r="R3296" i="25"/>
  <c r="R3288" i="25"/>
  <c r="R3280" i="25"/>
  <c r="R3272" i="25"/>
  <c r="R3264" i="25"/>
  <c r="R3256" i="25"/>
  <c r="R3248" i="25"/>
  <c r="R3240" i="25"/>
  <c r="R3232" i="25"/>
  <c r="R3224" i="25"/>
  <c r="R3216" i="25"/>
  <c r="R3208" i="25"/>
  <c r="R3200" i="25"/>
  <c r="R3192" i="25"/>
  <c r="R3184" i="25"/>
  <c r="R3176" i="25"/>
  <c r="R3168" i="25"/>
  <c r="R3160" i="25"/>
  <c r="R3152" i="25"/>
  <c r="R3144" i="25"/>
  <c r="R3136" i="25"/>
  <c r="R3128" i="25"/>
  <c r="R3120" i="25"/>
  <c r="R3112" i="25"/>
  <c r="R3104" i="25"/>
  <c r="R3096" i="25"/>
  <c r="R3088" i="25"/>
  <c r="R3080" i="25"/>
  <c r="R3072" i="25"/>
  <c r="R3064" i="25"/>
  <c r="R3056" i="25"/>
  <c r="R3048" i="25"/>
  <c r="R3040" i="25"/>
  <c r="R3032" i="25"/>
  <c r="R3024" i="25"/>
  <c r="R3016" i="25"/>
  <c r="R3008" i="25"/>
  <c r="R3000" i="25"/>
  <c r="R2992" i="25"/>
  <c r="R2984" i="25"/>
  <c r="R2976" i="25"/>
  <c r="R2968" i="25"/>
  <c r="R2960" i="25"/>
  <c r="R2952" i="25"/>
  <c r="R2944" i="25"/>
  <c r="R2936" i="25"/>
  <c r="R2928" i="25"/>
  <c r="R2920" i="25"/>
  <c r="R2912" i="25"/>
  <c r="R2904" i="25"/>
  <c r="R2896" i="25"/>
  <c r="R2888" i="25"/>
  <c r="R2880" i="25"/>
  <c r="R2872" i="25"/>
  <c r="R2864" i="25"/>
  <c r="R2856" i="25"/>
  <c r="R2848" i="25"/>
  <c r="R2840" i="25"/>
  <c r="R2832" i="25"/>
  <c r="R2824" i="25"/>
  <c r="R2816" i="25"/>
  <c r="R2808" i="25"/>
  <c r="R2800" i="25"/>
  <c r="R2792" i="25"/>
  <c r="R2784" i="25"/>
  <c r="R2776" i="25"/>
  <c r="R2768" i="25"/>
  <c r="R2760" i="25"/>
  <c r="R2752" i="25"/>
  <c r="R2744" i="25"/>
  <c r="R2736" i="25"/>
  <c r="R2728" i="25"/>
  <c r="R2720" i="25"/>
  <c r="R2712" i="25"/>
  <c r="R2704" i="25"/>
  <c r="R2696" i="25"/>
  <c r="R2688" i="25"/>
  <c r="R2680" i="25"/>
  <c r="R2672" i="25"/>
  <c r="R2664" i="25"/>
  <c r="R2656" i="25"/>
  <c r="R2648" i="25"/>
  <c r="R2640" i="25"/>
  <c r="R2632" i="25"/>
  <c r="R2624" i="25"/>
  <c r="R2616" i="25"/>
  <c r="R2608" i="25"/>
  <c r="R2600" i="25"/>
  <c r="R2592" i="25"/>
  <c r="R2584" i="25"/>
  <c r="R2576" i="25"/>
  <c r="R2568" i="25"/>
  <c r="R2560" i="25"/>
  <c r="R2552" i="25"/>
  <c r="R2544" i="25"/>
  <c r="R2536" i="25"/>
  <c r="R2528" i="25"/>
  <c r="R2520" i="25"/>
  <c r="R2512" i="25"/>
  <c r="R2504" i="25"/>
  <c r="R2496" i="25"/>
  <c r="R2488" i="25"/>
  <c r="R2480" i="25"/>
  <c r="R2472" i="25"/>
  <c r="R2464" i="25"/>
  <c r="R2456" i="25"/>
  <c r="R2448" i="25"/>
  <c r="R2440" i="25"/>
  <c r="R2432" i="25"/>
  <c r="R2424" i="25"/>
  <c r="R2416" i="25"/>
  <c r="R2408" i="25"/>
  <c r="R2400" i="25"/>
  <c r="R2392" i="25"/>
  <c r="R2384" i="25"/>
  <c r="R2376" i="25"/>
  <c r="R2368" i="25"/>
  <c r="R2360" i="25"/>
  <c r="R2352" i="25"/>
  <c r="R2344" i="25"/>
  <c r="R2336" i="25"/>
  <c r="R4327" i="25"/>
  <c r="R4319" i="25"/>
  <c r="R4311" i="25"/>
  <c r="R4303" i="25"/>
  <c r="R4295" i="25"/>
  <c r="R4287" i="25"/>
  <c r="R4279" i="25"/>
  <c r="R4271" i="25"/>
  <c r="R4263" i="25"/>
  <c r="R4255" i="25"/>
  <c r="R4247" i="25"/>
  <c r="R4239" i="25"/>
  <c r="R4231" i="25"/>
  <c r="R4223" i="25"/>
  <c r="R4215" i="25"/>
  <c r="R4207" i="25"/>
  <c r="R4199" i="25"/>
  <c r="R4191" i="25"/>
  <c r="R4183" i="25"/>
  <c r="R4175" i="25"/>
  <c r="R4167" i="25"/>
  <c r="R4159" i="25"/>
  <c r="R4151" i="25"/>
  <c r="R4143" i="25"/>
  <c r="R4135" i="25"/>
  <c r="R4127" i="25"/>
  <c r="R4119" i="25"/>
  <c r="R4111" i="25"/>
  <c r="R4103" i="25"/>
  <c r="R4095" i="25"/>
  <c r="R4087" i="25"/>
  <c r="R4079" i="25"/>
  <c r="R4071" i="25"/>
  <c r="R4063" i="25"/>
  <c r="R4055" i="25"/>
  <c r="R4047" i="25"/>
  <c r="R4039" i="25"/>
  <c r="R4031" i="25"/>
  <c r="R4023" i="25"/>
  <c r="R4015" i="25"/>
  <c r="R4007" i="25"/>
  <c r="R3999" i="25"/>
  <c r="R3991" i="25"/>
  <c r="R3983" i="25"/>
  <c r="R3975" i="25"/>
  <c r="R3967" i="25"/>
  <c r="R3959" i="25"/>
  <c r="R3951" i="25"/>
  <c r="R3943" i="25"/>
  <c r="R3935" i="25"/>
  <c r="R3927" i="25"/>
  <c r="R3919" i="25"/>
  <c r="R3911" i="25"/>
  <c r="R3903" i="25"/>
  <c r="R3895" i="25"/>
  <c r="R3887" i="25"/>
  <c r="R3879" i="25"/>
  <c r="R3871" i="25"/>
  <c r="R3863" i="25"/>
  <c r="R3855" i="25"/>
  <c r="R3847" i="25"/>
  <c r="R3839" i="25"/>
  <c r="R3831" i="25"/>
  <c r="R3823" i="25"/>
  <c r="R3815" i="25"/>
  <c r="R3807" i="25"/>
  <c r="R3799" i="25"/>
  <c r="R3791" i="25"/>
  <c r="R3783" i="25"/>
  <c r="R3775" i="25"/>
  <c r="R3767" i="25"/>
  <c r="R3759" i="25"/>
  <c r="R3751" i="25"/>
  <c r="R3743" i="25"/>
  <c r="R3735" i="25"/>
  <c r="R3727" i="25"/>
  <c r="R3719" i="25"/>
  <c r="R3711" i="25"/>
  <c r="R3703" i="25"/>
  <c r="R3695" i="25"/>
  <c r="R3687" i="25"/>
  <c r="R3679" i="25"/>
  <c r="R3671" i="25"/>
  <c r="R3663" i="25"/>
  <c r="R3655" i="25"/>
  <c r="R3647" i="25"/>
  <c r="R3639" i="25"/>
  <c r="R3631" i="25"/>
  <c r="R3623" i="25"/>
  <c r="R3615" i="25"/>
  <c r="R3607" i="25"/>
  <c r="R3599" i="25"/>
  <c r="R3591" i="25"/>
  <c r="R3583" i="25"/>
  <c r="R3575" i="25"/>
  <c r="R3567" i="25"/>
  <c r="R3559" i="25"/>
  <c r="R3551" i="25"/>
  <c r="R3543" i="25"/>
  <c r="R3535" i="25"/>
  <c r="R3527" i="25"/>
  <c r="R3519" i="25"/>
  <c r="R3511" i="25"/>
  <c r="R3503" i="25"/>
  <c r="R3495" i="25"/>
  <c r="R3487" i="25"/>
  <c r="R3479" i="25"/>
  <c r="R3471" i="25"/>
  <c r="R3463" i="25"/>
  <c r="R3455" i="25"/>
  <c r="R3447" i="25"/>
  <c r="R3439" i="25"/>
  <c r="R3431" i="25"/>
  <c r="R3423" i="25"/>
  <c r="R3415" i="25"/>
  <c r="R3407" i="25"/>
  <c r="R3399" i="25"/>
  <c r="R3391" i="25"/>
  <c r="R3383" i="25"/>
  <c r="R3375" i="25"/>
  <c r="R3367" i="25"/>
  <c r="R3359" i="25"/>
  <c r="R3351" i="25"/>
  <c r="R3343" i="25"/>
  <c r="R3335" i="25"/>
  <c r="R3327" i="25"/>
  <c r="R3319" i="25"/>
  <c r="R3311" i="25"/>
  <c r="R3303" i="25"/>
  <c r="R3295" i="25"/>
  <c r="R3287" i="25"/>
  <c r="R3279" i="25"/>
  <c r="R3271" i="25"/>
  <c r="R3263" i="25"/>
  <c r="R3255" i="25"/>
  <c r="R3247" i="25"/>
  <c r="R3239" i="25"/>
  <c r="R3231" i="25"/>
  <c r="R3223" i="25"/>
  <c r="R3215" i="25"/>
  <c r="R3207" i="25"/>
  <c r="R3199" i="25"/>
  <c r="R3191" i="25"/>
  <c r="R3183" i="25"/>
  <c r="R3175" i="25"/>
  <c r="R3167" i="25"/>
  <c r="R3159" i="25"/>
  <c r="R3151" i="25"/>
  <c r="R3143" i="25"/>
  <c r="R3135" i="25"/>
  <c r="R3127" i="25"/>
  <c r="R3119" i="25"/>
  <c r="R3111" i="25"/>
  <c r="R3103" i="25"/>
  <c r="R3095" i="25"/>
  <c r="R3087" i="25"/>
  <c r="R3079" i="25"/>
  <c r="R3071" i="25"/>
  <c r="R3063" i="25"/>
  <c r="R3055" i="25"/>
  <c r="R3047" i="25"/>
  <c r="R3039" i="25"/>
  <c r="R3031" i="25"/>
  <c r="R3023" i="25"/>
  <c r="R3015" i="25"/>
  <c r="R3007" i="25"/>
  <c r="R2999" i="25"/>
  <c r="R2991" i="25"/>
  <c r="R2983" i="25"/>
  <c r="R2975" i="25"/>
  <c r="R2967" i="25"/>
  <c r="R2959" i="25"/>
  <c r="R2951" i="25"/>
  <c r="R2943" i="25"/>
  <c r="R2935" i="25"/>
  <c r="R2927" i="25"/>
  <c r="R2919" i="25"/>
  <c r="R2911" i="25"/>
  <c r="R2903" i="25"/>
  <c r="R2895" i="25"/>
  <c r="R2887" i="25"/>
  <c r="R2879" i="25"/>
  <c r="R2871" i="25"/>
  <c r="R2863" i="25"/>
  <c r="R2855" i="25"/>
  <c r="R2847" i="25"/>
  <c r="R2839" i="25"/>
  <c r="R2831" i="25"/>
  <c r="R2823" i="25"/>
  <c r="R2815" i="25"/>
  <c r="R2807" i="25"/>
  <c r="R2799" i="25"/>
  <c r="R2791" i="25"/>
  <c r="R2783" i="25"/>
  <c r="R2775" i="25"/>
  <c r="R2767" i="25"/>
  <c r="R2759" i="25"/>
  <c r="R2751" i="25"/>
  <c r="R2743" i="25"/>
  <c r="R2735" i="25"/>
  <c r="R2727" i="25"/>
  <c r="R2719" i="25"/>
  <c r="R2711" i="25"/>
  <c r="R2703" i="25"/>
  <c r="R2695" i="25"/>
  <c r="R2687" i="25"/>
  <c r="R2679" i="25"/>
  <c r="R2671" i="25"/>
  <c r="R2663" i="25"/>
  <c r="R2655" i="25"/>
  <c r="R2647" i="25"/>
  <c r="R2639" i="25"/>
  <c r="R2631" i="25"/>
  <c r="R2623" i="25"/>
  <c r="R2615" i="25"/>
  <c r="R2607" i="25"/>
  <c r="R2599" i="25"/>
  <c r="R2591" i="25"/>
  <c r="R2583" i="25"/>
  <c r="R2575" i="25"/>
  <c r="R2567" i="25"/>
  <c r="R2559" i="25"/>
  <c r="R2551" i="25"/>
  <c r="R2543" i="25"/>
  <c r="R2535" i="25"/>
  <c r="R2527" i="25"/>
  <c r="R2519" i="25"/>
  <c r="R2511" i="25"/>
  <c r="R2503" i="25"/>
  <c r="R2495" i="25"/>
  <c r="R2487" i="25"/>
  <c r="R2479" i="25"/>
  <c r="R2471" i="25"/>
  <c r="R2463" i="25"/>
  <c r="R2455" i="25"/>
  <c r="R2447" i="25"/>
  <c r="R2439" i="25"/>
  <c r="R2431" i="25"/>
  <c r="R2423" i="25"/>
  <c r="R2415" i="25"/>
  <c r="R2407" i="25"/>
  <c r="R2399" i="25"/>
  <c r="R2391" i="25"/>
  <c r="R2383" i="25"/>
  <c r="R2375" i="25"/>
  <c r="R2367" i="25"/>
  <c r="R2359" i="25"/>
  <c r="R2351" i="25"/>
  <c r="R2343" i="25"/>
  <c r="R2335" i="25"/>
  <c r="R2327" i="25"/>
  <c r="R2319" i="25"/>
  <c r="R2311" i="25"/>
  <c r="R2303" i="25"/>
  <c r="R2295" i="25"/>
  <c r="R2287" i="25"/>
  <c r="R2279" i="25"/>
  <c r="R2271" i="25"/>
  <c r="R2263" i="25"/>
  <c r="R2255" i="25"/>
  <c r="R2247" i="25"/>
  <c r="R2239" i="25"/>
  <c r="R2231" i="25"/>
  <c r="R2223" i="25"/>
  <c r="R2215" i="25"/>
  <c r="R2207" i="25"/>
  <c r="R2199" i="25"/>
  <c r="R2191" i="25"/>
  <c r="R2183" i="25"/>
  <c r="R2175" i="25"/>
  <c r="R2167" i="25"/>
  <c r="R2159" i="25"/>
  <c r="R2151" i="25"/>
  <c r="R2143" i="25"/>
  <c r="R333" i="25"/>
  <c r="R325" i="25"/>
  <c r="R317" i="25"/>
  <c r="R213" i="25"/>
  <c r="R205" i="25"/>
  <c r="R197" i="25"/>
  <c r="R181" i="25"/>
  <c r="R141" i="25"/>
  <c r="R133" i="25"/>
  <c r="R125" i="25"/>
  <c r="R117" i="25"/>
  <c r="R109" i="25"/>
  <c r="R101" i="25"/>
  <c r="R93" i="25"/>
  <c r="R85" i="25"/>
  <c r="R379" i="25"/>
  <c r="R371" i="25"/>
  <c r="R363" i="25"/>
  <c r="R355" i="25"/>
  <c r="R347" i="25"/>
  <c r="R339" i="25"/>
  <c r="R331" i="25"/>
  <c r="R323" i="25"/>
  <c r="R315" i="25"/>
  <c r="R307" i="25"/>
  <c r="R299" i="25"/>
  <c r="R291" i="25"/>
  <c r="R283" i="25"/>
  <c r="R275" i="25"/>
  <c r="R267" i="25"/>
  <c r="R259" i="25"/>
  <c r="R251" i="25"/>
  <c r="R243" i="25"/>
  <c r="R235" i="25"/>
  <c r="R227" i="25"/>
  <c r="R219" i="25"/>
  <c r="R211" i="25"/>
  <c r="R203" i="25"/>
  <c r="R195" i="25"/>
  <c r="R187" i="25"/>
  <c r="R179" i="25"/>
  <c r="R171" i="25"/>
  <c r="R163" i="25"/>
  <c r="R155" i="25"/>
  <c r="R147" i="25"/>
  <c r="R139" i="25"/>
  <c r="R131" i="25"/>
  <c r="R123" i="25"/>
  <c r="R115" i="25"/>
  <c r="R107" i="25"/>
  <c r="R99" i="25"/>
  <c r="R91" i="25"/>
  <c r="R83" i="25"/>
  <c r="R1922" i="25"/>
  <c r="R1914" i="25"/>
  <c r="R1906" i="25"/>
  <c r="R1898" i="25"/>
  <c r="R1890" i="25"/>
  <c r="R1882" i="25"/>
  <c r="R1874" i="25"/>
  <c r="R1866" i="25"/>
  <c r="R1858" i="25"/>
  <c r="R1850" i="25"/>
  <c r="R1842" i="25"/>
  <c r="R1834" i="25"/>
  <c r="R1826" i="25"/>
  <c r="R1818" i="25"/>
  <c r="R1810" i="25"/>
  <c r="R1802" i="25"/>
  <c r="R1794" i="25"/>
  <c r="R1786" i="25"/>
  <c r="R1778" i="25"/>
  <c r="R1770" i="25"/>
  <c r="R1762" i="25"/>
  <c r="R1754" i="25"/>
  <c r="R1746" i="25"/>
  <c r="R1738" i="25"/>
  <c r="R1730" i="25"/>
  <c r="R1722" i="25"/>
  <c r="R1714" i="25"/>
  <c r="R1706" i="25"/>
  <c r="R1698" i="25"/>
  <c r="R1690" i="25"/>
  <c r="R1682" i="25"/>
  <c r="R1674" i="25"/>
  <c r="R1666" i="25"/>
  <c r="R1658" i="25"/>
  <c r="R1650" i="25"/>
  <c r="R1642" i="25"/>
  <c r="R1634" i="25"/>
  <c r="R1626" i="25"/>
  <c r="R1618" i="25"/>
  <c r="R1610" i="25"/>
  <c r="R1602" i="25"/>
  <c r="R1594" i="25"/>
  <c r="R1586" i="25"/>
  <c r="R1578" i="25"/>
  <c r="R1570" i="25"/>
  <c r="R1562" i="25"/>
  <c r="R1554" i="25"/>
  <c r="R1546" i="25"/>
  <c r="R1538" i="25"/>
  <c r="R1530" i="25"/>
  <c r="R1522" i="25"/>
  <c r="R1514" i="25"/>
  <c r="R1506" i="25"/>
  <c r="R1498" i="25"/>
  <c r="R1490" i="25"/>
  <c r="R1482" i="25"/>
  <c r="R1474" i="25"/>
  <c r="R1466" i="25"/>
  <c r="R1458" i="25"/>
  <c r="R1450" i="25"/>
  <c r="R1442" i="25"/>
  <c r="R1434" i="25"/>
  <c r="R1426" i="25"/>
  <c r="R1418" i="25"/>
  <c r="R1410" i="25"/>
  <c r="R1402" i="25"/>
  <c r="R1394" i="25"/>
  <c r="R1386" i="25"/>
  <c r="R1378" i="25"/>
  <c r="R1370" i="25"/>
  <c r="R1362" i="25"/>
  <c r="R1354" i="25"/>
  <c r="R1346" i="25"/>
  <c r="R1338" i="25"/>
  <c r="R1330" i="25"/>
  <c r="R1322" i="25"/>
  <c r="R1314" i="25"/>
  <c r="R1306" i="25"/>
  <c r="R1298" i="25"/>
  <c r="R1290" i="25"/>
  <c r="R1282" i="25"/>
  <c r="R1274" i="25"/>
  <c r="R1266" i="25"/>
  <c r="R1258" i="25"/>
  <c r="R1250" i="25"/>
  <c r="R1242" i="25"/>
  <c r="R1234" i="25"/>
  <c r="R1226" i="25"/>
  <c r="R1218" i="25"/>
  <c r="R1210" i="25"/>
  <c r="R1202" i="25"/>
  <c r="R1194" i="25"/>
  <c r="R1186" i="25"/>
  <c r="R1178" i="25"/>
  <c r="R1170" i="25"/>
  <c r="R1162" i="25"/>
  <c r="R1154" i="25"/>
  <c r="R1146" i="25"/>
  <c r="R1138" i="25"/>
  <c r="R1130" i="25"/>
  <c r="R1122" i="25"/>
  <c r="R1114" i="25"/>
  <c r="R1106" i="25"/>
  <c r="R1098" i="25"/>
  <c r="R1090" i="25"/>
  <c r="R1082" i="25"/>
  <c r="R1074" i="25"/>
  <c r="R1066" i="25"/>
  <c r="R1058" i="25"/>
  <c r="R1050" i="25"/>
  <c r="R1042" i="25"/>
  <c r="R1034" i="25"/>
  <c r="R1026" i="25"/>
  <c r="R1018" i="25"/>
  <c r="R1010" i="25"/>
  <c r="R1002" i="25"/>
  <c r="R994" i="25"/>
  <c r="R986" i="25"/>
  <c r="R978" i="25"/>
  <c r="R970" i="25"/>
  <c r="R962" i="25"/>
  <c r="R954" i="25"/>
  <c r="R946" i="25"/>
  <c r="R938" i="25"/>
  <c r="R930" i="25"/>
  <c r="R922" i="25"/>
  <c r="R914" i="25"/>
  <c r="R906" i="25"/>
  <c r="R898" i="25"/>
  <c r="R890" i="25"/>
  <c r="R882" i="25"/>
  <c r="R874" i="25"/>
  <c r="R866" i="25"/>
  <c r="R858" i="25"/>
  <c r="R850" i="25"/>
  <c r="R842" i="25"/>
  <c r="R834" i="25"/>
  <c r="R826" i="25"/>
  <c r="R818" i="25"/>
  <c r="R810" i="25"/>
  <c r="R802" i="25"/>
  <c r="R794" i="25"/>
  <c r="R786" i="25"/>
  <c r="R778" i="25"/>
  <c r="R770" i="25"/>
  <c r="R762" i="25"/>
  <c r="R754" i="25"/>
  <c r="R746" i="25"/>
  <c r="R738" i="25"/>
  <c r="R730" i="25"/>
  <c r="R722" i="25"/>
  <c r="R714" i="25"/>
  <c r="R706" i="25"/>
  <c r="R698" i="25"/>
  <c r="R690" i="25"/>
  <c r="R682" i="25"/>
  <c r="R674" i="25"/>
  <c r="R666" i="25"/>
  <c r="R658" i="25"/>
  <c r="R650" i="25"/>
  <c r="R642" i="25"/>
  <c r="R634" i="25"/>
  <c r="R626" i="25"/>
  <c r="R618" i="25"/>
  <c r="R610" i="25"/>
  <c r="R602" i="25"/>
  <c r="R594" i="25"/>
  <c r="R586" i="25"/>
  <c r="R578" i="25"/>
  <c r="R570" i="25"/>
  <c r="R562" i="25"/>
  <c r="R554" i="25"/>
  <c r="R546" i="25"/>
  <c r="R538" i="25"/>
  <c r="R530" i="25"/>
  <c r="R522" i="25"/>
  <c r="R514" i="25"/>
  <c r="R506" i="25"/>
  <c r="R498" i="25"/>
  <c r="R490" i="25"/>
  <c r="R482" i="25"/>
  <c r="R474" i="25"/>
  <c r="R466" i="25"/>
  <c r="R458" i="25"/>
  <c r="R450" i="25"/>
  <c r="R442" i="25"/>
  <c r="R434" i="25"/>
  <c r="R426" i="25"/>
  <c r="R418" i="25"/>
  <c r="R410" i="25"/>
  <c r="R402" i="25"/>
  <c r="R394" i="25"/>
  <c r="R386" i="25"/>
  <c r="R378" i="25"/>
  <c r="R370" i="25"/>
  <c r="R362" i="25"/>
  <c r="R354" i="25"/>
  <c r="R346" i="25"/>
  <c r="R338" i="25"/>
  <c r="R330" i="25"/>
  <c r="R322" i="25"/>
  <c r="R314" i="25"/>
  <c r="R306" i="25"/>
  <c r="R298" i="25"/>
  <c r="R290" i="25"/>
  <c r="R282" i="25"/>
  <c r="R274" i="25"/>
  <c r="R266" i="25"/>
  <c r="R258" i="25"/>
  <c r="R250" i="25"/>
  <c r="R242" i="25"/>
  <c r="R234" i="25"/>
  <c r="R226" i="25"/>
  <c r="R218" i="25"/>
  <c r="R210" i="25"/>
  <c r="R202" i="25"/>
  <c r="R2129" i="25"/>
  <c r="R2121" i="25"/>
  <c r="R2113" i="25"/>
  <c r="R2105" i="25"/>
  <c r="R2097" i="25"/>
  <c r="R2089" i="25"/>
  <c r="R2081" i="25"/>
  <c r="R2073" i="25"/>
  <c r="R2065" i="25"/>
  <c r="R2057" i="25"/>
  <c r="R2049" i="25"/>
  <c r="R2041" i="25"/>
  <c r="R2033" i="25"/>
  <c r="R2025" i="25"/>
  <c r="R2017" i="25"/>
  <c r="R2009" i="25"/>
  <c r="R2001" i="25"/>
  <c r="R1993" i="25"/>
  <c r="R1985" i="25"/>
  <c r="R1977" i="25"/>
  <c r="R1969" i="25"/>
  <c r="R1961" i="25"/>
  <c r="R1953" i="25"/>
  <c r="R1945" i="25"/>
  <c r="R1937" i="25"/>
  <c r="R1929" i="25"/>
  <c r="R1921" i="25"/>
  <c r="R1913" i="25"/>
  <c r="R1905" i="25"/>
  <c r="R1897" i="25"/>
  <c r="R1889" i="25"/>
  <c r="R1881" i="25"/>
  <c r="R1873" i="25"/>
  <c r="R1865" i="25"/>
  <c r="R1857" i="25"/>
  <c r="R1849" i="25"/>
  <c r="R1841" i="25"/>
  <c r="R1833" i="25"/>
  <c r="R1825" i="25"/>
  <c r="R1817" i="25"/>
  <c r="R1809" i="25"/>
  <c r="R1801" i="25"/>
  <c r="R1793" i="25"/>
  <c r="R1785" i="25"/>
  <c r="R1777" i="25"/>
  <c r="R1769" i="25"/>
  <c r="R1761" i="25"/>
  <c r="R1753" i="25"/>
  <c r="R1745" i="25"/>
  <c r="R1737" i="25"/>
  <c r="R1729" i="25"/>
  <c r="R1721" i="25"/>
  <c r="R1713" i="25"/>
  <c r="R1705" i="25"/>
  <c r="R1697" i="25"/>
  <c r="R1689" i="25"/>
  <c r="R1681" i="25"/>
  <c r="R1673" i="25"/>
  <c r="R1665" i="25"/>
  <c r="R1657" i="25"/>
  <c r="R1649" i="25"/>
  <c r="R1641" i="25"/>
  <c r="R1633" i="25"/>
  <c r="R1625" i="25"/>
  <c r="R1617" i="25"/>
  <c r="R1609" i="25"/>
  <c r="R1601" i="25"/>
  <c r="R1593" i="25"/>
  <c r="R1585" i="25"/>
  <c r="R1577" i="25"/>
  <c r="R1569" i="25"/>
  <c r="R1561" i="25"/>
  <c r="R1553" i="25"/>
  <c r="R1545" i="25"/>
  <c r="R1537" i="25"/>
  <c r="R1529" i="25"/>
  <c r="R1521" i="25"/>
  <c r="R1513" i="25"/>
  <c r="R1505" i="25"/>
  <c r="R1497" i="25"/>
  <c r="R1489" i="25"/>
  <c r="R1481" i="25"/>
  <c r="R1473" i="25"/>
  <c r="R1465" i="25"/>
  <c r="R1457" i="25"/>
  <c r="R1449" i="25"/>
  <c r="R1441" i="25"/>
  <c r="R1433" i="25"/>
  <c r="R1425" i="25"/>
  <c r="R1417" i="25"/>
  <c r="R1409" i="25"/>
  <c r="R1401" i="25"/>
  <c r="R1393" i="25"/>
  <c r="R1385" i="25"/>
  <c r="R1377" i="25"/>
  <c r="R1369" i="25"/>
  <c r="R1361" i="25"/>
  <c r="R1353" i="25"/>
  <c r="R1345" i="25"/>
  <c r="R1337" i="25"/>
  <c r="R1329" i="25"/>
  <c r="R1321" i="25"/>
  <c r="R1313" i="25"/>
  <c r="R1305" i="25"/>
  <c r="R1297" i="25"/>
  <c r="R1289" i="25"/>
  <c r="R1281" i="25"/>
  <c r="R1273" i="25"/>
  <c r="R1265" i="25"/>
  <c r="R1257" i="25"/>
  <c r="R1249" i="25"/>
  <c r="R1241" i="25"/>
  <c r="R1233" i="25"/>
  <c r="R1225" i="25"/>
  <c r="R1217" i="25"/>
  <c r="R1209" i="25"/>
  <c r="R1201" i="25"/>
  <c r="R1193" i="25"/>
  <c r="R1185" i="25"/>
  <c r="R1177" i="25"/>
  <c r="R1169" i="25"/>
  <c r="R1161" i="25"/>
  <c r="R1153" i="25"/>
  <c r="R1145" i="25"/>
  <c r="R1137" i="25"/>
  <c r="R1129" i="25"/>
  <c r="R1121" i="25"/>
  <c r="R1113" i="25"/>
  <c r="R1105" i="25"/>
  <c r="R1097" i="25"/>
  <c r="R1089" i="25"/>
  <c r="R1081" i="25"/>
  <c r="R1073" i="25"/>
  <c r="R1065" i="25"/>
  <c r="R1057" i="25"/>
  <c r="R1049" i="25"/>
  <c r="R1041" i="25"/>
  <c r="R1033" i="25"/>
  <c r="R1025" i="25"/>
  <c r="R1017" i="25"/>
  <c r="R1009" i="25"/>
  <c r="R1001" i="25"/>
  <c r="R993" i="25"/>
  <c r="R985" i="25"/>
  <c r="R977" i="25"/>
  <c r="R969" i="25"/>
  <c r="R961" i="25"/>
  <c r="R953" i="25"/>
  <c r="R945" i="25"/>
  <c r="R937" i="25"/>
  <c r="R929" i="25"/>
  <c r="R921" i="25"/>
  <c r="R913" i="25"/>
  <c r="R905" i="25"/>
  <c r="R897" i="25"/>
  <c r="R889" i="25"/>
  <c r="R881" i="25"/>
  <c r="R873" i="25"/>
  <c r="R865" i="25"/>
  <c r="R857" i="25"/>
  <c r="R849" i="25"/>
  <c r="R841" i="25"/>
  <c r="R833" i="25"/>
  <c r="R825" i="25"/>
  <c r="R817" i="25"/>
  <c r="R809" i="25"/>
  <c r="R801" i="25"/>
  <c r="R793" i="25"/>
  <c r="R785" i="25"/>
  <c r="R777" i="25"/>
  <c r="R769" i="25"/>
  <c r="R761" i="25"/>
  <c r="R753" i="25"/>
  <c r="R745" i="25"/>
  <c r="R737" i="25"/>
  <c r="R729" i="25"/>
  <c r="R721" i="25"/>
  <c r="R713" i="25"/>
  <c r="R705" i="25"/>
  <c r="R697" i="25"/>
  <c r="R689" i="25"/>
  <c r="R681" i="25"/>
  <c r="R673" i="25"/>
  <c r="R665" i="25"/>
  <c r="R657" i="25"/>
  <c r="R649" i="25"/>
  <c r="R641" i="25"/>
  <c r="R633" i="25"/>
  <c r="R625" i="25"/>
  <c r="R617" i="25"/>
  <c r="R609" i="25"/>
  <c r="R601" i="25"/>
  <c r="R593" i="25"/>
  <c r="R585" i="25"/>
  <c r="R577" i="25"/>
  <c r="R569" i="25"/>
  <c r="R561" i="25"/>
  <c r="R553" i="25"/>
  <c r="R545" i="25"/>
  <c r="R537" i="25"/>
  <c r="R529" i="25"/>
  <c r="R521" i="25"/>
  <c r="R513" i="25"/>
  <c r="R505" i="25"/>
  <c r="R497" i="25"/>
  <c r="R489" i="25"/>
  <c r="R481" i="25"/>
  <c r="R473" i="25"/>
  <c r="R465" i="25"/>
  <c r="R457" i="25"/>
  <c r="R449" i="25"/>
  <c r="R441" i="25"/>
  <c r="R433" i="25"/>
  <c r="R425" i="25"/>
  <c r="R417" i="25"/>
  <c r="R409" i="25"/>
  <c r="R401" i="25"/>
  <c r="R393" i="25"/>
  <c r="R385" i="25"/>
  <c r="R377" i="25"/>
  <c r="R369" i="25"/>
  <c r="R361" i="25"/>
  <c r="R353" i="25"/>
  <c r="R345" i="25"/>
  <c r="R337" i="25"/>
  <c r="R329" i="25"/>
  <c r="R321" i="25"/>
  <c r="R313" i="25"/>
  <c r="R305" i="25"/>
  <c r="R297" i="25"/>
  <c r="R289" i="25"/>
  <c r="R281" i="25"/>
  <c r="R273" i="25"/>
  <c r="R265" i="25"/>
  <c r="R257" i="25"/>
  <c r="R249" i="25"/>
  <c r="R241" i="25"/>
  <c r="R233" i="25"/>
  <c r="R225" i="25"/>
  <c r="R217" i="25"/>
  <c r="R209" i="25"/>
  <c r="R2328" i="25"/>
  <c r="R2320" i="25"/>
  <c r="R2312" i="25"/>
  <c r="R2304" i="25"/>
  <c r="R2296" i="25"/>
  <c r="R2288" i="25"/>
  <c r="R2280" i="25"/>
  <c r="R2272" i="25"/>
  <c r="R2264" i="25"/>
  <c r="R2256" i="25"/>
  <c r="R2248" i="25"/>
  <c r="R2240" i="25"/>
  <c r="R2232" i="25"/>
  <c r="R2224" i="25"/>
  <c r="R2216" i="25"/>
  <c r="R2208" i="25"/>
  <c r="R2200" i="25"/>
  <c r="R2192" i="25"/>
  <c r="R2184" i="25"/>
  <c r="R2176" i="25"/>
  <c r="R2168" i="25"/>
  <c r="R2160" i="25"/>
  <c r="R2152" i="25"/>
  <c r="R2144" i="25"/>
  <c r="R2136" i="25"/>
  <c r="R2128" i="25"/>
  <c r="R2120" i="25"/>
  <c r="R2112" i="25"/>
  <c r="R2104" i="25"/>
  <c r="R2096" i="25"/>
  <c r="R2088" i="25"/>
  <c r="R2080" i="25"/>
  <c r="R2072" i="25"/>
  <c r="R2064" i="25"/>
  <c r="R2056" i="25"/>
  <c r="R2048" i="25"/>
  <c r="R2040" i="25"/>
  <c r="R2032" i="25"/>
  <c r="R2024" i="25"/>
  <c r="R2016" i="25"/>
  <c r="R2008" i="25"/>
  <c r="R2000" i="25"/>
  <c r="R1992" i="25"/>
  <c r="R1984" i="25"/>
  <c r="R1976" i="25"/>
  <c r="R1968" i="25"/>
  <c r="R1960" i="25"/>
  <c r="R1952" i="25"/>
  <c r="R1944" i="25"/>
  <c r="R1936" i="25"/>
  <c r="R1928" i="25"/>
  <c r="R1920" i="25"/>
  <c r="R1912" i="25"/>
  <c r="R1904" i="25"/>
  <c r="R1896" i="25"/>
  <c r="R1888" i="25"/>
  <c r="R1880" i="25"/>
  <c r="R1872" i="25"/>
  <c r="R1864" i="25"/>
  <c r="R1856" i="25"/>
  <c r="R1848" i="25"/>
  <c r="R1840" i="25"/>
  <c r="R1832" i="25"/>
  <c r="R1824" i="25"/>
  <c r="R1816" i="25"/>
  <c r="R1808" i="25"/>
  <c r="R1800" i="25"/>
  <c r="R1792" i="25"/>
  <c r="R1784" i="25"/>
  <c r="R1776" i="25"/>
  <c r="R1768" i="25"/>
  <c r="R1760" i="25"/>
  <c r="R1752" i="25"/>
  <c r="R1744" i="25"/>
  <c r="R1736" i="25"/>
  <c r="R1728" i="25"/>
  <c r="R1720" i="25"/>
  <c r="R1712" i="25"/>
  <c r="R1704" i="25"/>
  <c r="R1696" i="25"/>
  <c r="R1688" i="25"/>
  <c r="R1680" i="25"/>
  <c r="R1672" i="25"/>
  <c r="R1664" i="25"/>
  <c r="R1656" i="25"/>
  <c r="R1648" i="25"/>
  <c r="R1640" i="25"/>
  <c r="R1632" i="25"/>
  <c r="R1624" i="25"/>
  <c r="R1616" i="25"/>
  <c r="R1608" i="25"/>
  <c r="R1600" i="25"/>
  <c r="R1592" i="25"/>
  <c r="R1584" i="25"/>
  <c r="R1576" i="25"/>
  <c r="R1568" i="25"/>
  <c r="R1560" i="25"/>
  <c r="R1552" i="25"/>
  <c r="R1544" i="25"/>
  <c r="R1536" i="25"/>
  <c r="R1528" i="25"/>
  <c r="R1520" i="25"/>
  <c r="R1512" i="25"/>
  <c r="R1504" i="25"/>
  <c r="R1496" i="25"/>
  <c r="R1488" i="25"/>
  <c r="R1480" i="25"/>
  <c r="R1472" i="25"/>
  <c r="R1464" i="25"/>
  <c r="R1456" i="25"/>
  <c r="R1448" i="25"/>
  <c r="R1440" i="25"/>
  <c r="R1432" i="25"/>
  <c r="R1424" i="25"/>
  <c r="R1416" i="25"/>
  <c r="R1408" i="25"/>
  <c r="R1400" i="25"/>
  <c r="R1392" i="25"/>
  <c r="R1384" i="25"/>
  <c r="R1376" i="25"/>
  <c r="R1368" i="25"/>
  <c r="R1360" i="25"/>
  <c r="R1352" i="25"/>
  <c r="R1344" i="25"/>
  <c r="R1336" i="25"/>
  <c r="R1328" i="25"/>
  <c r="R1320" i="25"/>
  <c r="R1312" i="25"/>
  <c r="R1304" i="25"/>
  <c r="R1296" i="25"/>
  <c r="R1288" i="25"/>
  <c r="R1280" i="25"/>
  <c r="R1272" i="25"/>
  <c r="R1264" i="25"/>
  <c r="R1256" i="25"/>
  <c r="R1248" i="25"/>
  <c r="R1240" i="25"/>
  <c r="R1232" i="25"/>
  <c r="R1224" i="25"/>
  <c r="R1216" i="25"/>
  <c r="R1208" i="25"/>
  <c r="R1200" i="25"/>
  <c r="R1192" i="25"/>
  <c r="R1184" i="25"/>
  <c r="R1176" i="25"/>
  <c r="R1168" i="25"/>
  <c r="R1160" i="25"/>
  <c r="R1152" i="25"/>
  <c r="R1144" i="25"/>
  <c r="R1136" i="25"/>
  <c r="R1128" i="25"/>
  <c r="R1120" i="25"/>
  <c r="R1112" i="25"/>
  <c r="R1104" i="25"/>
  <c r="R1096" i="25"/>
  <c r="R1088" i="25"/>
  <c r="R1080" i="25"/>
  <c r="R1072" i="25"/>
  <c r="R1064" i="25"/>
  <c r="R1056" i="25"/>
  <c r="R1048" i="25"/>
  <c r="R1040" i="25"/>
  <c r="R1032" i="25"/>
  <c r="R1024" i="25"/>
  <c r="R1016" i="25"/>
  <c r="R1008" i="25"/>
  <c r="R1000" i="25"/>
  <c r="R992" i="25"/>
  <c r="R984" i="25"/>
  <c r="R976" i="25"/>
  <c r="R968" i="25"/>
  <c r="R960" i="25"/>
  <c r="R952" i="25"/>
  <c r="R944" i="25"/>
  <c r="R936" i="25"/>
  <c r="R928" i="25"/>
  <c r="R920" i="25"/>
  <c r="R912" i="25"/>
  <c r="R904" i="25"/>
  <c r="R896" i="25"/>
  <c r="R888" i="25"/>
  <c r="R880" i="25"/>
  <c r="R872" i="25"/>
  <c r="R864" i="25"/>
  <c r="R856" i="25"/>
  <c r="R848" i="25"/>
  <c r="R840" i="25"/>
  <c r="R832" i="25"/>
  <c r="R824" i="25"/>
  <c r="R816" i="25"/>
  <c r="R808" i="25"/>
  <c r="R800" i="25"/>
  <c r="R792" i="25"/>
  <c r="R784" i="25"/>
  <c r="R776" i="25"/>
  <c r="R768" i="25"/>
  <c r="R760" i="25"/>
  <c r="R752" i="25"/>
  <c r="R744" i="25"/>
  <c r="R736" i="25"/>
  <c r="R728" i="25"/>
  <c r="R720" i="25"/>
  <c r="R712" i="25"/>
  <c r="R704" i="25"/>
  <c r="R696" i="25"/>
  <c r="R688" i="25"/>
  <c r="R680" i="25"/>
  <c r="R672" i="25"/>
  <c r="R664" i="25"/>
  <c r="R656" i="25"/>
  <c r="R648" i="25"/>
  <c r="R640" i="25"/>
  <c r="R632" i="25"/>
  <c r="R624" i="25"/>
  <c r="R616" i="25"/>
  <c r="R608" i="25"/>
  <c r="R600" i="25"/>
  <c r="R592" i="25"/>
  <c r="R584" i="25"/>
  <c r="R576" i="25"/>
  <c r="R568" i="25"/>
  <c r="R560" i="25"/>
  <c r="R552" i="25"/>
  <c r="R544" i="25"/>
  <c r="R536" i="25"/>
  <c r="R528" i="25"/>
  <c r="R520" i="25"/>
  <c r="R512" i="25"/>
  <c r="R504" i="25"/>
  <c r="R496" i="25"/>
  <c r="R488" i="25"/>
  <c r="R480" i="25"/>
  <c r="R472" i="25"/>
  <c r="R464" i="25"/>
  <c r="R456" i="25"/>
  <c r="R448" i="25"/>
  <c r="R440" i="25"/>
  <c r="R432" i="25"/>
  <c r="R424" i="25"/>
  <c r="R416" i="25"/>
  <c r="R408" i="25"/>
  <c r="R400" i="25"/>
  <c r="R392" i="25"/>
  <c r="R384" i="25"/>
  <c r="R376" i="25"/>
  <c r="R368" i="25"/>
  <c r="R360" i="25"/>
  <c r="R352" i="25"/>
  <c r="R344" i="25"/>
  <c r="R336" i="25"/>
  <c r="R328" i="25"/>
  <c r="R320" i="25"/>
  <c r="R312" i="25"/>
  <c r="R304" i="25"/>
  <c r="R296" i="25"/>
  <c r="R288" i="25"/>
  <c r="R194" i="25"/>
  <c r="R186" i="25"/>
  <c r="R178" i="25"/>
  <c r="R170" i="25"/>
  <c r="R162" i="25"/>
  <c r="R154" i="25"/>
  <c r="R146" i="25"/>
  <c r="R138" i="25"/>
  <c r="R130" i="25"/>
  <c r="R122" i="25"/>
  <c r="R114" i="25"/>
  <c r="R106" i="25"/>
  <c r="R98" i="25"/>
  <c r="R90" i="25"/>
  <c r="R82" i="25"/>
  <c r="R201" i="25"/>
  <c r="R193" i="25"/>
  <c r="R185" i="25"/>
  <c r="R177" i="25"/>
  <c r="R169" i="25"/>
  <c r="R161" i="25"/>
  <c r="R153" i="25"/>
  <c r="R145" i="25"/>
  <c r="R137" i="25"/>
  <c r="R129" i="25"/>
  <c r="R121" i="25"/>
  <c r="R113" i="25"/>
  <c r="R105" i="25"/>
  <c r="R97" i="25"/>
  <c r="R89" i="25"/>
  <c r="R81" i="25"/>
  <c r="R280" i="25"/>
  <c r="R272" i="25"/>
  <c r="R264" i="25"/>
  <c r="R256" i="25"/>
  <c r="R248" i="25"/>
  <c r="R240" i="25"/>
  <c r="R232" i="25"/>
  <c r="R224" i="25"/>
  <c r="R216" i="25"/>
  <c r="R208" i="25"/>
  <c r="R200" i="25"/>
  <c r="R192" i="25"/>
  <c r="R184" i="25"/>
  <c r="R176" i="25"/>
  <c r="R168" i="25"/>
  <c r="R160" i="25"/>
  <c r="R152" i="25"/>
  <c r="R144" i="25"/>
  <c r="R136" i="25"/>
  <c r="R128" i="25"/>
  <c r="R120" i="25"/>
  <c r="R112" i="25"/>
  <c r="R104" i="25"/>
  <c r="R96" i="25"/>
  <c r="R88" i="25"/>
  <c r="R80" i="25"/>
  <c r="D38" i="26"/>
  <c r="D39" i="26" s="1"/>
  <c r="E39" i="26" s="1"/>
  <c r="H57" i="29"/>
  <c r="D38" i="29"/>
  <c r="E38" i="29" s="1"/>
  <c r="P58" i="29"/>
  <c r="P59" i="29" s="1"/>
  <c r="P60" i="29" s="1"/>
  <c r="P61" i="29" s="1"/>
  <c r="P62" i="29" s="1"/>
  <c r="P63" i="29" s="1"/>
  <c r="P64" i="29" s="1"/>
  <c r="P65" i="29" s="1"/>
  <c r="P66" i="29" s="1"/>
  <c r="P67" i="29" s="1"/>
  <c r="P68" i="29" s="1"/>
  <c r="P69" i="29" s="1"/>
  <c r="P70" i="29" s="1"/>
  <c r="P71" i="29" s="1"/>
  <c r="P72" i="29" s="1"/>
  <c r="P73" i="29" s="1"/>
  <c r="P74" i="29" s="1"/>
  <c r="P75" i="29" s="1"/>
  <c r="P76" i="29" s="1"/>
  <c r="P77" i="29" s="1"/>
  <c r="P78" i="29" s="1"/>
  <c r="P79" i="29" s="1"/>
  <c r="P80" i="29" s="1"/>
  <c r="P81" i="29" s="1"/>
  <c r="P82" i="29" s="1"/>
  <c r="P83" i="29" s="1"/>
  <c r="P84" i="29" s="1"/>
  <c r="P85" i="29" s="1"/>
  <c r="P86" i="29" s="1"/>
  <c r="P87" i="29" s="1"/>
  <c r="P88" i="29" s="1"/>
  <c r="P89" i="29" s="1"/>
  <c r="P90" i="29" s="1"/>
  <c r="P91" i="29" s="1"/>
  <c r="P92" i="29" s="1"/>
  <c r="P93" i="29" s="1"/>
  <c r="P94" i="29" s="1"/>
  <c r="P95" i="29" s="1"/>
  <c r="P96" i="29" s="1"/>
  <c r="P97" i="29" s="1"/>
  <c r="P98" i="29" s="1"/>
  <c r="P99" i="29" s="1"/>
  <c r="P100" i="29" s="1"/>
  <c r="P101" i="29" s="1"/>
  <c r="P102" i="29" s="1"/>
  <c r="P103" i="29" s="1"/>
  <c r="P104" i="29" s="1"/>
  <c r="P105" i="29" s="1"/>
  <c r="P106" i="29" s="1"/>
  <c r="P107" i="29" s="1"/>
  <c r="P108" i="29" s="1"/>
  <c r="P109" i="29" s="1"/>
  <c r="P110" i="29" s="1"/>
  <c r="P111" i="29" s="1"/>
  <c r="P112" i="29" s="1"/>
  <c r="P113" i="29" s="1"/>
  <c r="P114" i="29" s="1"/>
  <c r="P115" i="29" s="1"/>
  <c r="P116" i="29" s="1"/>
  <c r="P117" i="29" s="1"/>
  <c r="P118" i="29" s="1"/>
  <c r="P119" i="29" s="1"/>
  <c r="P120" i="29" s="1"/>
  <c r="P121" i="29" s="1"/>
  <c r="P122" i="29" s="1"/>
  <c r="P123" i="29" s="1"/>
  <c r="P124" i="29" s="1"/>
  <c r="P125" i="29" s="1"/>
  <c r="P126" i="29" s="1"/>
  <c r="P127" i="29" s="1"/>
  <c r="P128" i="29" s="1"/>
  <c r="P129" i="29" s="1"/>
  <c r="P130" i="29" s="1"/>
  <c r="P131" i="29" s="1"/>
  <c r="P132" i="29" s="1"/>
  <c r="P133" i="29" s="1"/>
  <c r="P134" i="29" s="1"/>
  <c r="P135" i="29" s="1"/>
  <c r="P136" i="29" s="1"/>
  <c r="P137" i="29" s="1"/>
  <c r="P138" i="29" s="1"/>
  <c r="P139" i="29" s="1"/>
  <c r="P140" i="29" s="1"/>
  <c r="P141" i="29" s="1"/>
  <c r="P142" i="29" s="1"/>
  <c r="P143" i="29" s="1"/>
  <c r="P144" i="29" s="1"/>
  <c r="P145" i="29" s="1"/>
  <c r="P146" i="29" s="1"/>
  <c r="P147" i="29" s="1"/>
  <c r="P148" i="29" s="1"/>
  <c r="P149" i="29" s="1"/>
  <c r="P150" i="29" s="1"/>
  <c r="P151" i="29" s="1"/>
  <c r="P152" i="29" s="1"/>
  <c r="P153" i="29" s="1"/>
  <c r="P154" i="29" s="1"/>
  <c r="P155" i="29" s="1"/>
  <c r="P156" i="29" s="1"/>
  <c r="C58" i="29"/>
  <c r="C59" i="29" s="1"/>
  <c r="G57" i="29"/>
  <c r="F57" i="29"/>
  <c r="E57" i="29"/>
  <c r="D57" i="29"/>
  <c r="S55" i="29"/>
  <c r="U55" i="29" s="1"/>
  <c r="W55" i="29" s="1"/>
  <c r="Y55" i="29" s="1"/>
  <c r="E36" i="29"/>
  <c r="F36" i="29" s="1"/>
  <c r="G36" i="29" s="1"/>
  <c r="H36" i="29" s="1"/>
  <c r="D10" i="29"/>
  <c r="C91" i="25" l="1"/>
  <c r="C92" i="25" s="1"/>
  <c r="D39" i="29"/>
  <c r="E39" i="29" s="1"/>
  <c r="F39" i="29" s="1"/>
  <c r="G39" i="29" s="1"/>
  <c r="H39" i="29" s="1"/>
  <c r="D40" i="29"/>
  <c r="E40" i="29"/>
  <c r="E44" i="29" s="1"/>
  <c r="D26" i="29"/>
  <c r="E49" i="29"/>
  <c r="E46" i="29" s="1"/>
  <c r="C60" i="29"/>
  <c r="F38" i="29"/>
  <c r="C50" i="27"/>
  <c r="D45" i="27"/>
  <c r="D44" i="27"/>
  <c r="D39" i="27"/>
  <c r="D33" i="27"/>
  <c r="D31" i="27"/>
  <c r="C31" i="27"/>
  <c r="C10" i="27"/>
  <c r="G10" i="2"/>
  <c r="K57" i="26"/>
  <c r="N58" i="26"/>
  <c r="N59" i="26" s="1"/>
  <c r="N60" i="26" s="1"/>
  <c r="N61" i="26" s="1"/>
  <c r="N62" i="26" s="1"/>
  <c r="N63" i="26" s="1"/>
  <c r="N64" i="26" s="1"/>
  <c r="N65" i="26" s="1"/>
  <c r="N66" i="26" s="1"/>
  <c r="N67" i="26" s="1"/>
  <c r="N68" i="26" s="1"/>
  <c r="N69" i="26" s="1"/>
  <c r="N70" i="26" s="1"/>
  <c r="N71" i="26" s="1"/>
  <c r="N72" i="26" s="1"/>
  <c r="N73" i="26" s="1"/>
  <c r="N74" i="26" s="1"/>
  <c r="N75" i="26" s="1"/>
  <c r="N76" i="26" s="1"/>
  <c r="N77" i="26" s="1"/>
  <c r="N78" i="26" s="1"/>
  <c r="N79" i="26" s="1"/>
  <c r="N80" i="26" s="1"/>
  <c r="N81" i="26" s="1"/>
  <c r="N82" i="26" s="1"/>
  <c r="N83" i="26" s="1"/>
  <c r="N84" i="26" s="1"/>
  <c r="N85" i="26" s="1"/>
  <c r="N86" i="26" s="1"/>
  <c r="N87" i="26" s="1"/>
  <c r="N88" i="26" s="1"/>
  <c r="N89" i="26" s="1"/>
  <c r="N90" i="26" s="1"/>
  <c r="N91" i="26" s="1"/>
  <c r="N92" i="26" s="1"/>
  <c r="N93" i="26" s="1"/>
  <c r="N94" i="26" s="1"/>
  <c r="N95" i="26" s="1"/>
  <c r="N96" i="26" s="1"/>
  <c r="N97" i="26" s="1"/>
  <c r="N98" i="26" s="1"/>
  <c r="N99" i="26" s="1"/>
  <c r="N100" i="26" s="1"/>
  <c r="N101" i="26" s="1"/>
  <c r="N102" i="26" s="1"/>
  <c r="N103" i="26" s="1"/>
  <c r="N104" i="26" s="1"/>
  <c r="N105" i="26" s="1"/>
  <c r="N106" i="26" s="1"/>
  <c r="N107" i="26" s="1"/>
  <c r="N108" i="26" s="1"/>
  <c r="N109" i="26" s="1"/>
  <c r="N110" i="26" s="1"/>
  <c r="N111" i="26" s="1"/>
  <c r="N112" i="26" s="1"/>
  <c r="N113" i="26" s="1"/>
  <c r="N114" i="26" s="1"/>
  <c r="N115" i="26" s="1"/>
  <c r="N116" i="26" s="1"/>
  <c r="N117" i="26" s="1"/>
  <c r="N118" i="26" s="1"/>
  <c r="N119" i="26" s="1"/>
  <c r="N120" i="26" s="1"/>
  <c r="N121" i="26" s="1"/>
  <c r="N122" i="26" s="1"/>
  <c r="N123" i="26" s="1"/>
  <c r="N124" i="26" s="1"/>
  <c r="N125" i="26" s="1"/>
  <c r="N126" i="26" s="1"/>
  <c r="N127" i="26" s="1"/>
  <c r="N128" i="26" s="1"/>
  <c r="N129" i="26" s="1"/>
  <c r="N130" i="26" s="1"/>
  <c r="N131" i="26" s="1"/>
  <c r="N132" i="26" s="1"/>
  <c r="N133" i="26" s="1"/>
  <c r="N134" i="26" s="1"/>
  <c r="N135" i="26" s="1"/>
  <c r="N136" i="26" s="1"/>
  <c r="N137" i="26" s="1"/>
  <c r="N138" i="26" s="1"/>
  <c r="N139" i="26" s="1"/>
  <c r="N140" i="26" s="1"/>
  <c r="N141" i="26" s="1"/>
  <c r="N142" i="26" s="1"/>
  <c r="N143" i="26" s="1"/>
  <c r="N144" i="26" s="1"/>
  <c r="N145" i="26" s="1"/>
  <c r="N146" i="26" s="1"/>
  <c r="N147" i="26" s="1"/>
  <c r="N148" i="26" s="1"/>
  <c r="N149" i="26" s="1"/>
  <c r="N150" i="26" s="1"/>
  <c r="N151" i="26" s="1"/>
  <c r="N152" i="26" s="1"/>
  <c r="N153" i="26" s="1"/>
  <c r="N154" i="26" s="1"/>
  <c r="N155" i="26" s="1"/>
  <c r="N156" i="26" s="1"/>
  <c r="C58" i="26"/>
  <c r="J57" i="26"/>
  <c r="I57" i="26"/>
  <c r="H57" i="26"/>
  <c r="G57" i="26"/>
  <c r="F57" i="26"/>
  <c r="E57" i="26"/>
  <c r="D57" i="26"/>
  <c r="Q55" i="26"/>
  <c r="S55" i="26" s="1"/>
  <c r="U55" i="26" s="1"/>
  <c r="W55" i="26" s="1"/>
  <c r="Y55" i="26" s="1"/>
  <c r="AA55" i="26" s="1"/>
  <c r="AC55" i="26" s="1"/>
  <c r="D40" i="26"/>
  <c r="F39" i="26"/>
  <c r="G39" i="26" s="1"/>
  <c r="H39" i="26" s="1"/>
  <c r="I39" i="26" s="1"/>
  <c r="J39" i="26" s="1"/>
  <c r="E38" i="26"/>
  <c r="E40" i="26" s="1"/>
  <c r="E44" i="26" s="1"/>
  <c r="E36" i="26"/>
  <c r="F36" i="26" s="1"/>
  <c r="G36" i="26" s="1"/>
  <c r="H36" i="26" s="1"/>
  <c r="I36" i="26" s="1"/>
  <c r="J36" i="26" s="1"/>
  <c r="K36" i="26" s="1"/>
  <c r="D26" i="26"/>
  <c r="D10" i="26"/>
  <c r="J178"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J359"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94" i="25"/>
  <c r="J395"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330"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C64" i="25"/>
  <c r="D54" i="25"/>
  <c r="D51" i="25"/>
  <c r="D52" i="25"/>
  <c r="D53" i="25"/>
  <c r="D50" i="25"/>
  <c r="K357" i="25" l="1"/>
  <c r="K365" i="25"/>
  <c r="K341" i="25"/>
  <c r="K333" i="25"/>
  <c r="C77" i="25"/>
  <c r="C78" i="25" s="1"/>
  <c r="C67" i="25"/>
  <c r="K404" i="25"/>
  <c r="K372" i="25"/>
  <c r="K364" i="25"/>
  <c r="K348" i="25"/>
  <c r="K340" i="25"/>
  <c r="K134" i="25"/>
  <c r="C76" i="25"/>
  <c r="K332" i="25"/>
  <c r="K412" i="25"/>
  <c r="K388" i="25"/>
  <c r="K174" i="25"/>
  <c r="K158" i="25"/>
  <c r="K142" i="25"/>
  <c r="K110" i="25"/>
  <c r="K86" i="25"/>
  <c r="K339" i="25"/>
  <c r="K428" i="25"/>
  <c r="K396" i="25"/>
  <c r="K150" i="25"/>
  <c r="K118" i="25"/>
  <c r="K94" i="25"/>
  <c r="K347" i="25"/>
  <c r="K78" i="25"/>
  <c r="K439" i="25"/>
  <c r="K431" i="25"/>
  <c r="K423" i="25"/>
  <c r="K415" i="25"/>
  <c r="K407" i="25"/>
  <c r="K399" i="25"/>
  <c r="K391" i="25"/>
  <c r="K383" i="25"/>
  <c r="K375" i="25"/>
  <c r="K359" i="25"/>
  <c r="K351" i="25"/>
  <c r="K343" i="25"/>
  <c r="K436" i="25"/>
  <c r="K420" i="25"/>
  <c r="K380" i="25"/>
  <c r="K166" i="25"/>
  <c r="K126" i="25"/>
  <c r="K102" i="25"/>
  <c r="K355" i="25"/>
  <c r="K145" i="25"/>
  <c r="K438" i="25"/>
  <c r="K430" i="25"/>
  <c r="K414" i="25"/>
  <c r="K406" i="25"/>
  <c r="K398" i="25"/>
  <c r="K390" i="25"/>
  <c r="K382" i="25"/>
  <c r="K374" i="25"/>
  <c r="K358" i="25"/>
  <c r="K350" i="25"/>
  <c r="K342" i="25"/>
  <c r="D62" i="27"/>
  <c r="D31" i="29"/>
  <c r="D44" i="29"/>
  <c r="D49" i="29" s="1"/>
  <c r="C62" i="27"/>
  <c r="C30" i="27" s="1"/>
  <c r="D44" i="26"/>
  <c r="D49" i="26" s="1"/>
  <c r="C61" i="29"/>
  <c r="G38" i="29"/>
  <c r="F40" i="29"/>
  <c r="F44" i="29" s="1"/>
  <c r="T57" i="29"/>
  <c r="E41" i="29"/>
  <c r="E58" i="29" s="1"/>
  <c r="S58" i="29" s="1"/>
  <c r="S57" i="29"/>
  <c r="D46" i="27"/>
  <c r="K39" i="26"/>
  <c r="D31" i="26" s="1"/>
  <c r="E49" i="26"/>
  <c r="F38" i="26"/>
  <c r="C59" i="26"/>
  <c r="K434" i="25"/>
  <c r="K157" i="25"/>
  <c r="K133" i="25"/>
  <c r="K109" i="25"/>
  <c r="K85" i="25"/>
  <c r="K427" i="25"/>
  <c r="K403" i="25"/>
  <c r="K371" i="25"/>
  <c r="K410" i="25"/>
  <c r="K386" i="25"/>
  <c r="K346" i="25"/>
  <c r="K334" i="25"/>
  <c r="K165" i="25"/>
  <c r="K141" i="25"/>
  <c r="K117" i="25"/>
  <c r="K93" i="25"/>
  <c r="K435" i="25"/>
  <c r="K411" i="25"/>
  <c r="K387" i="25"/>
  <c r="K363" i="25"/>
  <c r="K426" i="25"/>
  <c r="K402" i="25"/>
  <c r="K394" i="25"/>
  <c r="K370" i="25"/>
  <c r="K362" i="25"/>
  <c r="K338" i="25"/>
  <c r="K366" i="25"/>
  <c r="K437" i="25"/>
  <c r="K429" i="25"/>
  <c r="K421" i="25"/>
  <c r="K413" i="25"/>
  <c r="K405" i="25"/>
  <c r="K397" i="25"/>
  <c r="K389" i="25"/>
  <c r="K381" i="25"/>
  <c r="K373" i="25"/>
  <c r="K173" i="25"/>
  <c r="K149" i="25"/>
  <c r="K125" i="25"/>
  <c r="K101" i="25"/>
  <c r="K419" i="25"/>
  <c r="K395" i="25"/>
  <c r="K379" i="25"/>
  <c r="K418" i="25"/>
  <c r="K378" i="25"/>
  <c r="K354" i="25"/>
  <c r="K367" i="25"/>
  <c r="K349" i="25"/>
  <c r="K356" i="25"/>
  <c r="K162" i="25"/>
  <c r="K114" i="25"/>
  <c r="K175" i="25"/>
  <c r="K167" i="25"/>
  <c r="K159" i="25"/>
  <c r="K151" i="25"/>
  <c r="K143" i="25"/>
  <c r="K135" i="25"/>
  <c r="K127" i="25"/>
  <c r="K119" i="25"/>
  <c r="K111" i="25"/>
  <c r="K103" i="25"/>
  <c r="K95" i="25"/>
  <c r="K87" i="25"/>
  <c r="K79" i="25"/>
  <c r="K155" i="25"/>
  <c r="K138" i="25"/>
  <c r="K122" i="25"/>
  <c r="K98" i="25"/>
  <c r="K90" i="25"/>
  <c r="K82" i="25"/>
  <c r="K337" i="25"/>
  <c r="K178" i="25"/>
  <c r="K169" i="25"/>
  <c r="K161" i="25"/>
  <c r="K153" i="25"/>
  <c r="K137" i="25"/>
  <c r="K129" i="25"/>
  <c r="K121" i="25"/>
  <c r="K113" i="25"/>
  <c r="K105" i="25"/>
  <c r="K97" i="25"/>
  <c r="K89" i="25"/>
  <c r="K81" i="25"/>
  <c r="K424" i="25"/>
  <c r="K154" i="25"/>
  <c r="K106" i="25"/>
  <c r="K176" i="25"/>
  <c r="K168" i="25"/>
  <c r="K160" i="25"/>
  <c r="K152" i="25"/>
  <c r="K144" i="25"/>
  <c r="K136" i="25"/>
  <c r="K128" i="25"/>
  <c r="K120" i="25"/>
  <c r="K112" i="25"/>
  <c r="K104" i="25"/>
  <c r="K96" i="25"/>
  <c r="K88" i="25"/>
  <c r="K80" i="25"/>
  <c r="K422" i="25"/>
  <c r="K170" i="25"/>
  <c r="K130" i="25"/>
  <c r="K172" i="25"/>
  <c r="K164" i="25"/>
  <c r="K156" i="25"/>
  <c r="K148" i="25"/>
  <c r="K140" i="25"/>
  <c r="K132" i="25"/>
  <c r="K124" i="25"/>
  <c r="K116" i="25"/>
  <c r="K108" i="25"/>
  <c r="K100" i="25"/>
  <c r="K92" i="25"/>
  <c r="K84" i="25"/>
  <c r="K441" i="25"/>
  <c r="K433" i="25"/>
  <c r="K425" i="25"/>
  <c r="K417" i="25"/>
  <c r="K409" i="25"/>
  <c r="K401" i="25"/>
  <c r="K393" i="25"/>
  <c r="K385" i="25"/>
  <c r="K377" i="25"/>
  <c r="K369" i="25"/>
  <c r="K361" i="25"/>
  <c r="K353" i="25"/>
  <c r="K345" i="25"/>
  <c r="K171" i="25"/>
  <c r="K163" i="25"/>
  <c r="K147" i="25"/>
  <c r="K139" i="25"/>
  <c r="K131" i="25"/>
  <c r="K123" i="25"/>
  <c r="K115" i="25"/>
  <c r="K107" i="25"/>
  <c r="K99" i="25"/>
  <c r="K91" i="25"/>
  <c r="K83" i="25"/>
  <c r="K440" i="25"/>
  <c r="K432" i="25"/>
  <c r="K416" i="25"/>
  <c r="K408" i="25"/>
  <c r="K400" i="25"/>
  <c r="K392" i="25"/>
  <c r="K384" i="25"/>
  <c r="K376" i="25"/>
  <c r="K368" i="25"/>
  <c r="K360" i="25"/>
  <c r="K352" i="25"/>
  <c r="K344" i="25"/>
  <c r="K336" i="25"/>
  <c r="K146" i="25"/>
  <c r="K335" i="25"/>
  <c r="K177" i="25"/>
  <c r="J7" i="25"/>
  <c r="K7" i="25"/>
  <c r="L7" i="25"/>
  <c r="J8" i="25"/>
  <c r="K8" i="25"/>
  <c r="L8" i="25"/>
  <c r="J9" i="25"/>
  <c r="K9" i="25"/>
  <c r="L9" i="25"/>
  <c r="J10" i="25"/>
  <c r="K10" i="25"/>
  <c r="L10" i="25"/>
  <c r="J11" i="25"/>
  <c r="K11" i="25"/>
  <c r="L11" i="25"/>
  <c r="J12" i="25"/>
  <c r="K12" i="25"/>
  <c r="L12" i="25"/>
  <c r="J13" i="25"/>
  <c r="K13" i="25"/>
  <c r="L13" i="25"/>
  <c r="J14" i="25"/>
  <c r="K14" i="25"/>
  <c r="L14" i="25"/>
  <c r="J15" i="25"/>
  <c r="K15" i="25"/>
  <c r="L15" i="25"/>
  <c r="J16" i="25"/>
  <c r="K16" i="25"/>
  <c r="L16" i="25"/>
  <c r="J17" i="25"/>
  <c r="K17" i="25"/>
  <c r="L17" i="25"/>
  <c r="J18" i="25"/>
  <c r="K18" i="25"/>
  <c r="L18" i="25"/>
  <c r="J19" i="25"/>
  <c r="K19" i="25"/>
  <c r="L19" i="25"/>
  <c r="J20" i="25"/>
  <c r="K20" i="25"/>
  <c r="L20" i="25"/>
  <c r="J21" i="25"/>
  <c r="K21" i="25"/>
  <c r="L21" i="25"/>
  <c r="J22" i="25"/>
  <c r="K22" i="25"/>
  <c r="L22" i="25"/>
  <c r="J23" i="25"/>
  <c r="K23" i="25"/>
  <c r="L23" i="25"/>
  <c r="J24" i="25"/>
  <c r="K24" i="25"/>
  <c r="L24" i="25"/>
  <c r="J25" i="25"/>
  <c r="K25" i="25"/>
  <c r="L25" i="25"/>
  <c r="J26" i="25"/>
  <c r="K26" i="25"/>
  <c r="L26" i="25"/>
  <c r="C65" i="25" s="1"/>
  <c r="C88" i="25" s="1"/>
  <c r="J27" i="25"/>
  <c r="K27" i="25"/>
  <c r="L27" i="25"/>
  <c r="L6" i="25"/>
  <c r="K6" i="25"/>
  <c r="J6" i="25"/>
  <c r="C89" i="25" l="1"/>
  <c r="D13" i="29"/>
  <c r="D15" i="29" s="1"/>
  <c r="D13" i="26"/>
  <c r="D15" i="26" s="1"/>
  <c r="C79" i="25"/>
  <c r="D32" i="26"/>
  <c r="D20" i="27" s="1"/>
  <c r="D28" i="26"/>
  <c r="D64" i="27"/>
  <c r="D67" i="27" s="1"/>
  <c r="D69" i="27" s="1"/>
  <c r="D41" i="29"/>
  <c r="Q57" i="29"/>
  <c r="R57" i="29"/>
  <c r="D46" i="29"/>
  <c r="D58" i="29"/>
  <c r="D59" i="29" s="1"/>
  <c r="D60" i="29" s="1"/>
  <c r="C20" i="27"/>
  <c r="C64" i="27"/>
  <c r="D46" i="26"/>
  <c r="D41" i="26"/>
  <c r="D58" i="26" s="1"/>
  <c r="O57" i="26"/>
  <c r="P57" i="26"/>
  <c r="Q58" i="29"/>
  <c r="E59" i="29"/>
  <c r="H38" i="29"/>
  <c r="G40" i="29"/>
  <c r="G44" i="29" s="1"/>
  <c r="T58" i="29"/>
  <c r="R59" i="29"/>
  <c r="D61" i="29"/>
  <c r="C62" i="29"/>
  <c r="F49" i="29"/>
  <c r="E46" i="26"/>
  <c r="G38" i="26"/>
  <c r="F40" i="26"/>
  <c r="C60" i="26"/>
  <c r="E41" i="26"/>
  <c r="E58" i="26" s="1"/>
  <c r="E59" i="26" s="1"/>
  <c r="R57" i="26"/>
  <c r="Q57" i="26"/>
  <c r="C81" i="25" l="1"/>
  <c r="C82" i="25" s="1"/>
  <c r="C83" i="25" s="1"/>
  <c r="C80" i="25"/>
  <c r="C90" i="25"/>
  <c r="C93" i="25"/>
  <c r="C94" i="25" s="1"/>
  <c r="C95" i="25" s="1"/>
  <c r="Q59" i="29"/>
  <c r="R58" i="29"/>
  <c r="D59" i="26"/>
  <c r="P59" i="26" s="1"/>
  <c r="O58" i="26"/>
  <c r="P58" i="26"/>
  <c r="F46" i="29"/>
  <c r="V57" i="29"/>
  <c r="U57" i="29"/>
  <c r="F41" i="29"/>
  <c r="F58" i="29" s="1"/>
  <c r="R62" i="29"/>
  <c r="Q62" i="29"/>
  <c r="D62" i="29"/>
  <c r="C63" i="29"/>
  <c r="R60" i="29"/>
  <c r="Q60" i="29"/>
  <c r="G49" i="29"/>
  <c r="G46" i="29" s="1"/>
  <c r="H40" i="29"/>
  <c r="H44" i="29" s="1"/>
  <c r="S59" i="29"/>
  <c r="T59" i="29"/>
  <c r="E60" i="29"/>
  <c r="O59" i="26"/>
  <c r="Q59" i="26"/>
  <c r="R59" i="26"/>
  <c r="Q58" i="26"/>
  <c r="R58" i="26"/>
  <c r="F44" i="26"/>
  <c r="F49" i="26" s="1"/>
  <c r="H38" i="26"/>
  <c r="G40" i="26"/>
  <c r="E60" i="26"/>
  <c r="Q60" i="26" s="1"/>
  <c r="C61" i="26"/>
  <c r="D60" i="26" l="1"/>
  <c r="P60" i="26" s="1"/>
  <c r="V58" i="29"/>
  <c r="F59" i="29"/>
  <c r="U58" i="29"/>
  <c r="W57" i="29"/>
  <c r="G41" i="29"/>
  <c r="G58" i="29"/>
  <c r="W58" i="29" s="1"/>
  <c r="X57" i="29"/>
  <c r="S60" i="29"/>
  <c r="T60" i="29"/>
  <c r="E61" i="29"/>
  <c r="H49" i="29"/>
  <c r="H46" i="29" s="1"/>
  <c r="R63" i="29"/>
  <c r="C64" i="29"/>
  <c r="Q63" i="29"/>
  <c r="D63" i="29"/>
  <c r="O60" i="26"/>
  <c r="T57" i="26"/>
  <c r="S57" i="26"/>
  <c r="F41" i="26"/>
  <c r="F58" i="26" s="1"/>
  <c r="R60" i="26"/>
  <c r="I38" i="26"/>
  <c r="H40" i="26"/>
  <c r="O61" i="26"/>
  <c r="E61" i="26"/>
  <c r="R61" i="26" s="1"/>
  <c r="D61" i="26"/>
  <c r="P61" i="26" s="1"/>
  <c r="C62" i="26"/>
  <c r="G44" i="26"/>
  <c r="G49" i="26" s="1"/>
  <c r="F46" i="26"/>
  <c r="D51" i="29" l="1"/>
  <c r="Y57" i="29"/>
  <c r="H41" i="29"/>
  <c r="Z57" i="29"/>
  <c r="H58" i="29"/>
  <c r="Z58" i="29" s="1"/>
  <c r="X58" i="29"/>
  <c r="T61" i="29"/>
  <c r="S61" i="29"/>
  <c r="E62" i="29"/>
  <c r="C65" i="29"/>
  <c r="R64" i="29"/>
  <c r="Q64" i="29"/>
  <c r="D64" i="29"/>
  <c r="F60" i="29"/>
  <c r="U59" i="29"/>
  <c r="V59" i="29"/>
  <c r="G59" i="29"/>
  <c r="T58" i="26"/>
  <c r="S58" i="26"/>
  <c r="Q61" i="26"/>
  <c r="J38" i="26"/>
  <c r="I40" i="26"/>
  <c r="D62" i="26"/>
  <c r="E62" i="26"/>
  <c r="R62" i="26" s="1"/>
  <c r="O62" i="26"/>
  <c r="P62" i="26"/>
  <c r="C63" i="26"/>
  <c r="V57" i="26"/>
  <c r="U57" i="26"/>
  <c r="G41" i="26"/>
  <c r="G58" i="26" s="1"/>
  <c r="G59" i="26" s="1"/>
  <c r="H44" i="26"/>
  <c r="H49" i="26" s="1"/>
  <c r="G46" i="26"/>
  <c r="F59" i="26"/>
  <c r="V60" i="29" l="1"/>
  <c r="U60" i="29"/>
  <c r="F61" i="29"/>
  <c r="E51" i="29"/>
  <c r="H59" i="29"/>
  <c r="X59" i="29"/>
  <c r="G60" i="29"/>
  <c r="W59" i="29"/>
  <c r="Y58" i="29"/>
  <c r="T62" i="29"/>
  <c r="S62" i="29"/>
  <c r="E63" i="29"/>
  <c r="C66" i="29"/>
  <c r="D65" i="29"/>
  <c r="R65" i="29"/>
  <c r="Q65" i="29"/>
  <c r="J40" i="26"/>
  <c r="J44" i="26" s="1"/>
  <c r="K38" i="26"/>
  <c r="V58" i="26"/>
  <c r="Q62" i="26"/>
  <c r="U58" i="26"/>
  <c r="U59" i="26"/>
  <c r="V59" i="26"/>
  <c r="G60" i="26"/>
  <c r="W57" i="26"/>
  <c r="X57" i="26"/>
  <c r="H41" i="26"/>
  <c r="H58" i="26" s="1"/>
  <c r="X58" i="26" s="1"/>
  <c r="H46" i="26"/>
  <c r="P63" i="26"/>
  <c r="C64" i="26"/>
  <c r="E63" i="26"/>
  <c r="Q63" i="26" s="1"/>
  <c r="D63" i="26"/>
  <c r="O63" i="26"/>
  <c r="T59" i="26"/>
  <c r="F60" i="26"/>
  <c r="S59" i="26"/>
  <c r="J49" i="26"/>
  <c r="I44" i="26"/>
  <c r="I49" i="26" s="1"/>
  <c r="I46" i="26" s="1"/>
  <c r="C26" i="2" a="1"/>
  <c r="E25" i="2"/>
  <c r="F25" i="2"/>
  <c r="C24" i="2"/>
  <c r="F24" i="2"/>
  <c r="D13" i="2"/>
  <c r="C25" i="2" s="1"/>
  <c r="E13" i="2"/>
  <c r="D25" i="2" s="1"/>
  <c r="F10" i="2"/>
  <c r="E24" i="2" s="1"/>
  <c r="E10" i="2"/>
  <c r="D24" i="2" s="1"/>
  <c r="C67" i="29" l="1"/>
  <c r="R66" i="29"/>
  <c r="Q66" i="29"/>
  <c r="D66" i="29"/>
  <c r="W60" i="29"/>
  <c r="G61" i="29"/>
  <c r="X60" i="29"/>
  <c r="F62" i="29"/>
  <c r="U61" i="29"/>
  <c r="V61" i="29"/>
  <c r="S63" i="29"/>
  <c r="T63" i="29"/>
  <c r="E64" i="29"/>
  <c r="Y59" i="29"/>
  <c r="Z59" i="29"/>
  <c r="H60" i="29"/>
  <c r="C29" i="2"/>
  <c r="E28" i="2"/>
  <c r="D28" i="2"/>
  <c r="C28" i="2"/>
  <c r="F29" i="2"/>
  <c r="D5" i="26"/>
  <c r="D16" i="26" s="1"/>
  <c r="D20" i="26" s="1"/>
  <c r="C26" i="2"/>
  <c r="F28" i="2"/>
  <c r="AA57" i="26"/>
  <c r="W58" i="26"/>
  <c r="K40" i="26"/>
  <c r="R63" i="26"/>
  <c r="J41" i="26"/>
  <c r="T60" i="26"/>
  <c r="S60" i="26"/>
  <c r="F61" i="26"/>
  <c r="H59" i="26"/>
  <c r="G61" i="26"/>
  <c r="U60" i="26"/>
  <c r="V60" i="26"/>
  <c r="C65" i="26"/>
  <c r="P64" i="26"/>
  <c r="D64" i="26"/>
  <c r="O64" i="26"/>
  <c r="E64" i="26"/>
  <c r="R64" i="26" s="1"/>
  <c r="J46" i="26"/>
  <c r="AB57" i="26"/>
  <c r="I41" i="26"/>
  <c r="I58" i="26" s="1"/>
  <c r="Y57" i="26"/>
  <c r="Z57" i="26"/>
  <c r="D29" i="2"/>
  <c r="E29" i="2"/>
  <c r="F27" i="2"/>
  <c r="E27" i="2"/>
  <c r="D27" i="2"/>
  <c r="D5" i="29" l="1"/>
  <c r="D16" i="29" s="1"/>
  <c r="D20" i="29" s="1"/>
  <c r="X61" i="29"/>
  <c r="W61" i="29"/>
  <c r="G62" i="29"/>
  <c r="U62" i="29"/>
  <c r="V62" i="29"/>
  <c r="F63" i="29"/>
  <c r="S64" i="29"/>
  <c r="T64" i="29"/>
  <c r="E65" i="29"/>
  <c r="C68" i="29"/>
  <c r="Q67" i="29"/>
  <c r="D67" i="29"/>
  <c r="E67" i="29"/>
  <c r="R67" i="29"/>
  <c r="Z60" i="29"/>
  <c r="Y60" i="29"/>
  <c r="H61" i="29"/>
  <c r="J58" i="26"/>
  <c r="J59" i="26" s="1"/>
  <c r="AB59" i="26" s="1"/>
  <c r="K44" i="26"/>
  <c r="K49" i="26" s="1"/>
  <c r="D51" i="26" s="1"/>
  <c r="I59" i="26"/>
  <c r="Z58" i="26"/>
  <c r="Y58" i="26"/>
  <c r="Q64" i="26"/>
  <c r="V61" i="26"/>
  <c r="U61" i="26"/>
  <c r="G62" i="26"/>
  <c r="X59" i="26"/>
  <c r="H60" i="26"/>
  <c r="W59" i="26"/>
  <c r="T61" i="26"/>
  <c r="S61" i="26"/>
  <c r="F62" i="26"/>
  <c r="C66" i="26"/>
  <c r="O65" i="26"/>
  <c r="D65" i="26"/>
  <c r="P65" i="26"/>
  <c r="E65" i="26"/>
  <c r="R65" i="26" s="1"/>
  <c r="D25" i="29" l="1"/>
  <c r="D22" i="29"/>
  <c r="D25" i="26"/>
  <c r="D29" i="26" s="1"/>
  <c r="D22" i="26"/>
  <c r="AA58" i="26"/>
  <c r="AB58" i="26"/>
  <c r="D23" i="27"/>
  <c r="V63" i="29"/>
  <c r="U63" i="29"/>
  <c r="F64" i="29"/>
  <c r="H62" i="29"/>
  <c r="Z61" i="29"/>
  <c r="Y61" i="29"/>
  <c r="G63" i="29"/>
  <c r="X62" i="29"/>
  <c r="W62" i="29"/>
  <c r="S65" i="29"/>
  <c r="T65" i="29"/>
  <c r="E66" i="29"/>
  <c r="Q68" i="29"/>
  <c r="D68" i="29"/>
  <c r="C69" i="29"/>
  <c r="R68" i="29"/>
  <c r="E68" i="29"/>
  <c r="T68" i="29"/>
  <c r="S68" i="29"/>
  <c r="C67" i="27"/>
  <c r="C69" i="27" s="1"/>
  <c r="AD57" i="26"/>
  <c r="AC57" i="26"/>
  <c r="J60" i="26"/>
  <c r="AB60" i="26" s="1"/>
  <c r="AA59" i="26"/>
  <c r="K41" i="26"/>
  <c r="K58" i="26" s="1"/>
  <c r="K46" i="26"/>
  <c r="Q65" i="26"/>
  <c r="O66" i="26"/>
  <c r="D66" i="26"/>
  <c r="C67" i="26"/>
  <c r="P66" i="26"/>
  <c r="E66" i="26"/>
  <c r="R66" i="26" s="1"/>
  <c r="T62" i="26"/>
  <c r="S62" i="26"/>
  <c r="F63" i="26"/>
  <c r="V62" i="26"/>
  <c r="U62" i="26"/>
  <c r="G63" i="26"/>
  <c r="X60" i="26"/>
  <c r="W60" i="26"/>
  <c r="H61" i="26"/>
  <c r="Y59" i="26"/>
  <c r="Z59" i="26"/>
  <c r="I60" i="26"/>
  <c r="D25" i="27" l="1"/>
  <c r="D29" i="29"/>
  <c r="D30" i="29"/>
  <c r="D27" i="29"/>
  <c r="C25" i="27"/>
  <c r="D27" i="26"/>
  <c r="D30" i="26"/>
  <c r="D26" i="27"/>
  <c r="H63" i="29"/>
  <c r="Y62" i="29"/>
  <c r="Z62" i="29"/>
  <c r="V64" i="29"/>
  <c r="U64" i="29"/>
  <c r="F65" i="29"/>
  <c r="R69" i="29"/>
  <c r="E69" i="29"/>
  <c r="Q69" i="29"/>
  <c r="D69" i="29"/>
  <c r="S69" i="29"/>
  <c r="C70" i="29"/>
  <c r="T69" i="29"/>
  <c r="S66" i="29"/>
  <c r="T66" i="29"/>
  <c r="X63" i="29"/>
  <c r="W63" i="29"/>
  <c r="G64" i="29"/>
  <c r="AC58" i="26"/>
  <c r="K59" i="26"/>
  <c r="AD59" i="26" s="1"/>
  <c r="AD58" i="26"/>
  <c r="AA60" i="26"/>
  <c r="J61" i="26"/>
  <c r="AB61" i="26" s="1"/>
  <c r="U63" i="26"/>
  <c r="V63" i="26"/>
  <c r="G64" i="26"/>
  <c r="P67" i="26"/>
  <c r="E67" i="26"/>
  <c r="Q67" i="26" s="1"/>
  <c r="O67" i="26"/>
  <c r="D67" i="26"/>
  <c r="C68" i="26"/>
  <c r="Q66" i="26"/>
  <c r="W61" i="26"/>
  <c r="X61" i="26"/>
  <c r="H62" i="26"/>
  <c r="Y60" i="26"/>
  <c r="Z60" i="26"/>
  <c r="I61" i="26"/>
  <c r="S63" i="26"/>
  <c r="T63" i="26"/>
  <c r="F64" i="26"/>
  <c r="D40" i="27" l="1"/>
  <c r="D49" i="27" s="1"/>
  <c r="D52" i="27" s="1"/>
  <c r="E51" i="26"/>
  <c r="W64" i="29"/>
  <c r="X64" i="29"/>
  <c r="G65" i="29"/>
  <c r="S70" i="29"/>
  <c r="R70" i="29"/>
  <c r="E70" i="29"/>
  <c r="Q70" i="29"/>
  <c r="D70" i="29"/>
  <c r="T70" i="29"/>
  <c r="C71" i="29"/>
  <c r="V65" i="29"/>
  <c r="U65" i="29"/>
  <c r="F66" i="29"/>
  <c r="Z63" i="29"/>
  <c r="Y63" i="29"/>
  <c r="H64" i="29"/>
  <c r="J62" i="26"/>
  <c r="AA62" i="26" s="1"/>
  <c r="AA61" i="26"/>
  <c r="K60" i="26"/>
  <c r="AC59" i="26"/>
  <c r="R67" i="26"/>
  <c r="Y61" i="26"/>
  <c r="Z61" i="26"/>
  <c r="I62" i="26"/>
  <c r="U64" i="26"/>
  <c r="V64" i="26"/>
  <c r="G65" i="26"/>
  <c r="Q68" i="26"/>
  <c r="P68" i="26"/>
  <c r="E68" i="26"/>
  <c r="C69" i="26"/>
  <c r="O68" i="26"/>
  <c r="D68" i="26"/>
  <c r="R68" i="26"/>
  <c r="X62" i="26"/>
  <c r="H63" i="26"/>
  <c r="W62" i="26"/>
  <c r="T64" i="26"/>
  <c r="S64" i="26"/>
  <c r="F65" i="26"/>
  <c r="C23" i="27"/>
  <c r="C26" i="27" s="1"/>
  <c r="C40" i="27" s="1"/>
  <c r="J63" i="26" l="1"/>
  <c r="T71" i="29"/>
  <c r="S71" i="29"/>
  <c r="Q71" i="29"/>
  <c r="D71" i="29"/>
  <c r="R71" i="29"/>
  <c r="E71" i="29"/>
  <c r="C72" i="29"/>
  <c r="Z64" i="29"/>
  <c r="Y64" i="29"/>
  <c r="H65" i="29"/>
  <c r="U66" i="29"/>
  <c r="V66" i="29"/>
  <c r="F67" i="29"/>
  <c r="W65" i="29"/>
  <c r="X65" i="29"/>
  <c r="G66" i="29"/>
  <c r="C49" i="27"/>
  <c r="C52" i="27" s="1"/>
  <c r="K61" i="26"/>
  <c r="AC60" i="26"/>
  <c r="AD60" i="26"/>
  <c r="AB62" i="26"/>
  <c r="AA63" i="26"/>
  <c r="J64" i="26"/>
  <c r="AB63" i="26"/>
  <c r="R69" i="26"/>
  <c r="Q69" i="26"/>
  <c r="D69" i="26"/>
  <c r="P69" i="26"/>
  <c r="E69" i="26"/>
  <c r="O69" i="26"/>
  <c r="C70" i="26"/>
  <c r="V65" i="26"/>
  <c r="U65" i="26"/>
  <c r="G66" i="26"/>
  <c r="S65" i="26"/>
  <c r="T65" i="26"/>
  <c r="F66" i="26"/>
  <c r="I63" i="26"/>
  <c r="Z62" i="26"/>
  <c r="Y62" i="26"/>
  <c r="W63" i="26"/>
  <c r="X63" i="26"/>
  <c r="H64" i="26"/>
  <c r="V67" i="29" l="1"/>
  <c r="U67" i="29"/>
  <c r="F68" i="29"/>
  <c r="C73" i="29"/>
  <c r="Q72" i="29"/>
  <c r="T72" i="29"/>
  <c r="S72" i="29"/>
  <c r="R72" i="29"/>
  <c r="E72" i="29"/>
  <c r="D72" i="29"/>
  <c r="X66" i="29"/>
  <c r="W66" i="29"/>
  <c r="G67" i="29"/>
  <c r="Y65" i="29"/>
  <c r="Z65" i="29"/>
  <c r="H66" i="29"/>
  <c r="K62" i="26"/>
  <c r="AD61" i="26"/>
  <c r="AC61" i="26"/>
  <c r="S66" i="26"/>
  <c r="T66" i="26"/>
  <c r="F67" i="26"/>
  <c r="W64" i="26"/>
  <c r="X64" i="26"/>
  <c r="H65" i="26"/>
  <c r="V66" i="26"/>
  <c r="U66" i="26"/>
  <c r="G67" i="26"/>
  <c r="E70" i="26"/>
  <c r="R70" i="26"/>
  <c r="O70" i="26"/>
  <c r="Q70" i="26"/>
  <c r="P70" i="26"/>
  <c r="D70" i="26"/>
  <c r="C71" i="26"/>
  <c r="AB64" i="26"/>
  <c r="AA64" i="26"/>
  <c r="J65" i="26"/>
  <c r="Z63" i="26"/>
  <c r="Y63" i="26"/>
  <c r="I64" i="26"/>
  <c r="W67" i="29" l="1"/>
  <c r="X67" i="29"/>
  <c r="G68" i="29"/>
  <c r="T73" i="29"/>
  <c r="F73" i="29"/>
  <c r="S73" i="29"/>
  <c r="E73" i="29"/>
  <c r="Q73" i="29"/>
  <c r="R73" i="29"/>
  <c r="D73" i="29"/>
  <c r="C74" i="29"/>
  <c r="Y66" i="29"/>
  <c r="Z66" i="29"/>
  <c r="H67" i="29"/>
  <c r="U68" i="29"/>
  <c r="V68" i="29"/>
  <c r="F69" i="29"/>
  <c r="K63" i="26"/>
  <c r="AD62" i="26"/>
  <c r="AC62" i="26"/>
  <c r="S67" i="26"/>
  <c r="T67" i="26"/>
  <c r="F68" i="26"/>
  <c r="X65" i="26"/>
  <c r="W65" i="26"/>
  <c r="H66" i="26"/>
  <c r="Z64" i="26"/>
  <c r="Y64" i="26"/>
  <c r="I65" i="26"/>
  <c r="E71" i="26"/>
  <c r="Q71" i="26"/>
  <c r="R71" i="26"/>
  <c r="C72" i="26"/>
  <c r="P71" i="26"/>
  <c r="O71" i="26"/>
  <c r="D71" i="26"/>
  <c r="AB65" i="26"/>
  <c r="AA65" i="26"/>
  <c r="J66" i="26"/>
  <c r="V67" i="26"/>
  <c r="U67" i="26"/>
  <c r="G68" i="26"/>
  <c r="Y67" i="29" l="1"/>
  <c r="Z67" i="29"/>
  <c r="H68" i="29"/>
  <c r="X68" i="29"/>
  <c r="W68" i="29"/>
  <c r="G69" i="29"/>
  <c r="V69" i="29"/>
  <c r="U69" i="29"/>
  <c r="F70" i="29"/>
  <c r="Q74" i="29"/>
  <c r="D74" i="29"/>
  <c r="U74" i="29"/>
  <c r="C75" i="29"/>
  <c r="V74" i="29"/>
  <c r="S74" i="29"/>
  <c r="F74" i="29"/>
  <c r="T74" i="29"/>
  <c r="E74" i="29"/>
  <c r="R74" i="29"/>
  <c r="K64" i="26"/>
  <c r="AC63" i="26"/>
  <c r="AD63" i="26"/>
  <c r="W66" i="26"/>
  <c r="X66" i="26"/>
  <c r="H67" i="26"/>
  <c r="S68" i="26"/>
  <c r="T68" i="26"/>
  <c r="F69" i="26"/>
  <c r="V68" i="26"/>
  <c r="U68" i="26"/>
  <c r="G69" i="26"/>
  <c r="AB66" i="26"/>
  <c r="AA66" i="26"/>
  <c r="J67" i="26"/>
  <c r="C73" i="26"/>
  <c r="Q72" i="26"/>
  <c r="R72" i="26"/>
  <c r="P72" i="26"/>
  <c r="O72" i="26"/>
  <c r="E72" i="26"/>
  <c r="D72" i="26"/>
  <c r="Y65" i="26"/>
  <c r="Z65" i="26"/>
  <c r="I66" i="26"/>
  <c r="R75" i="29" l="1"/>
  <c r="E75" i="29"/>
  <c r="T75" i="29"/>
  <c r="F75" i="29"/>
  <c r="S75" i="29"/>
  <c r="D75" i="29"/>
  <c r="Q75" i="29"/>
  <c r="U75" i="29"/>
  <c r="C76" i="29"/>
  <c r="V75" i="29"/>
  <c r="U70" i="29"/>
  <c r="V70" i="29"/>
  <c r="F71" i="29"/>
  <c r="F72" i="29" s="1"/>
  <c r="Z68" i="29"/>
  <c r="Y68" i="29"/>
  <c r="H69" i="29"/>
  <c r="W69" i="29"/>
  <c r="X69" i="29"/>
  <c r="G70" i="29"/>
  <c r="K65" i="26"/>
  <c r="AC64" i="26"/>
  <c r="AD64" i="26"/>
  <c r="C74" i="26"/>
  <c r="R73" i="26"/>
  <c r="O73" i="26"/>
  <c r="D73" i="26"/>
  <c r="P73" i="26"/>
  <c r="Q73" i="26"/>
  <c r="E73" i="26"/>
  <c r="AA67" i="26"/>
  <c r="AB67" i="26"/>
  <c r="J68" i="26"/>
  <c r="W67" i="26"/>
  <c r="X67" i="26"/>
  <c r="H68" i="26"/>
  <c r="T69" i="26"/>
  <c r="S69" i="26"/>
  <c r="F70" i="26"/>
  <c r="Y66" i="26"/>
  <c r="Z66" i="26"/>
  <c r="I67" i="26"/>
  <c r="V69" i="26"/>
  <c r="U69" i="26"/>
  <c r="G70" i="26"/>
  <c r="V72" i="29" l="1"/>
  <c r="U72" i="29"/>
  <c r="X70" i="29"/>
  <c r="W70" i="29"/>
  <c r="G71" i="29"/>
  <c r="Z69" i="29"/>
  <c r="Y69" i="29"/>
  <c r="H70" i="29"/>
  <c r="V71" i="29"/>
  <c r="U71" i="29"/>
  <c r="S76" i="29"/>
  <c r="F76" i="29"/>
  <c r="U76" i="29"/>
  <c r="C77" i="29"/>
  <c r="V76" i="29"/>
  <c r="D76" i="29"/>
  <c r="R76" i="29"/>
  <c r="T76" i="29"/>
  <c r="E76" i="29"/>
  <c r="Q76" i="29"/>
  <c r="K66" i="26"/>
  <c r="AD65" i="26"/>
  <c r="AC65" i="26"/>
  <c r="V70" i="26"/>
  <c r="U70" i="26"/>
  <c r="G71" i="26"/>
  <c r="Y67" i="26"/>
  <c r="Z67" i="26"/>
  <c r="I68" i="26"/>
  <c r="O74" i="26"/>
  <c r="D74" i="26"/>
  <c r="T74" i="26"/>
  <c r="C75" i="26"/>
  <c r="P74" i="26"/>
  <c r="E74" i="26"/>
  <c r="S74" i="26"/>
  <c r="F74" i="26"/>
  <c r="R74" i="26"/>
  <c r="Q74" i="26"/>
  <c r="S70" i="26"/>
  <c r="T70" i="26"/>
  <c r="F71" i="26"/>
  <c r="F72" i="26" s="1"/>
  <c r="F73" i="26" s="1"/>
  <c r="X68" i="26"/>
  <c r="W68" i="26"/>
  <c r="H69" i="26"/>
  <c r="AA68" i="26"/>
  <c r="AB68" i="26"/>
  <c r="J69" i="26"/>
  <c r="Z70" i="29" l="1"/>
  <c r="Y70" i="29"/>
  <c r="H71" i="29"/>
  <c r="W71" i="29"/>
  <c r="X71" i="29"/>
  <c r="G72" i="29"/>
  <c r="T77" i="29"/>
  <c r="S77" i="29"/>
  <c r="E77" i="29"/>
  <c r="R77" i="29"/>
  <c r="D77" i="29"/>
  <c r="Q77" i="29"/>
  <c r="U77" i="29"/>
  <c r="F77" i="29"/>
  <c r="V77" i="29"/>
  <c r="C78" i="29"/>
  <c r="K67" i="26"/>
  <c r="AC66" i="26"/>
  <c r="AD66" i="26"/>
  <c r="S73" i="26"/>
  <c r="T73" i="26"/>
  <c r="T72" i="26"/>
  <c r="S72" i="26"/>
  <c r="AA69" i="26"/>
  <c r="AB69" i="26"/>
  <c r="J70" i="26"/>
  <c r="U71" i="26"/>
  <c r="V71" i="26"/>
  <c r="G72" i="26"/>
  <c r="T71" i="26"/>
  <c r="S71" i="26"/>
  <c r="P75" i="26"/>
  <c r="E75" i="26"/>
  <c r="O75" i="26"/>
  <c r="D75" i="26"/>
  <c r="C76" i="26"/>
  <c r="T75" i="26"/>
  <c r="Q75" i="26"/>
  <c r="F75" i="26"/>
  <c r="S75" i="26"/>
  <c r="R75" i="26"/>
  <c r="W69" i="26"/>
  <c r="X69" i="26"/>
  <c r="H70" i="26"/>
  <c r="Z68" i="26"/>
  <c r="Y68" i="26"/>
  <c r="I69" i="26"/>
  <c r="X72" i="29" l="1"/>
  <c r="W72" i="29"/>
  <c r="G73" i="29"/>
  <c r="Z71" i="29"/>
  <c r="Y71" i="29"/>
  <c r="H72" i="29"/>
  <c r="U78" i="29"/>
  <c r="T78" i="29"/>
  <c r="F78" i="29"/>
  <c r="C79" i="29"/>
  <c r="V78" i="29"/>
  <c r="E78" i="29"/>
  <c r="D78" i="29"/>
  <c r="R78" i="29"/>
  <c r="Q78" i="29"/>
  <c r="S78" i="29"/>
  <c r="AD67" i="26"/>
  <c r="AC67" i="26"/>
  <c r="K68" i="26"/>
  <c r="Y69" i="26"/>
  <c r="Z69" i="26"/>
  <c r="I70" i="26"/>
  <c r="AB70" i="26"/>
  <c r="AA70" i="26"/>
  <c r="J71" i="26"/>
  <c r="Q76" i="26"/>
  <c r="F76" i="26"/>
  <c r="P76" i="26"/>
  <c r="E76" i="26"/>
  <c r="O76" i="26"/>
  <c r="D76" i="26"/>
  <c r="C77" i="26"/>
  <c r="R76" i="26"/>
  <c r="S76" i="26"/>
  <c r="T76" i="26"/>
  <c r="U72" i="26"/>
  <c r="V72" i="26"/>
  <c r="G73" i="26"/>
  <c r="W70" i="26"/>
  <c r="X70" i="26"/>
  <c r="H71" i="26"/>
  <c r="Z72" i="29" l="1"/>
  <c r="Y72" i="29"/>
  <c r="H73" i="29"/>
  <c r="X73" i="29"/>
  <c r="W73" i="29"/>
  <c r="G74" i="29"/>
  <c r="V79" i="29"/>
  <c r="S79" i="29"/>
  <c r="E79" i="29"/>
  <c r="R79" i="29"/>
  <c r="D79" i="29"/>
  <c r="Q79" i="29"/>
  <c r="T79" i="29"/>
  <c r="F79" i="29"/>
  <c r="U79" i="29"/>
  <c r="G79" i="29"/>
  <c r="C80" i="29"/>
  <c r="AD68" i="26"/>
  <c r="AC68" i="26"/>
  <c r="K69" i="26"/>
  <c r="R77" i="26"/>
  <c r="Q77" i="26"/>
  <c r="F77" i="26"/>
  <c r="D77" i="26"/>
  <c r="P77" i="26"/>
  <c r="E77" i="26"/>
  <c r="O77" i="26"/>
  <c r="S77" i="26"/>
  <c r="T77" i="26"/>
  <c r="C78" i="26"/>
  <c r="Y70" i="26"/>
  <c r="Z70" i="26"/>
  <c r="I71" i="26"/>
  <c r="V73" i="26"/>
  <c r="U73" i="26"/>
  <c r="G74" i="26"/>
  <c r="W71" i="26"/>
  <c r="X71" i="26"/>
  <c r="H72" i="26"/>
  <c r="AA71" i="26"/>
  <c r="AB71" i="26"/>
  <c r="J72" i="26"/>
  <c r="Y73" i="29" l="1"/>
  <c r="Z73" i="29"/>
  <c r="H74" i="29"/>
  <c r="X74" i="29"/>
  <c r="W74" i="29"/>
  <c r="G75" i="29"/>
  <c r="C81" i="29"/>
  <c r="W80" i="29"/>
  <c r="X80" i="29"/>
  <c r="V80" i="29"/>
  <c r="T80" i="29"/>
  <c r="F80" i="29"/>
  <c r="U80" i="29"/>
  <c r="G80" i="29"/>
  <c r="Q80" i="29"/>
  <c r="E80" i="29"/>
  <c r="D80" i="29"/>
  <c r="R80" i="29"/>
  <c r="S80" i="29"/>
  <c r="AD69" i="26"/>
  <c r="K70" i="26"/>
  <c r="AC69" i="26"/>
  <c r="W72" i="26"/>
  <c r="X72" i="26"/>
  <c r="H73" i="26"/>
  <c r="AB72" i="26"/>
  <c r="AA72" i="26"/>
  <c r="J73" i="26"/>
  <c r="S78" i="26"/>
  <c r="E78" i="26"/>
  <c r="R78" i="26"/>
  <c r="Q78" i="26"/>
  <c r="F78" i="26"/>
  <c r="D78" i="26"/>
  <c r="T78" i="26"/>
  <c r="P78" i="26"/>
  <c r="O78" i="26"/>
  <c r="C79" i="26"/>
  <c r="V74" i="26"/>
  <c r="U74" i="26"/>
  <c r="G75" i="26"/>
  <c r="Y71" i="26"/>
  <c r="Z71" i="26"/>
  <c r="I72" i="26"/>
  <c r="Z74" i="29" l="1"/>
  <c r="Y74" i="29"/>
  <c r="H75" i="29"/>
  <c r="R81" i="29"/>
  <c r="E81" i="29"/>
  <c r="Q81" i="29"/>
  <c r="D81" i="29"/>
  <c r="X81" i="29"/>
  <c r="S81" i="29"/>
  <c r="F81" i="29"/>
  <c r="C82" i="29"/>
  <c r="G81" i="29"/>
  <c r="T81" i="29"/>
  <c r="W81" i="29"/>
  <c r="V81" i="29"/>
  <c r="U81" i="29"/>
  <c r="X75" i="29"/>
  <c r="W75" i="29"/>
  <c r="G76" i="29"/>
  <c r="AC70" i="26"/>
  <c r="AD70" i="26"/>
  <c r="K71" i="26"/>
  <c r="W73" i="26"/>
  <c r="X73" i="26"/>
  <c r="H74" i="26"/>
  <c r="T79" i="26"/>
  <c r="S79" i="26"/>
  <c r="Q79" i="26"/>
  <c r="E79" i="26"/>
  <c r="R79" i="26"/>
  <c r="F79" i="26"/>
  <c r="P79" i="26"/>
  <c r="C80" i="26"/>
  <c r="D79" i="26"/>
  <c r="O79" i="26"/>
  <c r="Y72" i="26"/>
  <c r="Z72" i="26"/>
  <c r="I73" i="26"/>
  <c r="V75" i="26"/>
  <c r="U75" i="26"/>
  <c r="G76" i="26"/>
  <c r="AA73" i="26"/>
  <c r="AB73" i="26"/>
  <c r="J74" i="26"/>
  <c r="S82" i="29" l="1"/>
  <c r="F82" i="29"/>
  <c r="R82" i="29"/>
  <c r="E82" i="29"/>
  <c r="Q82" i="29"/>
  <c r="D82" i="29"/>
  <c r="T82" i="29"/>
  <c r="G82" i="29"/>
  <c r="X82" i="29"/>
  <c r="W82" i="29"/>
  <c r="U82" i="29"/>
  <c r="V82" i="29"/>
  <c r="C83" i="29"/>
  <c r="Z75" i="29"/>
  <c r="Y75" i="29"/>
  <c r="H76" i="29"/>
  <c r="W76" i="29"/>
  <c r="X76" i="29"/>
  <c r="G77" i="29"/>
  <c r="G78" i="29" s="1"/>
  <c r="AC71" i="26"/>
  <c r="AD71" i="26"/>
  <c r="K72" i="26"/>
  <c r="C81" i="26"/>
  <c r="U80" i="26"/>
  <c r="T80" i="26"/>
  <c r="R80" i="26"/>
  <c r="Q80" i="26"/>
  <c r="S80" i="26"/>
  <c r="G80" i="26"/>
  <c r="V80" i="26"/>
  <c r="F80" i="26"/>
  <c r="O80" i="26"/>
  <c r="D80" i="26"/>
  <c r="P80" i="26"/>
  <c r="E80" i="26"/>
  <c r="W74" i="26"/>
  <c r="X74" i="26"/>
  <c r="H75" i="26"/>
  <c r="Z73" i="26"/>
  <c r="Y73" i="26"/>
  <c r="I74" i="26"/>
  <c r="AB74" i="26"/>
  <c r="AA74" i="26"/>
  <c r="J75" i="26"/>
  <c r="U76" i="26"/>
  <c r="V76" i="26"/>
  <c r="G77" i="26"/>
  <c r="G78" i="26" s="1"/>
  <c r="X78" i="29" l="1"/>
  <c r="W78" i="29"/>
  <c r="T83" i="29"/>
  <c r="G83" i="29"/>
  <c r="S83" i="29"/>
  <c r="F83" i="29"/>
  <c r="R83" i="29"/>
  <c r="E83" i="29"/>
  <c r="U83" i="29"/>
  <c r="Q83" i="29"/>
  <c r="C84" i="29"/>
  <c r="V83" i="29"/>
  <c r="X83" i="29"/>
  <c r="W83" i="29"/>
  <c r="D83" i="29"/>
  <c r="X77" i="29"/>
  <c r="W77" i="29"/>
  <c r="Z76" i="29"/>
  <c r="Y76" i="29"/>
  <c r="H77" i="29"/>
  <c r="AD72" i="26"/>
  <c r="K73" i="26"/>
  <c r="AC72" i="26"/>
  <c r="V78" i="26"/>
  <c r="U78" i="26"/>
  <c r="G79" i="26"/>
  <c r="AA75" i="26"/>
  <c r="AB75" i="26"/>
  <c r="J76" i="26"/>
  <c r="Y74" i="26"/>
  <c r="Z74" i="26"/>
  <c r="I75" i="26"/>
  <c r="U77" i="26"/>
  <c r="V77" i="26"/>
  <c r="X75" i="26"/>
  <c r="W75" i="26"/>
  <c r="H76" i="26"/>
  <c r="V81" i="26"/>
  <c r="R81" i="26"/>
  <c r="C82" i="26"/>
  <c r="U81" i="26"/>
  <c r="T81" i="26"/>
  <c r="G81" i="26"/>
  <c r="S81" i="26"/>
  <c r="O81" i="26"/>
  <c r="D81" i="26"/>
  <c r="F81" i="26"/>
  <c r="Q81" i="26"/>
  <c r="E81" i="26"/>
  <c r="P81" i="26"/>
  <c r="U84" i="29" l="1"/>
  <c r="T84" i="29"/>
  <c r="G84" i="29"/>
  <c r="S84" i="29"/>
  <c r="F84" i="29"/>
  <c r="V84" i="29"/>
  <c r="E84" i="29"/>
  <c r="D84" i="29"/>
  <c r="W84" i="29"/>
  <c r="X84" i="29"/>
  <c r="C85" i="29"/>
  <c r="R84" i="29"/>
  <c r="Q84" i="29"/>
  <c r="Z77" i="29"/>
  <c r="Y77" i="29"/>
  <c r="H78" i="29"/>
  <c r="AD73" i="26"/>
  <c r="AC73" i="26"/>
  <c r="K74" i="26"/>
  <c r="U79" i="26"/>
  <c r="V79" i="26"/>
  <c r="O82" i="26"/>
  <c r="D82" i="26"/>
  <c r="V82" i="26"/>
  <c r="S82" i="26"/>
  <c r="C83" i="26"/>
  <c r="U82" i="26"/>
  <c r="T82" i="26"/>
  <c r="P82" i="26"/>
  <c r="E82" i="26"/>
  <c r="R82" i="26"/>
  <c r="Q82" i="26"/>
  <c r="G82" i="26"/>
  <c r="F82" i="26"/>
  <c r="W76" i="26"/>
  <c r="X76" i="26"/>
  <c r="H77" i="26"/>
  <c r="AB76" i="26"/>
  <c r="AA76" i="26"/>
  <c r="J77" i="26"/>
  <c r="Y75" i="26"/>
  <c r="Z75" i="26"/>
  <c r="I76" i="26"/>
  <c r="Z78" i="29" l="1"/>
  <c r="Y78" i="29"/>
  <c r="H79" i="29"/>
  <c r="V85" i="29"/>
  <c r="U85" i="29"/>
  <c r="T85" i="29"/>
  <c r="G85" i="29"/>
  <c r="C86" i="29"/>
  <c r="W85" i="29"/>
  <c r="S85" i="29"/>
  <c r="R85" i="29"/>
  <c r="Q85" i="29"/>
  <c r="X85" i="29"/>
  <c r="F85" i="29"/>
  <c r="D85" i="29"/>
  <c r="E85" i="29"/>
  <c r="AD74" i="26"/>
  <c r="K75" i="26"/>
  <c r="AC74" i="26"/>
  <c r="AA77" i="26"/>
  <c r="AB77" i="26"/>
  <c r="J78" i="26"/>
  <c r="Y76" i="26"/>
  <c r="Z76" i="26"/>
  <c r="I77" i="26"/>
  <c r="P83" i="26"/>
  <c r="E83" i="26"/>
  <c r="O83" i="26"/>
  <c r="D83" i="26"/>
  <c r="V83" i="26"/>
  <c r="U83" i="26"/>
  <c r="C84" i="26"/>
  <c r="Q83" i="26"/>
  <c r="F83" i="26"/>
  <c r="T83" i="26"/>
  <c r="G83" i="26"/>
  <c r="R83" i="26"/>
  <c r="S83" i="26"/>
  <c r="X77" i="26"/>
  <c r="W77" i="26"/>
  <c r="H78" i="26"/>
  <c r="C87" i="29" l="1"/>
  <c r="W86" i="29"/>
  <c r="V86" i="29"/>
  <c r="U86" i="29"/>
  <c r="H86" i="29"/>
  <c r="X86" i="29"/>
  <c r="G86" i="29"/>
  <c r="F86" i="29"/>
  <c r="D86" i="29"/>
  <c r="E86" i="29"/>
  <c r="Q86" i="29"/>
  <c r="R86" i="29"/>
  <c r="T86" i="29"/>
  <c r="S86" i="29"/>
  <c r="Z79" i="29"/>
  <c r="Y79" i="29"/>
  <c r="H80" i="29"/>
  <c r="AC75" i="26"/>
  <c r="K76" i="26"/>
  <c r="AD75" i="26"/>
  <c r="Q84" i="26"/>
  <c r="F84" i="26"/>
  <c r="P84" i="26"/>
  <c r="E84" i="26"/>
  <c r="O84" i="26"/>
  <c r="D84" i="26"/>
  <c r="V84" i="26"/>
  <c r="U84" i="26"/>
  <c r="G84" i="26"/>
  <c r="S84" i="26"/>
  <c r="T84" i="26"/>
  <c r="C85" i="26"/>
  <c r="R84" i="26"/>
  <c r="AB78" i="26"/>
  <c r="AA78" i="26"/>
  <c r="J79" i="26"/>
  <c r="W78" i="26"/>
  <c r="X78" i="26"/>
  <c r="H79" i="26"/>
  <c r="Z77" i="26"/>
  <c r="Y77" i="26"/>
  <c r="I78" i="26"/>
  <c r="Z80" i="29" l="1"/>
  <c r="Y80" i="29"/>
  <c r="H81" i="29"/>
  <c r="X87" i="29"/>
  <c r="C88" i="29"/>
  <c r="W87" i="29"/>
  <c r="V87" i="29"/>
  <c r="Y87" i="29"/>
  <c r="Q87" i="29"/>
  <c r="D87" i="29"/>
  <c r="U87" i="29"/>
  <c r="T87" i="29"/>
  <c r="R87" i="29"/>
  <c r="S87" i="29"/>
  <c r="Z87" i="29"/>
  <c r="E87" i="29"/>
  <c r="H87" i="29"/>
  <c r="G87" i="29"/>
  <c r="F87" i="29"/>
  <c r="AC76" i="26"/>
  <c r="K77" i="26"/>
  <c r="AD76" i="26"/>
  <c r="Y78" i="26"/>
  <c r="Z78" i="26"/>
  <c r="I79" i="26"/>
  <c r="X79" i="26"/>
  <c r="W79" i="26"/>
  <c r="H80" i="26"/>
  <c r="R85" i="26"/>
  <c r="G85" i="26"/>
  <c r="Q85" i="26"/>
  <c r="F85" i="26"/>
  <c r="P85" i="26"/>
  <c r="E85" i="26"/>
  <c r="S85" i="26"/>
  <c r="O85" i="26"/>
  <c r="C86" i="26"/>
  <c r="T85" i="26"/>
  <c r="D85" i="26"/>
  <c r="U85" i="26"/>
  <c r="V85" i="26"/>
  <c r="AB79" i="26"/>
  <c r="AA79" i="26"/>
  <c r="J80" i="26"/>
  <c r="Z81" i="29" l="1"/>
  <c r="Y81" i="29"/>
  <c r="H82" i="29"/>
  <c r="Y88" i="29"/>
  <c r="Q88" i="29"/>
  <c r="D88" i="29"/>
  <c r="X88" i="29"/>
  <c r="C89" i="29"/>
  <c r="W88" i="29"/>
  <c r="Z88" i="29"/>
  <c r="R88" i="29"/>
  <c r="E88" i="29"/>
  <c r="H88" i="29"/>
  <c r="F88" i="29"/>
  <c r="G88" i="29"/>
  <c r="S88" i="29"/>
  <c r="U88" i="29"/>
  <c r="T88" i="29"/>
  <c r="V88" i="29"/>
  <c r="K78" i="26"/>
  <c r="AD77" i="26"/>
  <c r="AC77" i="26"/>
  <c r="AA80" i="26"/>
  <c r="AB80" i="26"/>
  <c r="J81" i="26"/>
  <c r="W80" i="26"/>
  <c r="X80" i="26"/>
  <c r="H81" i="26"/>
  <c r="Y79" i="26"/>
  <c r="Z79" i="26"/>
  <c r="I80" i="26"/>
  <c r="S86" i="26"/>
  <c r="H86" i="26"/>
  <c r="R86" i="26"/>
  <c r="G86" i="26"/>
  <c r="Q86" i="26"/>
  <c r="F86" i="26"/>
  <c r="T86" i="26"/>
  <c r="X86" i="26"/>
  <c r="E86" i="26"/>
  <c r="W86" i="26"/>
  <c r="D86" i="26"/>
  <c r="V86" i="26"/>
  <c r="U86" i="26"/>
  <c r="P86" i="26"/>
  <c r="C87" i="26"/>
  <c r="O86" i="26"/>
  <c r="Z89" i="29" l="1"/>
  <c r="R89" i="29"/>
  <c r="E89" i="29"/>
  <c r="Y89" i="29"/>
  <c r="Q89" i="29"/>
  <c r="D89" i="29"/>
  <c r="X89" i="29"/>
  <c r="S89" i="29"/>
  <c r="F89" i="29"/>
  <c r="W89" i="29"/>
  <c r="V89" i="29"/>
  <c r="T89" i="29"/>
  <c r="U89" i="29"/>
  <c r="G89" i="29"/>
  <c r="C90" i="29"/>
  <c r="H89" i="29"/>
  <c r="Z82" i="29"/>
  <c r="Y82" i="29"/>
  <c r="H83" i="29"/>
  <c r="H84" i="29" s="1"/>
  <c r="H85" i="29" s="1"/>
  <c r="Z85" i="29" s="1"/>
  <c r="AC78" i="26"/>
  <c r="K79" i="26"/>
  <c r="AD78" i="26"/>
  <c r="AB81" i="26"/>
  <c r="AA81" i="26"/>
  <c r="J82" i="26"/>
  <c r="X81" i="26"/>
  <c r="W81" i="26"/>
  <c r="H82" i="26"/>
  <c r="T87" i="26"/>
  <c r="S87" i="26"/>
  <c r="H87" i="26"/>
  <c r="R87" i="26"/>
  <c r="G87" i="26"/>
  <c r="C88" i="26"/>
  <c r="U87" i="26"/>
  <c r="Q87" i="26"/>
  <c r="P87" i="26"/>
  <c r="O87" i="26"/>
  <c r="F87" i="26"/>
  <c r="V87" i="26"/>
  <c r="X87" i="26"/>
  <c r="W87" i="26"/>
  <c r="D87" i="26"/>
  <c r="E87" i="26"/>
  <c r="Z80" i="26"/>
  <c r="Y80" i="26"/>
  <c r="I81" i="26"/>
  <c r="Y85" i="29" l="1"/>
  <c r="Z84" i="29"/>
  <c r="Y84" i="29"/>
  <c r="Y83" i="29"/>
  <c r="Z83" i="29"/>
  <c r="S90" i="29"/>
  <c r="F90" i="29"/>
  <c r="Z90" i="29"/>
  <c r="R90" i="29"/>
  <c r="E90" i="29"/>
  <c r="Y90" i="29"/>
  <c r="Q90" i="29"/>
  <c r="D90" i="29"/>
  <c r="T90" i="29"/>
  <c r="G90" i="29"/>
  <c r="C91" i="29"/>
  <c r="H90" i="29"/>
  <c r="U90" i="29"/>
  <c r="X90" i="29"/>
  <c r="W90" i="29"/>
  <c r="V90" i="29"/>
  <c r="K80" i="26"/>
  <c r="AC79" i="26"/>
  <c r="AD79" i="26"/>
  <c r="C89" i="26"/>
  <c r="U88" i="26"/>
  <c r="T88" i="26"/>
  <c r="S88" i="26"/>
  <c r="H88" i="26"/>
  <c r="V88" i="26"/>
  <c r="G88" i="26"/>
  <c r="F88" i="26"/>
  <c r="X88" i="26"/>
  <c r="E88" i="26"/>
  <c r="W88" i="26"/>
  <c r="D88" i="26"/>
  <c r="R88" i="26"/>
  <c r="O88" i="26"/>
  <c r="Q88" i="26"/>
  <c r="P88" i="26"/>
  <c r="Z81" i="26"/>
  <c r="Y81" i="26"/>
  <c r="I82" i="26"/>
  <c r="W82" i="26"/>
  <c r="X82" i="26"/>
  <c r="H83" i="26"/>
  <c r="H84" i="26" s="1"/>
  <c r="AB82" i="26"/>
  <c r="AA82" i="26"/>
  <c r="J83" i="26"/>
  <c r="T91" i="29" l="1"/>
  <c r="G91" i="29"/>
  <c r="S91" i="29"/>
  <c r="F91" i="29"/>
  <c r="Z91" i="29"/>
  <c r="R91" i="29"/>
  <c r="E91" i="29"/>
  <c r="U91" i="29"/>
  <c r="H91" i="29"/>
  <c r="Y91" i="29"/>
  <c r="D91" i="29"/>
  <c r="X91" i="29"/>
  <c r="V91" i="29"/>
  <c r="W91" i="29"/>
  <c r="C92" i="29"/>
  <c r="Q91" i="29"/>
  <c r="AD80" i="26"/>
  <c r="AC80" i="26"/>
  <c r="K81" i="26"/>
  <c r="W84" i="26"/>
  <c r="X84" i="26"/>
  <c r="H85" i="26"/>
  <c r="X83" i="26"/>
  <c r="W83" i="26"/>
  <c r="AB83" i="26"/>
  <c r="AA83" i="26"/>
  <c r="J84" i="26"/>
  <c r="Z82" i="26"/>
  <c r="Y82" i="26"/>
  <c r="I83" i="26"/>
  <c r="V89" i="26"/>
  <c r="C90" i="26"/>
  <c r="U89" i="26"/>
  <c r="T89" i="26"/>
  <c r="W89" i="26"/>
  <c r="O89" i="26"/>
  <c r="D89" i="26"/>
  <c r="S89" i="26"/>
  <c r="R89" i="26"/>
  <c r="Q89" i="26"/>
  <c r="P89" i="26"/>
  <c r="H89" i="26"/>
  <c r="X89" i="26"/>
  <c r="E89" i="26"/>
  <c r="G89" i="26"/>
  <c r="F89" i="26"/>
  <c r="T92" i="29" l="1"/>
  <c r="G92" i="29"/>
  <c r="X92" i="29"/>
  <c r="W92" i="29"/>
  <c r="C93" i="29"/>
  <c r="V92" i="29"/>
  <c r="H92" i="29"/>
  <c r="Y92" i="29"/>
  <c r="U92" i="29"/>
  <c r="S92" i="29"/>
  <c r="R92" i="29"/>
  <c r="Z92" i="29"/>
  <c r="Q92" i="29"/>
  <c r="F92" i="29"/>
  <c r="D92" i="29"/>
  <c r="E92" i="29"/>
  <c r="AC81" i="26"/>
  <c r="K82" i="26"/>
  <c r="AD81" i="26"/>
  <c r="W85" i="26"/>
  <c r="X85" i="26"/>
  <c r="W90" i="26"/>
  <c r="O90" i="26"/>
  <c r="D90" i="26"/>
  <c r="V90" i="26"/>
  <c r="C91" i="26"/>
  <c r="U90" i="26"/>
  <c r="X90" i="26"/>
  <c r="P90" i="26"/>
  <c r="E90" i="26"/>
  <c r="H90" i="26"/>
  <c r="G90" i="26"/>
  <c r="F90" i="26"/>
  <c r="T90" i="26"/>
  <c r="Q90" i="26"/>
  <c r="S90" i="26"/>
  <c r="R90" i="26"/>
  <c r="Z83" i="26"/>
  <c r="Y83" i="26"/>
  <c r="I84" i="26"/>
  <c r="AB84" i="26"/>
  <c r="AA84" i="26"/>
  <c r="J85" i="26"/>
  <c r="U93" i="29" l="1"/>
  <c r="H93" i="29"/>
  <c r="S93" i="29"/>
  <c r="E93" i="29"/>
  <c r="R93" i="29"/>
  <c r="D93" i="29"/>
  <c r="Z93" i="29"/>
  <c r="Q93" i="29"/>
  <c r="T93" i="29"/>
  <c r="F93" i="29"/>
  <c r="C94" i="29"/>
  <c r="G93" i="29"/>
  <c r="V93" i="29"/>
  <c r="X93" i="29"/>
  <c r="W93" i="29"/>
  <c r="Y93" i="29"/>
  <c r="K83" i="26"/>
  <c r="AD82" i="26"/>
  <c r="AC82" i="26"/>
  <c r="X91" i="26"/>
  <c r="P91" i="26"/>
  <c r="E91" i="26"/>
  <c r="W91" i="26"/>
  <c r="O91" i="26"/>
  <c r="D91" i="26"/>
  <c r="V91" i="26"/>
  <c r="Q91" i="26"/>
  <c r="F91" i="26"/>
  <c r="U91" i="26"/>
  <c r="T91" i="26"/>
  <c r="S91" i="26"/>
  <c r="R91" i="26"/>
  <c r="C92" i="26"/>
  <c r="G91" i="26"/>
  <c r="H91" i="26"/>
  <c r="AB85" i="26"/>
  <c r="AA85" i="26"/>
  <c r="J86" i="26"/>
  <c r="Y84" i="26"/>
  <c r="Z84" i="26"/>
  <c r="I85" i="26"/>
  <c r="V94" i="29" l="1"/>
  <c r="X94" i="29"/>
  <c r="W94" i="29"/>
  <c r="H94" i="29"/>
  <c r="C95" i="29"/>
  <c r="U94" i="29"/>
  <c r="G94" i="29"/>
  <c r="Y94" i="29"/>
  <c r="F94" i="29"/>
  <c r="E94" i="29"/>
  <c r="Z94" i="29"/>
  <c r="D94" i="29"/>
  <c r="Q94" i="29"/>
  <c r="R94" i="29"/>
  <c r="T94" i="29"/>
  <c r="S94" i="29"/>
  <c r="K84" i="26"/>
  <c r="AD83" i="26"/>
  <c r="AC83" i="26"/>
  <c r="Q92" i="26"/>
  <c r="F92" i="26"/>
  <c r="X92" i="26"/>
  <c r="P92" i="26"/>
  <c r="E92" i="26"/>
  <c r="W92" i="26"/>
  <c r="O92" i="26"/>
  <c r="D92" i="26"/>
  <c r="R92" i="26"/>
  <c r="G92" i="26"/>
  <c r="C93" i="26"/>
  <c r="V92" i="26"/>
  <c r="H92" i="26"/>
  <c r="S92" i="26"/>
  <c r="T92" i="26"/>
  <c r="U92" i="26"/>
  <c r="Y85" i="26"/>
  <c r="Z85" i="26"/>
  <c r="I86" i="26"/>
  <c r="AB86" i="26"/>
  <c r="AA86" i="26"/>
  <c r="J87" i="26"/>
  <c r="C96" i="29" l="1"/>
  <c r="W95" i="29"/>
  <c r="S95" i="29"/>
  <c r="E95" i="29"/>
  <c r="R95" i="29"/>
  <c r="D95" i="29"/>
  <c r="Z95" i="29"/>
  <c r="Q95" i="29"/>
  <c r="T95" i="29"/>
  <c r="F95" i="29"/>
  <c r="Y95" i="29"/>
  <c r="X95" i="29"/>
  <c r="U95" i="29"/>
  <c r="V95" i="29"/>
  <c r="G95" i="29"/>
  <c r="H95" i="29"/>
  <c r="K85" i="26"/>
  <c r="AC84" i="26"/>
  <c r="AD84" i="26"/>
  <c r="AA87" i="26"/>
  <c r="AB87" i="26"/>
  <c r="J88" i="26"/>
  <c r="Z93" i="26"/>
  <c r="R93" i="26"/>
  <c r="G93" i="26"/>
  <c r="Y93" i="26"/>
  <c r="Q93" i="26"/>
  <c r="F93" i="26"/>
  <c r="X93" i="26"/>
  <c r="P93" i="26"/>
  <c r="E93" i="26"/>
  <c r="S93" i="26"/>
  <c r="H93" i="26"/>
  <c r="W93" i="26"/>
  <c r="D93" i="26"/>
  <c r="O93" i="26"/>
  <c r="V93" i="26"/>
  <c r="U93" i="26"/>
  <c r="T93" i="26"/>
  <c r="I93" i="26"/>
  <c r="C94" i="26"/>
  <c r="Z86" i="26"/>
  <c r="Y86" i="26"/>
  <c r="I87" i="26"/>
  <c r="X96" i="29" l="1"/>
  <c r="W96" i="29"/>
  <c r="C97" i="29"/>
  <c r="V96" i="29"/>
  <c r="H96" i="29"/>
  <c r="U96" i="29"/>
  <c r="G96" i="29"/>
  <c r="Y96" i="29"/>
  <c r="T96" i="29"/>
  <c r="S96" i="29"/>
  <c r="Q96" i="29"/>
  <c r="R96" i="29"/>
  <c r="Z96" i="29"/>
  <c r="F96" i="29"/>
  <c r="E96" i="29"/>
  <c r="D96" i="29"/>
  <c r="K86" i="26"/>
  <c r="AD85" i="26"/>
  <c r="AC85" i="26"/>
  <c r="Y87" i="26"/>
  <c r="Z87" i="26"/>
  <c r="I88" i="26"/>
  <c r="AA88" i="26"/>
  <c r="AB88" i="26"/>
  <c r="J89" i="26"/>
  <c r="S94" i="26"/>
  <c r="H94" i="26"/>
  <c r="Z94" i="26"/>
  <c r="R94" i="26"/>
  <c r="G94" i="26"/>
  <c r="Y94" i="26"/>
  <c r="Q94" i="26"/>
  <c r="F94" i="26"/>
  <c r="T94" i="26"/>
  <c r="I94" i="26"/>
  <c r="P94" i="26"/>
  <c r="O94" i="26"/>
  <c r="X94" i="26"/>
  <c r="C95" i="26"/>
  <c r="E94" i="26"/>
  <c r="U94" i="26"/>
  <c r="W94" i="26"/>
  <c r="V94" i="26"/>
  <c r="D94" i="26"/>
  <c r="Y97" i="29" l="1"/>
  <c r="Q97" i="29"/>
  <c r="D97" i="29"/>
  <c r="S97" i="29"/>
  <c r="E97" i="29"/>
  <c r="R97" i="29"/>
  <c r="Z97" i="29"/>
  <c r="T97" i="29"/>
  <c r="F97" i="29"/>
  <c r="G97" i="29"/>
  <c r="C98" i="29"/>
  <c r="H97" i="29"/>
  <c r="U97" i="29"/>
  <c r="V97" i="29"/>
  <c r="X97" i="29"/>
  <c r="W97" i="29"/>
  <c r="AD86" i="26"/>
  <c r="K87" i="26"/>
  <c r="AC86" i="26"/>
  <c r="AB89" i="26"/>
  <c r="AA89" i="26"/>
  <c r="J90" i="26"/>
  <c r="Z88" i="26"/>
  <c r="Y88" i="26"/>
  <c r="I89" i="26"/>
  <c r="I90" i="26" s="1"/>
  <c r="T95" i="26"/>
  <c r="I95" i="26"/>
  <c r="S95" i="26"/>
  <c r="H95" i="26"/>
  <c r="Z95" i="26"/>
  <c r="R95" i="26"/>
  <c r="G95" i="26"/>
  <c r="C96" i="26"/>
  <c r="U95" i="26"/>
  <c r="Y95" i="26"/>
  <c r="F95" i="26"/>
  <c r="X95" i="26"/>
  <c r="E95" i="26"/>
  <c r="W95" i="26"/>
  <c r="D95" i="26"/>
  <c r="V95" i="26"/>
  <c r="Q95" i="26"/>
  <c r="P95" i="26"/>
  <c r="O95" i="26"/>
  <c r="Z98" i="29" l="1"/>
  <c r="R98" i="29"/>
  <c r="E98" i="29"/>
  <c r="W98" i="29"/>
  <c r="C99" i="29"/>
  <c r="V98" i="29"/>
  <c r="H98" i="29"/>
  <c r="U98" i="29"/>
  <c r="G98" i="29"/>
  <c r="X98" i="29"/>
  <c r="F98" i="29"/>
  <c r="D98" i="29"/>
  <c r="Y98" i="29"/>
  <c r="Q98" i="29"/>
  <c r="T98" i="29"/>
  <c r="S98" i="29"/>
  <c r="K88" i="26"/>
  <c r="AC87" i="26"/>
  <c r="AD87" i="26"/>
  <c r="Z90" i="26"/>
  <c r="Y90" i="26"/>
  <c r="I91" i="26"/>
  <c r="I92" i="26" s="1"/>
  <c r="C97" i="26"/>
  <c r="U96" i="26"/>
  <c r="T96" i="26"/>
  <c r="I96" i="26"/>
  <c r="S96" i="26"/>
  <c r="H96" i="26"/>
  <c r="V96" i="26"/>
  <c r="R96" i="26"/>
  <c r="Q96" i="26"/>
  <c r="P96" i="26"/>
  <c r="O96" i="26"/>
  <c r="Z96" i="26"/>
  <c r="G96" i="26"/>
  <c r="W96" i="26"/>
  <c r="D96" i="26"/>
  <c r="F96" i="26"/>
  <c r="X96" i="26"/>
  <c r="E96" i="26"/>
  <c r="Y96" i="26"/>
  <c r="Z89" i="26"/>
  <c r="Y89" i="26"/>
  <c r="AA90" i="26"/>
  <c r="AB90" i="26"/>
  <c r="J91" i="26"/>
  <c r="S99" i="29" l="1"/>
  <c r="F99" i="29"/>
  <c r="R99" i="29"/>
  <c r="D99" i="29"/>
  <c r="Z99" i="29"/>
  <c r="Q99" i="29"/>
  <c r="Y99" i="29"/>
  <c r="T99" i="29"/>
  <c r="E99" i="29"/>
  <c r="X99" i="29"/>
  <c r="W99" i="29"/>
  <c r="U99" i="29"/>
  <c r="V99" i="29"/>
  <c r="G99" i="29"/>
  <c r="H99" i="29"/>
  <c r="C100" i="29"/>
  <c r="AD88" i="26"/>
  <c r="K89" i="26"/>
  <c r="AC88" i="26"/>
  <c r="Y92" i="26"/>
  <c r="Z92" i="26"/>
  <c r="Z91" i="26"/>
  <c r="Y91" i="26"/>
  <c r="AB91" i="26"/>
  <c r="AA91" i="26"/>
  <c r="J92" i="26"/>
  <c r="V97" i="26"/>
  <c r="C98" i="26"/>
  <c r="U97" i="26"/>
  <c r="T97" i="26"/>
  <c r="I97" i="26"/>
  <c r="W97" i="26"/>
  <c r="O97" i="26"/>
  <c r="D97" i="26"/>
  <c r="H97" i="26"/>
  <c r="Z97" i="26"/>
  <c r="G97" i="26"/>
  <c r="Y97" i="26"/>
  <c r="F97" i="26"/>
  <c r="X97" i="26"/>
  <c r="E97" i="26"/>
  <c r="S97" i="26"/>
  <c r="P97" i="26"/>
  <c r="R97" i="26"/>
  <c r="Q97" i="26"/>
  <c r="T100" i="29" l="1"/>
  <c r="G100" i="29"/>
  <c r="W100" i="29"/>
  <c r="C101" i="29"/>
  <c r="V100" i="29"/>
  <c r="H100" i="29"/>
  <c r="U100" i="29"/>
  <c r="F100" i="29"/>
  <c r="X100" i="29"/>
  <c r="S100" i="29"/>
  <c r="R100" i="29"/>
  <c r="Q100" i="29"/>
  <c r="Y100" i="29"/>
  <c r="Z100" i="29"/>
  <c r="D100" i="29"/>
  <c r="E100" i="29"/>
  <c r="AD89" i="26"/>
  <c r="K90" i="26"/>
  <c r="AC89" i="26"/>
  <c r="W98" i="26"/>
  <c r="O98" i="26"/>
  <c r="D98" i="26"/>
  <c r="V98" i="26"/>
  <c r="C99" i="26"/>
  <c r="U98" i="26"/>
  <c r="X98" i="26"/>
  <c r="P98" i="26"/>
  <c r="E98" i="26"/>
  <c r="T98" i="26"/>
  <c r="S98" i="26"/>
  <c r="R98" i="26"/>
  <c r="Q98" i="26"/>
  <c r="I98" i="26"/>
  <c r="Y98" i="26"/>
  <c r="F98" i="26"/>
  <c r="Z98" i="26"/>
  <c r="H98" i="26"/>
  <c r="G98" i="26"/>
  <c r="AA92" i="26"/>
  <c r="AB92" i="26"/>
  <c r="J93" i="26"/>
  <c r="U101" i="29" l="1"/>
  <c r="H101" i="29"/>
  <c r="R101" i="29"/>
  <c r="D101" i="29"/>
  <c r="Z101" i="29"/>
  <c r="Q101" i="29"/>
  <c r="Y101" i="29"/>
  <c r="S101" i="29"/>
  <c r="E101" i="29"/>
  <c r="C102" i="29"/>
  <c r="G101" i="29"/>
  <c r="F101" i="29"/>
  <c r="T101" i="29"/>
  <c r="W101" i="29"/>
  <c r="V101" i="29"/>
  <c r="X101" i="29"/>
  <c r="AD90" i="26"/>
  <c r="K91" i="26"/>
  <c r="AC90" i="26"/>
  <c r="AA99" i="26"/>
  <c r="S99" i="26"/>
  <c r="Z99" i="26"/>
  <c r="Y99" i="26"/>
  <c r="AB99" i="26"/>
  <c r="P99" i="26"/>
  <c r="E99" i="26"/>
  <c r="X99" i="26"/>
  <c r="O99" i="26"/>
  <c r="D99" i="26"/>
  <c r="W99" i="26"/>
  <c r="C100" i="26"/>
  <c r="Q99" i="26"/>
  <c r="F99" i="26"/>
  <c r="J99" i="26"/>
  <c r="I99" i="26"/>
  <c r="H99" i="26"/>
  <c r="G99" i="26"/>
  <c r="V99" i="26"/>
  <c r="R99" i="26"/>
  <c r="U99" i="26"/>
  <c r="T99" i="26"/>
  <c r="AA93" i="26"/>
  <c r="AB93" i="26"/>
  <c r="J94" i="26"/>
  <c r="J95" i="26" s="1"/>
  <c r="X102" i="29" l="1"/>
  <c r="C103" i="29"/>
  <c r="W102" i="29"/>
  <c r="V102" i="29"/>
  <c r="Y102" i="29"/>
  <c r="Q102" i="29"/>
  <c r="H102" i="29"/>
  <c r="G102" i="29"/>
  <c r="F102" i="29"/>
  <c r="R102" i="29"/>
  <c r="E102" i="29"/>
  <c r="D102" i="29"/>
  <c r="S102" i="29"/>
  <c r="T102" i="29"/>
  <c r="Z102" i="29"/>
  <c r="U102" i="29"/>
  <c r="AC91" i="26"/>
  <c r="K92" i="26"/>
  <c r="AD91" i="26"/>
  <c r="AA95" i="26"/>
  <c r="AB95" i="26"/>
  <c r="J96" i="26"/>
  <c r="AB100" i="26"/>
  <c r="T100" i="26"/>
  <c r="I100" i="26"/>
  <c r="AA100" i="26"/>
  <c r="S100" i="26"/>
  <c r="H100" i="26"/>
  <c r="Z100" i="26"/>
  <c r="R100" i="26"/>
  <c r="G100" i="26"/>
  <c r="P100" i="26"/>
  <c r="C101" i="26"/>
  <c r="O100" i="26"/>
  <c r="Y100" i="26"/>
  <c r="Q100" i="26"/>
  <c r="J100" i="26"/>
  <c r="F100" i="26"/>
  <c r="E100" i="26"/>
  <c r="D100" i="26"/>
  <c r="X100" i="26"/>
  <c r="U100" i="26"/>
  <c r="W100" i="26"/>
  <c r="V100" i="26"/>
  <c r="AA94" i="26"/>
  <c r="AB94" i="26"/>
  <c r="C104" i="29" l="1"/>
  <c r="Y103" i="29"/>
  <c r="Q103" i="29"/>
  <c r="D103" i="29"/>
  <c r="X103" i="29"/>
  <c r="W103" i="29"/>
  <c r="Z103" i="29"/>
  <c r="R103" i="29"/>
  <c r="E103" i="29"/>
  <c r="V103" i="29"/>
  <c r="U103" i="29"/>
  <c r="T103" i="29"/>
  <c r="F103" i="29"/>
  <c r="S103" i="29"/>
  <c r="G103" i="29"/>
  <c r="H103" i="29"/>
  <c r="AC92" i="26"/>
  <c r="AD92" i="26"/>
  <c r="K93" i="26"/>
  <c r="AB96" i="26"/>
  <c r="AA96" i="26"/>
  <c r="J97" i="26"/>
  <c r="J98" i="26" s="1"/>
  <c r="C102" i="26"/>
  <c r="U101" i="26"/>
  <c r="J101" i="26"/>
  <c r="AB101" i="26"/>
  <c r="T101" i="26"/>
  <c r="I101" i="26"/>
  <c r="AA101" i="26"/>
  <c r="S101" i="26"/>
  <c r="H101" i="26"/>
  <c r="R101" i="26"/>
  <c r="D101" i="26"/>
  <c r="Q101" i="26"/>
  <c r="P101" i="26"/>
  <c r="V101" i="26"/>
  <c r="E101" i="26"/>
  <c r="O101" i="26"/>
  <c r="G101" i="26"/>
  <c r="F101" i="26"/>
  <c r="Z101" i="26"/>
  <c r="W101" i="26"/>
  <c r="Y101" i="26"/>
  <c r="X101" i="26"/>
  <c r="X104" i="29" l="1"/>
  <c r="T104" i="29"/>
  <c r="F104" i="29"/>
  <c r="S104" i="29"/>
  <c r="E104" i="29"/>
  <c r="R104" i="29"/>
  <c r="D104" i="29"/>
  <c r="U104" i="29"/>
  <c r="G104" i="29"/>
  <c r="Q104" i="29"/>
  <c r="V104" i="29"/>
  <c r="C105" i="29"/>
  <c r="Z104" i="29"/>
  <c r="W104" i="29"/>
  <c r="Y104" i="29"/>
  <c r="H104" i="29"/>
  <c r="AD93" i="26"/>
  <c r="AC93" i="26"/>
  <c r="K94" i="26"/>
  <c r="AA98" i="26"/>
  <c r="AB98" i="26"/>
  <c r="AB97" i="26"/>
  <c r="AA97" i="26"/>
  <c r="V102" i="26"/>
  <c r="C103" i="26"/>
  <c r="U102" i="26"/>
  <c r="J102" i="26"/>
  <c r="AB102" i="26"/>
  <c r="T102" i="26"/>
  <c r="I102" i="26"/>
  <c r="W102" i="26"/>
  <c r="F102" i="26"/>
  <c r="S102" i="26"/>
  <c r="E102" i="26"/>
  <c r="R102" i="26"/>
  <c r="D102" i="26"/>
  <c r="X102" i="26"/>
  <c r="G102" i="26"/>
  <c r="Q102" i="26"/>
  <c r="P102" i="26"/>
  <c r="O102" i="26"/>
  <c r="H102" i="26"/>
  <c r="Y102" i="26"/>
  <c r="AA102" i="26"/>
  <c r="Z102" i="26"/>
  <c r="Y105" i="29" l="1"/>
  <c r="Q105" i="29"/>
  <c r="D105" i="29"/>
  <c r="X105" i="29"/>
  <c r="W105" i="29"/>
  <c r="C106" i="29"/>
  <c r="V105" i="29"/>
  <c r="H105" i="29"/>
  <c r="Z105" i="29"/>
  <c r="G105" i="29"/>
  <c r="F105" i="29"/>
  <c r="E105" i="29"/>
  <c r="R105" i="29"/>
  <c r="S105" i="29"/>
  <c r="T105" i="29"/>
  <c r="U105" i="29"/>
  <c r="K95" i="26"/>
  <c r="AC94" i="26"/>
  <c r="AD94" i="26"/>
  <c r="K103" i="26"/>
  <c r="AD103" i="26"/>
  <c r="AC103" i="26"/>
  <c r="W103" i="26"/>
  <c r="O103" i="26"/>
  <c r="D103" i="26"/>
  <c r="V103" i="26"/>
  <c r="C104" i="26"/>
  <c r="U103" i="26"/>
  <c r="J103" i="26"/>
  <c r="X103" i="26"/>
  <c r="P103" i="26"/>
  <c r="E103" i="26"/>
  <c r="AB103" i="26"/>
  <c r="I103" i="26"/>
  <c r="AA103" i="26"/>
  <c r="H103" i="26"/>
  <c r="Z103" i="26"/>
  <c r="G103" i="26"/>
  <c r="Q103" i="26"/>
  <c r="Y103" i="26"/>
  <c r="T103" i="26"/>
  <c r="S103" i="26"/>
  <c r="R103" i="26"/>
  <c r="F103" i="26"/>
  <c r="Z106" i="29" l="1"/>
  <c r="R106" i="29"/>
  <c r="E106" i="29"/>
  <c r="T106" i="29"/>
  <c r="F106" i="29"/>
  <c r="S106" i="29"/>
  <c r="D106" i="29"/>
  <c r="Q106" i="29"/>
  <c r="U106" i="29"/>
  <c r="G106" i="29"/>
  <c r="Y106" i="29"/>
  <c r="X106" i="29"/>
  <c r="W106" i="29"/>
  <c r="C107" i="29"/>
  <c r="H106" i="29"/>
  <c r="V106" i="29"/>
  <c r="K104" i="26"/>
  <c r="AC104" i="26"/>
  <c r="AD104" i="26"/>
  <c r="AD95" i="26"/>
  <c r="AC95" i="26"/>
  <c r="K96" i="26"/>
  <c r="X104" i="26"/>
  <c r="P104" i="26"/>
  <c r="E104" i="26"/>
  <c r="W104" i="26"/>
  <c r="O104" i="26"/>
  <c r="D104" i="26"/>
  <c r="V104" i="26"/>
  <c r="Y104" i="26"/>
  <c r="Q104" i="26"/>
  <c r="F104" i="26"/>
  <c r="U104" i="26"/>
  <c r="T104" i="26"/>
  <c r="S104" i="26"/>
  <c r="Z104" i="26"/>
  <c r="G104" i="26"/>
  <c r="C105" i="26"/>
  <c r="AB104" i="26"/>
  <c r="AA104" i="26"/>
  <c r="R104" i="26"/>
  <c r="H104" i="26"/>
  <c r="I104" i="26"/>
  <c r="J104" i="26"/>
  <c r="S107" i="29" l="1"/>
  <c r="F107" i="29"/>
  <c r="Z107" i="29"/>
  <c r="X107" i="29"/>
  <c r="W107" i="29"/>
  <c r="V107" i="29"/>
  <c r="H107" i="29"/>
  <c r="Y107" i="29"/>
  <c r="U107" i="29"/>
  <c r="T107" i="29"/>
  <c r="R107" i="29"/>
  <c r="C108" i="29"/>
  <c r="D107" i="29"/>
  <c r="G107" i="29"/>
  <c r="E107" i="29"/>
  <c r="Q107" i="29"/>
  <c r="AC96" i="26"/>
  <c r="K97" i="26"/>
  <c r="AD96" i="26"/>
  <c r="K105" i="26"/>
  <c r="AD105" i="26"/>
  <c r="AC105" i="26"/>
  <c r="Y105" i="26"/>
  <c r="Q105" i="26"/>
  <c r="F105" i="26"/>
  <c r="X105" i="26"/>
  <c r="P105" i="26"/>
  <c r="E105" i="26"/>
  <c r="W105" i="26"/>
  <c r="O105" i="26"/>
  <c r="D105" i="26"/>
  <c r="Z105" i="26"/>
  <c r="R105" i="26"/>
  <c r="G105" i="26"/>
  <c r="C106" i="26"/>
  <c r="J105" i="26"/>
  <c r="AB105" i="26"/>
  <c r="I105" i="26"/>
  <c r="S105" i="26"/>
  <c r="H105" i="26"/>
  <c r="AA105" i="26"/>
  <c r="T105" i="26"/>
  <c r="V105" i="26"/>
  <c r="U105" i="26"/>
  <c r="T108" i="29" l="1"/>
  <c r="G108" i="29"/>
  <c r="S108" i="29"/>
  <c r="F108" i="29"/>
  <c r="W108" i="29"/>
  <c r="H108" i="29"/>
  <c r="V108" i="29"/>
  <c r="E108" i="29"/>
  <c r="U108" i="29"/>
  <c r="D108" i="29"/>
  <c r="X108" i="29"/>
  <c r="R108" i="29"/>
  <c r="Q108" i="29"/>
  <c r="Y108" i="29"/>
  <c r="Z108" i="29"/>
  <c r="C109" i="29"/>
  <c r="K98" i="26"/>
  <c r="AD97" i="26"/>
  <c r="AC97" i="26"/>
  <c r="K106" i="26"/>
  <c r="AC106" i="26"/>
  <c r="AD106" i="26"/>
  <c r="Z106" i="26"/>
  <c r="R106" i="26"/>
  <c r="G106" i="26"/>
  <c r="Y106" i="26"/>
  <c r="Q106" i="26"/>
  <c r="F106" i="26"/>
  <c r="X106" i="26"/>
  <c r="P106" i="26"/>
  <c r="E106" i="26"/>
  <c r="AA106" i="26"/>
  <c r="S106" i="26"/>
  <c r="H106" i="26"/>
  <c r="W106" i="26"/>
  <c r="D106" i="26"/>
  <c r="V106" i="26"/>
  <c r="U106" i="26"/>
  <c r="AB106" i="26"/>
  <c r="I106" i="26"/>
  <c r="T106" i="26"/>
  <c r="O106" i="26"/>
  <c r="J106" i="26"/>
  <c r="C107" i="26"/>
  <c r="U109" i="29" l="1"/>
  <c r="H109" i="29"/>
  <c r="T109" i="29"/>
  <c r="G109" i="29"/>
  <c r="V109" i="29"/>
  <c r="Y109" i="29"/>
  <c r="F109" i="29"/>
  <c r="X109" i="29"/>
  <c r="E109" i="29"/>
  <c r="W109" i="29"/>
  <c r="D109" i="29"/>
  <c r="Z109" i="29"/>
  <c r="S109" i="29"/>
  <c r="R109" i="29"/>
  <c r="Q109" i="29"/>
  <c r="C110" i="29"/>
  <c r="K107" i="26"/>
  <c r="AD107" i="26"/>
  <c r="AC107" i="26"/>
  <c r="AC98" i="26"/>
  <c r="K99" i="26"/>
  <c r="AD98" i="26"/>
  <c r="AA107" i="26"/>
  <c r="S107" i="26"/>
  <c r="H107" i="26"/>
  <c r="Z107" i="26"/>
  <c r="R107" i="26"/>
  <c r="G107" i="26"/>
  <c r="Y107" i="26"/>
  <c r="Q107" i="26"/>
  <c r="F107" i="26"/>
  <c r="AB107" i="26"/>
  <c r="T107" i="26"/>
  <c r="I107" i="26"/>
  <c r="P107" i="26"/>
  <c r="O107" i="26"/>
  <c r="U107" i="26"/>
  <c r="C108" i="26"/>
  <c r="X107" i="26"/>
  <c r="W107" i="26"/>
  <c r="V107" i="26"/>
  <c r="J107" i="26"/>
  <c r="E107" i="26"/>
  <c r="D107" i="26"/>
  <c r="V110" i="29" l="1"/>
  <c r="U110" i="29"/>
  <c r="H110" i="29"/>
  <c r="C111" i="29"/>
  <c r="W110" i="29"/>
  <c r="Z110" i="29"/>
  <c r="G110" i="29"/>
  <c r="Y110" i="29"/>
  <c r="F110" i="29"/>
  <c r="Q110" i="29"/>
  <c r="X110" i="29"/>
  <c r="T110" i="29"/>
  <c r="S110" i="29"/>
  <c r="R110" i="29"/>
  <c r="E110" i="29"/>
  <c r="D110" i="29"/>
  <c r="AD99" i="26"/>
  <c r="K100" i="26"/>
  <c r="AC99" i="26"/>
  <c r="K108" i="26"/>
  <c r="AD108" i="26"/>
  <c r="AC108" i="26"/>
  <c r="AB108" i="26"/>
  <c r="T108" i="26"/>
  <c r="I108" i="26"/>
  <c r="AA108" i="26"/>
  <c r="S108" i="26"/>
  <c r="H108" i="26"/>
  <c r="Z108" i="26"/>
  <c r="R108" i="26"/>
  <c r="G108" i="26"/>
  <c r="C109" i="26"/>
  <c r="U108" i="26"/>
  <c r="J108" i="26"/>
  <c r="Y108" i="26"/>
  <c r="F108" i="26"/>
  <c r="X108" i="26"/>
  <c r="E108" i="26"/>
  <c r="W108" i="26"/>
  <c r="D108" i="26"/>
  <c r="V108" i="26"/>
  <c r="O108" i="26"/>
  <c r="Q108" i="26"/>
  <c r="P108" i="26"/>
  <c r="C112" i="29" l="1"/>
  <c r="W111" i="29"/>
  <c r="V111" i="29"/>
  <c r="X111" i="29"/>
  <c r="R111" i="29"/>
  <c r="Q111" i="29"/>
  <c r="H111" i="29"/>
  <c r="S111" i="29"/>
  <c r="Z111" i="29"/>
  <c r="Y111" i="29"/>
  <c r="U111" i="29"/>
  <c r="D111" i="29"/>
  <c r="E111" i="29"/>
  <c r="T111" i="29"/>
  <c r="F111" i="29"/>
  <c r="G111" i="29"/>
  <c r="AD100" i="26"/>
  <c r="K101" i="26"/>
  <c r="AC100" i="26"/>
  <c r="AD109" i="26"/>
  <c r="AC109" i="26"/>
  <c r="K109" i="26"/>
  <c r="C110" i="26"/>
  <c r="U109" i="26"/>
  <c r="J109" i="26"/>
  <c r="AB109" i="26"/>
  <c r="T109" i="26"/>
  <c r="I109" i="26"/>
  <c r="AA109" i="26"/>
  <c r="S109" i="26"/>
  <c r="H109" i="26"/>
  <c r="V109" i="26"/>
  <c r="R109" i="26"/>
  <c r="Q109" i="26"/>
  <c r="P109" i="26"/>
  <c r="W109" i="26"/>
  <c r="D109" i="26"/>
  <c r="O109" i="26"/>
  <c r="G109" i="26"/>
  <c r="F109" i="26"/>
  <c r="E109" i="26"/>
  <c r="X109" i="26"/>
  <c r="Z109" i="26"/>
  <c r="Y109" i="26"/>
  <c r="X112" i="29" l="1"/>
  <c r="C113" i="29"/>
  <c r="W112" i="29"/>
  <c r="Y112" i="29"/>
  <c r="Q112" i="29"/>
  <c r="D112" i="29"/>
  <c r="T112" i="29"/>
  <c r="S112" i="29"/>
  <c r="R112" i="29"/>
  <c r="U112" i="29"/>
  <c r="E112" i="29"/>
  <c r="Z112" i="29"/>
  <c r="F112" i="29"/>
  <c r="V112" i="29"/>
  <c r="G112" i="29"/>
  <c r="H112" i="29"/>
  <c r="AD110" i="26"/>
  <c r="AC110" i="26"/>
  <c r="K102" i="26"/>
  <c r="AD101" i="26"/>
  <c r="AC101" i="26"/>
  <c r="K110" i="26"/>
  <c r="V110" i="26"/>
  <c r="C111" i="26"/>
  <c r="U110" i="26"/>
  <c r="J110" i="26"/>
  <c r="AB110" i="26"/>
  <c r="T110" i="26"/>
  <c r="I110" i="26"/>
  <c r="W110" i="26"/>
  <c r="O110" i="26"/>
  <c r="D110" i="26"/>
  <c r="AA110" i="26"/>
  <c r="H110" i="26"/>
  <c r="Z110" i="26"/>
  <c r="G110" i="26"/>
  <c r="Y110" i="26"/>
  <c r="F110" i="26"/>
  <c r="P110" i="26"/>
  <c r="X110" i="26"/>
  <c r="S110" i="26"/>
  <c r="R110" i="26"/>
  <c r="Q110" i="26"/>
  <c r="E110" i="26"/>
  <c r="S113" i="29" l="1"/>
  <c r="F113" i="29"/>
  <c r="R113" i="29"/>
  <c r="D113" i="29"/>
  <c r="Z113" i="29"/>
  <c r="Q113" i="29"/>
  <c r="T113" i="29"/>
  <c r="E113" i="29"/>
  <c r="X113" i="29"/>
  <c r="G113" i="29"/>
  <c r="W113" i="29"/>
  <c r="V113" i="29"/>
  <c r="Y113" i="29"/>
  <c r="H113" i="29"/>
  <c r="C114" i="29"/>
  <c r="U113" i="29"/>
  <c r="AD111" i="26"/>
  <c r="AC111" i="26"/>
  <c r="AC102" i="26"/>
  <c r="AD102" i="26"/>
  <c r="K111" i="26"/>
  <c r="W111" i="26"/>
  <c r="O111" i="26"/>
  <c r="D111" i="26"/>
  <c r="V111" i="26"/>
  <c r="C112" i="26"/>
  <c r="U111" i="26"/>
  <c r="J111" i="26"/>
  <c r="X111" i="26"/>
  <c r="P111" i="26"/>
  <c r="E111" i="26"/>
  <c r="T111" i="26"/>
  <c r="S111" i="26"/>
  <c r="R111" i="26"/>
  <c r="Y111" i="26"/>
  <c r="F111" i="26"/>
  <c r="AB111" i="26"/>
  <c r="AA111" i="26"/>
  <c r="Z111" i="26"/>
  <c r="Q111" i="26"/>
  <c r="G111" i="26"/>
  <c r="I111" i="26"/>
  <c r="H111" i="26"/>
  <c r="S114" i="29" l="1"/>
  <c r="F114" i="29"/>
  <c r="T114" i="29"/>
  <c r="G114" i="29"/>
  <c r="Y114" i="29"/>
  <c r="X114" i="29"/>
  <c r="Z114" i="29"/>
  <c r="R114" i="29"/>
  <c r="Q114" i="29"/>
  <c r="C115" i="29"/>
  <c r="H114" i="29"/>
  <c r="U114" i="29"/>
  <c r="E114" i="29"/>
  <c r="D114" i="29"/>
  <c r="V114" i="29"/>
  <c r="W114" i="29"/>
  <c r="AC112" i="26"/>
  <c r="AD112" i="26"/>
  <c r="K112" i="26"/>
  <c r="X112" i="26"/>
  <c r="P112" i="26"/>
  <c r="E112" i="26"/>
  <c r="W112" i="26"/>
  <c r="O112" i="26"/>
  <c r="D112" i="26"/>
  <c r="V112" i="26"/>
  <c r="Y112" i="26"/>
  <c r="Q112" i="26"/>
  <c r="F112" i="26"/>
  <c r="C113" i="26"/>
  <c r="J112" i="26"/>
  <c r="AB112" i="26"/>
  <c r="I112" i="26"/>
  <c r="AA112" i="26"/>
  <c r="H112" i="26"/>
  <c r="R112" i="26"/>
  <c r="G112" i="26"/>
  <c r="Z112" i="26"/>
  <c r="S112" i="26"/>
  <c r="T112" i="26"/>
  <c r="U112" i="26"/>
  <c r="T115" i="29" l="1"/>
  <c r="G115" i="29"/>
  <c r="U115" i="29"/>
  <c r="H115" i="29"/>
  <c r="X115" i="29"/>
  <c r="W115" i="29"/>
  <c r="F115" i="29"/>
  <c r="Y115" i="29"/>
  <c r="E115" i="29"/>
  <c r="D115" i="29"/>
  <c r="Z115" i="29"/>
  <c r="C116" i="29"/>
  <c r="V115" i="29"/>
  <c r="S115" i="29"/>
  <c r="R115" i="29"/>
  <c r="Q115" i="29"/>
  <c r="AD113" i="26"/>
  <c r="AC113" i="26"/>
  <c r="K113" i="26"/>
  <c r="X113" i="26"/>
  <c r="P113" i="26"/>
  <c r="W113" i="26"/>
  <c r="V113" i="26"/>
  <c r="S113" i="26"/>
  <c r="F113" i="26"/>
  <c r="C114" i="26"/>
  <c r="R113" i="26"/>
  <c r="E113" i="26"/>
  <c r="AB113" i="26"/>
  <c r="Q113" i="26"/>
  <c r="D113" i="26"/>
  <c r="T113" i="26"/>
  <c r="G113" i="26"/>
  <c r="AA113" i="26"/>
  <c r="Z113" i="26"/>
  <c r="Y113" i="26"/>
  <c r="H113" i="26"/>
  <c r="U113" i="26"/>
  <c r="O113" i="26"/>
  <c r="J113" i="26"/>
  <c r="I113" i="26"/>
  <c r="U116" i="29" l="1"/>
  <c r="H116" i="29"/>
  <c r="V116" i="29"/>
  <c r="W116" i="29"/>
  <c r="F116" i="29"/>
  <c r="T116" i="29"/>
  <c r="E116" i="29"/>
  <c r="X116" i="29"/>
  <c r="G116" i="29"/>
  <c r="Y116" i="29"/>
  <c r="S116" i="29"/>
  <c r="R116" i="29"/>
  <c r="Z116" i="29"/>
  <c r="C117" i="29"/>
  <c r="D116" i="29"/>
  <c r="Q116" i="29"/>
  <c r="AD114" i="26"/>
  <c r="AC114" i="26"/>
  <c r="K114" i="26"/>
  <c r="Y114" i="26"/>
  <c r="Q114" i="26"/>
  <c r="F114" i="26"/>
  <c r="X114" i="26"/>
  <c r="P114" i="26"/>
  <c r="E114" i="26"/>
  <c r="W114" i="26"/>
  <c r="O114" i="26"/>
  <c r="D114" i="26"/>
  <c r="U114" i="26"/>
  <c r="G114" i="26"/>
  <c r="T114" i="26"/>
  <c r="S114" i="26"/>
  <c r="V114" i="26"/>
  <c r="H114" i="26"/>
  <c r="C115" i="26"/>
  <c r="AB114" i="26"/>
  <c r="AA114" i="26"/>
  <c r="I114" i="26"/>
  <c r="Z114" i="26"/>
  <c r="J114" i="26"/>
  <c r="R114" i="26"/>
  <c r="V117" i="29" l="1"/>
  <c r="C118" i="29"/>
  <c r="W117" i="29"/>
  <c r="T117" i="29"/>
  <c r="E117" i="29"/>
  <c r="S117" i="29"/>
  <c r="D117" i="29"/>
  <c r="R117" i="29"/>
  <c r="U117" i="29"/>
  <c r="F117" i="29"/>
  <c r="Q117" i="29"/>
  <c r="H117" i="29"/>
  <c r="X117" i="29"/>
  <c r="G117" i="29"/>
  <c r="Y117" i="29"/>
  <c r="Z117" i="29"/>
  <c r="AD115" i="26"/>
  <c r="AC115" i="26"/>
  <c r="K115" i="26"/>
  <c r="Z115" i="26"/>
  <c r="R115" i="26"/>
  <c r="G115" i="26"/>
  <c r="Y115" i="26"/>
  <c r="Q115" i="26"/>
  <c r="F115" i="26"/>
  <c r="X115" i="26"/>
  <c r="P115" i="26"/>
  <c r="E115" i="26"/>
  <c r="W115" i="26"/>
  <c r="I115" i="26"/>
  <c r="V115" i="26"/>
  <c r="H115" i="26"/>
  <c r="U115" i="26"/>
  <c r="D115" i="26"/>
  <c r="AA115" i="26"/>
  <c r="J115" i="26"/>
  <c r="C116" i="26"/>
  <c r="AB115" i="26"/>
  <c r="T115" i="26"/>
  <c r="S115" i="26"/>
  <c r="O115" i="26"/>
  <c r="C119" i="29" l="1"/>
  <c r="W118" i="29"/>
  <c r="X118" i="29"/>
  <c r="S118" i="29"/>
  <c r="D118" i="29"/>
  <c r="R118" i="29"/>
  <c r="Q118" i="29"/>
  <c r="T118" i="29"/>
  <c r="E118" i="29"/>
  <c r="H118" i="29"/>
  <c r="G118" i="29"/>
  <c r="U118" i="29"/>
  <c r="Z118" i="29"/>
  <c r="Y118" i="29"/>
  <c r="V118" i="29"/>
  <c r="F118" i="29"/>
  <c r="AC116" i="26"/>
  <c r="AD116" i="26"/>
  <c r="K116" i="26"/>
  <c r="AA116" i="26"/>
  <c r="S116" i="26"/>
  <c r="H116" i="26"/>
  <c r="Z116" i="26"/>
  <c r="R116" i="26"/>
  <c r="G116" i="26"/>
  <c r="Y116" i="26"/>
  <c r="Q116" i="26"/>
  <c r="F116" i="26"/>
  <c r="AB116" i="26"/>
  <c r="X116" i="26"/>
  <c r="J116" i="26"/>
  <c r="W116" i="26"/>
  <c r="I116" i="26"/>
  <c r="C117" i="26"/>
  <c r="O116" i="26"/>
  <c r="E116" i="26"/>
  <c r="D116" i="26"/>
  <c r="P116" i="26"/>
  <c r="T116" i="26"/>
  <c r="U116" i="26"/>
  <c r="V116" i="26"/>
  <c r="X119" i="29" l="1"/>
  <c r="Y119" i="29"/>
  <c r="Q119" i="29"/>
  <c r="D119" i="29"/>
  <c r="R119" i="29"/>
  <c r="Z119" i="29"/>
  <c r="S119" i="29"/>
  <c r="H119" i="29"/>
  <c r="G119" i="29"/>
  <c r="C120" i="29"/>
  <c r="F119" i="29"/>
  <c r="T119" i="29"/>
  <c r="E119" i="29"/>
  <c r="U119" i="29"/>
  <c r="V119" i="29"/>
  <c r="W119" i="29"/>
  <c r="AD117" i="26"/>
  <c r="AC117" i="26"/>
  <c r="K117" i="26"/>
  <c r="AB117" i="26"/>
  <c r="T117" i="26"/>
  <c r="I117" i="26"/>
  <c r="AA117" i="26"/>
  <c r="S117" i="26"/>
  <c r="H117" i="26"/>
  <c r="Z117" i="26"/>
  <c r="R117" i="26"/>
  <c r="G117" i="26"/>
  <c r="P117" i="26"/>
  <c r="C118" i="26"/>
  <c r="O117" i="26"/>
  <c r="Y117" i="26"/>
  <c r="Q117" i="26"/>
  <c r="J117" i="26"/>
  <c r="F117" i="26"/>
  <c r="E117" i="26"/>
  <c r="U117" i="26"/>
  <c r="X117" i="26"/>
  <c r="W117" i="26"/>
  <c r="V117" i="26"/>
  <c r="D117" i="26"/>
  <c r="Y120" i="29" l="1"/>
  <c r="Q120" i="29"/>
  <c r="D120" i="29"/>
  <c r="Z120" i="29"/>
  <c r="R120" i="29"/>
  <c r="E120" i="29"/>
  <c r="X120" i="29"/>
  <c r="W120" i="29"/>
  <c r="H120" i="29"/>
  <c r="G120" i="29"/>
  <c r="C121" i="29"/>
  <c r="F120" i="29"/>
  <c r="S120" i="29"/>
  <c r="V120" i="29"/>
  <c r="U120" i="29"/>
  <c r="T120" i="29"/>
  <c r="AC118" i="26"/>
  <c r="AD118" i="26"/>
  <c r="K118" i="26"/>
  <c r="C119" i="26"/>
  <c r="U118" i="26"/>
  <c r="J118" i="26"/>
  <c r="AB118" i="26"/>
  <c r="T118" i="26"/>
  <c r="I118" i="26"/>
  <c r="AA118" i="26"/>
  <c r="S118" i="26"/>
  <c r="H118" i="26"/>
  <c r="R118" i="26"/>
  <c r="D118" i="26"/>
  <c r="Q118" i="26"/>
  <c r="P118" i="26"/>
  <c r="V118" i="26"/>
  <c r="E118" i="26"/>
  <c r="O118" i="26"/>
  <c r="G118" i="26"/>
  <c r="W118" i="26"/>
  <c r="F118" i="26"/>
  <c r="X118" i="26"/>
  <c r="Z118" i="26"/>
  <c r="Y118" i="26"/>
  <c r="Z121" i="29" l="1"/>
  <c r="R121" i="29"/>
  <c r="E121" i="29"/>
  <c r="S121" i="29"/>
  <c r="F121" i="29"/>
  <c r="X121" i="29"/>
  <c r="W121" i="29"/>
  <c r="H121" i="29"/>
  <c r="V121" i="29"/>
  <c r="G121" i="29"/>
  <c r="Y121" i="29"/>
  <c r="C122" i="29"/>
  <c r="D121" i="29"/>
  <c r="Q121" i="29"/>
  <c r="T121" i="29"/>
  <c r="U121" i="29"/>
  <c r="AC119" i="26"/>
  <c r="AD119" i="26"/>
  <c r="K119" i="26"/>
  <c r="V119" i="26"/>
  <c r="C120" i="26"/>
  <c r="U119" i="26"/>
  <c r="J119" i="26"/>
  <c r="AB119" i="26"/>
  <c r="T119" i="26"/>
  <c r="I119" i="26"/>
  <c r="W119" i="26"/>
  <c r="F119" i="26"/>
  <c r="S119" i="26"/>
  <c r="E119" i="26"/>
  <c r="R119" i="26"/>
  <c r="D119" i="26"/>
  <c r="X119" i="26"/>
  <c r="G119" i="26"/>
  <c r="Q119" i="26"/>
  <c r="P119" i="26"/>
  <c r="O119" i="26"/>
  <c r="Y119" i="26"/>
  <c r="AA119" i="26"/>
  <c r="Z119" i="26"/>
  <c r="H119" i="26"/>
  <c r="S122" i="29" l="1"/>
  <c r="F122" i="29"/>
  <c r="T122" i="29"/>
  <c r="G122" i="29"/>
  <c r="W122" i="29"/>
  <c r="H122" i="29"/>
  <c r="V122" i="29"/>
  <c r="E122" i="29"/>
  <c r="C123" i="29"/>
  <c r="U122" i="29"/>
  <c r="D122" i="29"/>
  <c r="X122" i="29"/>
  <c r="Z122" i="29"/>
  <c r="Y122" i="29"/>
  <c r="R122" i="29"/>
  <c r="Q122" i="29"/>
  <c r="AD120" i="26"/>
  <c r="AC120" i="26"/>
  <c r="K120" i="26"/>
  <c r="W120" i="26"/>
  <c r="O120" i="26"/>
  <c r="D120" i="26"/>
  <c r="V120" i="26"/>
  <c r="C121" i="26"/>
  <c r="U120" i="26"/>
  <c r="J120" i="26"/>
  <c r="Y120" i="26"/>
  <c r="H120" i="26"/>
  <c r="X120" i="26"/>
  <c r="G120" i="26"/>
  <c r="T120" i="26"/>
  <c r="F120" i="26"/>
  <c r="Z120" i="26"/>
  <c r="I120" i="26"/>
  <c r="S120" i="26"/>
  <c r="R120" i="26"/>
  <c r="Q120" i="26"/>
  <c r="AA120" i="26"/>
  <c r="P120" i="26"/>
  <c r="E120" i="26"/>
  <c r="AB120" i="26"/>
  <c r="T123" i="29" l="1"/>
  <c r="G123" i="29"/>
  <c r="U123" i="29"/>
  <c r="H123" i="29"/>
  <c r="V123" i="29"/>
  <c r="E123" i="29"/>
  <c r="C124" i="29"/>
  <c r="S123" i="29"/>
  <c r="D123" i="29"/>
  <c r="R123" i="29"/>
  <c r="W123" i="29"/>
  <c r="F123" i="29"/>
  <c r="Z123" i="29"/>
  <c r="Y123" i="29"/>
  <c r="Q123" i="29"/>
  <c r="X123" i="29"/>
  <c r="AD121" i="26"/>
  <c r="AC121" i="26"/>
  <c r="K121" i="26"/>
  <c r="X121" i="26"/>
  <c r="P121" i="26"/>
  <c r="E121" i="26"/>
  <c r="W121" i="26"/>
  <c r="O121" i="26"/>
  <c r="D121" i="26"/>
  <c r="V121" i="26"/>
  <c r="AA121" i="26"/>
  <c r="J121" i="26"/>
  <c r="Z121" i="26"/>
  <c r="I121" i="26"/>
  <c r="Y121" i="26"/>
  <c r="H121" i="26"/>
  <c r="AB121" i="26"/>
  <c r="Q121" i="26"/>
  <c r="U121" i="26"/>
  <c r="T121" i="26"/>
  <c r="S121" i="26"/>
  <c r="C122" i="26"/>
  <c r="R121" i="26"/>
  <c r="G121" i="26"/>
  <c r="F121" i="26"/>
  <c r="U124" i="29" l="1"/>
  <c r="H124" i="29"/>
  <c r="V124" i="29"/>
  <c r="C125" i="29"/>
  <c r="S124" i="29"/>
  <c r="D124" i="29"/>
  <c r="R124" i="29"/>
  <c r="Q124" i="29"/>
  <c r="T124" i="29"/>
  <c r="E124" i="29"/>
  <c r="Z124" i="29"/>
  <c r="Y124" i="29"/>
  <c r="X124" i="29"/>
  <c r="F124" i="29"/>
  <c r="W124" i="29"/>
  <c r="G124" i="29"/>
  <c r="AC122" i="26"/>
  <c r="AD122" i="26"/>
  <c r="K122" i="26"/>
  <c r="Y122" i="26"/>
  <c r="Q122" i="26"/>
  <c r="F122" i="26"/>
  <c r="X122" i="26"/>
  <c r="P122" i="26"/>
  <c r="E122" i="26"/>
  <c r="W122" i="26"/>
  <c r="O122" i="26"/>
  <c r="D122" i="26"/>
  <c r="C123" i="26"/>
  <c r="R122" i="26"/>
  <c r="AB122" i="26"/>
  <c r="AA122" i="26"/>
  <c r="J122" i="26"/>
  <c r="S122" i="26"/>
  <c r="Z122" i="26"/>
  <c r="V122" i="26"/>
  <c r="U122" i="26"/>
  <c r="T122" i="26"/>
  <c r="I122" i="26"/>
  <c r="H122" i="26"/>
  <c r="G122" i="26"/>
  <c r="V125" i="29" l="1"/>
  <c r="C126" i="29"/>
  <c r="W125" i="29"/>
  <c r="R125" i="29"/>
  <c r="Q125" i="29"/>
  <c r="Z125" i="29"/>
  <c r="S125" i="29"/>
  <c r="D125" i="29"/>
  <c r="Y125" i="29"/>
  <c r="X125" i="29"/>
  <c r="U125" i="29"/>
  <c r="E125" i="29"/>
  <c r="F125" i="29"/>
  <c r="T125" i="29"/>
  <c r="G125" i="29"/>
  <c r="H125" i="29"/>
  <c r="AC123" i="26"/>
  <c r="AD123" i="26"/>
  <c r="K123" i="26"/>
  <c r="Z123" i="26"/>
  <c r="R123" i="26"/>
  <c r="G123" i="26"/>
  <c r="Y123" i="26"/>
  <c r="Q123" i="26"/>
  <c r="F123" i="26"/>
  <c r="X123" i="26"/>
  <c r="P123" i="26"/>
  <c r="E123" i="26"/>
  <c r="W123" i="26"/>
  <c r="O123" i="26"/>
  <c r="U123" i="26"/>
  <c r="T123" i="26"/>
  <c r="S123" i="26"/>
  <c r="V123" i="26"/>
  <c r="D123" i="26"/>
  <c r="C124" i="26"/>
  <c r="AB123" i="26"/>
  <c r="H123" i="26"/>
  <c r="AA123" i="26"/>
  <c r="I123" i="26"/>
  <c r="J123" i="26"/>
  <c r="C127" i="29" l="1"/>
  <c r="W126" i="29"/>
  <c r="X126" i="29"/>
  <c r="Q126" i="29"/>
  <c r="Z126" i="29"/>
  <c r="Y126" i="29"/>
  <c r="H126" i="29"/>
  <c r="R126" i="29"/>
  <c r="V126" i="29"/>
  <c r="U126" i="29"/>
  <c r="T126" i="29"/>
  <c r="D126" i="29"/>
  <c r="S126" i="29"/>
  <c r="G126" i="29"/>
  <c r="F126" i="29"/>
  <c r="E126" i="29"/>
  <c r="AD124" i="26"/>
  <c r="AC124" i="26"/>
  <c r="K124" i="26"/>
  <c r="AA124" i="26"/>
  <c r="S124" i="26"/>
  <c r="H124" i="26"/>
  <c r="Z124" i="26"/>
  <c r="R124" i="26"/>
  <c r="G124" i="26"/>
  <c r="Y124" i="26"/>
  <c r="Q124" i="26"/>
  <c r="F124" i="26"/>
  <c r="X124" i="26"/>
  <c r="P124" i="26"/>
  <c r="E124" i="26"/>
  <c r="C125" i="26"/>
  <c r="J124" i="26"/>
  <c r="AB124" i="26"/>
  <c r="I124" i="26"/>
  <c r="O124" i="26"/>
  <c r="D124" i="26"/>
  <c r="T124" i="26"/>
  <c r="W124" i="26"/>
  <c r="V124" i="26"/>
  <c r="U124" i="26"/>
  <c r="X127" i="29" l="1"/>
  <c r="Y127" i="29"/>
  <c r="Q127" i="29"/>
  <c r="D127" i="29"/>
  <c r="Z127" i="29"/>
  <c r="W127" i="29"/>
  <c r="H127" i="29"/>
  <c r="V127" i="29"/>
  <c r="G127" i="29"/>
  <c r="U127" i="29"/>
  <c r="T127" i="29"/>
  <c r="S127" i="29"/>
  <c r="C128" i="29"/>
  <c r="E127" i="29"/>
  <c r="F127" i="29"/>
  <c r="R127" i="29"/>
  <c r="AD125" i="26"/>
  <c r="AC125" i="26"/>
  <c r="K125" i="26"/>
  <c r="AB125" i="26"/>
  <c r="T125" i="26"/>
  <c r="I125" i="26"/>
  <c r="AA125" i="26"/>
  <c r="S125" i="26"/>
  <c r="H125" i="26"/>
  <c r="Z125" i="26"/>
  <c r="R125" i="26"/>
  <c r="G125" i="26"/>
  <c r="Y125" i="26"/>
  <c r="Q125" i="26"/>
  <c r="F125" i="26"/>
  <c r="W125" i="26"/>
  <c r="D125" i="26"/>
  <c r="V125" i="26"/>
  <c r="U125" i="26"/>
  <c r="X125" i="26"/>
  <c r="E125" i="26"/>
  <c r="P125" i="26"/>
  <c r="O125" i="26"/>
  <c r="C126" i="26"/>
  <c r="J125" i="26"/>
  <c r="X128" i="29" l="1"/>
  <c r="Y128" i="29"/>
  <c r="Q128" i="29"/>
  <c r="T128" i="29"/>
  <c r="S128" i="29"/>
  <c r="R128" i="29"/>
  <c r="C129" i="29"/>
  <c r="U128" i="29"/>
  <c r="Z128" i="29"/>
  <c r="W128" i="29"/>
  <c r="V128" i="29"/>
  <c r="AD126" i="26"/>
  <c r="AC126" i="26"/>
  <c r="K126" i="26"/>
  <c r="C127" i="26"/>
  <c r="U126" i="26"/>
  <c r="J126" i="26"/>
  <c r="AB126" i="26"/>
  <c r="T126" i="26"/>
  <c r="I126" i="26"/>
  <c r="AA126" i="26"/>
  <c r="S126" i="26"/>
  <c r="H126" i="26"/>
  <c r="Z126" i="26"/>
  <c r="R126" i="26"/>
  <c r="G126" i="26"/>
  <c r="P126" i="26"/>
  <c r="O126" i="26"/>
  <c r="Q126" i="26"/>
  <c r="Y126" i="26"/>
  <c r="X126" i="26"/>
  <c r="W126" i="26"/>
  <c r="V126" i="26"/>
  <c r="D126" i="26"/>
  <c r="E126" i="26"/>
  <c r="F126" i="26"/>
  <c r="X129" i="29" l="1"/>
  <c r="Y129" i="29"/>
  <c r="Q129" i="29"/>
  <c r="Z129" i="29"/>
  <c r="W129" i="29"/>
  <c r="V129" i="29"/>
  <c r="C130" i="29"/>
  <c r="R129" i="29"/>
  <c r="S129" i="29"/>
  <c r="T129" i="29"/>
  <c r="U129" i="29"/>
  <c r="AC127" i="26"/>
  <c r="AD127" i="26"/>
  <c r="K127" i="26"/>
  <c r="V127" i="26"/>
  <c r="C128" i="26"/>
  <c r="U127" i="26"/>
  <c r="J127" i="26"/>
  <c r="AB127" i="26"/>
  <c r="T127" i="26"/>
  <c r="I127" i="26"/>
  <c r="AA127" i="26"/>
  <c r="S127" i="26"/>
  <c r="H127" i="26"/>
  <c r="Y127" i="26"/>
  <c r="F127" i="26"/>
  <c r="X127" i="26"/>
  <c r="E127" i="26"/>
  <c r="W127" i="26"/>
  <c r="D127" i="26"/>
  <c r="Z127" i="26"/>
  <c r="G127" i="26"/>
  <c r="O127" i="26"/>
  <c r="R127" i="26"/>
  <c r="Q127" i="26"/>
  <c r="P127" i="26"/>
  <c r="X130" i="29" l="1"/>
  <c r="Y130" i="29"/>
  <c r="Q130" i="29"/>
  <c r="T130" i="29"/>
  <c r="S130" i="29"/>
  <c r="R130" i="29"/>
  <c r="C131" i="29"/>
  <c r="U130" i="29"/>
  <c r="V130" i="29"/>
  <c r="Z130" i="29"/>
  <c r="W130" i="29"/>
  <c r="AC128" i="26"/>
  <c r="AD128" i="26"/>
  <c r="K128" i="26"/>
  <c r="V128" i="26"/>
  <c r="C129" i="26"/>
  <c r="U128" i="26"/>
  <c r="AB128" i="26"/>
  <c r="T128" i="26"/>
  <c r="AA128" i="26"/>
  <c r="S128" i="26"/>
  <c r="Y128" i="26"/>
  <c r="X128" i="26"/>
  <c r="W128" i="26"/>
  <c r="Z128" i="26"/>
  <c r="R128" i="26"/>
  <c r="Q128" i="26"/>
  <c r="P128" i="26"/>
  <c r="O128" i="26"/>
  <c r="X131" i="29" l="1"/>
  <c r="Y131" i="29"/>
  <c r="Q131" i="29"/>
  <c r="Z131" i="29"/>
  <c r="W131" i="29"/>
  <c r="V131" i="29"/>
  <c r="U131" i="29"/>
  <c r="T131" i="29"/>
  <c r="S131" i="29"/>
  <c r="R131" i="29"/>
  <c r="C132" i="29"/>
  <c r="AC129" i="26"/>
  <c r="AD129" i="26"/>
  <c r="K129" i="26"/>
  <c r="V129" i="26"/>
  <c r="C130" i="26"/>
  <c r="U129" i="26"/>
  <c r="AB129" i="26"/>
  <c r="T129" i="26"/>
  <c r="AA129" i="26"/>
  <c r="S129" i="26"/>
  <c r="Y129" i="26"/>
  <c r="X129" i="26"/>
  <c r="W129" i="26"/>
  <c r="Z129" i="26"/>
  <c r="O129" i="26"/>
  <c r="P129" i="26"/>
  <c r="R129" i="26"/>
  <c r="Q129" i="26"/>
  <c r="X132" i="29" l="1"/>
  <c r="Y132" i="29"/>
  <c r="Q132" i="29"/>
  <c r="T132" i="29"/>
  <c r="S132" i="29"/>
  <c r="R132" i="29"/>
  <c r="C133" i="29"/>
  <c r="U132" i="29"/>
  <c r="Z132" i="29"/>
  <c r="W132" i="29"/>
  <c r="V132" i="29"/>
  <c r="AD130" i="26"/>
  <c r="AC130" i="26"/>
  <c r="K130" i="26"/>
  <c r="V130" i="26"/>
  <c r="C131" i="26"/>
  <c r="U130" i="26"/>
  <c r="AB130" i="26"/>
  <c r="T130" i="26"/>
  <c r="AA130" i="26"/>
  <c r="S130" i="26"/>
  <c r="Y130" i="26"/>
  <c r="X130" i="26"/>
  <c r="W130" i="26"/>
  <c r="Z130" i="26"/>
  <c r="R130" i="26"/>
  <c r="Q130" i="26"/>
  <c r="P130" i="26"/>
  <c r="O130" i="26"/>
  <c r="X133" i="29" l="1"/>
  <c r="Y133" i="29"/>
  <c r="Q133" i="29"/>
  <c r="Z133" i="29"/>
  <c r="W133" i="29"/>
  <c r="V133" i="29"/>
  <c r="C134" i="29"/>
  <c r="R133" i="29"/>
  <c r="U133" i="29"/>
  <c r="T133" i="29"/>
  <c r="S133" i="29"/>
  <c r="AC131" i="26"/>
  <c r="AD131" i="26"/>
  <c r="K131" i="26"/>
  <c r="V131" i="26"/>
  <c r="C132" i="26"/>
  <c r="U131" i="26"/>
  <c r="AB131" i="26"/>
  <c r="T131" i="26"/>
  <c r="AA131" i="26"/>
  <c r="S131" i="26"/>
  <c r="Y131" i="26"/>
  <c r="X131" i="26"/>
  <c r="W131" i="26"/>
  <c r="Z131" i="26"/>
  <c r="O131" i="26"/>
  <c r="R131" i="26"/>
  <c r="Q131" i="26"/>
  <c r="P131" i="26"/>
  <c r="X134" i="29" l="1"/>
  <c r="Y134" i="29"/>
  <c r="Q134" i="29"/>
  <c r="T134" i="29"/>
  <c r="S134" i="29"/>
  <c r="R134" i="29"/>
  <c r="C135" i="29"/>
  <c r="U134" i="29"/>
  <c r="V134" i="29"/>
  <c r="W134" i="29"/>
  <c r="Z134" i="29"/>
  <c r="AD132" i="26"/>
  <c r="AC132" i="26"/>
  <c r="K132" i="26"/>
  <c r="V132" i="26"/>
  <c r="C133" i="26"/>
  <c r="U132" i="26"/>
  <c r="AB132" i="26"/>
  <c r="T132" i="26"/>
  <c r="AA132" i="26"/>
  <c r="S132" i="26"/>
  <c r="Y132" i="26"/>
  <c r="X132" i="26"/>
  <c r="W132" i="26"/>
  <c r="Z132" i="26"/>
  <c r="R132" i="26"/>
  <c r="Q132" i="26"/>
  <c r="P132" i="26"/>
  <c r="O132" i="26"/>
  <c r="X135" i="29" l="1"/>
  <c r="C136" i="29"/>
  <c r="W135" i="29"/>
  <c r="Y135" i="29"/>
  <c r="Q135" i="29"/>
  <c r="Z135" i="29"/>
  <c r="V135" i="29"/>
  <c r="U135" i="29"/>
  <c r="T135" i="29"/>
  <c r="S135" i="29"/>
  <c r="R135" i="29"/>
  <c r="AC133" i="26"/>
  <c r="AD133" i="26"/>
  <c r="K133" i="26"/>
  <c r="V133" i="26"/>
  <c r="C134" i="26"/>
  <c r="U133" i="26"/>
  <c r="AB133" i="26"/>
  <c r="T133" i="26"/>
  <c r="AA133" i="26"/>
  <c r="S133" i="26"/>
  <c r="Y133" i="26"/>
  <c r="X133" i="26"/>
  <c r="W133" i="26"/>
  <c r="Z133" i="26"/>
  <c r="O133" i="26"/>
  <c r="P133" i="26"/>
  <c r="R133" i="26"/>
  <c r="Q133" i="26"/>
  <c r="X136" i="29" l="1"/>
  <c r="C137" i="29"/>
  <c r="W136" i="29"/>
  <c r="Y136" i="29"/>
  <c r="Q136" i="29"/>
  <c r="V136" i="29"/>
  <c r="U136" i="29"/>
  <c r="T136" i="29"/>
  <c r="Z136" i="29"/>
  <c r="S136" i="29"/>
  <c r="R136" i="29"/>
  <c r="AC134" i="26"/>
  <c r="AD134" i="26"/>
  <c r="K134" i="26"/>
  <c r="V134" i="26"/>
  <c r="C135" i="26"/>
  <c r="U134" i="26"/>
  <c r="AB134" i="26"/>
  <c r="T134" i="26"/>
  <c r="AA134" i="26"/>
  <c r="S134" i="26"/>
  <c r="Y134" i="26"/>
  <c r="X134" i="26"/>
  <c r="W134" i="26"/>
  <c r="Z134" i="26"/>
  <c r="R134" i="26"/>
  <c r="Q134" i="26"/>
  <c r="P134" i="26"/>
  <c r="O134" i="26"/>
  <c r="X137" i="29" l="1"/>
  <c r="C138" i="29"/>
  <c r="W137" i="29"/>
  <c r="Y137" i="29"/>
  <c r="Q137" i="29"/>
  <c r="T137" i="29"/>
  <c r="S137" i="29"/>
  <c r="R137" i="29"/>
  <c r="U137" i="29"/>
  <c r="V137" i="29"/>
  <c r="Z137" i="29"/>
  <c r="AD135" i="26"/>
  <c r="AC135" i="26"/>
  <c r="K135" i="26"/>
  <c r="V135" i="26"/>
  <c r="C136" i="26"/>
  <c r="U135" i="26"/>
  <c r="AB135" i="26"/>
  <c r="T135" i="26"/>
  <c r="AA135" i="26"/>
  <c r="S135" i="26"/>
  <c r="Y135" i="26"/>
  <c r="X135" i="26"/>
  <c r="W135" i="26"/>
  <c r="Z135" i="26"/>
  <c r="O135" i="26"/>
  <c r="R135" i="26"/>
  <c r="Q135" i="26"/>
  <c r="P135" i="26"/>
  <c r="X138" i="29" l="1"/>
  <c r="C139" i="29"/>
  <c r="W138" i="29"/>
  <c r="Z138" i="29"/>
  <c r="Y138" i="29"/>
  <c r="Q138" i="29"/>
  <c r="R138" i="29"/>
  <c r="S138" i="29"/>
  <c r="V138" i="29"/>
  <c r="U138" i="29"/>
  <c r="T138" i="29"/>
  <c r="AC136" i="26"/>
  <c r="AD136" i="26"/>
  <c r="K136" i="26"/>
  <c r="V136" i="26"/>
  <c r="C137" i="26"/>
  <c r="U136" i="26"/>
  <c r="AB136" i="26"/>
  <c r="T136" i="26"/>
  <c r="AA136" i="26"/>
  <c r="S136" i="26"/>
  <c r="Y136" i="26"/>
  <c r="X136" i="26"/>
  <c r="W136" i="26"/>
  <c r="Z136" i="26"/>
  <c r="R136" i="26"/>
  <c r="Q136" i="26"/>
  <c r="P136" i="26"/>
  <c r="O136" i="26"/>
  <c r="X139" i="29" l="1"/>
  <c r="C140" i="29"/>
  <c r="W139" i="29"/>
  <c r="Z139" i="29"/>
  <c r="R139" i="29"/>
  <c r="Y139" i="29"/>
  <c r="Q139" i="29"/>
  <c r="S139" i="29"/>
  <c r="T139" i="29"/>
  <c r="V139" i="29"/>
  <c r="U139" i="29"/>
  <c r="K137" i="26"/>
  <c r="V137" i="26"/>
  <c r="C138" i="26"/>
  <c r="U137" i="26"/>
  <c r="AB137" i="26"/>
  <c r="T137" i="26"/>
  <c r="AA137" i="26"/>
  <c r="S137" i="26"/>
  <c r="Y137" i="26"/>
  <c r="X137" i="26"/>
  <c r="W137" i="26"/>
  <c r="Z137" i="26"/>
  <c r="O137" i="26"/>
  <c r="P137" i="26"/>
  <c r="R137" i="26"/>
  <c r="Q137" i="26"/>
  <c r="X140" i="29" l="1"/>
  <c r="C141" i="29"/>
  <c r="W140" i="29"/>
  <c r="Z140" i="29"/>
  <c r="R140" i="29"/>
  <c r="Y140" i="29"/>
  <c r="Q140" i="29"/>
  <c r="S140" i="29"/>
  <c r="V140" i="29"/>
  <c r="U140" i="29"/>
  <c r="T140" i="29"/>
  <c r="K138" i="26"/>
  <c r="V138" i="26"/>
  <c r="C139" i="26"/>
  <c r="U138" i="26"/>
  <c r="AB138" i="26"/>
  <c r="T138" i="26"/>
  <c r="AA138" i="26"/>
  <c r="S138" i="26"/>
  <c r="Y138" i="26"/>
  <c r="X138" i="26"/>
  <c r="W138" i="26"/>
  <c r="Z138" i="26"/>
  <c r="R138" i="26"/>
  <c r="Q138" i="26"/>
  <c r="P138" i="26"/>
  <c r="O138" i="26"/>
  <c r="X141" i="29" l="1"/>
  <c r="C142" i="29"/>
  <c r="W141" i="29"/>
  <c r="Z141" i="29"/>
  <c r="R141" i="29"/>
  <c r="Y141" i="29"/>
  <c r="Q141" i="29"/>
  <c r="S141" i="29"/>
  <c r="T141" i="29"/>
  <c r="U141" i="29"/>
  <c r="V141" i="29"/>
  <c r="K139" i="26"/>
  <c r="V139" i="26"/>
  <c r="C140" i="26"/>
  <c r="U139" i="26"/>
  <c r="AB139" i="26"/>
  <c r="T139" i="26"/>
  <c r="AA139" i="26"/>
  <c r="S139" i="26"/>
  <c r="Y139" i="26"/>
  <c r="X139" i="26"/>
  <c r="W139" i="26"/>
  <c r="Z139" i="26"/>
  <c r="O139" i="26"/>
  <c r="R139" i="26"/>
  <c r="Q139" i="26"/>
  <c r="P139" i="26"/>
  <c r="X142" i="29" l="1"/>
  <c r="C143" i="29"/>
  <c r="W142" i="29"/>
  <c r="Z142" i="29"/>
  <c r="R142" i="29"/>
  <c r="Y142" i="29"/>
  <c r="Q142" i="29"/>
  <c r="S142" i="29"/>
  <c r="V142" i="29"/>
  <c r="U142" i="29"/>
  <c r="T142" i="29"/>
  <c r="K140" i="26"/>
  <c r="V140" i="26"/>
  <c r="C141" i="26"/>
  <c r="U140" i="26"/>
  <c r="AB140" i="26"/>
  <c r="T140" i="26"/>
  <c r="AA140" i="26"/>
  <c r="S140" i="26"/>
  <c r="Y140" i="26"/>
  <c r="X140" i="26"/>
  <c r="W140" i="26"/>
  <c r="Z140" i="26"/>
  <c r="R140" i="26"/>
  <c r="Q140" i="26"/>
  <c r="P140" i="26"/>
  <c r="O140" i="26"/>
  <c r="X143" i="29" l="1"/>
  <c r="C144" i="29"/>
  <c r="W143" i="29"/>
  <c r="Z143" i="29"/>
  <c r="R143" i="29"/>
  <c r="Y143" i="29"/>
  <c r="Q143" i="29"/>
  <c r="S143" i="29"/>
  <c r="T143" i="29"/>
  <c r="V143" i="29"/>
  <c r="U143" i="29"/>
  <c r="K141" i="26"/>
  <c r="V141" i="26"/>
  <c r="C142" i="26"/>
  <c r="U141" i="26"/>
  <c r="AB141" i="26"/>
  <c r="T141" i="26"/>
  <c r="AA141" i="26"/>
  <c r="S141" i="26"/>
  <c r="Y141" i="26"/>
  <c r="X141" i="26"/>
  <c r="W141" i="26"/>
  <c r="Z141" i="26"/>
  <c r="O141" i="26"/>
  <c r="P141" i="26"/>
  <c r="R141" i="26"/>
  <c r="Q141" i="26"/>
  <c r="X144" i="29" l="1"/>
  <c r="C145" i="29"/>
  <c r="W144" i="29"/>
  <c r="Z144" i="29"/>
  <c r="R144" i="29"/>
  <c r="Y144" i="29"/>
  <c r="Q144" i="29"/>
  <c r="S144" i="29"/>
  <c r="V144" i="29"/>
  <c r="U144" i="29"/>
  <c r="T144" i="29"/>
  <c r="K142" i="26"/>
  <c r="V142" i="26"/>
  <c r="C143" i="26"/>
  <c r="U142" i="26"/>
  <c r="AB142" i="26"/>
  <c r="T142" i="26"/>
  <c r="AA142" i="26"/>
  <c r="S142" i="26"/>
  <c r="Y142" i="26"/>
  <c r="X142" i="26"/>
  <c r="W142" i="26"/>
  <c r="Z142" i="26"/>
  <c r="R142" i="26"/>
  <c r="Q142" i="26"/>
  <c r="P142" i="26"/>
  <c r="O142" i="26"/>
  <c r="X145" i="29" l="1"/>
  <c r="C146" i="29"/>
  <c r="W145" i="29"/>
  <c r="Z145" i="29"/>
  <c r="R145" i="29"/>
  <c r="Y145" i="29"/>
  <c r="Q145" i="29"/>
  <c r="S145" i="29"/>
  <c r="T145" i="29"/>
  <c r="V145" i="29"/>
  <c r="U145" i="29"/>
  <c r="K143" i="26"/>
  <c r="V143" i="26"/>
  <c r="C144" i="26"/>
  <c r="U143" i="26"/>
  <c r="AB143" i="26"/>
  <c r="T143" i="26"/>
  <c r="AA143" i="26"/>
  <c r="S143" i="26"/>
  <c r="Y143" i="26"/>
  <c r="X143" i="26"/>
  <c r="W143" i="26"/>
  <c r="Z143" i="26"/>
  <c r="O143" i="26"/>
  <c r="R143" i="26"/>
  <c r="Q143" i="26"/>
  <c r="P143" i="26"/>
  <c r="X146" i="29" l="1"/>
  <c r="C147" i="29"/>
  <c r="W146" i="29"/>
  <c r="Z146" i="29"/>
  <c r="R146" i="29"/>
  <c r="Y146" i="29"/>
  <c r="Q146" i="29"/>
  <c r="S146" i="29"/>
  <c r="V146" i="29"/>
  <c r="U146" i="29"/>
  <c r="T146" i="29"/>
  <c r="K144" i="26"/>
  <c r="V144" i="26"/>
  <c r="C145" i="26"/>
  <c r="U144" i="26"/>
  <c r="AB144" i="26"/>
  <c r="T144" i="26"/>
  <c r="AA144" i="26"/>
  <c r="S144" i="26"/>
  <c r="Y144" i="26"/>
  <c r="X144" i="26"/>
  <c r="W144" i="26"/>
  <c r="Z144" i="26"/>
  <c r="R144" i="26"/>
  <c r="Q144" i="26"/>
  <c r="P144" i="26"/>
  <c r="O144" i="26"/>
  <c r="X147" i="29" l="1"/>
  <c r="C148" i="29"/>
  <c r="C149" i="29" s="1"/>
  <c r="C150" i="29" s="1"/>
  <c r="C151" i="29" s="1"/>
  <c r="C152" i="29" s="1"/>
  <c r="C153" i="29" s="1"/>
  <c r="C154" i="29" s="1"/>
  <c r="C155" i="29" s="1"/>
  <c r="C156" i="29" s="1"/>
  <c r="W147" i="29"/>
  <c r="Z147" i="29"/>
  <c r="R147" i="29"/>
  <c r="Y147" i="29"/>
  <c r="Q147" i="29"/>
  <c r="S147" i="29"/>
  <c r="T147" i="29"/>
  <c r="V147" i="29"/>
  <c r="U147" i="29"/>
  <c r="K145" i="26"/>
  <c r="V145" i="26"/>
  <c r="C146" i="26"/>
  <c r="U145" i="26"/>
  <c r="AB145" i="26"/>
  <c r="T145" i="26"/>
  <c r="AA145" i="26"/>
  <c r="S145" i="26"/>
  <c r="Y145" i="26"/>
  <c r="X145" i="26"/>
  <c r="W145" i="26"/>
  <c r="Z145" i="26"/>
  <c r="O145" i="26"/>
  <c r="P145" i="26"/>
  <c r="R145" i="26"/>
  <c r="Q145" i="26"/>
  <c r="K146" i="26" l="1"/>
  <c r="V146" i="26"/>
  <c r="C147" i="26"/>
  <c r="U146" i="26"/>
  <c r="AB146" i="26"/>
  <c r="T146" i="26"/>
  <c r="AA146" i="26"/>
  <c r="S146" i="26"/>
  <c r="Y146" i="26"/>
  <c r="X146" i="26"/>
  <c r="W146" i="26"/>
  <c r="Z146" i="26"/>
  <c r="R146" i="26"/>
  <c r="Q146" i="26"/>
  <c r="P146" i="26"/>
  <c r="O146" i="26"/>
  <c r="K147" i="26" l="1"/>
  <c r="V147" i="26"/>
  <c r="C148" i="26"/>
  <c r="U147" i="26"/>
  <c r="AB147" i="26"/>
  <c r="T147" i="26"/>
  <c r="AA147" i="26"/>
  <c r="S147" i="26"/>
  <c r="Y147" i="26"/>
  <c r="X147" i="26"/>
  <c r="W147" i="26"/>
  <c r="Z147" i="26"/>
  <c r="O147" i="26"/>
  <c r="R147" i="26"/>
  <c r="Q147" i="26"/>
  <c r="P147" i="26"/>
  <c r="C149" i="26" l="1"/>
  <c r="K148" i="26"/>
  <c r="C150" i="26" l="1"/>
  <c r="K149" i="26"/>
  <c r="C151" i="26" l="1"/>
  <c r="K150" i="26"/>
  <c r="C152" i="26" l="1"/>
  <c r="K151" i="26"/>
  <c r="C153" i="26" l="1"/>
  <c r="K152" i="26"/>
  <c r="C154" i="26" l="1"/>
  <c r="K153" i="26"/>
  <c r="C155" i="26" l="1"/>
  <c r="K154" i="26"/>
  <c r="C156" i="26" l="1"/>
  <c r="K155" i="26"/>
  <c r="K156" i="2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<sst xmlns="http://schemas.openxmlformats.org/spreadsheetml/2006/main" count="16812" uniqueCount="626">
  <si>
    <t>kWh</t>
  </si>
  <si>
    <t>kg/m3</t>
  </si>
  <si>
    <t>kWh/kg</t>
  </si>
  <si>
    <t>Kart: NGU, kartlag: Borehull - dyp til fjell - med berggrunn og strukturmålinger</t>
  </si>
  <si>
    <t>Granittisk gneis</t>
  </si>
  <si>
    <t>https://publishing.cdlib.org/ucpressebooks/view?docId=ft6v19p151;chunk.id=d0e18336;doc.view=print</t>
  </si>
  <si>
    <t>https://www.thoughtco.com/densities-of-common-rocks-and-minerals-1439119</t>
  </si>
  <si>
    <t>https://www.ngu.no/upload/publikasjoner/rapporter/2000/2000_036.pdf</t>
  </si>
  <si>
    <t>https://www.sciencedirect.com/science/article/abs/pii/S0927024816301763</t>
  </si>
  <si>
    <t>https://www.ngu.no/filearchive/91/Varmeledningstabell.pdf</t>
  </si>
  <si>
    <t>Ryolitt</t>
  </si>
  <si>
    <t>Spesifikk varmekapasitet [kJ/kg*K]</t>
  </si>
  <si>
    <t>Tetthet [kg/m3]</t>
  </si>
  <si>
    <t>Varmeledningsevne [W/mK]</t>
  </si>
  <si>
    <t>Enhet</t>
  </si>
  <si>
    <t>MIN</t>
  </si>
  <si>
    <t>MAX</t>
  </si>
  <si>
    <t>kJ til Kwh</t>
  </si>
  <si>
    <t>Geologiske faktorer</t>
  </si>
  <si>
    <t>Dokumentasjon</t>
  </si>
  <si>
    <t>MIDDEL</t>
  </si>
  <si>
    <t>Gneis</t>
  </si>
  <si>
    <t>Granitt</t>
  </si>
  <si>
    <t>Volumetrisk varmekapasitet [kWh/m3K]</t>
  </si>
  <si>
    <t>Effektivitet flisfyringsanlegg</t>
  </si>
  <si>
    <t># tettheten til ryolitt</t>
  </si>
  <si>
    <t>J til kJ</t>
  </si>
  <si>
    <t>Inputdata</t>
  </si>
  <si>
    <t># varmeledningsevne</t>
  </si>
  <si>
    <t># varmeledningstabell for granitt, gneis og granittisk gneis</t>
  </si>
  <si>
    <t>Clauser</t>
  </si>
  <si>
    <t># tettheten og den spesifikke varmekapasiteten til granitt og gneis ved 20 grader</t>
  </si>
  <si>
    <t>Formler</t>
  </si>
  <si>
    <t xml:space="preserve"># spesfikk varmekapasitet ved 25 grader </t>
  </si>
  <si>
    <t>Multiplikasjonsfaktorer</t>
  </si>
  <si>
    <t>Granitt, gneis og granittisk gneis</t>
  </si>
  <si>
    <t>Eugene Robertson</t>
  </si>
  <si>
    <t># tettheten og den spesifikke varmekapasiteten til granittisk gneis</t>
  </si>
  <si>
    <t>Valgt for analysen</t>
  </si>
  <si>
    <t># termisk diffusivitet</t>
  </si>
  <si>
    <t>Termisk diffusivitet [10E-3 m2/s]</t>
  </si>
  <si>
    <t>Kilde</t>
  </si>
  <si>
    <t>K</t>
  </si>
  <si>
    <t>Verdi</t>
  </si>
  <si>
    <t>m</t>
  </si>
  <si>
    <t>Diameter</t>
  </si>
  <si>
    <t>Omkrets</t>
  </si>
  <si>
    <t>Antall borehull</t>
  </si>
  <si>
    <t>Borering</t>
  </si>
  <si>
    <t>Borehull i ring</t>
  </si>
  <si>
    <t>Radius</t>
  </si>
  <si>
    <t>Vinkel</t>
  </si>
  <si>
    <t>x</t>
  </si>
  <si>
    <t>y</t>
  </si>
  <si>
    <t>Volumetrisk varmekapasitet [kJ/m3K]</t>
  </si>
  <si>
    <t>Formfaktor</t>
  </si>
  <si>
    <t>Brønnpark 1</t>
  </si>
  <si>
    <t>Berggrunn</t>
  </si>
  <si>
    <t>Brønnpark 2</t>
  </si>
  <si>
    <t>Input</t>
  </si>
  <si>
    <t>Navn</t>
  </si>
  <si>
    <t>Stasjon</t>
  </si>
  <si>
    <t>Middeltemperatur (døgn)</t>
  </si>
  <si>
    <t>Flisa Ii</t>
  </si>
  <si>
    <t>SN6020</t>
  </si>
  <si>
    <t>Referansetemperatur</t>
  </si>
  <si>
    <t>Approksimasjon</t>
  </si>
  <si>
    <t>m2</t>
  </si>
  <si>
    <t>Beregnet</t>
  </si>
  <si>
    <t>Lagringskapasitet brønnpark</t>
  </si>
  <si>
    <t>Nødvendig borehullsmeter</t>
  </si>
  <si>
    <t>Driftsbetingelse for lager mellom full opplading og utlading</t>
  </si>
  <si>
    <t>Korreksjon for borehull i ring</t>
  </si>
  <si>
    <t>Lagerareal</t>
  </si>
  <si>
    <t>Areal per borehull utenfor ring 1</t>
  </si>
  <si>
    <t>Gjetning</t>
  </si>
  <si>
    <t>Borehullsdybde</t>
  </si>
  <si>
    <t>År</t>
  </si>
  <si>
    <t>Konstanter</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</si>
  <si>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</si>
  <si>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</si>
  <si>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</si>
  <si>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</si>
  <si>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</si>
  <si>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</si>
  <si>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</si>
  <si>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</si>
  <si>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</si>
  <si>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</si>
  <si>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</si>
  <si>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</si>
  <si>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</si>
  <si>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</si>
  <si>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</si>
  <si>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</si>
  <si>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</si>
  <si>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</si>
  <si>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</si>
  <si>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</si>
  <si>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</si>
  <si>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</si>
  <si>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</si>
  <si>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</si>
  <si>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</si>
  <si>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</si>
  <si>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</si>
  <si>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</si>
  <si>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</si>
  <si>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</si>
  <si>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</si>
  <si>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</si>
  <si>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</si>
  <si>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</si>
  <si>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</si>
  <si>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</si>
  <si>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</si>
  <si>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</si>
  <si>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</si>
  <si>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</si>
  <si>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</si>
  <si>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</si>
  <si>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</si>
  <si>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</si>
  <si>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</si>
  <si>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</si>
  <si>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</si>
  <si>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</si>
  <si>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</si>
  <si>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</si>
  <si>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</si>
  <si>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</si>
  <si>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</si>
  <si>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</si>
  <si>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</si>
  <si>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</si>
  <si>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</si>
  <si>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</si>
  <si>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</si>
  <si>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29.02.2024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</si>
  <si>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</si>
  <si>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</si>
  <si>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</si>
  <si>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</si>
  <si>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</si>
  <si>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</si>
  <si>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</si>
  <si>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</si>
  <si>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</si>
  <si>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</si>
  <si>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</si>
  <si>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</si>
  <si>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</si>
  <si>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</si>
  <si>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</si>
  <si>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</si>
  <si>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</si>
  <si>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</si>
  <si>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</si>
  <si>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</si>
  <si>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</si>
  <si>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</si>
  <si>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</si>
  <si>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</si>
  <si>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</si>
  <si>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</si>
  <si>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</si>
  <si>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</si>
  <si>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</si>
  <si>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</si>
  <si>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</si>
  <si>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</si>
  <si>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</si>
  <si>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</si>
  <si>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</si>
  <si>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</si>
  <si>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</si>
  <si>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</si>
  <si>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</si>
  <si>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</si>
  <si>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</si>
  <si>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</si>
  <si>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</si>
  <si>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</si>
  <si>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</si>
  <si>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</si>
  <si>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</si>
  <si>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</si>
  <si>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</si>
  <si>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</si>
  <si>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</si>
  <si>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</si>
  <si>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</si>
  <si>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</si>
  <si>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</si>
  <si>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</si>
  <si>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</si>
  <si>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</si>
  <si>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</si>
  <si>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</si>
  <si>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</si>
  <si>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</si>
  <si>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</si>
  <si>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</si>
  <si>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</si>
  <si>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</si>
  <si>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</si>
  <si>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</si>
  <si>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</si>
  <si>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</si>
  <si>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</si>
  <si>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</si>
  <si>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</si>
  <si>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</si>
  <si>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</si>
  <si>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</si>
  <si>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</si>
  <si>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</si>
  <si>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</si>
  <si>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</si>
  <si>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</si>
  <si>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</si>
  <si>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</si>
  <si>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</si>
  <si>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</si>
  <si>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</si>
  <si>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</si>
  <si>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</si>
  <si>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</si>
  <si>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</si>
  <si>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</si>
  <si>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</si>
  <si>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</si>
  <si>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</si>
  <si>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</si>
  <si>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</si>
  <si>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</si>
  <si>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</si>
  <si>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</si>
  <si>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</si>
  <si>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</si>
  <si>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</si>
  <si>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</si>
  <si>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</si>
  <si>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</si>
  <si>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</si>
  <si>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</si>
  <si>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</si>
  <si>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</si>
  <si>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</si>
  <si>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</si>
  <si>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</si>
  <si>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</si>
  <si>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</si>
  <si>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</si>
  <si>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</si>
  <si>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</si>
  <si>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</si>
  <si>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</si>
  <si>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</si>
  <si>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</si>
  <si>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</si>
  <si>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</si>
  <si>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</si>
  <si>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</si>
  <si>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</si>
  <si>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</si>
  <si>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</si>
  <si>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</si>
  <si>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</si>
  <si>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</si>
  <si>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</si>
  <si>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</si>
  <si>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</si>
  <si>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</si>
  <si>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</si>
  <si>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</si>
  <si>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</si>
  <si>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</si>
  <si>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</si>
  <si>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</si>
  <si>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</si>
  <si>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</si>
  <si>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</si>
  <si>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</si>
  <si>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</si>
  <si>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</si>
  <si>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</si>
  <si>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</si>
  <si>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</si>
  <si>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</si>
  <si>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</si>
  <si>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</si>
  <si>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</si>
  <si>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</si>
  <si>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</si>
  <si>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</si>
  <si>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</si>
  <si>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</si>
  <si>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</si>
  <si>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</si>
  <si>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</si>
  <si>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</si>
  <si>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</si>
  <si>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</si>
  <si>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</si>
  <si>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</si>
  <si>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</si>
  <si>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</si>
  <si>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</si>
  <si>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</si>
  <si>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</si>
  <si>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</si>
  <si>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</si>
  <si>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</si>
  <si>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</si>
  <si>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</si>
  <si>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</si>
  <si>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</si>
  <si>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</si>
  <si>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</si>
  <si>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</si>
  <si>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</si>
  <si>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</si>
  <si>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</si>
  <si>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</si>
  <si>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</si>
  <si>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</si>
  <si>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</si>
  <si>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</si>
  <si>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</si>
  <si>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</si>
  <si>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</si>
  <si>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</si>
  <si>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</si>
  <si>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</si>
  <si>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</si>
  <si>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</si>
  <si>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</si>
  <si>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</si>
  <si>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</si>
  <si>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</si>
  <si>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</si>
  <si>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</si>
  <si>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</si>
  <si>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</si>
  <si>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</si>
  <si>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</si>
  <si>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</si>
  <si>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</si>
  <si>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</si>
  <si>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</si>
  <si>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</si>
  <si>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</si>
  <si>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</si>
  <si>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</si>
  <si>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</si>
  <si>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</si>
  <si>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</si>
  <si>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</si>
  <si>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</si>
  <si>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</si>
  <si>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</si>
  <si>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</si>
  <si>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</si>
  <si>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</si>
  <si>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</si>
  <si>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</si>
  <si>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</si>
  <si>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</si>
  <si>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</si>
  <si>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</si>
  <si>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</si>
  <si>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</si>
  <si>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</si>
  <si>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</si>
  <si>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</si>
  <si>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</si>
  <si>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</si>
  <si>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</si>
  <si>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</si>
  <si>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</si>
  <si>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</si>
  <si>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</si>
  <si>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</si>
  <si>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01.11.2024</t>
  </si>
  <si>
    <t>02.11.2024</t>
  </si>
  <si>
    <t>03.11.2024</t>
  </si>
  <si>
    <t>04.11.2024</t>
  </si>
  <si>
    <t>05.11.2024</t>
  </si>
  <si>
    <t>06.11.2024</t>
  </si>
  <si>
    <t>07.11.2024</t>
  </si>
  <si>
    <t>08.11.2024</t>
  </si>
  <si>
    <t>09.11.2024</t>
  </si>
  <si>
    <t>10.11.2024</t>
  </si>
  <si>
    <t>11.11.2024</t>
  </si>
  <si>
    <t>12.11.2024</t>
  </si>
  <si>
    <t>13.11.2024</t>
  </si>
  <si>
    <t>14.11.2024</t>
  </si>
  <si>
    <t>15.11.2024</t>
  </si>
  <si>
    <t>16.11.2024</t>
  </si>
  <si>
    <t>17.11.2024</t>
  </si>
  <si>
    <t>18.11.2024</t>
  </si>
  <si>
    <t>19.11.2024</t>
  </si>
  <si>
    <t>20.11.2024</t>
  </si>
  <si>
    <t>21.11.2024</t>
  </si>
  <si>
    <t>22.11.2024</t>
  </si>
  <si>
    <t>23.11.2024</t>
  </si>
  <si>
    <t>24.11.2024</t>
  </si>
  <si>
    <t>25.11.2024</t>
  </si>
  <si>
    <t>26.11.2024</t>
  </si>
  <si>
    <t>27.11.2024</t>
  </si>
  <si>
    <t>28.11.2024</t>
  </si>
  <si>
    <t>29.11.2024</t>
  </si>
  <si>
    <t>30.11.2024</t>
  </si>
  <si>
    <t>01.12.2024</t>
  </si>
  <si>
    <t>02.12.2024</t>
  </si>
  <si>
    <t>03.12.2024</t>
  </si>
  <si>
    <t>04.12.2024</t>
  </si>
  <si>
    <t>05.12.2024</t>
  </si>
  <si>
    <t>06.12.2024</t>
  </si>
  <si>
    <t>07.12.2024</t>
  </si>
  <si>
    <t>08.12.2024</t>
  </si>
  <si>
    <t>09.12.2024</t>
  </si>
  <si>
    <t>10.12.2024</t>
  </si>
  <si>
    <t>11.12.2024</t>
  </si>
  <si>
    <t>12.12.2024</t>
  </si>
  <si>
    <t>13.12.2024</t>
  </si>
  <si>
    <t>14.12.2024</t>
  </si>
  <si>
    <t>15.12.2024</t>
  </si>
  <si>
    <t>16.12.2024</t>
  </si>
  <si>
    <t>17.12.2024</t>
  </si>
  <si>
    <t>18.12.2024</t>
  </si>
  <si>
    <t>19.12.2024</t>
  </si>
  <si>
    <t>20.12.2024</t>
  </si>
  <si>
    <t>21.12.2024</t>
  </si>
  <si>
    <t>22.12.2024</t>
  </si>
  <si>
    <t>23.12.2024</t>
  </si>
  <si>
    <t>24.12.2024</t>
  </si>
  <si>
    <t>25.12.2024</t>
  </si>
  <si>
    <t>26.12.2024</t>
  </si>
  <si>
    <t>27.12.2024</t>
  </si>
  <si>
    <t>28.12.2024</t>
  </si>
  <si>
    <t>29.12.2024</t>
  </si>
  <si>
    <t>30.12.2024</t>
  </si>
  <si>
    <t>31.12.2024</t>
  </si>
  <si>
    <t>Oppvarmet areal</t>
  </si>
  <si>
    <t>Maks effekt per m2</t>
  </si>
  <si>
    <t>3-døgnssnitt</t>
  </si>
  <si>
    <t>Maks effekt</t>
  </si>
  <si>
    <t>U-verdi</t>
  </si>
  <si>
    <t>Borehullsmeter</t>
  </si>
  <si>
    <t>Korreksjon</t>
  </si>
  <si>
    <t>Koordinater</t>
  </si>
  <si>
    <t>Start høst</t>
  </si>
  <si>
    <t>Slutt vår</t>
  </si>
  <si>
    <t>Antall dager vår</t>
  </si>
  <si>
    <t>Antall dager høst</t>
  </si>
  <si>
    <t>Innkjøpt flis [m3]</t>
  </si>
  <si>
    <t>Gjennomsnitt vår</t>
  </si>
  <si>
    <t>Gjennomsnitt høst</t>
  </si>
  <si>
    <t xml:space="preserve"> Varmegraddagstall (høst)</t>
  </si>
  <si>
    <t xml:space="preserve"> Varmegraddagstall (vår)</t>
  </si>
  <si>
    <t>Hyperlink</t>
  </si>
  <si>
    <t>AB Økonomi, Energitilskuddsordningen</t>
  </si>
  <si>
    <t>https://energitilskuddsordningen.no/energikartlegging</t>
  </si>
  <si>
    <t xml:space="preserve">ETA </t>
  </si>
  <si>
    <t>Lageret er like fullt i starten av sesongen, som ved slutten. Lageret har en størrelse på 300m3, så det vil være en usikkerhet på +/- 300m3.</t>
  </si>
  <si>
    <t>Størrelse</t>
  </si>
  <si>
    <t>Tetthet flis</t>
  </si>
  <si>
    <t>Effektiv brennverdi flis</t>
  </si>
  <si>
    <t xml:space="preserve">Temperaturavhengig andel </t>
  </si>
  <si>
    <t>Enovas byggstatistikk 2017</t>
  </si>
  <si>
    <t>Kommentar</t>
  </si>
  <si>
    <t>Omregningstabell brukt i energitilskuddsordningen</t>
  </si>
  <si>
    <t>https://www.eta.co.at/index.php?id=96&amp;download=99ad0a80a522880ae33d8d8a7a111747</t>
  </si>
  <si>
    <t>Datablad til liknende anlegg</t>
  </si>
  <si>
    <t>Energi levert til bygg [kWh]</t>
  </si>
  <si>
    <t>Regnskapsår</t>
  </si>
  <si>
    <t>Kilde: Norsk Klimaservicesenter, https://seklima.met.no/observations/</t>
  </si>
  <si>
    <t xml:space="preserve">Metode for beregning: </t>
  </si>
  <si>
    <t xml:space="preserve"> Daglige middeltemperaturer. Metoden følger Enovas beregningsmetode: fyringssesongens start når T &lt; 11 grader, og avsluttes når T &gt; 9.</t>
  </si>
  <si>
    <t>Graddagstall</t>
  </si>
  <si>
    <t>Data for innkjøpt flis</t>
  </si>
  <si>
    <t xml:space="preserve">Kilde: AB Økonomi og Ole Marius Sillerud. Mest sannsynlig feil i innkjøpt mengde for 2023 på grunn av overgang til nye faktureringssystemer. </t>
  </si>
  <si>
    <t>Omregningstabell</t>
  </si>
  <si>
    <t xml:space="preserve">Antakelser: </t>
  </si>
  <si>
    <t>Store deler av bygningsmassen er bygget mellom 1970 og 1986 (Åsnes Kommune). Antar at bygget tilfredsstiller TEK-69 (1971-1988)</t>
  </si>
  <si>
    <t>Flisforbruket i 2024 er det mest representative for fremtidig behov for varme. Graddagstallkorrigeres.</t>
  </si>
  <si>
    <t>Bygget er sammenlignbart med "Lett industri, verksteder" som fremkommer i Enovas Byggstatistikk</t>
  </si>
  <si>
    <t>Graddagstall 2024</t>
  </si>
  <si>
    <t>Normalgradtall</t>
  </si>
  <si>
    <t>Korrigert varmeforbruk</t>
  </si>
  <si>
    <t>Estimering av effektbehov</t>
  </si>
  <si>
    <t>Antakelser</t>
  </si>
  <si>
    <t>Ant. kWh / graddagstall</t>
  </si>
  <si>
    <t>Data er gyldig per 10.04.2025 (CC BY 4.0), Meteorologisk institutt (MET)</t>
  </si>
  <si>
    <t>Temperaturkorrigering av varmebehovet i 2024 - formel fra Enovas byggstatistikk 2017</t>
  </si>
  <si>
    <t>℃</t>
  </si>
  <si>
    <t>Maks 3-døgnssnitt</t>
  </si>
  <si>
    <t>Driftsansvarlig for bygg og fyring</t>
  </si>
  <si>
    <t>Kjent under bygginspeksjon</t>
  </si>
  <si>
    <t>Energiforbruk per dag ved maks</t>
  </si>
  <si>
    <t>kW</t>
  </si>
  <si>
    <t>W/m2</t>
  </si>
  <si>
    <t>kW/K</t>
  </si>
  <si>
    <t>Estimering av årlig varmebehov</t>
  </si>
  <si>
    <t>Middel temp - ref temp</t>
  </si>
  <si>
    <t>Dimensjonering av brønnpark 1</t>
  </si>
  <si>
    <t>Korreksjon per brønnring</t>
  </si>
  <si>
    <t>Temperaturgradient for uttak i lager</t>
  </si>
  <si>
    <t>Lokasjonspesifikk</t>
  </si>
  <si>
    <t>Engineering av brønnpark</t>
  </si>
  <si>
    <t>Varmebehov i bygg</t>
  </si>
  <si>
    <t>Antatt gjenvinningsgrad</t>
  </si>
  <si>
    <t>Feil-og-prøv</t>
  </si>
  <si>
    <t>Brønnring</t>
  </si>
  <si>
    <t>Geometri</t>
  </si>
  <si>
    <t>Sjekk</t>
  </si>
  <si>
    <t>Effekt av korreksjon</t>
  </si>
  <si>
    <t>Avstand mellom borehull langs brønnring</t>
  </si>
  <si>
    <t>Korreksjon av inputverdier</t>
  </si>
  <si>
    <t>Radianer mellom hvert borehull i ring</t>
  </si>
  <si>
    <t>Ønsket av avstand mellom hvert borehull delt på to gir radiusen for arealet hvert borehull "vil oppta"</t>
  </si>
  <si>
    <t>Ønsket avstand mellom hvert borehull i brønnparken utenfor den innerste ringen</t>
  </si>
  <si>
    <t>Forholdet mellom diameteren til brønnparken og dybden</t>
  </si>
  <si>
    <t>Varmebehovet som brønnparken skal dimensjoneres etter</t>
  </si>
  <si>
    <t>Forholdet mellom varme som leveres inn og ut av brønnparken</t>
  </si>
  <si>
    <t>Hvor mye energi berggrunnen kan ta opp</t>
  </si>
  <si>
    <t>Antakelse om hvor mye varme som må leveres til brønnparken før en fyringssesong for at etterspurt varmebehov tilfredsstilles</t>
  </si>
  <si>
    <t>Antall borehullsmeter som er nødvendig for at brønnparken skal ta opp levert energimengde til brønnparken</t>
  </si>
  <si>
    <t>Resultat fra dimensjonering</t>
  </si>
  <si>
    <t>Output</t>
  </si>
  <si>
    <t>Maksimalt antall borehull per brønnring</t>
  </si>
  <si>
    <t>Volumetrisk varmekapasitet</t>
  </si>
  <si>
    <t>kWh/(m3*K)</t>
  </si>
  <si>
    <t>Gjetningen og approksimasjonen må nærme seg for at det dimensjonerte systemet skal nærme seg ønsket spesifisert formfaktor</t>
  </si>
  <si>
    <t>Data til plott</t>
  </si>
  <si>
    <t xml:space="preserve"> </t>
  </si>
  <si>
    <t>Korrigering av antall borehull på grunn av at det avvik mellom ønsket antall borehull og maksimalt antall borehull inennfor hver brønnring, Korriger hver brønnring slik at avstanden mellom borehullene langs hver brønnring er lik.</t>
  </si>
  <si>
    <t>Diameteren til brønnparken hvis brønnringen er ytterste brønnring</t>
  </si>
  <si>
    <t>Radiusen til brønnparken hvis brønnringen er ytterste brønnring</t>
  </si>
  <si>
    <t>Dette er outputen fra modellen i dimensjoneringen av brønnparken basert på formfaktor</t>
  </si>
  <si>
    <t>Fordelingen av borehullene i de ulike brønnringene</t>
  </si>
  <si>
    <t>Omkretsen til brønnringen</t>
  </si>
  <si>
    <t>Vinkelavstanden mellom hvert borehull langs den sirkulære brønnringen. Det korrigerte antall borehull per brønnring (rad 49) er benyttet</t>
  </si>
  <si>
    <t>Summering av rad "Korreksjon for borehull i ring". Sjekk at summen av de fordelte borehullene er lik antall borehull fra "feil-og-prøv</t>
  </si>
  <si>
    <t>Spesifikk varmekapasitet [kj/kgK] ved 20 Celsius</t>
  </si>
  <si>
    <t>T = 0C</t>
  </si>
  <si>
    <t>T = 65C</t>
  </si>
  <si>
    <t>Spesifikk varmekapasitet [kj/kgK] for granittisk gneis ved ulike temperaturer</t>
  </si>
  <si>
    <t>Ikke alle kilder oppgir tettheten med usikkerhet</t>
  </si>
  <si>
    <t>Radius brønnpark</t>
  </si>
  <si>
    <t>Avstand fra enden av brønnpark til manifold</t>
  </si>
  <si>
    <t>Tur - retur faktor</t>
  </si>
  <si>
    <t>Antall meter rør per borehull fra brønnpark til manifold</t>
  </si>
  <si>
    <t>Rørene går tur-retur</t>
  </si>
  <si>
    <t>Kun et rør opp igjen fra borehullet. Dette er ikke en U-rørs kollektor</t>
  </si>
  <si>
    <t>Nødvendig pumpeeffekt</t>
  </si>
  <si>
    <t>Vannstrøm fra varmepumpe</t>
  </si>
  <si>
    <t>l/s</t>
  </si>
  <si>
    <t>Løsmasselag</t>
  </si>
  <si>
    <t>Hydraulisk gradient m/100m rør</t>
  </si>
  <si>
    <t>Innvendig diameter på rør</t>
  </si>
  <si>
    <t>mm</t>
  </si>
  <si>
    <t>Utvendig diameter på rør</t>
  </si>
  <si>
    <t>1m vannsøyle</t>
  </si>
  <si>
    <t>kPa</t>
  </si>
  <si>
    <t>Trykktap /100m rør [kPa]</t>
  </si>
  <si>
    <t>Nødvendig pumpeeffekt [kW]</t>
  </si>
  <si>
    <t>Diameter brønnpark</t>
  </si>
  <si>
    <t>Sirkulasjonspumpen må dimensjoneres etter der det er høyest trykkfall. Dette blir funnet ved å se på borehullet som er lengst unna sirkulasjonspumpen. Denne avstanden er diameteren til brønnparken. Vi antar også at sirkulasjonspumpen er 20 meter unna det nærmeste borehullet (avstanden enden av brønnpark til manifold)</t>
  </si>
  <si>
    <t>m3/h</t>
  </si>
  <si>
    <t>Fra trykkfallsnomogram</t>
  </si>
  <si>
    <t>Vannstrømmen fra varmepumpen delt på antall borehull</t>
  </si>
  <si>
    <r>
      <rPr>
        <b/>
        <sz val="12"/>
        <color theme="1"/>
        <rFont val="Aptos Narrow"/>
        <scheme val="minor"/>
      </rPr>
      <t>Forklaring:</t>
    </r>
    <r>
      <rPr>
        <sz val="12"/>
        <color theme="1"/>
        <rFont val="Aptos Narrow"/>
        <family val="2"/>
        <scheme val="minor"/>
      </rPr>
      <t xml:space="preserve">
De dimensjonerende størrelsene for valg av sirkulasjonspumpe er vannstrømmen og trykkfallet. Pumpen må kunne flytte alt vannet i systemet, men kun trykkfallet i det borehullet med høyest trykkfall. Trykkfallet blir bestemt fra det borehullet som har høyest trykkfall, dvs. borehullet som er lengst unna sirkulasjonspumpen. Vannstrømmen er lik vannstrømmen ut fra varmepumpen</t>
    </r>
  </si>
  <si>
    <t>Størrelser som brukes i trykkfallsnomongrammet</t>
  </si>
  <si>
    <t>Resultat fra trykkfallsnomogram</t>
  </si>
  <si>
    <t>Omregning</t>
  </si>
  <si>
    <t>Maksimalt antall meter som nødvendig pumpeeffekt skal beregnes etter</t>
  </si>
  <si>
    <t>Trykktap / 100m * maksimalt antall meter</t>
  </si>
  <si>
    <t>Brønnpark + 20 meter til manifold</t>
  </si>
  <si>
    <t xml:space="preserve">Transportør til VP </t>
  </si>
  <si>
    <t>Dimensjonerende avstand</t>
  </si>
  <si>
    <t>Petter Heyerdahl, testanlegg NMBU</t>
  </si>
  <si>
    <t>Avstand fra nærmeste ende av brønnpark til manifold (som ligger i varmesentralen)</t>
  </si>
  <si>
    <t>Dimensjonerende vannstrøm</t>
  </si>
  <si>
    <t>Transportrør brønnpark 2 til VP</t>
  </si>
  <si>
    <t xml:space="preserve">Dimensjonerende trykktap </t>
  </si>
  <si>
    <t>kPa/100m</t>
  </si>
  <si>
    <t>Maksimalt trykktap i transportrør [kPa]</t>
  </si>
  <si>
    <t>Brønnpark + 10 meter til manifold</t>
  </si>
  <si>
    <t>Distansen fra varmesentral til bygg, tur-retur</t>
  </si>
  <si>
    <t>Dimensjonerende størrelser for pumpe</t>
  </si>
  <si>
    <t>mVs/100m</t>
  </si>
  <si>
    <t xml:space="preserve">Trykktap /100m rør </t>
  </si>
  <si>
    <t>Maksimalt trykktap</t>
  </si>
  <si>
    <t>Avstand mellom hvert borehull</t>
  </si>
  <si>
    <t>Max el. effekt fra konfigurator til Grundfos [kW]</t>
  </si>
  <si>
    <t>Tall fra python script "energigraddagstall.py"</t>
  </si>
  <si>
    <t>Fra datablad til VP</t>
  </si>
  <si>
    <t>Volumstrøm</t>
  </si>
  <si>
    <t>Volumstrøm per borehull</t>
  </si>
  <si>
    <t>Den gjennomsnittlige avstanden for hvert borehull til utgangen av brønnparken</t>
  </si>
  <si>
    <t>Avstanden fra enden av brønnparken til manifold i varmesentralen</t>
  </si>
  <si>
    <t>Totalt rørbehov for PE-rør fra brønnpark til manifold</t>
  </si>
  <si>
    <t>Beregning av antall meter PE-rør fra alle borehull i brønnpark til manifold</t>
  </si>
  <si>
    <t>Beregning av nødvendig pumpeeffekt og antall meter rør fra borehullene til manifold</t>
  </si>
  <si>
    <t>Data er gyldig per 09.04.2025 (CC BY 4.0), Meteorologisk institutt (MET)</t>
  </si>
  <si>
    <t>DUT</t>
  </si>
  <si>
    <t>Beregning for kun 2024</t>
  </si>
  <si>
    <t>Beregning fra 2004 - 2024 (skal benyttes)</t>
  </si>
  <si>
    <t>Kun 2024</t>
  </si>
  <si>
    <t>2004-2024</t>
  </si>
  <si>
    <t>Tid
(norsk normaltid)</t>
  </si>
  <si>
    <t>Elverum Rørservice, Ivar Bredalen. PN10-rør</t>
  </si>
  <si>
    <t>Innvendig diameter Ø315mm PE-rør</t>
  </si>
  <si>
    <t>m3</t>
  </si>
  <si>
    <t>Den spesifikke varmekapasiteten for ryolitt er ved 25 grader. Den spesifikke varmekapasiteten til granittisk gneis er interpolert, siden det ble funnet en studie som hadde oppgitt spesifikk varmekapasitet for granittisk gneis ved 0 og 65 grader. Den er sjekket opp mot  spesifikke varmekapasitet til granitt og gneis, for å sjekke at det stemmer</t>
  </si>
  <si>
    <t>Sjekk av granittisk gneis opp mot granitt</t>
  </si>
  <si>
    <t>Usikkerhet</t>
  </si>
  <si>
    <t>Flislager</t>
  </si>
  <si>
    <t>Aktive borehullsmeter</t>
  </si>
  <si>
    <t>Volum</t>
  </si>
  <si>
    <t>m3/s</t>
  </si>
  <si>
    <t>Gjennomsnittlig varmegraddagstall</t>
  </si>
  <si>
    <t xml:space="preserve"> Årlig varmegraddagstall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</si>
</sst>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
    <numFmt numFmtId="166" formatCode="0.000"/>
    <numFmt numFmtId="167" formatCode="0.00000000"/>
    <numFmt numFmtId="168" formatCode="yyyy\-mm\-dd"/>
    <numFmt numFmtId="169" formatCode="0.0\ %"/>
  </numFmts>
  <fonts count="21" x14ac:knownFonts="1">
    <font>
      <sz val="12"/>
      <color theme="1"/>
      <name val="Aptos Narrow"/>
      <family val="2"/>
      <scheme val="minor"/>
    </font>
    <font>
      <b/>
      <sz val="12"/>
      <color theme="1"/>
      <name val="Aptos Narrow"/>
      <scheme val="minor"/>
    </font>
    <font>
      <sz val="12"/>
      <color theme="1"/>
      <name val="Aptos Narrow"/>
      <family val="2"/>
      <scheme val="minor"/>
    </font>
    <font>
      <u/>
      <sz val="12"/>
      <color theme="10"/>
      <name val="Aptos Narrow"/>
      <family val="2"/>
      <scheme val="minor"/>
    </font>
    <font>
      <b/>
      <sz val="18"/>
      <color theme="1"/>
      <name val="Aptos Narrow"/>
      <scheme val="minor"/>
    </font>
    <font>
      <u/>
      <sz val="12"/>
      <color theme="1"/>
      <name val="Aptos Narrow"/>
      <family val="2"/>
      <scheme val="minor"/>
    </font>
    <font>
      <sz val="12"/>
      <color rgb="FFFF0000"/>
      <name val="Aptos Narrow"/>
      <family val="2"/>
      <scheme val="minor"/>
    </font>
    <font>
      <sz val="12"/>
      <color theme="1"/>
      <name val="Aptos Narrow"/>
      <scheme val="minor"/>
    </font>
    <font>
      <u/>
      <sz val="12"/>
      <color theme="1"/>
      <name val="Aptos Narrow"/>
      <scheme val="minor"/>
    </font>
    <font>
      <b/>
      <sz val="16"/>
      <color theme="1"/>
      <name val="Aptos Narrow"/>
      <scheme val="minor"/>
    </font>
    <font>
      <i/>
      <sz val="12"/>
      <color theme="1"/>
      <name val="Aptos Narrow"/>
      <scheme val="minor"/>
    </font>
    <font>
      <sz val="12"/>
      <color rgb="FF006100"/>
      <name val="Aptos Narrow"/>
      <family val="2"/>
      <scheme val="minor"/>
    </font>
    <font>
      <sz val="12"/>
      <color rgb="FF9C5700"/>
      <name val="Aptos Narrow"/>
      <family val="2"/>
      <scheme val="minor"/>
    </font>
    <font>
      <b/>
      <sz val="11"/>
      <name val="Calibri"/>
      <family val="2"/>
    </font>
    <font>
      <b/>
      <u/>
      <sz val="18"/>
      <color theme="1"/>
      <name val="Aptos Narrow"/>
      <scheme val="minor"/>
    </font>
    <font>
      <u/>
      <sz val="18"/>
      <color theme="1"/>
      <name val="Aptos Narrow"/>
      <family val="2"/>
      <scheme val="minor"/>
    </font>
    <font>
      <i/>
      <sz val="12"/>
      <color rgb="FF9C5700"/>
      <name val="Aptos Narrow"/>
      <scheme val="minor"/>
    </font>
    <font>
      <i/>
      <sz val="12"/>
      <color rgb="FFFF0000"/>
      <name val="Aptos Narrow"/>
      <scheme val="minor"/>
    </font>
    <font>
      <sz val="12"/>
      <color rgb="FFFF0000"/>
      <name val="Aptos Narrow"/>
      <scheme val="minor"/>
    </font>
    <font>
      <b/>
      <i/>
      <sz val="12"/>
      <color theme="1"/>
      <name val="Aptos Narrow"/>
      <scheme val="minor"/>
    </font>
    <font>
      <b/>
      <sz val="14"/>
      <color theme="1"/>
      <name val="Aptos Narrow"/>
      <scheme val="minor"/>
    </font>
  </fonts>
  <fills count="12">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EB9C"/>
      </patternFill>
    </fill>
    <fill>
      <patternFill patternType="solid">
        <fgColor theme="2" tint="-9.9978637043366805E-2"/>
        <bgColor indexed="64"/>
      </patternFill>
    </fill>
    <fill>
      <patternFill patternType="solid">
        <fgColor rgb="FFFFC000"/>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5"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s>
  <cellStyleXfs count="7">
    <xf numFmtId="0" fontId="0" fillId="0" borderId="0"/>
    <xf numFmtId="9" fontId="2" fillId="0" borderId="0" applyFont="0" applyFill="0" applyBorder="0" applyAlignment="0" applyProtection="0"/>
    <xf numFmtId="0" fontId="3"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6" fillId="0" borderId="0" applyNumberFormat="0" applyFill="0" applyBorder="0" applyAlignment="0" applyProtection="0"/>
    <xf numFmtId="0" fontId="3" fillId="0" borderId="0"/>
  </cellStyleXfs>
  <cellXfs count="271">
    <xf numFmtId="0" fontId="0" fillId="0" borderId="0" xfId="0"/>
    <xf numFmtId="0" fontId="0" fillId="2" borderId="0" xfId="0" applyFill="1"/>
    <xf numFmtId="0" fontId="1" fillId="0" borderId="0" xfId="0" applyFont="1"/>
    <xf numFmtId="164" fontId="0" fillId="0" borderId="0" xfId="0" applyNumberFormat="1"/>
    <xf numFmtId="3" fontId="0" fillId="0" borderId="0" xfId="0" applyNumberFormat="1"/>
    <xf numFmtId="9" fontId="0" fillId="0" borderId="0" xfId="1" applyFont="1"/>
    <xf numFmtId="0" fontId="3" fillId="0" borderId="0" xfId="2"/>
    <xf numFmtId="2" fontId="0" fillId="0" borderId="0" xfId="0" applyNumberFormat="1"/>
    <xf numFmtId="1" fontId="0" fillId="0" borderId="0" xfId="0" applyNumberFormat="1"/>
    <xf numFmtId="9" fontId="0" fillId="0" borderId="0" xfId="0" applyNumberFormat="1"/>
    <xf numFmtId="2" fontId="0" fillId="0" borderId="0" xfId="1" applyNumberFormat="1" applyFont="1"/>
    <xf numFmtId="0" fontId="5" fillId="0" borderId="0" xfId="0" applyFont="1"/>
    <xf numFmtId="0" fontId="0" fillId="0" borderId="0" xfId="0" applyAlignment="1">
      <alignment horizontal="center"/>
    </xf>
    <xf numFmtId="0" fontId="0" fillId="0" borderId="0" xfId="0" applyAlignment="1">
      <alignment vertical="center"/>
    </xf>
    <xf numFmtId="0" fontId="0" fillId="0" borderId="1" xfId="0" applyBorder="1"/>
    <xf numFmtId="0" fontId="1" fillId="0" borderId="0" xfId="0" applyFont="1" applyAlignment="1">
      <alignment horizontal="center" vertical="center"/>
    </xf>
    <xf numFmtId="0" fontId="7" fillId="0" borderId="0" xfId="0" applyFont="1" applyAlignment="1">
      <alignment horizontal="center" vertical="center"/>
    </xf>
    <xf numFmtId="9" fontId="0" fillId="0" borderId="1" xfId="0" applyNumberFormat="1" applyBorder="1"/>
    <xf numFmtId="166" fontId="0" fillId="0" borderId="1" xfId="0" applyNumberFormat="1" applyBorder="1"/>
    <xf numFmtId="9" fontId="0" fillId="0" borderId="0" xfId="1" applyFont="1" applyBorder="1"/>
    <xf numFmtId="0" fontId="1" fillId="0" borderId="0" xfId="0" applyFont="1" applyAlignment="1">
      <alignment horizontal="center" vertical="center" wrapText="1"/>
    </xf>
    <xf numFmtId="0" fontId="1" fillId="0" borderId="1" xfId="0" applyFont="1" applyBorder="1"/>
    <xf numFmtId="2" fontId="0" fillId="0" borderId="0" xfId="0" applyNumberFormat="1" applyAlignment="1">
      <alignment horizontal="right"/>
    </xf>
    <xf numFmtId="0" fontId="1" fillId="0" borderId="0" xfId="0" applyFont="1" applyAlignment="1">
      <alignment horizontal="right" vertical="center"/>
    </xf>
    <xf numFmtId="0" fontId="8" fillId="0" borderId="0" xfId="0" applyFont="1" applyAlignment="1">
      <alignment horizontal="center" vertical="center"/>
    </xf>
    <xf numFmtId="0" fontId="0" fillId="0" borderId="1" xfId="0" applyBorder="1" applyAlignment="1">
      <alignment horizontal="right"/>
    </xf>
    <xf numFmtId="0" fontId="7" fillId="0" borderId="13" xfId="0" applyFont="1" applyBorder="1" applyAlignment="1">
      <alignment horizontal="center" vertical="center"/>
    </xf>
    <xf numFmtId="0" fontId="1" fillId="0" borderId="5" xfId="0" applyFont="1" applyBorder="1" applyAlignment="1">
      <alignment horizontal="left" vertical="center"/>
    </xf>
    <xf numFmtId="0" fontId="1" fillId="0" borderId="7" xfId="0" applyFont="1" applyBorder="1" applyAlignment="1">
      <alignment horizontal="left" vertical="center"/>
    </xf>
    <xf numFmtId="0" fontId="7" fillId="0" borderId="1" xfId="0" applyFont="1" applyBorder="1"/>
    <xf numFmtId="0" fontId="0" fillId="0" borderId="0" xfId="0" applyAlignment="1">
      <alignment horizontal="left"/>
    </xf>
    <xf numFmtId="0" fontId="1" fillId="2" borderId="0" xfId="0" applyFont="1" applyFill="1"/>
    <xf numFmtId="0" fontId="1" fillId="0" borderId="14" xfId="0" applyFont="1" applyBorder="1" applyAlignment="1">
      <alignment horizontal="left" vertical="center"/>
    </xf>
    <xf numFmtId="0" fontId="1" fillId="0" borderId="0" xfId="0" applyFont="1" applyAlignment="1">
      <alignment horizontal="center"/>
    </xf>
    <xf numFmtId="0" fontId="10" fillId="0" borderId="0" xfId="0" applyFont="1"/>
    <xf numFmtId="167" fontId="0" fillId="0" borderId="0" xfId="0" applyNumberFormat="1"/>
    <xf numFmtId="164" fontId="0" fillId="0" borderId="1" xfId="0" applyNumberFormat="1" applyBorder="1"/>
    <xf numFmtId="0" fontId="0" fillId="0" borderId="18" xfId="0" applyBorder="1"/>
    <xf numFmtId="0" fontId="1" fillId="0" borderId="19"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21" xfId="0" applyFont="1" applyBorder="1" applyAlignment="1">
      <alignment horizontal="center" vertical="center" wrapText="1"/>
    </xf>
    <xf numFmtId="0" fontId="7" fillId="0" borderId="0" xfId="0" applyFont="1"/>
    <xf numFmtId="0" fontId="13" fillId="0" borderId="19" xfId="0" applyFont="1" applyBorder="1" applyAlignment="1">
      <alignment horizontal="center" vertical="center" wrapText="1"/>
    </xf>
    <xf numFmtId="0" fontId="13" fillId="0" borderId="20" xfId="0" applyFont="1" applyBorder="1" applyAlignment="1">
      <alignment horizontal="center" vertical="center" wrapText="1"/>
    </xf>
    <xf numFmtId="0" fontId="13" fillId="0" borderId="21" xfId="0" applyFont="1" applyBorder="1" applyAlignment="1">
      <alignment horizontal="center" vertical="center" wrapText="1"/>
    </xf>
    <xf numFmtId="0" fontId="0" fillId="0" borderId="1" xfId="0" applyBorder="1" applyAlignment="1">
      <alignment horizontal="left"/>
    </xf>
    <xf numFmtId="0" fontId="1" fillId="2" borderId="2" xfId="0" applyFont="1" applyFill="1" applyBorder="1"/>
    <xf numFmtId="0" fontId="0" fillId="2" borderId="3" xfId="0" applyFill="1" applyBorder="1"/>
    <xf numFmtId="0" fontId="0" fillId="2" borderId="4" xfId="0" applyFill="1" applyBorder="1"/>
    <xf numFmtId="0" fontId="0" fillId="2" borderId="22" xfId="0" applyFill="1" applyBorder="1"/>
    <xf numFmtId="0" fontId="0" fillId="2" borderId="23" xfId="0" applyFill="1" applyBorder="1"/>
    <xf numFmtId="0" fontId="0" fillId="2" borderId="24" xfId="0" applyFill="1" applyBorder="1"/>
    <xf numFmtId="0" fontId="8" fillId="0" borderId="0" xfId="0" applyFont="1"/>
    <xf numFmtId="0" fontId="3" fillId="0" borderId="1" xfId="2" applyBorder="1" applyAlignment="1"/>
    <xf numFmtId="3" fontId="0" fillId="0" borderId="1" xfId="0" applyNumberFormat="1" applyBorder="1"/>
    <xf numFmtId="3" fontId="0" fillId="0" borderId="18" xfId="0" applyNumberFormat="1" applyBorder="1"/>
    <xf numFmtId="0" fontId="1" fillId="0" borderId="19" xfId="0" applyFont="1" applyBorder="1" applyAlignment="1">
      <alignment horizontal="center" vertical="center"/>
    </xf>
    <xf numFmtId="168" fontId="0" fillId="0" borderId="1" xfId="0" applyNumberFormat="1" applyBorder="1"/>
    <xf numFmtId="168" fontId="0" fillId="0" borderId="18" xfId="0" applyNumberFormat="1" applyBorder="1"/>
    <xf numFmtId="168" fontId="0" fillId="0" borderId="0" xfId="0" applyNumberFormat="1"/>
    <xf numFmtId="0" fontId="0" fillId="0" borderId="25" xfId="0" applyBorder="1"/>
    <xf numFmtId="0" fontId="0" fillId="0" borderId="12" xfId="0" applyBorder="1" applyAlignment="1">
      <alignment horizontal="left"/>
    </xf>
    <xf numFmtId="0" fontId="0" fillId="0" borderId="12" xfId="0" applyBorder="1"/>
    <xf numFmtId="0" fontId="7" fillId="0" borderId="12" xfId="0" applyFont="1" applyBorder="1"/>
    <xf numFmtId="0" fontId="0" fillId="0" borderId="27" xfId="0" applyBorder="1"/>
    <xf numFmtId="0" fontId="0" fillId="0" borderId="26" xfId="0" applyBorder="1"/>
    <xf numFmtId="0" fontId="1" fillId="0" borderId="19" xfId="0" applyFont="1" applyBorder="1"/>
    <xf numFmtId="0" fontId="1" fillId="0" borderId="20" xfId="0" applyFont="1" applyBorder="1" applyAlignment="1">
      <alignment horizontal="center"/>
    </xf>
    <xf numFmtId="0" fontId="0" fillId="2" borderId="29" xfId="0" applyFill="1" applyBorder="1"/>
    <xf numFmtId="0" fontId="7" fillId="2" borderId="28" xfId="0" applyFont="1" applyFill="1" applyBorder="1"/>
    <xf numFmtId="0" fontId="1" fillId="2" borderId="17" xfId="0" applyFont="1" applyFill="1" applyBorder="1"/>
    <xf numFmtId="3" fontId="1" fillId="2" borderId="17" xfId="0" applyNumberFormat="1" applyFont="1" applyFill="1" applyBorder="1"/>
    <xf numFmtId="0" fontId="14" fillId="0" borderId="0" xfId="0" applyFont="1"/>
    <xf numFmtId="0" fontId="0" fillId="0" borderId="30" xfId="0" applyBorder="1" applyAlignment="1">
      <alignment horizontal="left"/>
    </xf>
    <xf numFmtId="0" fontId="0" fillId="0" borderId="31" xfId="0" applyBorder="1" applyAlignment="1">
      <alignment horizontal="left"/>
    </xf>
    <xf numFmtId="0" fontId="0" fillId="0" borderId="30" xfId="0" applyBorder="1"/>
    <xf numFmtId="0" fontId="7" fillId="0" borderId="16" xfId="0" applyFont="1" applyBorder="1"/>
    <xf numFmtId="0" fontId="0" fillId="0" borderId="16" xfId="0" applyBorder="1" applyAlignment="1">
      <alignment horizontal="left"/>
    </xf>
    <xf numFmtId="0" fontId="1" fillId="2" borderId="1" xfId="0" applyFont="1" applyFill="1" applyBorder="1"/>
    <xf numFmtId="1" fontId="1" fillId="2" borderId="1" xfId="0" applyNumberFormat="1" applyFont="1" applyFill="1" applyBorder="1"/>
    <xf numFmtId="0" fontId="1" fillId="2" borderId="0" xfId="0" applyFont="1" applyFill="1" applyAlignment="1">
      <alignment horizontal="center"/>
    </xf>
    <xf numFmtId="0" fontId="10" fillId="0" borderId="0" xfId="0" applyFont="1" applyAlignment="1">
      <alignment horizontal="left"/>
    </xf>
    <xf numFmtId="0" fontId="15" fillId="0" borderId="0" xfId="0" applyFont="1"/>
    <xf numFmtId="0" fontId="10" fillId="6" borderId="1" xfId="0" applyFont="1" applyFill="1" applyBorder="1"/>
    <xf numFmtId="0" fontId="7" fillId="6" borderId="1" xfId="0" applyFont="1" applyFill="1" applyBorder="1"/>
    <xf numFmtId="0" fontId="0" fillId="6" borderId="1" xfId="0" applyFill="1" applyBorder="1"/>
    <xf numFmtId="2" fontId="6" fillId="6" borderId="1" xfId="0" applyNumberFormat="1" applyFont="1" applyFill="1" applyBorder="1"/>
    <xf numFmtId="0" fontId="6" fillId="6" borderId="1" xfId="0" applyFont="1" applyFill="1" applyBorder="1"/>
    <xf numFmtId="0" fontId="10" fillId="5" borderId="1" xfId="0" applyFont="1" applyFill="1" applyBorder="1" applyAlignment="1">
      <alignment horizontal="left"/>
    </xf>
    <xf numFmtId="0" fontId="0" fillId="5" borderId="1" xfId="0" applyFill="1" applyBorder="1"/>
    <xf numFmtId="164" fontId="0" fillId="5" borderId="1" xfId="0" applyNumberFormat="1" applyFill="1" applyBorder="1"/>
    <xf numFmtId="3" fontId="6" fillId="6" borderId="1" xfId="0" applyNumberFormat="1" applyFont="1" applyFill="1" applyBorder="1"/>
    <xf numFmtId="0" fontId="7" fillId="5" borderId="1" xfId="0" applyFont="1" applyFill="1" applyBorder="1"/>
    <xf numFmtId="3" fontId="0" fillId="5" borderId="1" xfId="0" applyNumberFormat="1" applyFill="1" applyBorder="1"/>
    <xf numFmtId="1" fontId="0" fillId="5" borderId="1" xfId="0" applyNumberFormat="1" applyFill="1" applyBorder="1"/>
    <xf numFmtId="0" fontId="17" fillId="0" borderId="1" xfId="5" applyFont="1" applyFill="1" applyBorder="1" applyAlignment="1">
      <alignment horizontal="left"/>
    </xf>
    <xf numFmtId="0" fontId="18" fillId="0" borderId="1" xfId="0" applyFont="1" applyBorder="1"/>
    <xf numFmtId="164" fontId="18" fillId="0" borderId="1" xfId="0" applyNumberFormat="1" applyFont="1" applyBorder="1"/>
    <xf numFmtId="2" fontId="0" fillId="0" borderId="1" xfId="0" applyNumberFormat="1" applyBorder="1"/>
    <xf numFmtId="1" fontId="0" fillId="0" borderId="1" xfId="0" applyNumberFormat="1" applyBorder="1"/>
    <xf numFmtId="0" fontId="1" fillId="0" borderId="1" xfId="0" applyFont="1" applyBorder="1" applyAlignment="1">
      <alignment horizontal="center"/>
    </xf>
    <xf numFmtId="0" fontId="0" fillId="0" borderId="1" xfId="0" applyBorder="1" applyAlignment="1">
      <alignment horizontal="center"/>
    </xf>
    <xf numFmtId="0" fontId="1" fillId="0" borderId="26" xfId="0" applyFont="1" applyBorder="1"/>
    <xf numFmtId="0" fontId="16" fillId="4" borderId="1" xfId="4" applyFont="1" applyBorder="1"/>
    <xf numFmtId="164" fontId="0" fillId="0" borderId="26" xfId="0" applyNumberFormat="1" applyBorder="1"/>
    <xf numFmtId="0" fontId="17" fillId="6" borderId="1" xfId="0" applyFont="1" applyFill="1" applyBorder="1"/>
    <xf numFmtId="0" fontId="18" fillId="6" borderId="1" xfId="0" applyFont="1" applyFill="1" applyBorder="1"/>
    <xf numFmtId="0" fontId="0" fillId="0" borderId="0" xfId="0" applyAlignment="1">
      <alignment vertical="center" wrapText="1"/>
    </xf>
    <xf numFmtId="0" fontId="18" fillId="6" borderId="25" xfId="0" applyFont="1" applyFill="1" applyBorder="1"/>
    <xf numFmtId="164" fontId="0" fillId="5" borderId="25" xfId="0" applyNumberFormat="1" applyFill="1" applyBorder="1"/>
    <xf numFmtId="0" fontId="1" fillId="7" borderId="1" xfId="0" applyFont="1" applyFill="1" applyBorder="1"/>
    <xf numFmtId="1" fontId="1" fillId="7" borderId="1" xfId="0" applyNumberFormat="1" applyFont="1" applyFill="1" applyBorder="1"/>
    <xf numFmtId="2" fontId="1" fillId="7" borderId="1" xfId="0" applyNumberFormat="1" applyFont="1" applyFill="1" applyBorder="1"/>
    <xf numFmtId="0" fontId="19" fillId="3" borderId="1" xfId="3" applyFont="1" applyBorder="1" applyAlignment="1">
      <alignment horizontal="left"/>
    </xf>
    <xf numFmtId="0" fontId="0" fillId="5" borderId="18" xfId="0" applyFill="1" applyBorder="1"/>
    <xf numFmtId="0" fontId="0" fillId="5" borderId="33" xfId="0" applyFill="1" applyBorder="1"/>
    <xf numFmtId="0" fontId="10" fillId="5" borderId="18" xfId="0" applyFont="1" applyFill="1" applyBorder="1" applyAlignment="1">
      <alignment horizontal="left"/>
    </xf>
    <xf numFmtId="0" fontId="19" fillId="7" borderId="1" xfId="3" applyFont="1" applyFill="1" applyBorder="1" applyAlignment="1">
      <alignment horizontal="left"/>
    </xf>
    <xf numFmtId="0" fontId="10" fillId="5" borderId="18" xfId="0" applyFont="1" applyFill="1" applyBorder="1" applyAlignment="1">
      <alignment horizontal="right"/>
    </xf>
    <xf numFmtId="0" fontId="10" fillId="5" borderId="1" xfId="0" applyFont="1" applyFill="1" applyBorder="1" applyAlignment="1">
      <alignment horizontal="right"/>
    </xf>
    <xf numFmtId="164" fontId="10" fillId="5" borderId="1" xfId="0" applyNumberFormat="1" applyFont="1" applyFill="1" applyBorder="1" applyAlignment="1">
      <alignment horizontal="right"/>
    </xf>
    <xf numFmtId="0" fontId="0" fillId="0" borderId="0" xfId="0" applyAlignment="1">
      <alignment horizontal="right"/>
    </xf>
    <xf numFmtId="0" fontId="0" fillId="0" borderId="26" xfId="0" applyBorder="1" applyAlignment="1">
      <alignment horizontal="right"/>
    </xf>
    <xf numFmtId="0" fontId="17" fillId="6" borderId="1" xfId="0" applyFont="1" applyFill="1" applyBorder="1" applyAlignment="1">
      <alignment horizontal="right"/>
    </xf>
    <xf numFmtId="0" fontId="10" fillId="0" borderId="0" xfId="0" applyFont="1" applyAlignment="1">
      <alignment horizontal="right"/>
    </xf>
    <xf numFmtId="2" fontId="0" fillId="0" borderId="29" xfId="0" applyNumberFormat="1" applyBorder="1"/>
    <xf numFmtId="9" fontId="1" fillId="0" borderId="37" xfId="0" applyNumberFormat="1" applyFont="1" applyBorder="1"/>
    <xf numFmtId="9" fontId="1" fillId="0" borderId="37" xfId="0" applyNumberFormat="1" applyFont="1" applyBorder="1" applyAlignment="1">
      <alignment horizontal="center" vertical="center"/>
    </xf>
    <xf numFmtId="0" fontId="1" fillId="0" borderId="37" xfId="0" applyFont="1" applyBorder="1" applyAlignment="1">
      <alignment horizontal="center" vertical="center"/>
    </xf>
    <xf numFmtId="9" fontId="1" fillId="0" borderId="37" xfId="1" applyFont="1" applyBorder="1" applyAlignment="1">
      <alignment horizontal="center" vertical="center"/>
    </xf>
    <xf numFmtId="0" fontId="0" fillId="0" borderId="38" xfId="0" applyBorder="1"/>
    <xf numFmtId="9" fontId="0" fillId="0" borderId="39" xfId="0" applyNumberFormat="1" applyBorder="1"/>
    <xf numFmtId="0" fontId="0" fillId="8" borderId="10" xfId="0" applyFill="1" applyBorder="1" applyAlignment="1">
      <alignment horizontal="center"/>
    </xf>
    <xf numFmtId="2" fontId="0" fillId="8" borderId="10" xfId="1" applyNumberFormat="1" applyFont="1" applyFill="1" applyBorder="1"/>
    <xf numFmtId="0" fontId="0" fillId="8" borderId="10" xfId="0" applyFill="1" applyBorder="1"/>
    <xf numFmtId="2" fontId="0" fillId="8" borderId="10" xfId="0" applyNumberFormat="1" applyFill="1" applyBorder="1"/>
    <xf numFmtId="0" fontId="0" fillId="8" borderId="11" xfId="0" applyFill="1" applyBorder="1"/>
    <xf numFmtId="0" fontId="0" fillId="9" borderId="8" xfId="0" applyFill="1" applyBorder="1" applyAlignment="1">
      <alignment horizontal="center"/>
    </xf>
    <xf numFmtId="2" fontId="0" fillId="9" borderId="8" xfId="1" applyNumberFormat="1" applyFont="1" applyFill="1" applyBorder="1"/>
    <xf numFmtId="0" fontId="0" fillId="9" borderId="8" xfId="0" applyFill="1" applyBorder="1"/>
    <xf numFmtId="2" fontId="0" fillId="9" borderId="8" xfId="0" applyNumberFormat="1" applyFill="1" applyBorder="1"/>
    <xf numFmtId="0" fontId="0" fillId="9" borderId="9" xfId="0" applyFill="1" applyBorder="1"/>
    <xf numFmtId="1" fontId="0" fillId="8" borderId="10" xfId="1" applyNumberFormat="1" applyFont="1" applyFill="1" applyBorder="1"/>
    <xf numFmtId="1" fontId="0" fillId="8" borderId="10" xfId="0" applyNumberFormat="1" applyFill="1" applyBorder="1"/>
    <xf numFmtId="1" fontId="0" fillId="8" borderId="11" xfId="0" applyNumberFormat="1" applyFill="1" applyBorder="1"/>
    <xf numFmtId="1" fontId="0" fillId="0" borderId="29" xfId="0" applyNumberFormat="1" applyBorder="1"/>
    <xf numFmtId="1" fontId="0" fillId="9" borderId="8" xfId="1" applyNumberFormat="1" applyFont="1" applyFill="1" applyBorder="1"/>
    <xf numFmtId="1" fontId="0" fillId="9" borderId="8" xfId="0" applyNumberFormat="1" applyFill="1" applyBorder="1"/>
    <xf numFmtId="1" fontId="0" fillId="9" borderId="9" xfId="0" applyNumberFormat="1" applyFill="1" applyBorder="1"/>
    <xf numFmtId="2" fontId="0" fillId="8" borderId="11" xfId="0" applyNumberFormat="1" applyFill="1" applyBorder="1"/>
    <xf numFmtId="2" fontId="0" fillId="9" borderId="9" xfId="0" applyNumberFormat="1" applyFill="1" applyBorder="1"/>
    <xf numFmtId="0" fontId="1" fillId="0" borderId="1" xfId="0" applyFont="1" applyBorder="1" applyAlignment="1">
      <alignment horizontal="center" vertical="center" wrapText="1"/>
    </xf>
    <xf numFmtId="2" fontId="0" fillId="0" borderId="0" xfId="1" applyNumberFormat="1" applyFont="1" applyFill="1" applyBorder="1"/>
    <xf numFmtId="0" fontId="0" fillId="0" borderId="1" xfId="0" applyBorder="1" applyAlignment="1">
      <alignment horizontal="center" vertical="center"/>
    </xf>
    <xf numFmtId="0" fontId="1" fillId="7" borderId="1" xfId="0" applyFont="1" applyFill="1" applyBorder="1" applyAlignment="1">
      <alignment vertical="center"/>
    </xf>
    <xf numFmtId="0" fontId="10" fillId="6" borderId="0" xfId="0" applyFont="1" applyFill="1"/>
    <xf numFmtId="0" fontId="0" fillId="0" borderId="1" xfId="0" applyBorder="1" applyAlignment="1">
      <alignment wrapText="1"/>
    </xf>
    <xf numFmtId="0" fontId="1" fillId="2" borderId="1" xfId="0" applyFont="1" applyFill="1" applyBorder="1" applyAlignment="1">
      <alignment wrapText="1"/>
    </xf>
    <xf numFmtId="1" fontId="1" fillId="0" borderId="1" xfId="0" applyNumberFormat="1" applyFont="1" applyBorder="1"/>
    <xf numFmtId="0" fontId="0" fillId="2" borderId="1" xfId="0" applyFill="1" applyBorder="1"/>
    <xf numFmtId="1" fontId="0" fillId="2" borderId="1" xfId="0" applyNumberFormat="1" applyFill="1" applyBorder="1"/>
    <xf numFmtId="164" fontId="1" fillId="2" borderId="1" xfId="0" applyNumberFormat="1" applyFont="1" applyFill="1" applyBorder="1"/>
    <xf numFmtId="0" fontId="20" fillId="0" borderId="0" xfId="0" applyFont="1"/>
    <xf numFmtId="164" fontId="0" fillId="0" borderId="18" xfId="0" applyNumberFormat="1" applyBorder="1"/>
    <xf numFmtId="0" fontId="9" fillId="10" borderId="0" xfId="0" applyFont="1" applyFill="1"/>
    <xf numFmtId="0" fontId="4" fillId="10" borderId="0" xfId="0" applyFont="1" applyFill="1"/>
    <xf numFmtId="0" fontId="0" fillId="10" borderId="0" xfId="0" applyFill="1"/>
    <xf numFmtId="14" fontId="0" fillId="0" borderId="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40" xfId="0" applyBorder="1"/>
    <xf numFmtId="14" fontId="0" fillId="0" borderId="18" xfId="0" applyNumberFormat="1" applyBorder="1"/>
    <xf numFmtId="0" fontId="0" fillId="0" borderId="41" xfId="0" applyBorder="1"/>
    <xf numFmtId="0" fontId="1" fillId="0" borderId="37"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wrapText="1"/>
    </xf>
    <xf numFmtId="2" fontId="1" fillId="2" borderId="1" xfId="0" applyNumberFormat="1" applyFont="1" applyFill="1" applyBorder="1"/>
    <xf numFmtId="9" fontId="1" fillId="2" borderId="10" xfId="1" applyFont="1" applyFill="1" applyBorder="1" applyAlignment="1">
      <alignment horizontal="center" vertical="center"/>
    </xf>
    <xf numFmtId="2" fontId="0" fillId="2" borderId="1" xfId="0" applyNumberFormat="1" applyFill="1" applyBorder="1" applyAlignment="1">
      <alignment horizontal="right"/>
    </xf>
    <xf numFmtId="0" fontId="0" fillId="2" borderId="1" xfId="0" applyFill="1" applyBorder="1" applyAlignment="1">
      <alignment horizontal="right"/>
    </xf>
    <xf numFmtId="165" fontId="0" fillId="2" borderId="1" xfId="0" applyNumberFormat="1" applyFill="1" applyBorder="1" applyAlignment="1">
      <alignment horizontal="right"/>
    </xf>
    <xf numFmtId="1" fontId="0" fillId="2" borderId="12" xfId="0" applyNumberFormat="1" applyFill="1" applyBorder="1" applyAlignment="1">
      <alignment horizontal="right"/>
    </xf>
    <xf numFmtId="2" fontId="0" fillId="2" borderId="8" xfId="0" applyNumberFormat="1" applyFill="1" applyBorder="1" applyAlignment="1">
      <alignment horizontal="right"/>
    </xf>
    <xf numFmtId="9" fontId="1" fillId="2" borderId="11" xfId="0" applyNumberFormat="1" applyFont="1" applyFill="1" applyBorder="1" applyAlignment="1">
      <alignment horizontal="center" wrapText="1"/>
    </xf>
    <xf numFmtId="2" fontId="0" fillId="2" borderId="6" xfId="0" applyNumberFormat="1" applyFill="1" applyBorder="1" applyAlignment="1">
      <alignment horizontal="right"/>
    </xf>
    <xf numFmtId="0" fontId="0" fillId="2" borderId="6" xfId="0" applyFill="1" applyBorder="1" applyAlignment="1">
      <alignment horizontal="right"/>
    </xf>
    <xf numFmtId="165" fontId="0" fillId="2" borderId="6" xfId="0" applyNumberFormat="1" applyFill="1" applyBorder="1" applyAlignment="1">
      <alignment horizontal="right"/>
    </xf>
    <xf numFmtId="1" fontId="0" fillId="2" borderId="15" xfId="0" applyNumberFormat="1" applyFill="1" applyBorder="1" applyAlignment="1">
      <alignment horizontal="right"/>
    </xf>
    <xf numFmtId="2" fontId="0" fillId="2" borderId="9" xfId="0" applyNumberFormat="1" applyFill="1" applyBorder="1" applyAlignment="1">
      <alignment horizontal="right"/>
    </xf>
    <xf numFmtId="0" fontId="1" fillId="11" borderId="10" xfId="0" applyFont="1" applyFill="1" applyBorder="1" applyAlignment="1">
      <alignment horizontal="center" vertical="center"/>
    </xf>
    <xf numFmtId="9" fontId="1" fillId="11" borderId="10" xfId="0" applyNumberFormat="1" applyFont="1" applyFill="1" applyBorder="1" applyAlignment="1">
      <alignment horizontal="center" vertical="center"/>
    </xf>
    <xf numFmtId="2" fontId="0" fillId="11" borderId="1" xfId="0" applyNumberFormat="1" applyFill="1" applyBorder="1" applyAlignment="1">
      <alignment horizontal="right"/>
    </xf>
    <xf numFmtId="0" fontId="0" fillId="11" borderId="1" xfId="0" applyFill="1" applyBorder="1" applyAlignment="1">
      <alignment horizontal="right"/>
    </xf>
    <xf numFmtId="165" fontId="0" fillId="11" borderId="1" xfId="0" applyNumberFormat="1" applyFill="1" applyBorder="1" applyAlignment="1">
      <alignment horizontal="right"/>
    </xf>
    <xf numFmtId="1" fontId="0" fillId="11" borderId="12" xfId="0" applyNumberFormat="1" applyFill="1" applyBorder="1" applyAlignment="1">
      <alignment horizontal="right"/>
    </xf>
    <xf numFmtId="2" fontId="0" fillId="11" borderId="8" xfId="0" applyNumberFormat="1" applyFill="1" applyBorder="1" applyAlignment="1">
      <alignment horizontal="right"/>
    </xf>
    <xf numFmtId="0" fontId="0" fillId="11" borderId="0" xfId="0" applyFill="1" applyAlignment="1">
      <alignment wrapText="1"/>
    </xf>
    <xf numFmtId="169" fontId="0" fillId="0" borderId="0" xfId="1" applyNumberFormat="1" applyFont="1"/>
    <xf numFmtId="164" fontId="0" fillId="11" borderId="0" xfId="0" applyNumberFormat="1" applyFill="1"/>
    <xf numFmtId="0" fontId="1" fillId="0" borderId="1" xfId="0" applyFont="1" applyBorder="1" applyAlignment="1">
      <alignment horizontal="center"/>
    </xf>
    <xf numFmtId="0" fontId="0" fillId="0" borderId="23" xfId="0" applyBorder="1" applyAlignment="1">
      <alignment horizontal="center"/>
    </xf>
    <xf numFmtId="0" fontId="0" fillId="0" borderId="1" xfId="0" applyBorder="1" applyAlignment="1">
      <alignment horizontal="left"/>
    </xf>
    <xf numFmtId="0" fontId="0" fillId="0" borderId="12" xfId="0" applyBorder="1" applyAlignment="1">
      <alignment horizontal="left"/>
    </xf>
    <xf numFmtId="0" fontId="1" fillId="0" borderId="20" xfId="0" applyFont="1" applyBorder="1" applyAlignment="1">
      <alignment horizontal="center"/>
    </xf>
    <xf numFmtId="0" fontId="1" fillId="0" borderId="21" xfId="0" applyFont="1" applyBorder="1" applyAlignment="1">
      <alignment horizontal="center"/>
    </xf>
    <xf numFmtId="0" fontId="1" fillId="0" borderId="2" xfId="0" applyFont="1" applyBorder="1" applyAlignment="1">
      <alignment horizontal="center" vertical="center" wrapText="1"/>
    </xf>
    <xf numFmtId="0" fontId="1" fillId="0" borderId="28"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 xfId="0" applyFont="1" applyBorder="1" applyAlignment="1">
      <alignment horizontal="center" vertical="center"/>
    </xf>
    <xf numFmtId="0" fontId="1" fillId="0" borderId="28" xfId="0" applyFont="1" applyBorder="1" applyAlignment="1">
      <alignment horizontal="center" vertical="center"/>
    </xf>
    <xf numFmtId="0" fontId="1" fillId="0" borderId="22" xfId="0" applyFont="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35" xfId="0" applyBorder="1" applyAlignment="1">
      <alignment horizontal="left" wrapText="1"/>
    </xf>
    <xf numFmtId="0" fontId="0" fillId="0" borderId="0" xfId="0" applyAlignment="1">
      <alignment horizontal="left" wrapText="1"/>
    </xf>
    <xf numFmtId="0" fontId="0" fillId="0" borderId="35" xfId="0" applyBorder="1" applyAlignment="1">
      <alignment horizontal="center" vertical="center"/>
    </xf>
    <xf numFmtId="0" fontId="0" fillId="0" borderId="0" xfId="0" applyAlignment="1">
      <alignment horizontal="center" vertical="center"/>
    </xf>
    <xf numFmtId="0" fontId="10" fillId="6" borderId="1" xfId="0" applyFont="1" applyFill="1" applyBorder="1" applyAlignment="1">
      <alignment horizontal="left" wrapText="1"/>
    </xf>
    <xf numFmtId="0" fontId="10" fillId="5" borderId="1" xfId="0" applyFont="1" applyFill="1" applyBorder="1" applyAlignment="1">
      <alignment horizontal="left" wrapText="1"/>
    </xf>
    <xf numFmtId="0" fontId="1" fillId="0" borderId="25" xfId="0" applyFont="1" applyBorder="1" applyAlignment="1">
      <alignment horizontal="center"/>
    </xf>
    <xf numFmtId="0" fontId="1" fillId="0" borderId="27" xfId="0" applyFont="1" applyBorder="1" applyAlignment="1">
      <alignment horizontal="center"/>
    </xf>
    <xf numFmtId="0" fontId="10" fillId="6" borderId="1" xfId="0" applyFont="1" applyFill="1" applyBorder="1" applyAlignment="1">
      <alignment horizontal="center" vertical="center"/>
    </xf>
    <xf numFmtId="0" fontId="10" fillId="6" borderId="1" xfId="0" applyFont="1" applyFill="1" applyBorder="1" applyAlignment="1">
      <alignment horizontal="left" vertical="center" wrapText="1"/>
    </xf>
    <xf numFmtId="0" fontId="10" fillId="5" borderId="1" xfId="0" applyFont="1" applyFill="1" applyBorder="1" applyAlignment="1">
      <alignment horizontal="left"/>
    </xf>
    <xf numFmtId="0" fontId="17" fillId="0" borderId="1" xfId="0" applyFont="1" applyBorder="1" applyAlignment="1">
      <alignment horizontal="left" wrapText="1"/>
    </xf>
    <xf numFmtId="0" fontId="1" fillId="0" borderId="0" xfId="0" applyFont="1" applyAlignment="1">
      <alignment horizontal="center"/>
    </xf>
    <xf numFmtId="0" fontId="19" fillId="7" borderId="1" xfId="0" applyFont="1" applyFill="1" applyBorder="1" applyAlignment="1">
      <alignment horizontal="center" vertical="center"/>
    </xf>
    <xf numFmtId="0" fontId="10" fillId="6" borderId="30" xfId="0" applyFont="1" applyFill="1" applyBorder="1" applyAlignment="1">
      <alignment horizontal="left" vertical="center" wrapText="1"/>
    </xf>
    <xf numFmtId="0" fontId="10" fillId="6" borderId="16" xfId="0" applyFont="1" applyFill="1" applyBorder="1" applyAlignment="1">
      <alignment horizontal="left" vertical="center" wrapText="1"/>
    </xf>
    <xf numFmtId="0" fontId="10" fillId="6" borderId="31" xfId="0" applyFont="1" applyFill="1" applyBorder="1" applyAlignment="1">
      <alignment horizontal="left" vertical="center" wrapText="1"/>
    </xf>
    <xf numFmtId="0" fontId="10" fillId="6" borderId="35" xfId="0" applyFont="1" applyFill="1" applyBorder="1" applyAlignment="1">
      <alignment horizontal="left" vertical="center" wrapText="1"/>
    </xf>
    <xf numFmtId="0" fontId="10" fillId="6" borderId="0" xfId="0" applyFont="1" applyFill="1" applyAlignment="1">
      <alignment horizontal="left" vertical="center" wrapText="1"/>
    </xf>
    <xf numFmtId="0" fontId="10" fillId="6" borderId="36" xfId="0" applyFont="1" applyFill="1" applyBorder="1" applyAlignment="1">
      <alignment horizontal="left" vertical="center" wrapText="1"/>
    </xf>
    <xf numFmtId="0" fontId="10" fillId="6" borderId="33" xfId="0" applyFont="1" applyFill="1" applyBorder="1" applyAlignment="1">
      <alignment horizontal="left" vertical="center" wrapText="1"/>
    </xf>
    <xf numFmtId="0" fontId="10" fillId="6" borderId="32" xfId="0" applyFont="1" applyFill="1" applyBorder="1" applyAlignment="1">
      <alignment horizontal="left" vertical="center" wrapText="1"/>
    </xf>
    <xf numFmtId="0" fontId="10" fillId="6" borderId="34" xfId="0" applyFont="1" applyFill="1" applyBorder="1" applyAlignment="1">
      <alignment horizontal="left" vertical="center" wrapText="1"/>
    </xf>
    <xf numFmtId="0" fontId="1" fillId="0" borderId="26" xfId="0" applyFont="1" applyBorder="1" applyAlignment="1">
      <alignment horizontal="center"/>
    </xf>
    <xf numFmtId="0" fontId="0" fillId="0" borderId="0" xfId="0"/>
    <xf numFmtId="0" fontId="10" fillId="6" borderId="1" xfId="0" applyFont="1" applyFill="1" applyBorder="1" applyAlignment="1">
      <alignment horizontal="center" vertical="center" wrapText="1"/>
    </xf>
    <xf numFmtId="0" fontId="10" fillId="5" borderId="25" xfId="0" applyFont="1" applyFill="1" applyBorder="1" applyAlignment="1">
      <alignment horizontal="left"/>
    </xf>
    <xf numFmtId="0" fontId="10" fillId="5" borderId="26" xfId="0" applyFont="1" applyFill="1" applyBorder="1" applyAlignment="1">
      <alignment horizontal="left"/>
    </xf>
    <xf numFmtId="0" fontId="10" fillId="5" borderId="27" xfId="0" applyFont="1" applyFill="1" applyBorder="1" applyAlignment="1">
      <alignment horizontal="left"/>
    </xf>
    <xf numFmtId="0" fontId="0" fillId="0" borderId="0" xfId="0" applyAlignment="1">
      <alignment horizontal="left"/>
    </xf>
    <xf numFmtId="0" fontId="17" fillId="6" borderId="30" xfId="0" applyFont="1" applyFill="1" applyBorder="1" applyAlignment="1">
      <alignment horizontal="left" vertical="center" wrapText="1"/>
    </xf>
    <xf numFmtId="0" fontId="17" fillId="6" borderId="16" xfId="0" applyFont="1" applyFill="1" applyBorder="1" applyAlignment="1">
      <alignment horizontal="left" vertical="center" wrapText="1"/>
    </xf>
    <xf numFmtId="0" fontId="17" fillId="6" borderId="31" xfId="0" applyFont="1" applyFill="1" applyBorder="1" applyAlignment="1">
      <alignment horizontal="left" vertical="center" wrapText="1"/>
    </xf>
    <xf numFmtId="0" fontId="17" fillId="6" borderId="35" xfId="0" applyFont="1" applyFill="1" applyBorder="1" applyAlignment="1">
      <alignment horizontal="left" vertical="center" wrapText="1"/>
    </xf>
    <xf numFmtId="0" fontId="17" fillId="6" borderId="0" xfId="0" applyFont="1" applyFill="1" applyAlignment="1">
      <alignment horizontal="left" vertical="center" wrapText="1"/>
    </xf>
    <xf numFmtId="0" fontId="17" fillId="6" borderId="36" xfId="0" applyFont="1" applyFill="1" applyBorder="1" applyAlignment="1">
      <alignment horizontal="left" vertical="center" wrapText="1"/>
    </xf>
    <xf numFmtId="0" fontId="17" fillId="6" borderId="33" xfId="0" applyFont="1" applyFill="1" applyBorder="1" applyAlignment="1">
      <alignment horizontal="left" vertical="center" wrapText="1"/>
    </xf>
    <xf numFmtId="0" fontId="17" fillId="6" borderId="32" xfId="0" applyFont="1" applyFill="1" applyBorder="1" applyAlignment="1">
      <alignment horizontal="left" vertical="center" wrapText="1"/>
    </xf>
    <xf numFmtId="0" fontId="17" fillId="6" borderId="34" xfId="0" applyFont="1" applyFill="1" applyBorder="1" applyAlignment="1">
      <alignment horizontal="left" vertical="center" wrapText="1"/>
    </xf>
    <xf numFmtId="0" fontId="1" fillId="2" borderId="0" xfId="0" applyFont="1" applyFill="1" applyAlignment="1">
      <alignment horizontal="center"/>
    </xf>
    <xf numFmtId="0" fontId="1" fillId="2" borderId="1" xfId="0" applyFont="1" applyFill="1" applyBorder="1" applyAlignment="1">
      <alignment horizontal="left" vertical="center"/>
    </xf>
    <xf numFmtId="0" fontId="7" fillId="2" borderId="2" xfId="0" applyFont="1" applyFill="1" applyBorder="1" applyAlignment="1">
      <alignment horizontal="left" wrapText="1"/>
    </xf>
    <xf numFmtId="0" fontId="0" fillId="2" borderId="3" xfId="0" applyFill="1" applyBorder="1" applyAlignment="1">
      <alignment horizontal="left"/>
    </xf>
    <xf numFmtId="0" fontId="0" fillId="2" borderId="4" xfId="0" applyFill="1" applyBorder="1" applyAlignment="1">
      <alignment horizontal="left"/>
    </xf>
    <xf numFmtId="0" fontId="0" fillId="2" borderId="28" xfId="0" applyFill="1" applyBorder="1" applyAlignment="1">
      <alignment horizontal="left"/>
    </xf>
    <xf numFmtId="0" fontId="0" fillId="2" borderId="0" xfId="0" applyFill="1" applyAlignment="1">
      <alignment horizontal="left"/>
    </xf>
    <xf numFmtId="0" fontId="0" fillId="2" borderId="29" xfId="0" applyFill="1" applyBorder="1" applyAlignment="1">
      <alignment horizontal="left"/>
    </xf>
    <xf numFmtId="0" fontId="0" fillId="2" borderId="22" xfId="0" applyFill="1" applyBorder="1" applyAlignment="1">
      <alignment horizontal="left"/>
    </xf>
    <xf numFmtId="0" fontId="0" fillId="2" borderId="23" xfId="0" applyFill="1" applyBorder="1" applyAlignment="1">
      <alignment horizontal="left"/>
    </xf>
    <xf numFmtId="0" fontId="0" fillId="2" borderId="24" xfId="0" applyFill="1" applyBorder="1" applyAlignment="1">
      <alignment horizontal="left"/>
    </xf>
    <xf numFmtId="0" fontId="1" fillId="0" borderId="32" xfId="0" applyFont="1" applyBorder="1" applyAlignment="1">
      <alignment horizontal="center"/>
    </xf>
    <xf numFmtId="0" fontId="1" fillId="0" borderId="36" xfId="0" applyFont="1" applyBorder="1"/>
    <xf numFmtId="0" fontId="1" fillId="0" borderId="42" xfId="0" applyFont="1" applyBorder="1" applyAlignment="1">
      <alignment horizontal="center"/>
    </xf>
    <xf numFmtId="0" fontId="1" fillId="0" borderId="35" xfId="0" applyFont="1" applyBorder="1" applyAlignment="1">
      <alignment horizontal="center"/>
    </xf>
  </cellXfs>
  <cellStyles count="7">
    <cellStyle name="God" xfId="3" builtinId="26"/>
    <cellStyle name="Hyperkobling" xfId="2" builtinId="8"/>
    <cellStyle name="Hyperkobling 2" xfId="6" xr:uid="{054210AB-20EF-F540-AF78-FA714A9951B4}"/>
    <cellStyle name="Normal" xfId="0" builtinId="0"/>
    <cellStyle name="Nøytral" xfId="4" builtinId="28"/>
    <cellStyle name="Prosent" xfId="1" builtinId="5"/>
    <cellStyle name="Varseltekst" xfId="5" builtinId="11"/>
  </cellStyles>
  <dxfs count="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B6061"/>
      <color rgb="FFFF0200"/>
      <color rgb="FFFF04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Varmegraddagstall</a:t>
            </a:r>
            <a:r>
              <a:rPr lang="nb-NO" baseline="0"/>
              <a:t> fra 2004 til 2024</a:t>
            </a:r>
            <a:endParaRPr lang="nb-N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1"/>
          <c:tx>
            <c:strRef>
              <c:f>'Graddagstall, varmebhv, effekt'!$I$5</c:f>
              <c:strCache>
                <c:ptCount val="1"/>
                <c:pt idx="0">
                  <c:v> Årlig varmegraddagstall </c:v>
                </c:pt>
              </c:strCache>
            </c:strRef>
          </c:tx>
          <c:spPr>
            <a:solidFill>
              <a:schemeClr val="tx2">
                <a:lumMod val="50000"/>
                <a:lumOff val="50000"/>
              </a:schemeClr>
            </a:solidFill>
            <a:ln>
              <a:noFill/>
            </a:ln>
            <a:effectLst/>
          </c:spPr>
          <c:invertIfNegative val="0"/>
          <c:dPt>
            <c:idx val="7"/>
            <c:invertIfNegative val="0"/>
            <c:bubble3D val="0"/>
            <c:spPr>
              <a:solidFill>
                <a:schemeClr val="tx2">
                  <a:lumMod val="50000"/>
                  <a:lumOff val="50000"/>
                </a:schemeClr>
              </a:solidFill>
              <a:ln w="28575" cap="rnd">
                <a:noFill/>
                <a:round/>
              </a:ln>
              <a:effectLst/>
            </c:spPr>
            <c:extLst>
              <c:ext xmlns:c16="http://schemas.microsoft.com/office/drawing/2014/chart" uri="{C3380CC4-5D6E-409C-BE32-E72D297353CC}">
                <c16:uniqueId val="{00000001-032F-8347-A775-75FDBD2F0683}"/>
              </c:ext>
            </c:extLst>
          </c:dPt>
          <c:val>
            <c:numRef>
              <c:f>'Graddagstall, varmebhv, effekt'!$I$6:$I$26</c:f>
              <c:numCache>
                <c:formatCode>#,##0</c:formatCode>
                <c:ptCount val="21"/>
                <c:pt idx="0">
                  <c:v>3766.6</c:v>
                </c:pt>
                <c:pt idx="1">
                  <c:v>3469.7</c:v>
                </c:pt>
                <c:pt idx="2">
                  <c:v>3863.5</c:v>
                </c:pt>
                <c:pt idx="3">
                  <c:v>3717.4</c:v>
                </c:pt>
                <c:pt idx="4">
                  <c:v>3779.5</c:v>
                </c:pt>
                <c:pt idx="5">
                  <c:v>4099.8999999999996</c:v>
                </c:pt>
                <c:pt idx="6">
                  <c:v>4868.6000000000004</c:v>
                </c:pt>
                <c:pt idx="7">
                  <c:v>3742.5</c:v>
                </c:pt>
                <c:pt idx="8">
                  <c:v>3632.6</c:v>
                </c:pt>
                <c:pt idx="9">
                  <c:v>3996.4</c:v>
                </c:pt>
                <c:pt idx="10">
                  <c:v>3437.8</c:v>
                </c:pt>
                <c:pt idx="11">
                  <c:v>3514</c:v>
                </c:pt>
                <c:pt idx="12">
                  <c:v>3966.7</c:v>
                </c:pt>
                <c:pt idx="13">
                  <c:v>3976.3</c:v>
                </c:pt>
                <c:pt idx="14">
                  <c:v>4056.4</c:v>
                </c:pt>
                <c:pt idx="15">
                  <c:v>3754.2</c:v>
                </c:pt>
                <c:pt idx="16">
                  <c:v>3174.5</c:v>
                </c:pt>
                <c:pt idx="17">
                  <c:v>3634.1</c:v>
                </c:pt>
                <c:pt idx="18">
                  <c:v>3667</c:v>
                </c:pt>
                <c:pt idx="19">
                  <c:v>3971</c:v>
                </c:pt>
                <c:pt idx="20">
                  <c:v>3609.6</c:v>
                </c:pt>
              </c:numCache>
            </c:numRef>
          </c:val>
          <c:extLst>
            <c:ext xmlns:c16="http://schemas.microsoft.com/office/drawing/2014/chart" uri="{C3380CC4-5D6E-409C-BE32-E72D297353CC}">
              <c16:uniqueId val="{00000002-0E52-5F43-B5FA-EF08ED14CB1D}"/>
            </c:ext>
          </c:extLst>
        </c:ser>
        <c:dLbls>
          <c:showLegendKey val="0"/>
          <c:showVal val="0"/>
          <c:showCatName val="0"/>
          <c:showSerName val="0"/>
          <c:showPercent val="0"/>
          <c:showBubbleSize val="0"/>
        </c:dLbls>
        <c:gapWidth val="150"/>
        <c:axId val="1864729487"/>
        <c:axId val="945317455"/>
      </c:barChart>
      <c:lineChart>
        <c:grouping val="standard"/>
        <c:varyColors val="0"/>
        <c:ser>
          <c:idx val="5"/>
          <c:order val="0"/>
          <c:tx>
            <c:strRef>
              <c:f>'Graddagstall, varmebhv, effekt'!$L$5</c:f>
              <c:strCache>
                <c:ptCount val="1"/>
                <c:pt idx="0">
                  <c:v>Gjennomsnittlig varmegraddagstall</c:v>
                </c:pt>
              </c:strCache>
            </c:strRef>
          </c:tx>
          <c:spPr>
            <a:ln w="28575" cap="rnd">
              <a:solidFill>
                <a:schemeClr val="accent2">
                  <a:lumMod val="60000"/>
                  <a:lumOff val="40000"/>
                </a:schemeClr>
              </a:solidFill>
              <a:prstDash val="dash"/>
              <a:round/>
            </a:ln>
            <a:effectLst/>
          </c:spPr>
          <c:marker>
            <c:symbol val="none"/>
          </c:marker>
          <c:cat>
            <c:numRef>
              <c:f>'Graddagstall, varmebhv, effekt'!$B$6:$B$27</c:f>
              <c:numCache>
                <c:formatCode>General</c:formatCode>
                <c:ptCount val="22"/>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pt idx="20">
                  <c:v>2024</c:v>
                </c:pt>
                <c:pt idx="21">
                  <c:v>2025</c:v>
                </c:pt>
              </c:numCache>
            </c:numRef>
          </c:cat>
          <c:val>
            <c:numRef>
              <c:f>'Graddagstall, varmebhv, effekt'!$L$6:$L$27</c:f>
              <c:numCache>
                <c:formatCode>#,##0</c:formatCode>
                <c:ptCount val="22"/>
                <c:pt idx="0">
                  <c:v>3795.1571428571428</c:v>
                </c:pt>
                <c:pt idx="1">
                  <c:v>3795.1571428571428</c:v>
                </c:pt>
                <c:pt idx="2">
                  <c:v>3795.1571428571428</c:v>
                </c:pt>
                <c:pt idx="3">
                  <c:v>3795.1571428571428</c:v>
                </c:pt>
                <c:pt idx="4">
                  <c:v>3795.1571428571428</c:v>
                </c:pt>
                <c:pt idx="5">
                  <c:v>3795.1571428571428</c:v>
                </c:pt>
                <c:pt idx="6">
                  <c:v>3795.1571428571428</c:v>
                </c:pt>
                <c:pt idx="7">
                  <c:v>3795.1571428571428</c:v>
                </c:pt>
                <c:pt idx="8">
                  <c:v>3795.1571428571428</c:v>
                </c:pt>
                <c:pt idx="9">
                  <c:v>3795.1571428571428</c:v>
                </c:pt>
                <c:pt idx="10">
                  <c:v>3795.1571428571428</c:v>
                </c:pt>
                <c:pt idx="11">
                  <c:v>3795.1571428571428</c:v>
                </c:pt>
                <c:pt idx="12">
                  <c:v>3795.1571428571428</c:v>
                </c:pt>
                <c:pt idx="13">
                  <c:v>3795.1571428571428</c:v>
                </c:pt>
                <c:pt idx="14">
                  <c:v>3795.1571428571428</c:v>
                </c:pt>
                <c:pt idx="15">
                  <c:v>3795.1571428571428</c:v>
                </c:pt>
                <c:pt idx="16">
                  <c:v>3795.1571428571428</c:v>
                </c:pt>
                <c:pt idx="17">
                  <c:v>3795.1571428571428</c:v>
                </c:pt>
                <c:pt idx="18">
                  <c:v>3795.1571428571428</c:v>
                </c:pt>
                <c:pt idx="19">
                  <c:v>3795.1571428571428</c:v>
                </c:pt>
                <c:pt idx="20">
                  <c:v>3795.1571428571428</c:v>
                </c:pt>
                <c:pt idx="21">
                  <c:v>3795.1571428571428</c:v>
                </c:pt>
              </c:numCache>
            </c:numRef>
          </c:val>
          <c:smooth val="0"/>
          <c:extLst>
            <c:ext xmlns:c16="http://schemas.microsoft.com/office/drawing/2014/chart" uri="{C3380CC4-5D6E-409C-BE32-E72D297353CC}">
              <c16:uniqueId val="{00000003-B400-3E42-9A81-9BE85C3B0CB7}"/>
            </c:ext>
          </c:extLst>
        </c:ser>
        <c:dLbls>
          <c:showLegendKey val="0"/>
          <c:showVal val="0"/>
          <c:showCatName val="0"/>
          <c:showSerName val="0"/>
          <c:showPercent val="0"/>
          <c:showBubbleSize val="0"/>
        </c:dLbls>
        <c:marker val="1"/>
        <c:smooth val="0"/>
        <c:axId val="1864729487"/>
        <c:axId val="945317455"/>
      </c:lineChart>
      <c:catAx>
        <c:axId val="186472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945317455"/>
        <c:crosses val="autoZero"/>
        <c:auto val="1"/>
        <c:lblAlgn val="ctr"/>
        <c:lblOffset val="100"/>
        <c:tickLblSkip val="4"/>
        <c:noMultiLvlLbl val="0"/>
      </c:catAx>
      <c:valAx>
        <c:axId val="945317455"/>
        <c:scaling>
          <c:orientation val="minMax"/>
          <c:max val="50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864729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smoothMarker"/>
        <c:varyColors val="0"/>
        <c:ser>
          <c:idx val="0"/>
          <c:order val="0"/>
          <c:tx>
            <c:v>Brønnring 1</c:v>
          </c:tx>
          <c:spPr>
            <a:ln w="19050" cap="rnd">
              <a:solidFill>
                <a:srgbClr val="C00000"/>
              </a:solidFill>
              <a:round/>
            </a:ln>
            <a:effectLst/>
          </c:spPr>
          <c:marker>
            <c:symbol val="circle"/>
            <c:size val="5"/>
            <c:spPr>
              <a:solidFill>
                <a:srgbClr val="C00000"/>
              </a:solidFill>
              <a:ln w="9525">
                <a:noFill/>
              </a:ln>
              <a:effectLst/>
            </c:spPr>
          </c:marker>
          <c:xVal>
            <c:numRef>
              <c:f>Brønnparkkonfigurasjon_1!$Q$57:$Q$61</c:f>
              <c:numCache>
                <c:formatCode>0.0</c:formatCode>
                <c:ptCount val="5"/>
                <c:pt idx="0">
                  <c:v>2.5</c:v>
                </c:pt>
                <c:pt idx="1">
                  <c:v>1.5308084989341916E-16</c:v>
                </c:pt>
                <c:pt idx="2">
                  <c:v>-2.5</c:v>
                </c:pt>
                <c:pt idx="3">
                  <c:v>-4.592425496802574E-16</c:v>
                </c:pt>
                <c:pt idx="4">
                  <c:v>2.5</c:v>
                </c:pt>
              </c:numCache>
            </c:numRef>
          </c:xVal>
          <c:yVal>
            <c:numRef>
              <c:f>Brønnparkkonfigurasjon_1!$R$57:$R$61</c:f>
              <c:numCache>
                <c:formatCode>0.0</c:formatCode>
                <c:ptCount val="5"/>
                <c:pt idx="0">
                  <c:v>0</c:v>
                </c:pt>
                <c:pt idx="1">
                  <c:v>2.5</c:v>
                </c:pt>
                <c:pt idx="2">
                  <c:v>3.0616169978683831E-16</c:v>
                </c:pt>
                <c:pt idx="3">
                  <c:v>-2.5</c:v>
                </c:pt>
                <c:pt idx="4">
                  <c:v>0</c:v>
                </c:pt>
              </c:numCache>
            </c:numRef>
          </c:yVal>
          <c:smooth val="1"/>
          <c:extLst>
            <c:ext xmlns:c16="http://schemas.microsoft.com/office/drawing/2014/chart" uri="{C3380CC4-5D6E-409C-BE32-E72D297353CC}">
              <c16:uniqueId val="{00000009-18EE-BE44-9AF2-6DF5802D8C21}"/>
            </c:ext>
          </c:extLst>
        </c:ser>
        <c:ser>
          <c:idx val="1"/>
          <c:order val="1"/>
          <c:tx>
            <c:v>Brønnring 2</c:v>
          </c:tx>
          <c:spPr>
            <a:ln w="19050" cap="rnd">
              <a:solidFill>
                <a:srgbClr val="C00000"/>
              </a:solidFill>
              <a:round/>
            </a:ln>
            <a:effectLst/>
          </c:spPr>
          <c:marker>
            <c:symbol val="circle"/>
            <c:size val="5"/>
            <c:spPr>
              <a:solidFill>
                <a:srgbClr val="C00000"/>
              </a:solidFill>
              <a:ln w="9525">
                <a:solidFill>
                  <a:schemeClr val="accent2"/>
                </a:solidFill>
              </a:ln>
              <a:effectLst/>
            </c:spPr>
          </c:marker>
          <c:xVal>
            <c:numRef>
              <c:f>Brønnparkkonfigurasjon_1!$S$57:$S$67</c:f>
              <c:numCache>
                <c:formatCode>0.0</c:formatCode>
                <c:ptCount val="11"/>
                <c:pt idx="0">
                  <c:v>7.5</c:v>
                </c:pt>
                <c:pt idx="1">
                  <c:v>6.0676274578121063</c:v>
                </c:pt>
                <c:pt idx="2">
                  <c:v>2.3176274578121059</c:v>
                </c:pt>
                <c:pt idx="3">
                  <c:v>-2.317627457812105</c:v>
                </c:pt>
                <c:pt idx="4">
                  <c:v>-6.0676274578121054</c:v>
                </c:pt>
                <c:pt idx="5">
                  <c:v>-7.5</c:v>
                </c:pt>
                <c:pt idx="6">
                  <c:v>-6.0676274578121063</c:v>
                </c:pt>
                <c:pt idx="7">
                  <c:v>-2.3176274578121068</c:v>
                </c:pt>
                <c:pt idx="8">
                  <c:v>2.3176274578121041</c:v>
                </c:pt>
                <c:pt idx="9">
                  <c:v>6.0676274578121054</c:v>
                </c:pt>
                <c:pt idx="10">
                  <c:v>7.5</c:v>
                </c:pt>
              </c:numCache>
            </c:numRef>
          </c:xVal>
          <c:yVal>
            <c:numRef>
              <c:f>Brønnparkkonfigurasjon_1!$T$57:$T$67</c:f>
              <c:numCache>
                <c:formatCode>0.0</c:formatCode>
                <c:ptCount val="11"/>
                <c:pt idx="0">
                  <c:v>0</c:v>
                </c:pt>
                <c:pt idx="1">
                  <c:v>4.4083893921935484</c:v>
                </c:pt>
                <c:pt idx="2">
                  <c:v>7.1329238722136514</c:v>
                </c:pt>
                <c:pt idx="3">
                  <c:v>7.1329238722136523</c:v>
                </c:pt>
                <c:pt idx="4">
                  <c:v>4.4083893921935493</c:v>
                </c:pt>
                <c:pt idx="5">
                  <c:v>9.1848509936051499E-16</c:v>
                </c:pt>
                <c:pt idx="6">
                  <c:v>-4.4083893921935475</c:v>
                </c:pt>
                <c:pt idx="7">
                  <c:v>-7.1329238722136514</c:v>
                </c:pt>
                <c:pt idx="8">
                  <c:v>-7.1329238722136523</c:v>
                </c:pt>
                <c:pt idx="9">
                  <c:v>-4.4083893921935502</c:v>
                </c:pt>
                <c:pt idx="10">
                  <c:v>0</c:v>
                </c:pt>
              </c:numCache>
            </c:numRef>
          </c:yVal>
          <c:smooth val="1"/>
          <c:extLst>
            <c:ext xmlns:c16="http://schemas.microsoft.com/office/drawing/2014/chart" uri="{C3380CC4-5D6E-409C-BE32-E72D297353CC}">
              <c16:uniqueId val="{0000000A-18EE-BE44-9AF2-6DF5802D8C21}"/>
            </c:ext>
          </c:extLst>
        </c:ser>
        <c:ser>
          <c:idx val="2"/>
          <c:order val="2"/>
          <c:tx>
            <c:v>Brønnring 3</c:v>
          </c:tx>
          <c:spPr>
            <a:ln w="19050" cap="rnd">
              <a:solidFill>
                <a:srgbClr val="C00000"/>
              </a:solidFill>
              <a:round/>
            </a:ln>
            <a:effectLst/>
          </c:spPr>
          <c:marker>
            <c:symbol val="circle"/>
            <c:size val="5"/>
            <c:spPr>
              <a:solidFill>
                <a:srgbClr val="C00000"/>
              </a:solidFill>
              <a:ln w="9525">
                <a:noFill/>
              </a:ln>
              <a:effectLst/>
            </c:spPr>
          </c:marker>
          <c:xVal>
            <c:numRef>
              <c:f>Brønnparkkonfigurasjon_1!$U$57:$U$73</c:f>
              <c:numCache>
                <c:formatCode>0.0</c:formatCode>
                <c:ptCount val="17"/>
                <c:pt idx="0">
                  <c:v>12.5</c:v>
                </c:pt>
                <c:pt idx="1">
                  <c:v>11.548494156391085</c:v>
                </c:pt>
                <c:pt idx="2">
                  <c:v>8.8388347648318444</c:v>
                </c:pt>
                <c:pt idx="3">
                  <c:v>4.7835429045636229</c:v>
                </c:pt>
                <c:pt idx="4">
                  <c:v>7.6540424946709576E-16</c:v>
                </c:pt>
                <c:pt idx="5">
                  <c:v>-4.783542904563622</c:v>
                </c:pt>
                <c:pt idx="6">
                  <c:v>-8.8388347648318426</c:v>
                </c:pt>
                <c:pt idx="7">
                  <c:v>-11.548494156391085</c:v>
                </c:pt>
                <c:pt idx="8">
                  <c:v>-12.5</c:v>
                </c:pt>
                <c:pt idx="9">
                  <c:v>-11.548494156391085</c:v>
                </c:pt>
                <c:pt idx="10">
                  <c:v>-8.8388347648318462</c:v>
                </c:pt>
                <c:pt idx="11">
                  <c:v>-4.7835429045636291</c:v>
                </c:pt>
                <c:pt idx="12">
                  <c:v>-2.2962127484012872E-15</c:v>
                </c:pt>
                <c:pt idx="13">
                  <c:v>4.7835429045636246</c:v>
                </c:pt>
                <c:pt idx="14">
                  <c:v>8.8388347648318497</c:v>
                </c:pt>
                <c:pt idx="15">
                  <c:v>11.54849415639109</c:v>
                </c:pt>
                <c:pt idx="16">
                  <c:v>12.5</c:v>
                </c:pt>
              </c:numCache>
            </c:numRef>
          </c:xVal>
          <c:yVal>
            <c:numRef>
              <c:f>Brønnparkkonfigurasjon_1!$V$57:$V$73</c:f>
              <c:numCache>
                <c:formatCode>0.0</c:formatCode>
                <c:ptCount val="17"/>
                <c:pt idx="0">
                  <c:v>0</c:v>
                </c:pt>
                <c:pt idx="1">
                  <c:v>4.783542904563622</c:v>
                </c:pt>
                <c:pt idx="2">
                  <c:v>8.8388347648318426</c:v>
                </c:pt>
                <c:pt idx="3">
                  <c:v>11.548494156391085</c:v>
                </c:pt>
                <c:pt idx="4">
                  <c:v>12.5</c:v>
                </c:pt>
                <c:pt idx="5">
                  <c:v>11.548494156391085</c:v>
                </c:pt>
                <c:pt idx="6">
                  <c:v>8.8388347648318444</c:v>
                </c:pt>
                <c:pt idx="7">
                  <c:v>4.7835429045636237</c:v>
                </c:pt>
                <c:pt idx="8">
                  <c:v>1.5308084989341915E-15</c:v>
                </c:pt>
                <c:pt idx="9">
                  <c:v>-4.7835429045636211</c:v>
                </c:pt>
                <c:pt idx="10">
                  <c:v>-8.8388347648318426</c:v>
                </c:pt>
                <c:pt idx="11">
                  <c:v>-11.548494156391081</c:v>
                </c:pt>
                <c:pt idx="12">
                  <c:v>-12.5</c:v>
                </c:pt>
                <c:pt idx="13">
                  <c:v>-11.548494156391083</c:v>
                </c:pt>
                <c:pt idx="14">
                  <c:v>-8.8388347648318373</c:v>
                </c:pt>
                <c:pt idx="15">
                  <c:v>-4.7835429045636086</c:v>
                </c:pt>
                <c:pt idx="16">
                  <c:v>0</c:v>
                </c:pt>
              </c:numCache>
            </c:numRef>
          </c:yVal>
          <c:smooth val="1"/>
          <c:extLst>
            <c:ext xmlns:c16="http://schemas.microsoft.com/office/drawing/2014/chart" uri="{C3380CC4-5D6E-409C-BE32-E72D297353CC}">
              <c16:uniqueId val="{0000000B-18EE-BE44-9AF2-6DF5802D8C21}"/>
            </c:ext>
          </c:extLst>
        </c:ser>
        <c:ser>
          <c:idx val="3"/>
          <c:order val="3"/>
          <c:tx>
            <c:v>Brønnring 4</c:v>
          </c:tx>
          <c:spPr>
            <a:ln w="19050" cap="rnd">
              <a:solidFill>
                <a:srgbClr val="FFC000"/>
              </a:solidFill>
              <a:round/>
            </a:ln>
            <a:effectLst/>
          </c:spPr>
          <c:marker>
            <c:symbol val="circle"/>
            <c:size val="5"/>
            <c:spPr>
              <a:solidFill>
                <a:srgbClr val="FFC000"/>
              </a:solidFill>
              <a:ln w="9525">
                <a:noFill/>
              </a:ln>
              <a:effectLst/>
            </c:spPr>
          </c:marker>
          <c:xVal>
            <c:numRef>
              <c:f>Brønnparkkonfigurasjon_1!$W$57:$W$79</c:f>
              <c:numCache>
                <c:formatCode>0.0</c:formatCode>
                <c:ptCount val="23"/>
                <c:pt idx="0">
                  <c:v>17.5</c:v>
                </c:pt>
                <c:pt idx="1">
                  <c:v>16.791127038253705</c:v>
                </c:pt>
                <c:pt idx="2">
                  <c:v>14.72193682454567</c:v>
                </c:pt>
                <c:pt idx="3">
                  <c:v>11.46006284404249</c:v>
                </c:pt>
                <c:pt idx="4">
                  <c:v>7.2697627275330126</c:v>
                </c:pt>
                <c:pt idx="5">
                  <c:v>2.4905096697824893</c:v>
                </c:pt>
                <c:pt idx="6">
                  <c:v>-2.4905096697824916</c:v>
                </c:pt>
                <c:pt idx="7">
                  <c:v>-7.2697627275330143</c:v>
                </c:pt>
                <c:pt idx="8">
                  <c:v>-11.46006284404249</c:v>
                </c:pt>
                <c:pt idx="9">
                  <c:v>-14.721936824545667</c:v>
                </c:pt>
                <c:pt idx="10">
                  <c:v>-16.791127038253702</c:v>
                </c:pt>
                <c:pt idx="11">
                  <c:v>-17.5</c:v>
                </c:pt>
                <c:pt idx="12">
                  <c:v>-16.791127038253709</c:v>
                </c:pt>
                <c:pt idx="13">
                  <c:v>-14.721936824545679</c:v>
                </c:pt>
                <c:pt idx="14">
                  <c:v>-11.460062844042502</c:v>
                </c:pt>
                <c:pt idx="15">
                  <c:v>-7.269762727533025</c:v>
                </c:pt>
                <c:pt idx="16">
                  <c:v>-2.4905096697825071</c:v>
                </c:pt>
                <c:pt idx="17">
                  <c:v>2.4905096697824702</c:v>
                </c:pt>
                <c:pt idx="18">
                  <c:v>7.2697627275329912</c:v>
                </c:pt>
                <c:pt idx="19">
                  <c:v>11.460062844042469</c:v>
                </c:pt>
                <c:pt idx="20">
                  <c:v>14.721936824545654</c:v>
                </c:pt>
                <c:pt idx="21">
                  <c:v>16.791127038253695</c:v>
                </c:pt>
                <c:pt idx="22">
                  <c:v>17.5</c:v>
                </c:pt>
              </c:numCache>
            </c:numRef>
          </c:xVal>
          <c:yVal>
            <c:numRef>
              <c:f>Brønnparkkonfigurasjon_1!$X$57:$X$79</c:f>
              <c:numCache>
                <c:formatCode>0.0</c:formatCode>
                <c:ptCount val="23"/>
                <c:pt idx="0">
                  <c:v>0</c:v>
                </c:pt>
                <c:pt idx="1">
                  <c:v>4.9303197447250193</c:v>
                </c:pt>
                <c:pt idx="2">
                  <c:v>9.4612143054729572</c:v>
                </c:pt>
                <c:pt idx="3">
                  <c:v>13.22561755119952</c:v>
                </c:pt>
                <c:pt idx="4">
                  <c:v>15.918559918704071</c:v>
                </c:pt>
                <c:pt idx="5">
                  <c:v>17.321875232916323</c:v>
                </c:pt>
                <c:pt idx="6">
                  <c:v>17.321875232916323</c:v>
                </c:pt>
                <c:pt idx="7">
                  <c:v>15.918559918704071</c:v>
                </c:pt>
                <c:pt idx="8">
                  <c:v>13.22561755119952</c:v>
                </c:pt>
                <c:pt idx="9">
                  <c:v>9.4612143054729607</c:v>
                </c:pt>
                <c:pt idx="10">
                  <c:v>4.9303197447250264</c:v>
                </c:pt>
                <c:pt idx="11">
                  <c:v>9.914693070883964E-15</c:v>
                </c:pt>
                <c:pt idx="12">
                  <c:v>-4.9303197447250078</c:v>
                </c:pt>
                <c:pt idx="13">
                  <c:v>-9.461214305472943</c:v>
                </c:pt>
                <c:pt idx="14">
                  <c:v>-13.225617551199509</c:v>
                </c:pt>
                <c:pt idx="15">
                  <c:v>-15.918559918704066</c:v>
                </c:pt>
                <c:pt idx="16">
                  <c:v>-17.321875232916319</c:v>
                </c:pt>
                <c:pt idx="17">
                  <c:v>-17.321875232916327</c:v>
                </c:pt>
                <c:pt idx="18">
                  <c:v>-15.91855991870408</c:v>
                </c:pt>
                <c:pt idx="19">
                  <c:v>-13.225617551199537</c:v>
                </c:pt>
                <c:pt idx="20">
                  <c:v>-9.461214305472982</c:v>
                </c:pt>
                <c:pt idx="21">
                  <c:v>-4.9303197447250504</c:v>
                </c:pt>
                <c:pt idx="22">
                  <c:v>0</c:v>
                </c:pt>
              </c:numCache>
            </c:numRef>
          </c:yVal>
          <c:smooth val="1"/>
          <c:extLst>
            <c:ext xmlns:c16="http://schemas.microsoft.com/office/drawing/2014/chart" uri="{C3380CC4-5D6E-409C-BE32-E72D297353CC}">
              <c16:uniqueId val="{0000000C-18EE-BE44-9AF2-6DF5802D8C21}"/>
            </c:ext>
          </c:extLst>
        </c:ser>
        <c:ser>
          <c:idx val="4"/>
          <c:order val="4"/>
          <c:tx>
            <c:v>Brønnring 5</c:v>
          </c:tx>
          <c:spPr>
            <a:ln w="19050" cap="rnd">
              <a:solidFill>
                <a:srgbClr val="FFC000"/>
              </a:solidFill>
              <a:round/>
            </a:ln>
            <a:effectLst/>
          </c:spPr>
          <c:marker>
            <c:symbol val="circle"/>
            <c:size val="5"/>
            <c:spPr>
              <a:solidFill>
                <a:srgbClr val="FFC000"/>
              </a:solidFill>
              <a:ln w="9525">
                <a:noFill/>
              </a:ln>
              <a:effectLst/>
            </c:spPr>
          </c:marker>
          <c:xVal>
            <c:numRef>
              <c:f>Brønnparkkonfigurasjon_1!$Y$57:$Y$86</c:f>
              <c:numCache>
                <c:formatCode>0.0</c:formatCode>
                <c:ptCount val="30"/>
                <c:pt idx="0">
                  <c:v>22.5</c:v>
                </c:pt>
                <c:pt idx="1">
                  <c:v>21.973962503476951</c:v>
                </c:pt>
                <c:pt idx="2">
                  <c:v>20.420446942596534</c:v>
                </c:pt>
                <c:pt idx="3">
                  <c:v>17.912093978376983</c:v>
                </c:pt>
                <c:pt idx="4">
                  <c:v>14.56619140759112</c:v>
                </c:pt>
                <c:pt idx="5">
                  <c:v>10.539189915745279</c:v>
                </c:pt>
                <c:pt idx="6">
                  <c:v>6.0193876169074674</c:v>
                </c:pt>
                <c:pt idx="7">
                  <c:v>1.2181254431718913</c:v>
                </c:pt>
                <c:pt idx="8">
                  <c:v>-3.6400949224372114</c:v>
                </c:pt>
                <c:pt idx="9">
                  <c:v>-8.3281084951480793</c:v>
                </c:pt>
                <c:pt idx="10">
                  <c:v>-12.626708970653612</c:v>
                </c:pt>
                <c:pt idx="11">
                  <c:v>-16.33489856827045</c:v>
                </c:pt>
                <c:pt idx="12">
                  <c:v>-19.279286463770763</c:v>
                </c:pt>
                <c:pt idx="13">
                  <c:v>-21.322196351613059</c:v>
                </c:pt>
                <c:pt idx="14">
                  <c:v>-22.368104035973094</c:v>
                </c:pt>
                <c:pt idx="15">
                  <c:v>-22.36810403597309</c:v>
                </c:pt>
                <c:pt idx="16">
                  <c:v>-21.322196351613048</c:v>
                </c:pt>
                <c:pt idx="17">
                  <c:v>-19.279286463770745</c:v>
                </c:pt>
                <c:pt idx="18">
                  <c:v>-16.334898568270425</c:v>
                </c:pt>
                <c:pt idx="19">
                  <c:v>-12.626708970653592</c:v>
                </c:pt>
                <c:pt idx="20">
                  <c:v>-8.3281084951480562</c:v>
                </c:pt>
                <c:pt idx="21">
                  <c:v>-3.640094922437187</c:v>
                </c:pt>
                <c:pt idx="22">
                  <c:v>1.2181254431719155</c:v>
                </c:pt>
                <c:pt idx="23">
                  <c:v>6.0193876169074905</c:v>
                </c:pt>
                <c:pt idx="24">
                  <c:v>10.5391899157453</c:v>
                </c:pt>
                <c:pt idx="25">
                  <c:v>14.566191407591143</c:v>
                </c:pt>
                <c:pt idx="26">
                  <c:v>17.912093978377001</c:v>
                </c:pt>
                <c:pt idx="27">
                  <c:v>20.420446942596548</c:v>
                </c:pt>
                <c:pt idx="28">
                  <c:v>21.973962503476958</c:v>
                </c:pt>
                <c:pt idx="29">
                  <c:v>22.5</c:v>
                </c:pt>
              </c:numCache>
            </c:numRef>
          </c:xVal>
          <c:yVal>
            <c:numRef>
              <c:f>Brønnparkkonfigurasjon_1!$Z$57:$Z$86</c:f>
              <c:numCache>
                <c:formatCode>0.0</c:formatCode>
                <c:ptCount val="30"/>
                <c:pt idx="0">
                  <c:v>0</c:v>
                </c:pt>
                <c:pt idx="1">
                  <c:v>4.8368349047480415</c:v>
                </c:pt>
                <c:pt idx="2">
                  <c:v>9.4475047851059539</c:v>
                </c:pt>
                <c:pt idx="3">
                  <c:v>13.616419841859718</c:v>
                </c:pt>
                <c:pt idx="4">
                  <c:v>17.148646240371821</c:v>
                </c:pt>
                <c:pt idx="5">
                  <c:v>19.879021000035515</c:v>
                </c:pt>
                <c:pt idx="6">
                  <c:v>21.679874831682518</c:v>
                </c:pt>
                <c:pt idx="7">
                  <c:v>22.467001811650285</c:v>
                </c:pt>
                <c:pt idx="8">
                  <c:v>22.203596757184339</c:v>
                </c:pt>
                <c:pt idx="9">
                  <c:v>20.901976195877804</c:v>
                </c:pt>
                <c:pt idx="10">
                  <c:v>18.623002458530031</c:v>
                </c:pt>
                <c:pt idx="11">
                  <c:v>15.473237824202018</c:v>
                </c:pt>
                <c:pt idx="12">
                  <c:v>11.599961786482979</c:v>
                </c:pt>
                <c:pt idx="13">
                  <c:v>7.1842844280595353</c:v>
                </c:pt>
                <c:pt idx="14">
                  <c:v>2.4326779145386737</c:v>
                </c:pt>
                <c:pt idx="15">
                  <c:v>-2.4326779145387079</c:v>
                </c:pt>
                <c:pt idx="16">
                  <c:v>-7.184284428059569</c:v>
                </c:pt>
                <c:pt idx="17">
                  <c:v>-11.599961786483009</c:v>
                </c:pt>
                <c:pt idx="18">
                  <c:v>-15.473237824202043</c:v>
                </c:pt>
                <c:pt idx="19">
                  <c:v>-18.623002458530046</c:v>
                </c:pt>
                <c:pt idx="20">
                  <c:v>-20.901976195877815</c:v>
                </c:pt>
                <c:pt idx="21">
                  <c:v>-22.203596757184339</c:v>
                </c:pt>
                <c:pt idx="22">
                  <c:v>-22.467001811650285</c:v>
                </c:pt>
                <c:pt idx="23">
                  <c:v>-21.679874831682511</c:v>
                </c:pt>
                <c:pt idx="24">
                  <c:v>-19.879021000035504</c:v>
                </c:pt>
                <c:pt idx="25">
                  <c:v>-17.148646240371804</c:v>
                </c:pt>
                <c:pt idx="26">
                  <c:v>-13.616419841859694</c:v>
                </c:pt>
                <c:pt idx="27">
                  <c:v>-9.4475047851059255</c:v>
                </c:pt>
                <c:pt idx="28">
                  <c:v>-4.8368349047480095</c:v>
                </c:pt>
                <c:pt idx="29">
                  <c:v>0</c:v>
                </c:pt>
              </c:numCache>
            </c:numRef>
          </c:yVal>
          <c:smooth val="1"/>
          <c:extLst>
            <c:ext xmlns:c16="http://schemas.microsoft.com/office/drawing/2014/chart" uri="{C3380CC4-5D6E-409C-BE32-E72D297353CC}">
              <c16:uniqueId val="{0000000D-18EE-BE44-9AF2-6DF5802D8C21}"/>
            </c:ext>
          </c:extLst>
        </c:ser>
        <c:dLbls>
          <c:showLegendKey val="0"/>
          <c:showVal val="0"/>
          <c:showCatName val="0"/>
          <c:showSerName val="0"/>
          <c:showPercent val="0"/>
          <c:showBubbleSize val="0"/>
        </c:dLbls>
        <c:axId val="1985558015"/>
        <c:axId val="1985925199"/>
      </c:scatterChart>
      <c:valAx>
        <c:axId val="1985558015"/>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985925199"/>
        <c:crosses val="autoZero"/>
        <c:crossBetween val="midCat"/>
      </c:valAx>
      <c:valAx>
        <c:axId val="1985925199"/>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985558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Konfigurasjon</a:t>
            </a:r>
            <a:r>
              <a:rPr lang="nb-NO" baseline="0"/>
              <a:t> - brønnpark 2</a:t>
            </a:r>
            <a:endParaRPr lang="nb-N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smoothMarker"/>
        <c:varyColors val="0"/>
        <c:ser>
          <c:idx val="0"/>
          <c:order val="0"/>
          <c:tx>
            <c:v>Ring 1</c:v>
          </c:tx>
          <c:spPr>
            <a:ln w="19050" cap="rnd">
              <a:solidFill>
                <a:srgbClr val="C00000"/>
              </a:solidFill>
              <a:round/>
            </a:ln>
            <a:effectLst/>
          </c:spPr>
          <c:marker>
            <c:symbol val="circle"/>
            <c:size val="5"/>
            <c:spPr>
              <a:solidFill>
                <a:srgbClr val="C00000"/>
              </a:solidFill>
              <a:ln w="9525">
                <a:noFill/>
              </a:ln>
              <a:effectLst/>
            </c:spPr>
          </c:marker>
          <c:xVal>
            <c:numRef>
              <c:f>Brønnparkkonfigurasjon_2!$O$57:$O$60</c:f>
              <c:numCache>
                <c:formatCode>0.0</c:formatCode>
                <c:ptCount val="4"/>
                <c:pt idx="0">
                  <c:v>2.5</c:v>
                </c:pt>
                <c:pt idx="1">
                  <c:v>1.5308084989341916E-16</c:v>
                </c:pt>
                <c:pt idx="2">
                  <c:v>-2.5</c:v>
                </c:pt>
                <c:pt idx="3">
                  <c:v>-4.592425496802574E-16</c:v>
                </c:pt>
              </c:numCache>
            </c:numRef>
          </c:xVal>
          <c:yVal>
            <c:numRef>
              <c:f>Brønnparkkonfigurasjon_2!$P$57:$P$60</c:f>
              <c:numCache>
                <c:formatCode>0.0</c:formatCode>
                <c:ptCount val="4"/>
                <c:pt idx="0">
                  <c:v>0</c:v>
                </c:pt>
                <c:pt idx="1">
                  <c:v>2.5</c:v>
                </c:pt>
                <c:pt idx="2">
                  <c:v>3.0616169978683831E-16</c:v>
                </c:pt>
                <c:pt idx="3">
                  <c:v>-2.5</c:v>
                </c:pt>
              </c:numCache>
            </c:numRef>
          </c:yVal>
          <c:smooth val="1"/>
          <c:extLst>
            <c:ext xmlns:c16="http://schemas.microsoft.com/office/drawing/2014/chart" uri="{C3380CC4-5D6E-409C-BE32-E72D297353CC}">
              <c16:uniqueId val="{00000000-7B05-3049-9F67-1B7FF1FE56DF}"/>
            </c:ext>
          </c:extLst>
        </c:ser>
        <c:ser>
          <c:idx val="1"/>
          <c:order val="1"/>
          <c:tx>
            <c:v>Ring 2</c:v>
          </c:tx>
          <c:spPr>
            <a:ln w="19050" cap="rnd">
              <a:solidFill>
                <a:srgbClr val="C00000"/>
              </a:solidFill>
              <a:round/>
            </a:ln>
            <a:effectLst/>
          </c:spPr>
          <c:marker>
            <c:symbol val="circle"/>
            <c:size val="5"/>
            <c:spPr>
              <a:solidFill>
                <a:srgbClr val="C00000"/>
              </a:solidFill>
              <a:ln w="9525">
                <a:noFill/>
              </a:ln>
              <a:effectLst/>
            </c:spPr>
          </c:marker>
          <c:xVal>
            <c:numRef>
              <c:f>Brønnparkkonfigurasjon_2!$Q$57:$Q$65</c:f>
              <c:numCache>
                <c:formatCode>0.0</c:formatCode>
                <c:ptCount val="9"/>
                <c:pt idx="0">
                  <c:v>7.5</c:v>
                </c:pt>
                <c:pt idx="1">
                  <c:v>5.7453333233923347</c:v>
                </c:pt>
                <c:pt idx="2">
                  <c:v>1.3023613325019781</c:v>
                </c:pt>
                <c:pt idx="3">
                  <c:v>-3.7499999999999987</c:v>
                </c:pt>
                <c:pt idx="4">
                  <c:v>-7.0476946558943121</c:v>
                </c:pt>
                <c:pt idx="5">
                  <c:v>-7.047694655894313</c:v>
                </c:pt>
                <c:pt idx="6">
                  <c:v>-3.7500000000000036</c:v>
                </c:pt>
                <c:pt idx="7">
                  <c:v>1.3023613325019747</c:v>
                </c:pt>
                <c:pt idx="8">
                  <c:v>5.7453333233923338</c:v>
                </c:pt>
              </c:numCache>
            </c:numRef>
          </c:xVal>
          <c:yVal>
            <c:numRef>
              <c:f>Brønnparkkonfigurasjon_2!$R$57:$R$65</c:f>
              <c:numCache>
                <c:formatCode>0.0</c:formatCode>
                <c:ptCount val="9"/>
                <c:pt idx="0">
                  <c:v>0</c:v>
                </c:pt>
                <c:pt idx="1">
                  <c:v>4.8209070726490442</c:v>
                </c:pt>
                <c:pt idx="2">
                  <c:v>7.3860581475915605</c:v>
                </c:pt>
                <c:pt idx="3">
                  <c:v>6.49519052838329</c:v>
                </c:pt>
                <c:pt idx="4">
                  <c:v>2.5651510749425164</c:v>
                </c:pt>
                <c:pt idx="5">
                  <c:v>-2.565151074942515</c:v>
                </c:pt>
                <c:pt idx="6">
                  <c:v>-6.4951905283832883</c:v>
                </c:pt>
                <c:pt idx="7">
                  <c:v>-7.3860581475915605</c:v>
                </c:pt>
                <c:pt idx="8">
                  <c:v>-4.8209070726490468</c:v>
                </c:pt>
              </c:numCache>
            </c:numRef>
          </c:yVal>
          <c:smooth val="1"/>
          <c:extLst>
            <c:ext xmlns:c16="http://schemas.microsoft.com/office/drawing/2014/chart" uri="{C3380CC4-5D6E-409C-BE32-E72D297353CC}">
              <c16:uniqueId val="{00000001-7B05-3049-9F67-1B7FF1FE56DF}"/>
            </c:ext>
          </c:extLst>
        </c:ser>
        <c:ser>
          <c:idx val="2"/>
          <c:order val="2"/>
          <c:tx>
            <c:v>Ring 3</c:v>
          </c:tx>
          <c:spPr>
            <a:ln w="19050" cap="rnd">
              <a:solidFill>
                <a:schemeClr val="accent2">
                  <a:lumMod val="75000"/>
                </a:schemeClr>
              </a:solidFill>
              <a:round/>
            </a:ln>
            <a:effectLst/>
          </c:spPr>
          <c:marker>
            <c:symbol val="circle"/>
            <c:size val="5"/>
            <c:spPr>
              <a:solidFill>
                <a:schemeClr val="accent2">
                  <a:lumMod val="75000"/>
                </a:schemeClr>
              </a:solidFill>
              <a:ln w="9525">
                <a:noFill/>
              </a:ln>
              <a:effectLst/>
            </c:spPr>
          </c:marker>
          <c:xVal>
            <c:numRef>
              <c:f>Brønnparkkonfigurasjon_2!$S$57:$S$71</c:f>
              <c:numCache>
                <c:formatCode>0.0</c:formatCode>
                <c:ptCount val="15"/>
                <c:pt idx="0">
                  <c:v>12.5</c:v>
                </c:pt>
                <c:pt idx="1">
                  <c:v>11.41931822053251</c:v>
                </c:pt>
                <c:pt idx="2">
                  <c:v>8.3641325794857284</c:v>
                </c:pt>
                <c:pt idx="3">
                  <c:v>3.8627124296868431</c:v>
                </c:pt>
                <c:pt idx="4">
                  <c:v>-1.3066057908456667</c:v>
                </c:pt>
                <c:pt idx="5">
                  <c:v>-6.2499999999999982</c:v>
                </c:pt>
                <c:pt idx="6">
                  <c:v>-10.112712429686841</c:v>
                </c:pt>
                <c:pt idx="7">
                  <c:v>-12.226845009172571</c:v>
                </c:pt>
                <c:pt idx="8">
                  <c:v>-12.226845009172569</c:v>
                </c:pt>
                <c:pt idx="9">
                  <c:v>-10.112712429686841</c:v>
                </c:pt>
                <c:pt idx="10">
                  <c:v>-6.2499999999999956</c:v>
                </c:pt>
                <c:pt idx="11">
                  <c:v>-1.306605790845667</c:v>
                </c:pt>
                <c:pt idx="12">
                  <c:v>3.8627124296868405</c:v>
                </c:pt>
                <c:pt idx="13">
                  <c:v>8.3641325794857231</c:v>
                </c:pt>
                <c:pt idx="14">
                  <c:v>11.419318220532507</c:v>
                </c:pt>
              </c:numCache>
            </c:numRef>
          </c:xVal>
          <c:yVal>
            <c:numRef>
              <c:f>Brønnparkkonfigurasjon_2!$T$57:$T$71</c:f>
              <c:numCache>
                <c:formatCode>0.0</c:formatCode>
                <c:ptCount val="15"/>
                <c:pt idx="0">
                  <c:v>0</c:v>
                </c:pt>
                <c:pt idx="1">
                  <c:v>5.0842080384475015</c:v>
                </c:pt>
                <c:pt idx="2">
                  <c:v>9.2893103184674288</c:v>
                </c:pt>
                <c:pt idx="3">
                  <c:v>11.888206453689419</c:v>
                </c:pt>
                <c:pt idx="4">
                  <c:v>12.431523692103417</c:v>
                </c:pt>
                <c:pt idx="5">
                  <c:v>10.825317547305485</c:v>
                </c:pt>
                <c:pt idx="6">
                  <c:v>7.3473156536559152</c:v>
                </c:pt>
                <c:pt idx="7">
                  <c:v>2.5988961352219913</c:v>
                </c:pt>
                <c:pt idx="8">
                  <c:v>-2.5988961352219939</c:v>
                </c:pt>
                <c:pt idx="9">
                  <c:v>-7.347315653655917</c:v>
                </c:pt>
                <c:pt idx="10">
                  <c:v>-10.825317547305485</c:v>
                </c:pt>
                <c:pt idx="11">
                  <c:v>-12.431523692103417</c:v>
                </c:pt>
                <c:pt idx="12">
                  <c:v>-11.888206453689421</c:v>
                </c:pt>
                <c:pt idx="13">
                  <c:v>-9.2893103184674324</c:v>
                </c:pt>
                <c:pt idx="14">
                  <c:v>-5.0842080384475121</c:v>
                </c:pt>
              </c:numCache>
            </c:numRef>
          </c:yVal>
          <c:smooth val="1"/>
          <c:extLst>
            <c:ext xmlns:c16="http://schemas.microsoft.com/office/drawing/2014/chart" uri="{C3380CC4-5D6E-409C-BE32-E72D297353CC}">
              <c16:uniqueId val="{00000002-7B05-3049-9F67-1B7FF1FE56DF}"/>
            </c:ext>
          </c:extLst>
        </c:ser>
        <c:ser>
          <c:idx val="3"/>
          <c:order val="3"/>
          <c:tx>
            <c:v>Ring 4</c:v>
          </c:tx>
          <c:spPr>
            <a:ln w="19050" cap="rnd">
              <a:solidFill>
                <a:schemeClr val="accent2">
                  <a:lumMod val="75000"/>
                </a:schemeClr>
              </a:solidFill>
              <a:round/>
            </a:ln>
            <a:effectLst/>
          </c:spPr>
          <c:marker>
            <c:symbol val="circle"/>
            <c:size val="5"/>
            <c:spPr>
              <a:solidFill>
                <a:schemeClr val="accent2">
                  <a:lumMod val="75000"/>
                </a:schemeClr>
              </a:solidFill>
              <a:ln w="9525">
                <a:noFill/>
              </a:ln>
              <a:effectLst/>
            </c:spPr>
          </c:marker>
          <c:xVal>
            <c:numRef>
              <c:f>Brønnparkkonfigurasjon_2!$U$57:$U$77</c:f>
              <c:numCache>
                <c:formatCode>0.0</c:formatCode>
                <c:ptCount val="21"/>
                <c:pt idx="0">
                  <c:v>17.5</c:v>
                </c:pt>
                <c:pt idx="1">
                  <c:v>16.722524101257463</c:v>
                </c:pt>
                <c:pt idx="2">
                  <c:v>14.459178550529911</c:v>
                </c:pt>
                <c:pt idx="3">
                  <c:v>10.911071532527838</c:v>
                </c:pt>
                <c:pt idx="4">
                  <c:v>6.3934679264119119</c:v>
                </c:pt>
                <c:pt idx="5">
                  <c:v>1.3077766377624229</c:v>
                </c:pt>
                <c:pt idx="6">
                  <c:v>-3.8941163442355049</c:v>
                </c:pt>
                <c:pt idx="7">
                  <c:v>-8.7500000000000036</c:v>
                </c:pt>
                <c:pt idx="8">
                  <c:v>-12.82840775702196</c:v>
                </c:pt>
                <c:pt idx="9">
                  <c:v>-15.766955188292332</c:v>
                </c:pt>
                <c:pt idx="10">
                  <c:v>-17.30453945893975</c:v>
                </c:pt>
                <c:pt idx="11">
                  <c:v>-17.30453945893975</c:v>
                </c:pt>
                <c:pt idx="12">
                  <c:v>-15.766955188292339</c:v>
                </c:pt>
                <c:pt idx="13">
                  <c:v>-12.828407757021971</c:v>
                </c:pt>
                <c:pt idx="14">
                  <c:v>-8.7500000000000071</c:v>
                </c:pt>
                <c:pt idx="15">
                  <c:v>-3.8941163442355053</c:v>
                </c:pt>
                <c:pt idx="16">
                  <c:v>1.3077766377624265</c:v>
                </c:pt>
                <c:pt idx="17">
                  <c:v>6.393467926411919</c:v>
                </c:pt>
                <c:pt idx="18">
                  <c:v>10.911071532527846</c:v>
                </c:pt>
                <c:pt idx="19">
                  <c:v>14.45917855052992</c:v>
                </c:pt>
                <c:pt idx="20">
                  <c:v>16.72252410125747</c:v>
                </c:pt>
              </c:numCache>
            </c:numRef>
          </c:xVal>
          <c:yVal>
            <c:numRef>
              <c:f>Brønnparkkonfigurasjon_2!$V$57:$V$77</c:f>
              <c:numCache>
                <c:formatCode>0.0</c:formatCode>
                <c:ptCount val="21"/>
                <c:pt idx="0">
                  <c:v>0</c:v>
                </c:pt>
                <c:pt idx="1">
                  <c:v>5.1582155521908239</c:v>
                </c:pt>
                <c:pt idx="2">
                  <c:v>9.8581010161133857</c:v>
                </c:pt>
                <c:pt idx="3">
                  <c:v>13.682050943190522</c:v>
                </c:pt>
                <c:pt idx="4">
                  <c:v>16.290290601273576</c:v>
                </c:pt>
                <c:pt idx="5">
                  <c:v>17.451066450670652</c:v>
                </c:pt>
                <c:pt idx="6">
                  <c:v>17.061238463181912</c:v>
                </c:pt>
                <c:pt idx="7">
                  <c:v>15.155444566227676</c:v>
                </c:pt>
                <c:pt idx="8">
                  <c:v>11.903022910991089</c:v>
                </c:pt>
                <c:pt idx="9">
                  <c:v>7.5929654345572688</c:v>
                </c:pt>
                <c:pt idx="10">
                  <c:v>2.6082396580830576</c:v>
                </c:pt>
                <c:pt idx="11">
                  <c:v>-2.6082396580830456</c:v>
                </c:pt>
                <c:pt idx="12">
                  <c:v>-7.5929654345572581</c:v>
                </c:pt>
                <c:pt idx="13">
                  <c:v>-11.90302291099108</c:v>
                </c:pt>
                <c:pt idx="14">
                  <c:v>-15.155444566227672</c:v>
                </c:pt>
                <c:pt idx="15">
                  <c:v>-17.061238463181912</c:v>
                </c:pt>
                <c:pt idx="16">
                  <c:v>-17.451066450670652</c:v>
                </c:pt>
                <c:pt idx="17">
                  <c:v>-16.290290601273572</c:v>
                </c:pt>
                <c:pt idx="18">
                  <c:v>-13.682050943190514</c:v>
                </c:pt>
                <c:pt idx="19">
                  <c:v>-9.8581010161133733</c:v>
                </c:pt>
                <c:pt idx="20">
                  <c:v>-5.1582155521908035</c:v>
                </c:pt>
              </c:numCache>
            </c:numRef>
          </c:yVal>
          <c:smooth val="1"/>
          <c:extLst>
            <c:ext xmlns:c16="http://schemas.microsoft.com/office/drawing/2014/chart" uri="{C3380CC4-5D6E-409C-BE32-E72D297353CC}">
              <c16:uniqueId val="{00000003-7B05-3049-9F67-1B7FF1FE56DF}"/>
            </c:ext>
          </c:extLst>
        </c:ser>
        <c:ser>
          <c:idx val="4"/>
          <c:order val="4"/>
          <c:tx>
            <c:v>Ring 5</c:v>
          </c:tx>
          <c:spPr>
            <a:ln w="19050" cap="rnd">
              <a:solidFill>
                <a:schemeClr val="accent2">
                  <a:lumMod val="75000"/>
                </a:schemeClr>
              </a:solidFill>
              <a:round/>
            </a:ln>
            <a:effectLst/>
          </c:spPr>
          <c:marker>
            <c:symbol val="circle"/>
            <c:size val="5"/>
            <c:spPr>
              <a:solidFill>
                <a:schemeClr val="accent2">
                  <a:lumMod val="75000"/>
                </a:schemeClr>
              </a:solidFill>
              <a:ln w="9525">
                <a:noFill/>
              </a:ln>
              <a:effectLst/>
            </c:spPr>
          </c:marker>
          <c:xVal>
            <c:numRef>
              <c:f>Brønnparkkonfigurasjon_2!$W$57:$W$83</c:f>
              <c:numCache>
                <c:formatCode>0.0</c:formatCode>
                <c:ptCount val="27"/>
                <c:pt idx="0">
                  <c:v>22.5</c:v>
                </c:pt>
                <c:pt idx="1">
                  <c:v>21.893509588046037</c:v>
                </c:pt>
                <c:pt idx="2">
                  <c:v>20.106734407276775</c:v>
                </c:pt>
                <c:pt idx="3">
                  <c:v>17.235999970177005</c:v>
                </c:pt>
                <c:pt idx="4">
                  <c:v>13.436068313312688</c:v>
                </c:pt>
                <c:pt idx="5">
                  <c:v>8.9117947358810294</c:v>
                </c:pt>
                <c:pt idx="6">
                  <c:v>3.9070839975059344</c:v>
                </c:pt>
                <c:pt idx="7">
                  <c:v>-1.308258650485705</c:v>
                </c:pt>
                <c:pt idx="8">
                  <c:v>-6.4530727359995295</c:v>
                </c:pt>
                <c:pt idx="9">
                  <c:v>-11.249999999999996</c:v>
                </c:pt>
                <c:pt idx="10">
                  <c:v>-15.440436852046503</c:v>
                </c:pt>
                <c:pt idx="11">
                  <c:v>-18.798475756791067</c:v>
                </c:pt>
                <c:pt idx="12">
                  <c:v>-21.143083967682937</c:v>
                </c:pt>
                <c:pt idx="13">
                  <c:v>-22.34786304919372</c:v>
                </c:pt>
                <c:pt idx="14">
                  <c:v>-22.34786304919372</c:v>
                </c:pt>
                <c:pt idx="15">
                  <c:v>-21.143083967682941</c:v>
                </c:pt>
                <c:pt idx="16">
                  <c:v>-18.798475756791071</c:v>
                </c:pt>
                <c:pt idx="17">
                  <c:v>-15.440436852046506</c:v>
                </c:pt>
                <c:pt idx="18">
                  <c:v>-11.250000000000011</c:v>
                </c:pt>
                <c:pt idx="19">
                  <c:v>-6.4530727359995392</c:v>
                </c:pt>
                <c:pt idx="20">
                  <c:v>-1.3082586504857154</c:v>
                </c:pt>
                <c:pt idx="21">
                  <c:v>3.9070839975059242</c:v>
                </c:pt>
                <c:pt idx="22">
                  <c:v>8.9117947358810223</c:v>
                </c:pt>
                <c:pt idx="23">
                  <c:v>13.436068313312681</c:v>
                </c:pt>
                <c:pt idx="24">
                  <c:v>17.235999970177001</c:v>
                </c:pt>
                <c:pt idx="25">
                  <c:v>20.106734407276775</c:v>
                </c:pt>
                <c:pt idx="26">
                  <c:v>21.893509588046037</c:v>
                </c:pt>
              </c:numCache>
            </c:numRef>
          </c:xVal>
          <c:yVal>
            <c:numRef>
              <c:f>Brønnparkkonfigurasjon_2!$X$57:$X$83</c:f>
              <c:numCache>
                <c:formatCode>0.0</c:formatCode>
                <c:ptCount val="27"/>
                <c:pt idx="0">
                  <c:v>0</c:v>
                </c:pt>
                <c:pt idx="1">
                  <c:v>5.1888570917049037</c:v>
                </c:pt>
                <c:pt idx="2">
                  <c:v>10.097981554510399</c:v>
                </c:pt>
                <c:pt idx="3">
                  <c:v>14.462721217947133</c:v>
                </c:pt>
                <c:pt idx="4">
                  <c:v>18.047771836988485</c:v>
                </c:pt>
                <c:pt idx="5">
                  <c:v>20.659862404806166</c:v>
                </c:pt>
                <c:pt idx="6">
                  <c:v>22.15817444277468</c:v>
                </c:pt>
                <c:pt idx="7">
                  <c:v>22.461933561103535</c:v>
                </c:pt>
                <c:pt idx="8">
                  <c:v>21.5547640270985</c:v>
                </c:pt>
                <c:pt idx="9">
                  <c:v>19.48557158514987</c:v>
                </c:pt>
                <c:pt idx="10">
                  <c:v>16.3659069353936</c:v>
                </c:pt>
                <c:pt idx="11">
                  <c:v>12.36395200659314</c:v>
                </c:pt>
                <c:pt idx="12">
                  <c:v>7.69545322482755</c:v>
                </c:pt>
                <c:pt idx="13">
                  <c:v>2.6120905678176829</c:v>
                </c:pt>
                <c:pt idx="14">
                  <c:v>-2.6120905678176776</c:v>
                </c:pt>
                <c:pt idx="15">
                  <c:v>-7.6954532248275447</c:v>
                </c:pt>
                <c:pt idx="16">
                  <c:v>-12.363952006593134</c:v>
                </c:pt>
                <c:pt idx="17">
                  <c:v>-16.365906935393593</c:v>
                </c:pt>
                <c:pt idx="18">
                  <c:v>-19.485571585149863</c:v>
                </c:pt>
                <c:pt idx="19">
                  <c:v>-21.554764027098496</c:v>
                </c:pt>
                <c:pt idx="20">
                  <c:v>-22.461933561103535</c:v>
                </c:pt>
                <c:pt idx="21">
                  <c:v>-22.158174442774683</c:v>
                </c:pt>
                <c:pt idx="22">
                  <c:v>-20.659862404806166</c:v>
                </c:pt>
                <c:pt idx="23">
                  <c:v>-18.047771836988488</c:v>
                </c:pt>
                <c:pt idx="24">
                  <c:v>-14.462721217947141</c:v>
                </c:pt>
                <c:pt idx="25">
                  <c:v>-10.097981554510405</c:v>
                </c:pt>
                <c:pt idx="26">
                  <c:v>-5.1888570917049099</c:v>
                </c:pt>
              </c:numCache>
            </c:numRef>
          </c:yVal>
          <c:smooth val="1"/>
          <c:extLst>
            <c:ext xmlns:c16="http://schemas.microsoft.com/office/drawing/2014/chart" uri="{C3380CC4-5D6E-409C-BE32-E72D297353CC}">
              <c16:uniqueId val="{00000004-7B05-3049-9F67-1B7FF1FE56DF}"/>
            </c:ext>
          </c:extLst>
        </c:ser>
        <c:ser>
          <c:idx val="5"/>
          <c:order val="5"/>
          <c:tx>
            <c:v>Ring 6</c:v>
          </c:tx>
          <c:spPr>
            <a:ln w="19050" cap="rnd">
              <a:solidFill>
                <a:srgbClr val="FFC000"/>
              </a:solidFill>
              <a:round/>
            </a:ln>
            <a:effectLst/>
          </c:spPr>
          <c:marker>
            <c:symbol val="circle"/>
            <c:size val="5"/>
            <c:spPr>
              <a:solidFill>
                <a:srgbClr val="FFC000"/>
              </a:solidFill>
              <a:ln w="9525">
                <a:noFill/>
              </a:ln>
              <a:effectLst/>
            </c:spPr>
          </c:marker>
          <c:xVal>
            <c:numRef>
              <c:f>Brønnparkkonfigurasjon_2!$Y$57:$Y$89</c:f>
              <c:numCache>
                <c:formatCode>0.0</c:formatCode>
                <c:ptCount val="33"/>
                <c:pt idx="0">
                  <c:v>27.5</c:v>
                </c:pt>
                <c:pt idx="1">
                  <c:v>27.003039174724435</c:v>
                </c:pt>
                <c:pt idx="2">
                  <c:v>25.530118157941999</c:v>
                </c:pt>
                <c:pt idx="3">
                  <c:v>23.134472152857484</c:v>
                </c:pt>
                <c:pt idx="4">
                  <c:v>19.902686047889432</c:v>
                </c:pt>
                <c:pt idx="5">
                  <c:v>15.951565013207953</c:v>
                </c:pt>
                <c:pt idx="6">
                  <c:v>11.423912857551876</c:v>
                </c:pt>
                <c:pt idx="7">
                  <c:v>6.4833707265092499</c:v>
                </c:pt>
                <c:pt idx="8">
                  <c:v>1.308502685152916</c:v>
                </c:pt>
                <c:pt idx="9">
                  <c:v>-3.9136580525153377</c:v>
                </c:pt>
                <c:pt idx="10">
                  <c:v>-8.9943689912290896</c:v>
                </c:pt>
                <c:pt idx="11">
                  <c:v>-13.749999999999995</c:v>
                </c:pt>
                <c:pt idx="12">
                  <c:v>-18.00867018349534</c:v>
                </c:pt>
                <c:pt idx="13">
                  <c:v>-21.616460105426658</c:v>
                </c:pt>
                <c:pt idx="14">
                  <c:v>-24.4429748380104</c:v>
                </c:pt>
                <c:pt idx="15">
                  <c:v>-26.386056774398682</c:v>
                </c:pt>
                <c:pt idx="16">
                  <c:v>-27.375477870759831</c:v>
                </c:pt>
                <c:pt idx="17">
                  <c:v>-27.375477870759823</c:v>
                </c:pt>
                <c:pt idx="18">
                  <c:v>-26.386056774398671</c:v>
                </c:pt>
                <c:pt idx="19">
                  <c:v>-24.442974838010379</c:v>
                </c:pt>
                <c:pt idx="20">
                  <c:v>-21.616460105426633</c:v>
                </c:pt>
                <c:pt idx="21">
                  <c:v>-18.008670183495308</c:v>
                </c:pt>
                <c:pt idx="22">
                  <c:v>-13.749999999999968</c:v>
                </c:pt>
                <c:pt idx="23">
                  <c:v>-8.9943689912290559</c:v>
                </c:pt>
                <c:pt idx="24">
                  <c:v>-3.9136580525152955</c:v>
                </c:pt>
                <c:pt idx="25">
                  <c:v>1.3085026851529644</c:v>
                </c:pt>
                <c:pt idx="26">
                  <c:v>6.4833707265093032</c:v>
                </c:pt>
                <c:pt idx="27">
                  <c:v>11.423912857551931</c:v>
                </c:pt>
                <c:pt idx="28">
                  <c:v>15.951565013208004</c:v>
                </c:pt>
                <c:pt idx="29">
                  <c:v>19.902686047889478</c:v>
                </c:pt>
                <c:pt idx="30">
                  <c:v>23.134472152857523</c:v>
                </c:pt>
                <c:pt idx="31">
                  <c:v>25.530118157942027</c:v>
                </c:pt>
                <c:pt idx="32">
                  <c:v>27.003039174724449</c:v>
                </c:pt>
              </c:numCache>
            </c:numRef>
          </c:xVal>
          <c:yVal>
            <c:numRef>
              <c:f>Brønnparkkonfigurasjon_2!$Z$57:$Z$89</c:f>
              <c:numCache>
                <c:formatCode>0.0</c:formatCode>
                <c:ptCount val="33"/>
                <c:pt idx="0">
                  <c:v>0</c:v>
                </c:pt>
                <c:pt idx="1">
                  <c:v>5.2044092199112804</c:v>
                </c:pt>
                <c:pt idx="2">
                  <c:v>10.220717530659007</c:v>
                </c:pt>
                <c:pt idx="3">
                  <c:v>14.867622480028933</c:v>
                </c:pt>
                <c:pt idx="4">
                  <c:v>18.977172815758077</c:v>
                </c:pt>
                <c:pt idx="5">
                  <c:v>22.400838681384229</c:v>
                </c:pt>
                <c:pt idx="6">
                  <c:v>25.014879872249253</c:v>
                </c:pt>
                <c:pt idx="7">
                  <c:v>26.724818128897397</c:v>
                </c:pt>
                <c:pt idx="8">
                  <c:v>27.46885182753272</c:v>
                </c:pt>
                <c:pt idx="9">
                  <c:v>27.220089651725651</c:v>
                </c:pt>
                <c:pt idx="10">
                  <c:v>25.987522514653385</c:v>
                </c:pt>
                <c:pt idx="11">
                  <c:v>23.815698604072065</c:v>
                </c:pt>
                <c:pt idx="12">
                  <c:v>20.783113294742101</c:v>
                </c:pt>
                <c:pt idx="13">
                  <c:v>16.999372121066642</c:v>
                </c:pt>
                <c:pt idx="14">
                  <c:v>12.601229347503779</c:v>
                </c:pt>
                <c:pt idx="15">
                  <c:v>7.7476453131393042</c:v>
                </c:pt>
                <c:pt idx="16">
                  <c:v>2.614041190865005</c:v>
                </c:pt>
                <c:pt idx="17">
                  <c:v>-2.6140411908650467</c:v>
                </c:pt>
                <c:pt idx="18">
                  <c:v>-7.7476453131393432</c:v>
                </c:pt>
                <c:pt idx="19">
                  <c:v>-12.601229347503816</c:v>
                </c:pt>
                <c:pt idx="20">
                  <c:v>-16.999372121066674</c:v>
                </c:pt>
                <c:pt idx="21">
                  <c:v>-20.783113294742133</c:v>
                </c:pt>
                <c:pt idx="22">
                  <c:v>-23.815698604072079</c:v>
                </c:pt>
                <c:pt idx="23">
                  <c:v>-25.987522514653399</c:v>
                </c:pt>
                <c:pt idx="24">
                  <c:v>-27.220089651725658</c:v>
                </c:pt>
                <c:pt idx="25">
                  <c:v>-27.468851827532717</c:v>
                </c:pt>
                <c:pt idx="26">
                  <c:v>-26.724818128897383</c:v>
                </c:pt>
                <c:pt idx="27">
                  <c:v>-25.014879872249228</c:v>
                </c:pt>
                <c:pt idx="28">
                  <c:v>-22.400838681384194</c:v>
                </c:pt>
                <c:pt idx="29">
                  <c:v>-18.977172815758028</c:v>
                </c:pt>
                <c:pt idx="30">
                  <c:v>-14.867622480028869</c:v>
                </c:pt>
                <c:pt idx="31">
                  <c:v>-10.220717530658932</c:v>
                </c:pt>
                <c:pt idx="32">
                  <c:v>-5.204409219911196</c:v>
                </c:pt>
              </c:numCache>
            </c:numRef>
          </c:yVal>
          <c:smooth val="1"/>
          <c:extLst>
            <c:ext xmlns:c16="http://schemas.microsoft.com/office/drawing/2014/chart" uri="{C3380CC4-5D6E-409C-BE32-E72D297353CC}">
              <c16:uniqueId val="{00000005-7B05-3049-9F67-1B7FF1FE56DF}"/>
            </c:ext>
          </c:extLst>
        </c:ser>
        <c:ser>
          <c:idx val="6"/>
          <c:order val="6"/>
          <c:tx>
            <c:v>Ring 7</c:v>
          </c:tx>
          <c:spPr>
            <a:ln w="19050" cap="rnd">
              <a:solidFill>
                <a:srgbClr val="FFC000"/>
              </a:solidFill>
              <a:round/>
            </a:ln>
            <a:effectLst/>
          </c:spPr>
          <c:marker>
            <c:symbol val="circle"/>
            <c:size val="5"/>
            <c:spPr>
              <a:solidFill>
                <a:srgbClr val="FFC000"/>
              </a:solidFill>
              <a:ln w="9525">
                <a:noFill/>
              </a:ln>
              <a:effectLst/>
            </c:spPr>
          </c:marker>
          <c:xVal>
            <c:numRef>
              <c:f>Brønnparkkonfigurasjon_2!$AA$57:$AA$93</c:f>
              <c:numCache>
                <c:formatCode>0.0</c:formatCode>
                <c:ptCount val="37"/>
                <c:pt idx="0">
                  <c:v>32.5</c:v>
                </c:pt>
                <c:pt idx="1">
                  <c:v>32.032517086300523</c:v>
                </c:pt>
                <c:pt idx="2">
                  <c:v>30.643516977485238</c:v>
                </c:pt>
                <c:pt idx="3">
                  <c:v>28.372958677738616</c:v>
                </c:pt>
                <c:pt idx="4">
                  <c:v>25.286162015349284</c:v>
                </c:pt>
                <c:pt idx="5">
                  <c:v>21.471928510177648</c:v>
                </c:pt>
                <c:pt idx="6">
                  <c:v>17.039986715610038</c:v>
                </c:pt>
                <c:pt idx="7">
                  <c:v>12.117835527860038</c:v>
                </c:pt>
                <c:pt idx="8">
                  <c:v>6.8470762748611147</c:v>
                </c:pt>
                <c:pt idx="9">
                  <c:v>1.3793391038748322</c:v>
                </c:pt>
                <c:pt idx="10">
                  <c:v>-4.1280791417735454</c:v>
                </c:pt>
                <c:pt idx="11">
                  <c:v>-9.5167400664878716</c:v>
                </c:pt>
                <c:pt idx="12">
                  <c:v>-14.631621706574373</c:v>
                </c:pt>
                <c:pt idx="13">
                  <c:v>-19.325578229889302</c:v>
                </c:pt>
                <c:pt idx="14">
                  <c:v>-23.463573053522033</c:v>
                </c:pt>
                <c:pt idx="15">
                  <c:v>-26.92656360042486</c:v>
                </c:pt>
                <c:pt idx="16">
                  <c:v>-29.614925937614402</c:v>
                </c:pt>
                <c:pt idx="17">
                  <c:v>-31.451320775338708</c:v>
                </c:pt>
                <c:pt idx="18">
                  <c:v>-32.382918377632109</c:v>
                </c:pt>
                <c:pt idx="19">
                  <c:v>-32.382918377632109</c:v>
                </c:pt>
                <c:pt idx="20">
                  <c:v>-31.451320775338722</c:v>
                </c:pt>
                <c:pt idx="21">
                  <c:v>-29.614925937614423</c:v>
                </c:pt>
                <c:pt idx="22">
                  <c:v>-26.926563600424888</c:v>
                </c:pt>
                <c:pt idx="23">
                  <c:v>-23.463573053522069</c:v>
                </c:pt>
                <c:pt idx="24">
                  <c:v>-19.325578229889331</c:v>
                </c:pt>
                <c:pt idx="25">
                  <c:v>-14.631621706574393</c:v>
                </c:pt>
                <c:pt idx="26">
                  <c:v>-9.5167400664878858</c:v>
                </c:pt>
                <c:pt idx="27">
                  <c:v>-4.1280791417735463</c:v>
                </c:pt>
                <c:pt idx="28">
                  <c:v>1.3793391038748457</c:v>
                </c:pt>
                <c:pt idx="29">
                  <c:v>6.8470762748611431</c:v>
                </c:pt>
                <c:pt idx="30">
                  <c:v>12.117835527860077</c:v>
                </c:pt>
                <c:pt idx="31">
                  <c:v>17.039986715610084</c:v>
                </c:pt>
                <c:pt idx="32">
                  <c:v>21.471928510177701</c:v>
                </c:pt>
                <c:pt idx="33">
                  <c:v>25.286162015349337</c:v>
                </c:pt>
                <c:pt idx="34">
                  <c:v>28.372958677738662</c:v>
                </c:pt>
                <c:pt idx="35">
                  <c:v>30.643516977485273</c:v>
                </c:pt>
                <c:pt idx="36">
                  <c:v>32.032517086300544</c:v>
                </c:pt>
              </c:numCache>
            </c:numRef>
          </c:xVal>
          <c:yVal>
            <c:numRef>
              <c:f>Brønnparkkonfigurasjon_2!$AB$57:$AB$93</c:f>
              <c:numCache>
                <c:formatCode>0.0</c:formatCode>
                <c:ptCount val="37"/>
                <c:pt idx="0">
                  <c:v>0</c:v>
                </c:pt>
                <c:pt idx="1">
                  <c:v>5.4925266604600944</c:v>
                </c:pt>
                <c:pt idx="2">
                  <c:v>10.82704332911687</c:v>
                </c:pt>
                <c:pt idx="3">
                  <c:v>15.850085673943124</c:v>
                </c:pt>
                <c:pt idx="4">
                  <c:v>20.417149912108375</c:v>
                </c:pt>
                <c:pt idx="5">
                  <c:v>24.396849920713542</c:v>
                </c:pt>
                <c:pt idx="6">
                  <c:v>27.674696976332612</c:v>
                </c:pt>
                <c:pt idx="7">
                  <c:v>30.15639338713655</c:v>
                </c:pt>
                <c:pt idx="8">
                  <c:v>31.7705452657998</c:v>
                </c:pt>
                <c:pt idx="9">
                  <c:v>32.470716401652147</c:v>
                </c:pt>
                <c:pt idx="10">
                  <c:v>32.236764145913497</c:v>
                </c:pt>
                <c:pt idx="11">
                  <c:v>31.075418879025658</c:v>
                </c:pt>
                <c:pt idx="12">
                  <c:v>29.020090389860979</c:v>
                </c:pt>
                <c:pt idx="13">
                  <c:v>26.129906736925573</c:v>
                </c:pt>
                <c:pt idx="14">
                  <c:v>22.488013241770261</c:v>
                </c:pt>
                <c:pt idx="15">
                  <c:v>18.199180549471865</c:v>
                </c:pt>
                <c:pt idx="16">
                  <c:v>13.386790567929781</c:v>
                </c:pt>
                <c:pt idx="17">
                  <c:v>8.189286995016591</c:v>
                </c:pt>
                <c:pt idx="18">
                  <c:v>2.756192545454073</c:v>
                </c:pt>
                <c:pt idx="19">
                  <c:v>-2.7561925454540219</c:v>
                </c:pt>
                <c:pt idx="20">
                  <c:v>-8.1892869950165412</c:v>
                </c:pt>
                <c:pt idx="21">
                  <c:v>-13.386790567929735</c:v>
                </c:pt>
                <c:pt idx="22">
                  <c:v>-18.199180549471823</c:v>
                </c:pt>
                <c:pt idx="23">
                  <c:v>-22.488013241770226</c:v>
                </c:pt>
                <c:pt idx="24">
                  <c:v>-26.129906736925552</c:v>
                </c:pt>
                <c:pt idx="25">
                  <c:v>-29.020090389860972</c:v>
                </c:pt>
                <c:pt idx="26">
                  <c:v>-31.075418879025655</c:v>
                </c:pt>
                <c:pt idx="27">
                  <c:v>-32.236764145913497</c:v>
                </c:pt>
                <c:pt idx="28">
                  <c:v>-32.470716401652147</c:v>
                </c:pt>
                <c:pt idx="29">
                  <c:v>-31.770545265799793</c:v>
                </c:pt>
                <c:pt idx="30">
                  <c:v>-30.156393387136536</c:v>
                </c:pt>
                <c:pt idx="31">
                  <c:v>-27.674696976332584</c:v>
                </c:pt>
                <c:pt idx="32">
                  <c:v>-24.396849920713493</c:v>
                </c:pt>
                <c:pt idx="33">
                  <c:v>-20.417149912108307</c:v>
                </c:pt>
                <c:pt idx="34">
                  <c:v>-15.850085673943036</c:v>
                </c:pt>
                <c:pt idx="35">
                  <c:v>-10.827043329116764</c:v>
                </c:pt>
                <c:pt idx="36">
                  <c:v>-5.4925266604599727</c:v>
                </c:pt>
              </c:numCache>
            </c:numRef>
          </c:yVal>
          <c:smooth val="1"/>
          <c:extLst>
            <c:ext xmlns:c16="http://schemas.microsoft.com/office/drawing/2014/chart" uri="{C3380CC4-5D6E-409C-BE32-E72D297353CC}">
              <c16:uniqueId val="{00000006-7B05-3049-9F67-1B7FF1FE56DF}"/>
            </c:ext>
          </c:extLst>
        </c:ser>
        <c:ser>
          <c:idx val="7"/>
          <c:order val="7"/>
          <c:tx>
            <c:v>Ring 8</c:v>
          </c:tx>
          <c:spPr>
            <a:ln w="19050" cap="rnd">
              <a:solidFill>
                <a:srgbClr val="FFC000"/>
              </a:solidFill>
              <a:round/>
            </a:ln>
            <a:effectLst/>
          </c:spPr>
          <c:marker>
            <c:symbol val="circle"/>
            <c:size val="5"/>
            <c:spPr>
              <a:solidFill>
                <a:srgbClr val="FFC000"/>
              </a:solidFill>
              <a:ln w="9525">
                <a:noFill/>
              </a:ln>
              <a:effectLst/>
            </c:spPr>
          </c:marker>
          <c:xVal>
            <c:numRef>
              <c:f>Brønnparkkonfigurasjon_2!$AC$57:$AC$99</c:f>
              <c:numCache>
                <c:formatCode>0.0</c:formatCode>
                <c:ptCount val="43"/>
                <c:pt idx="0">
                  <c:v>37.5</c:v>
                </c:pt>
                <c:pt idx="1">
                  <c:v>37.100376302816635</c:v>
                </c:pt>
                <c:pt idx="2">
                  <c:v>35.910022496565226</c:v>
                </c:pt>
                <c:pt idx="3">
                  <c:v>33.954308905992995</c:v>
                </c:pt>
                <c:pt idx="4">
                  <c:v>31.274918170870421</c:v>
                </c:pt>
                <c:pt idx="5">
                  <c:v>27.928956852891819</c:v>
                </c:pt>
                <c:pt idx="6">
                  <c:v>23.987738308458418</c:v>
                </c:pt>
                <c:pt idx="7">
                  <c:v>19.535262768297386</c:v>
                </c:pt>
                <c:pt idx="8">
                  <c:v>14.666427018380849</c:v>
                </c:pt>
                <c:pt idx="9">
                  <c:v>9.4850018396880245</c:v>
                </c:pt>
                <c:pt idx="10">
                  <c:v>4.1014203141702863</c:v>
                </c:pt>
                <c:pt idx="11">
                  <c:v>-1.3695758646622105</c:v>
                </c:pt>
                <c:pt idx="12">
                  <c:v>-6.8113819117288719</c:v>
                </c:pt>
                <c:pt idx="13">
                  <c:v>-12.108015178929239</c:v>
                </c:pt>
                <c:pt idx="14">
                  <c:v>-17.146587123923943</c:v>
                </c:pt>
                <c:pt idx="15">
                  <c:v>-21.819709333423226</c:v>
                </c:pt>
                <c:pt idx="16">
                  <c:v>-26.02778232077376</c:v>
                </c:pt>
                <c:pt idx="17">
                  <c:v>-29.681118316097017</c:v>
                </c:pt>
                <c:pt idx="18">
                  <c:v>-32.701852805392775</c:v>
                </c:pt>
                <c:pt idx="19">
                  <c:v>-35.02560407747054</c:v>
                </c:pt>
                <c:pt idx="20">
                  <c:v>-36.602845408347264</c:v>
                </c:pt>
                <c:pt idx="21">
                  <c:v>-37.399960637383181</c:v>
                </c:pt>
                <c:pt idx="22">
                  <c:v>-37.399960637383188</c:v>
                </c:pt>
                <c:pt idx="23">
                  <c:v>-36.602845408347278</c:v>
                </c:pt>
                <c:pt idx="24">
                  <c:v>-35.025604077470575</c:v>
                </c:pt>
                <c:pt idx="25">
                  <c:v>-32.701852805392825</c:v>
                </c:pt>
                <c:pt idx="26">
                  <c:v>-29.681118316097084</c:v>
                </c:pt>
                <c:pt idx="27">
                  <c:v>-26.027782320773834</c:v>
                </c:pt>
                <c:pt idx="28">
                  <c:v>-21.819709333423312</c:v>
                </c:pt>
                <c:pt idx="29">
                  <c:v>-17.146587123924043</c:v>
                </c:pt>
                <c:pt idx="30">
                  <c:v>-12.108015178929342</c:v>
                </c:pt>
                <c:pt idx="31">
                  <c:v>-6.8113819117289873</c:v>
                </c:pt>
                <c:pt idx="32">
                  <c:v>-1.3695758646623362</c:v>
                </c:pt>
                <c:pt idx="33">
                  <c:v>4.1014203141701531</c:v>
                </c:pt>
                <c:pt idx="34">
                  <c:v>9.4850018396878877</c:v>
                </c:pt>
                <c:pt idx="35">
                  <c:v>14.666427018380711</c:v>
                </c:pt>
                <c:pt idx="36">
                  <c:v>19.535262768297251</c:v>
                </c:pt>
                <c:pt idx="37">
                  <c:v>23.987738308458297</c:v>
                </c:pt>
                <c:pt idx="38">
                  <c:v>27.928956852891705</c:v>
                </c:pt>
                <c:pt idx="39">
                  <c:v>31.274918170870322</c:v>
                </c:pt>
                <c:pt idx="40">
                  <c:v>33.954308905992917</c:v>
                </c:pt>
                <c:pt idx="41">
                  <c:v>35.910022496565162</c:v>
                </c:pt>
                <c:pt idx="42">
                  <c:v>37.100376302816599</c:v>
                </c:pt>
              </c:numCache>
            </c:numRef>
          </c:xVal>
          <c:yVal>
            <c:numRef>
              <c:f>Brønnparkkonfigurasjon_2!$AD$57:$AD$99</c:f>
              <c:numCache>
                <c:formatCode>0.0</c:formatCode>
                <c:ptCount val="43"/>
                <c:pt idx="0">
                  <c:v>0</c:v>
                </c:pt>
                <c:pt idx="1">
                  <c:v>5.4600437900626826</c:v>
                </c:pt>
                <c:pt idx="2">
                  <c:v>10.803716226196409</c:v>
                </c:pt>
                <c:pt idx="3">
                  <c:v>15.917126207843065</c:v>
                </c:pt>
                <c:pt idx="4">
                  <c:v>20.691290278891721</c:v>
                </c:pt>
                <c:pt idx="5">
                  <c:v>25.024455420833981</c:v>
                </c:pt>
                <c:pt idx="6">
                  <c:v>28.824267741694953</c:v>
                </c:pt>
                <c:pt idx="7">
                  <c:v>32.009740838900491</c:v>
                </c:pt>
                <c:pt idx="8">
                  <c:v>34.51298188384348</c:v>
                </c:pt>
                <c:pt idx="9">
                  <c:v>36.280638639653446</c:v>
                </c:pt>
                <c:pt idx="10">
                  <c:v>37.275036571497971</c:v>
                </c:pt>
                <c:pt idx="11">
                  <c:v>37.474981813883979</c:v>
                </c:pt>
                <c:pt idx="12">
                  <c:v>36.876212881104976</c:v>
                </c:pt>
                <c:pt idx="13">
                  <c:v>35.491491493410351</c:v>
                </c:pt>
                <c:pt idx="14">
                  <c:v>33.350330583094461</c:v>
                </c:pt>
                <c:pt idx="15">
                  <c:v>30.498365277583705</c:v>
                </c:pt>
                <c:pt idx="16">
                  <c:v>26.996380265924856</c:v>
                </c:pt>
                <c:pt idx="17">
                  <c:v>22.919014278669366</c:v>
                </c:pt>
                <c:pt idx="18">
                  <c:v>18.353169292915734</c:v>
                </c:pt>
                <c:pt idx="19">
                  <c:v>13.396158367542514</c:v>
                </c:pt>
                <c:pt idx="20">
                  <c:v>8.1536315843084299</c:v>
                </c:pt>
                <c:pt idx="21">
                  <c:v>2.737324299784083</c:v>
                </c:pt>
                <c:pt idx="22">
                  <c:v>-2.7373242997839742</c:v>
                </c:pt>
                <c:pt idx="23">
                  <c:v>-8.1536315843083234</c:v>
                </c:pt>
                <c:pt idx="24">
                  <c:v>-13.396158367542412</c:v>
                </c:pt>
                <c:pt idx="25">
                  <c:v>-18.353169292915638</c:v>
                </c:pt>
                <c:pt idx="26">
                  <c:v>-22.91901427866928</c:v>
                </c:pt>
                <c:pt idx="27">
                  <c:v>-26.996380265924781</c:v>
                </c:pt>
                <c:pt idx="28">
                  <c:v>-30.498365277583645</c:v>
                </c:pt>
                <c:pt idx="29">
                  <c:v>-33.350330583094411</c:v>
                </c:pt>
                <c:pt idx="30">
                  <c:v>-35.491491493410315</c:v>
                </c:pt>
                <c:pt idx="31">
                  <c:v>-36.876212881104955</c:v>
                </c:pt>
                <c:pt idx="32">
                  <c:v>-37.474981813883971</c:v>
                </c:pt>
                <c:pt idx="33">
                  <c:v>-37.275036571497985</c:v>
                </c:pt>
                <c:pt idx="34">
                  <c:v>-36.280638639653482</c:v>
                </c:pt>
                <c:pt idx="35">
                  <c:v>-34.512981883843537</c:v>
                </c:pt>
                <c:pt idx="36">
                  <c:v>-32.009740838900576</c:v>
                </c:pt>
                <c:pt idx="37">
                  <c:v>-28.82426774169506</c:v>
                </c:pt>
                <c:pt idx="38">
                  <c:v>-25.024455420834109</c:v>
                </c:pt>
                <c:pt idx="39">
                  <c:v>-20.69129027889187</c:v>
                </c:pt>
                <c:pt idx="40">
                  <c:v>-15.917126207843236</c:v>
                </c:pt>
                <c:pt idx="41">
                  <c:v>-10.803716226196595</c:v>
                </c:pt>
                <c:pt idx="42">
                  <c:v>-5.4600437900628824</c:v>
                </c:pt>
              </c:numCache>
            </c:numRef>
          </c:yVal>
          <c:smooth val="1"/>
          <c:extLst>
            <c:ext xmlns:c16="http://schemas.microsoft.com/office/drawing/2014/chart" uri="{C3380CC4-5D6E-409C-BE32-E72D297353CC}">
              <c16:uniqueId val="{00000007-7B05-3049-9F67-1B7FF1FE56DF}"/>
            </c:ext>
          </c:extLst>
        </c:ser>
        <c:dLbls>
          <c:showLegendKey val="0"/>
          <c:showVal val="0"/>
          <c:showCatName val="0"/>
          <c:showSerName val="0"/>
          <c:showPercent val="0"/>
          <c:showBubbleSize val="0"/>
        </c:dLbls>
        <c:axId val="1515185232"/>
        <c:axId val="1514323360"/>
      </c:scatterChart>
      <c:valAx>
        <c:axId val="1515185232"/>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14323360"/>
        <c:crosses val="autoZero"/>
        <c:crossBetween val="midCat"/>
      </c:valAx>
      <c:valAx>
        <c:axId val="1514323360"/>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15185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12</xdr:col>
      <xdr:colOff>977448</xdr:colOff>
      <xdr:row>3</xdr:row>
      <xdr:rowOff>174625</xdr:rowOff>
    </xdr:from>
    <xdr:to>
      <xdr:col>19</xdr:col>
      <xdr:colOff>360590</xdr:colOff>
      <xdr:row>23</xdr:row>
      <xdr:rowOff>6805</xdr:rowOff>
    </xdr:to>
    <xdr:graphicFrame macro="">
      <xdr:nvGraphicFramePr>
        <xdr:cNvPr id="4" name="Diagram 3">
          <a:extLst>
            <a:ext uri="{FF2B5EF4-FFF2-40B4-BE49-F238E27FC236}">
              <a16:creationId xmlns:a16="http://schemas.microsoft.com/office/drawing/2014/main" id="{60301C1D-20AE-3D4D-58F6-5DE10EA11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707572</xdr:colOff>
      <xdr:row>57</xdr:row>
      <xdr:rowOff>89039</xdr:rowOff>
    </xdr:from>
    <xdr:to>
      <xdr:col>6</xdr:col>
      <xdr:colOff>544286</xdr:colOff>
      <xdr:row>62</xdr:row>
      <xdr:rowOff>18142</xdr:rowOff>
    </xdr:to>
    <xdr:pic>
      <xdr:nvPicPr>
        <xdr:cNvPr id="5" name="Bilde 4">
          <a:extLst>
            <a:ext uri="{FF2B5EF4-FFF2-40B4-BE49-F238E27FC236}">
              <a16:creationId xmlns:a16="http://schemas.microsoft.com/office/drawing/2014/main" id="{B9689174-7719-87EC-A955-4B34D8E87C47}"/>
            </a:ext>
          </a:extLst>
        </xdr:cNvPr>
        <xdr:cNvPicPr>
          <a:picLocks noChangeAspect="1"/>
        </xdr:cNvPicPr>
      </xdr:nvPicPr>
      <xdr:blipFill>
        <a:blip xmlns:r="http://schemas.openxmlformats.org/officeDocument/2006/relationships" r:embed="rId2"/>
        <a:stretch>
          <a:fillRect/>
        </a:stretch>
      </xdr:blipFill>
      <xdr:spPr>
        <a:xfrm>
          <a:off x="707572" y="12453396"/>
          <a:ext cx="6694714" cy="9269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734786</xdr:colOff>
      <xdr:row>12</xdr:row>
      <xdr:rowOff>136072</xdr:rowOff>
    </xdr:from>
    <xdr:to>
      <xdr:col>27</xdr:col>
      <xdr:colOff>252187</xdr:colOff>
      <xdr:row>31</xdr:row>
      <xdr:rowOff>40083</xdr:rowOff>
    </xdr:to>
    <xdr:pic>
      <xdr:nvPicPr>
        <xdr:cNvPr id="2" name="Bilde 1">
          <a:extLst>
            <a:ext uri="{FF2B5EF4-FFF2-40B4-BE49-F238E27FC236}">
              <a16:creationId xmlns:a16="http://schemas.microsoft.com/office/drawing/2014/main" id="{BF5A7305-50B8-97C8-E184-EF1335F6AD93}"/>
            </a:ext>
          </a:extLst>
        </xdr:cNvPr>
        <xdr:cNvPicPr>
          <a:picLocks noChangeAspect="1"/>
        </xdr:cNvPicPr>
      </xdr:nvPicPr>
      <xdr:blipFill rotWithShape="1">
        <a:blip xmlns:r="http://schemas.openxmlformats.org/officeDocument/2006/relationships" r:embed="rId1"/>
        <a:srcRect t="3940"/>
        <a:stretch/>
      </xdr:blipFill>
      <xdr:spPr>
        <a:xfrm>
          <a:off x="17290143" y="3084286"/>
          <a:ext cx="7772400" cy="4423850"/>
        </a:xfrm>
        <a:prstGeom prst="rect">
          <a:avLst/>
        </a:prstGeom>
      </xdr:spPr>
    </xdr:pic>
    <xdr:clientData/>
  </xdr:twoCellAnchor>
  <xdr:twoCellAnchor editAs="oneCell">
    <xdr:from>
      <xdr:col>20</xdr:col>
      <xdr:colOff>394334</xdr:colOff>
      <xdr:row>67</xdr:row>
      <xdr:rowOff>27214</xdr:rowOff>
    </xdr:from>
    <xdr:to>
      <xdr:col>30</xdr:col>
      <xdr:colOff>43542</xdr:colOff>
      <xdr:row>87</xdr:row>
      <xdr:rowOff>27214</xdr:rowOff>
    </xdr:to>
    <xdr:pic>
      <xdr:nvPicPr>
        <xdr:cNvPr id="3" name="Bilde 2">
          <a:extLst>
            <a:ext uri="{FF2B5EF4-FFF2-40B4-BE49-F238E27FC236}">
              <a16:creationId xmlns:a16="http://schemas.microsoft.com/office/drawing/2014/main" id="{0EF16497-610A-6C28-2048-C86F6065B41F}"/>
            </a:ext>
          </a:extLst>
        </xdr:cNvPr>
        <xdr:cNvPicPr>
          <a:picLocks noChangeAspect="1"/>
        </xdr:cNvPicPr>
      </xdr:nvPicPr>
      <xdr:blipFill>
        <a:blip xmlns:r="http://schemas.openxmlformats.org/officeDocument/2006/relationships" r:embed="rId2"/>
        <a:stretch>
          <a:fillRect/>
        </a:stretch>
      </xdr:blipFill>
      <xdr:spPr>
        <a:xfrm>
          <a:off x="19435263" y="14024428"/>
          <a:ext cx="7904209" cy="3991429"/>
        </a:xfrm>
        <a:prstGeom prst="rect">
          <a:avLst/>
        </a:prstGeom>
      </xdr:spPr>
    </xdr:pic>
    <xdr:clientData/>
  </xdr:twoCellAnchor>
  <xdr:twoCellAnchor editAs="oneCell">
    <xdr:from>
      <xdr:col>20</xdr:col>
      <xdr:colOff>311297</xdr:colOff>
      <xdr:row>49</xdr:row>
      <xdr:rowOff>18143</xdr:rowOff>
    </xdr:from>
    <xdr:to>
      <xdr:col>34</xdr:col>
      <xdr:colOff>341086</xdr:colOff>
      <xdr:row>64</xdr:row>
      <xdr:rowOff>90714</xdr:rowOff>
    </xdr:to>
    <xdr:pic>
      <xdr:nvPicPr>
        <xdr:cNvPr id="5" name="Bilde 4">
          <a:extLst>
            <a:ext uri="{FF2B5EF4-FFF2-40B4-BE49-F238E27FC236}">
              <a16:creationId xmlns:a16="http://schemas.microsoft.com/office/drawing/2014/main" id="{BEA2BB9E-5181-CD92-9E22-C35A14412FF0}"/>
            </a:ext>
          </a:extLst>
        </xdr:cNvPr>
        <xdr:cNvPicPr>
          <a:picLocks noChangeAspect="1"/>
        </xdr:cNvPicPr>
      </xdr:nvPicPr>
      <xdr:blipFill>
        <a:blip xmlns:r="http://schemas.openxmlformats.org/officeDocument/2006/relationships" r:embed="rId3"/>
        <a:stretch>
          <a:fillRect/>
        </a:stretch>
      </xdr:blipFill>
      <xdr:spPr>
        <a:xfrm>
          <a:off x="19352226" y="10423072"/>
          <a:ext cx="11586789" cy="3066142"/>
        </a:xfrm>
        <a:prstGeom prst="rect">
          <a:avLst/>
        </a:prstGeom>
      </xdr:spPr>
    </xdr:pic>
    <xdr:clientData/>
  </xdr:twoCellAnchor>
  <xdr:twoCellAnchor editAs="oneCell">
    <xdr:from>
      <xdr:col>7</xdr:col>
      <xdr:colOff>117399</xdr:colOff>
      <xdr:row>49</xdr:row>
      <xdr:rowOff>145141</xdr:rowOff>
    </xdr:from>
    <xdr:to>
      <xdr:col>17</xdr:col>
      <xdr:colOff>294820</xdr:colOff>
      <xdr:row>92</xdr:row>
      <xdr:rowOff>44354</xdr:rowOff>
    </xdr:to>
    <xdr:pic>
      <xdr:nvPicPr>
        <xdr:cNvPr id="6" name="Bilde 5">
          <a:extLst>
            <a:ext uri="{FF2B5EF4-FFF2-40B4-BE49-F238E27FC236}">
              <a16:creationId xmlns:a16="http://schemas.microsoft.com/office/drawing/2014/main" id="{059B793C-19DD-9E2B-FA93-FDFAFEA86B9C}"/>
            </a:ext>
          </a:extLst>
        </xdr:cNvPr>
        <xdr:cNvPicPr>
          <a:picLocks noChangeAspect="1"/>
        </xdr:cNvPicPr>
      </xdr:nvPicPr>
      <xdr:blipFill>
        <a:blip xmlns:r="http://schemas.openxmlformats.org/officeDocument/2006/relationships" r:embed="rId4"/>
        <a:stretch>
          <a:fillRect/>
        </a:stretch>
      </xdr:blipFill>
      <xdr:spPr>
        <a:xfrm>
          <a:off x="8100256" y="10550070"/>
          <a:ext cx="10886243" cy="8480784"/>
        </a:xfrm>
        <a:prstGeom prst="rect">
          <a:avLst/>
        </a:prstGeom>
      </xdr:spPr>
    </xdr:pic>
    <xdr:clientData/>
  </xdr:twoCellAnchor>
  <xdr:twoCellAnchor editAs="oneCell">
    <xdr:from>
      <xdr:col>0</xdr:col>
      <xdr:colOff>308428</xdr:colOff>
      <xdr:row>49</xdr:row>
      <xdr:rowOff>44124</xdr:rowOff>
    </xdr:from>
    <xdr:to>
      <xdr:col>6</xdr:col>
      <xdr:colOff>725714</xdr:colOff>
      <xdr:row>92</xdr:row>
      <xdr:rowOff>67348</xdr:rowOff>
    </xdr:to>
    <xdr:pic>
      <xdr:nvPicPr>
        <xdr:cNvPr id="7" name="Bilde 6">
          <a:extLst>
            <a:ext uri="{FF2B5EF4-FFF2-40B4-BE49-F238E27FC236}">
              <a16:creationId xmlns:a16="http://schemas.microsoft.com/office/drawing/2014/main" id="{E85476DD-7790-F06F-80A3-1690B98F92EC}"/>
            </a:ext>
          </a:extLst>
        </xdr:cNvPr>
        <xdr:cNvPicPr>
          <a:picLocks noChangeAspect="1"/>
        </xdr:cNvPicPr>
      </xdr:nvPicPr>
      <xdr:blipFill>
        <a:blip xmlns:r="http://schemas.openxmlformats.org/officeDocument/2006/relationships" r:embed="rId5"/>
        <a:stretch>
          <a:fillRect/>
        </a:stretch>
      </xdr:blipFill>
      <xdr:spPr>
        <a:xfrm>
          <a:off x="308428" y="10449053"/>
          <a:ext cx="7574643" cy="8604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52915</xdr:colOff>
      <xdr:row>5</xdr:row>
      <xdr:rowOff>78315</xdr:rowOff>
    </xdr:from>
    <xdr:to>
      <xdr:col>22</xdr:col>
      <xdr:colOff>783166</xdr:colOff>
      <xdr:row>29</xdr:row>
      <xdr:rowOff>126999</xdr:rowOff>
    </xdr:to>
    <xdr:graphicFrame macro="">
      <xdr:nvGraphicFramePr>
        <xdr:cNvPr id="2" name="Diagram 1">
          <a:extLst>
            <a:ext uri="{FF2B5EF4-FFF2-40B4-BE49-F238E27FC236}">
              <a16:creationId xmlns:a16="http://schemas.microsoft.com/office/drawing/2014/main" id="{B187E1A2-C721-3737-6981-33F013ED1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18551769" y="918308"/>
    <xdr:ext cx="9301655" cy="6069724"/>
    <xdr:graphicFrame macro="">
      <xdr:nvGraphicFramePr>
        <xdr:cNvPr id="2" name="Diagram 1">
          <a:extLst>
            <a:ext uri="{FF2B5EF4-FFF2-40B4-BE49-F238E27FC236}">
              <a16:creationId xmlns:a16="http://schemas.microsoft.com/office/drawing/2014/main" id="{5F8C1B46-5916-014F-BD91-C96BC6C8A35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editAs="oneCell">
    <xdr:from>
      <xdr:col>9</xdr:col>
      <xdr:colOff>139503</xdr:colOff>
      <xdr:row>27</xdr:row>
      <xdr:rowOff>18754</xdr:rowOff>
    </xdr:from>
    <xdr:to>
      <xdr:col>12</xdr:col>
      <xdr:colOff>747541</xdr:colOff>
      <xdr:row>35</xdr:row>
      <xdr:rowOff>19463</xdr:rowOff>
    </xdr:to>
    <xdr:pic>
      <xdr:nvPicPr>
        <xdr:cNvPr id="12" name="Bilde 11">
          <a:extLst>
            <a:ext uri="{FF2B5EF4-FFF2-40B4-BE49-F238E27FC236}">
              <a16:creationId xmlns:a16="http://schemas.microsoft.com/office/drawing/2014/main" id="{33DF2E87-B2DD-6BD2-C238-953D943E0531}"/>
            </a:ext>
          </a:extLst>
        </xdr:cNvPr>
        <xdr:cNvPicPr>
          <a:picLocks noChangeAspect="1"/>
        </xdr:cNvPicPr>
      </xdr:nvPicPr>
      <xdr:blipFill>
        <a:blip xmlns:r="http://schemas.openxmlformats.org/officeDocument/2006/relationships" r:embed="rId1"/>
        <a:stretch>
          <a:fillRect/>
        </a:stretch>
      </xdr:blipFill>
      <xdr:spPr>
        <a:xfrm>
          <a:off x="10228383" y="6968194"/>
          <a:ext cx="3076918" cy="1666949"/>
        </a:xfrm>
        <a:prstGeom prst="rect">
          <a:avLst/>
        </a:prstGeom>
      </xdr:spPr>
    </xdr:pic>
    <xdr:clientData/>
  </xdr:twoCellAnchor>
  <xdr:twoCellAnchor>
    <xdr:from>
      <xdr:col>14</xdr:col>
      <xdr:colOff>184574</xdr:colOff>
      <xdr:row>5</xdr:row>
      <xdr:rowOff>304800</xdr:rowOff>
    </xdr:from>
    <xdr:to>
      <xdr:col>21</xdr:col>
      <xdr:colOff>349674</xdr:colOff>
      <xdr:row>52</xdr:row>
      <xdr:rowOff>55685</xdr:rowOff>
    </xdr:to>
    <xdr:grpSp>
      <xdr:nvGrpSpPr>
        <xdr:cNvPr id="20" name="Gruppe 19">
          <a:extLst>
            <a:ext uri="{FF2B5EF4-FFF2-40B4-BE49-F238E27FC236}">
              <a16:creationId xmlns:a16="http://schemas.microsoft.com/office/drawing/2014/main" id="{13D9E622-7C1D-AF34-3171-BAD2A8DC80DF}"/>
            </a:ext>
          </a:extLst>
        </xdr:cNvPr>
        <xdr:cNvGrpSpPr/>
      </xdr:nvGrpSpPr>
      <xdr:grpSpPr>
        <a:xfrm>
          <a:off x="14388254" y="1513840"/>
          <a:ext cx="5925820" cy="10693205"/>
          <a:chOff x="13538200" y="0"/>
          <a:chExt cx="5973233" cy="9538352"/>
        </a:xfrm>
      </xdr:grpSpPr>
      <xdr:pic>
        <xdr:nvPicPr>
          <xdr:cNvPr id="2" name="Bilde 1">
            <a:extLst>
              <a:ext uri="{FF2B5EF4-FFF2-40B4-BE49-F238E27FC236}">
                <a16:creationId xmlns:a16="http://schemas.microsoft.com/office/drawing/2014/main" id="{6E2D36EE-B6D1-4E9A-8456-F0D3AB1D5D79}"/>
              </a:ext>
            </a:extLst>
          </xdr:cNvPr>
          <xdr:cNvPicPr>
            <a:picLocks noChangeAspect="1"/>
          </xdr:cNvPicPr>
        </xdr:nvPicPr>
        <xdr:blipFill>
          <a:blip xmlns:r="http://schemas.openxmlformats.org/officeDocument/2006/relationships" r:embed="rId2"/>
          <a:stretch>
            <a:fillRect/>
          </a:stretch>
        </xdr:blipFill>
        <xdr:spPr>
          <a:xfrm>
            <a:off x="13538200" y="0"/>
            <a:ext cx="5973233" cy="9538352"/>
          </a:xfrm>
          <a:prstGeom prst="rect">
            <a:avLst/>
          </a:prstGeom>
        </xdr:spPr>
      </xdr:pic>
      <xdr:cxnSp macro="">
        <xdr:nvCxnSpPr>
          <xdr:cNvPr id="4" name="Rett linje 3">
            <a:extLst>
              <a:ext uri="{FF2B5EF4-FFF2-40B4-BE49-F238E27FC236}">
                <a16:creationId xmlns:a16="http://schemas.microsoft.com/office/drawing/2014/main" id="{F7C664F1-E242-4CC5-F9B3-BE1912F639C1}"/>
              </a:ext>
            </a:extLst>
          </xdr:cNvPr>
          <xdr:cNvCxnSpPr/>
        </xdr:nvCxnSpPr>
        <xdr:spPr>
          <a:xfrm>
            <a:off x="14326883" y="2853241"/>
            <a:ext cx="4442909" cy="4505698"/>
          </a:xfrm>
          <a:prstGeom prst="line">
            <a:avLst/>
          </a:prstGeom>
          <a:ln>
            <a:solidFill>
              <a:schemeClr val="tx2">
                <a:lumMod val="75000"/>
                <a:lumOff val="2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9" name="Rett linje 8">
            <a:extLst>
              <a:ext uri="{FF2B5EF4-FFF2-40B4-BE49-F238E27FC236}">
                <a16:creationId xmlns:a16="http://schemas.microsoft.com/office/drawing/2014/main" id="{A23B2DF6-7531-E84F-A83F-D6C2636EC7EA}"/>
              </a:ext>
            </a:extLst>
          </xdr:cNvPr>
          <xdr:cNvCxnSpPr/>
        </xdr:nvCxnSpPr>
        <xdr:spPr>
          <a:xfrm>
            <a:off x="14325273" y="2849909"/>
            <a:ext cx="4485484" cy="3412439"/>
          </a:xfrm>
          <a:prstGeom prst="line">
            <a:avLst/>
          </a:prstGeom>
          <a:ln>
            <a:solidFill>
              <a:srgbClr val="FF0000"/>
            </a:solidFill>
          </a:ln>
        </xdr:spPr>
        <xdr:style>
          <a:lnRef idx="2">
            <a:schemeClr val="accent1"/>
          </a:lnRef>
          <a:fillRef idx="0">
            <a:schemeClr val="accent1"/>
          </a:fillRef>
          <a:effectRef idx="1">
            <a:schemeClr val="accent1"/>
          </a:effectRef>
          <a:fontRef idx="minor">
            <a:schemeClr val="tx1"/>
          </a:fontRef>
        </xdr:style>
      </xdr:cxnSp>
      <xdr:cxnSp macro="">
        <xdr:nvCxnSpPr>
          <xdr:cNvPr id="14" name="Rett linje 13">
            <a:extLst>
              <a:ext uri="{FF2B5EF4-FFF2-40B4-BE49-F238E27FC236}">
                <a16:creationId xmlns:a16="http://schemas.microsoft.com/office/drawing/2014/main" id="{069380FC-1F34-A995-5FE8-C11486763EA4}"/>
              </a:ext>
            </a:extLst>
          </xdr:cNvPr>
          <xdr:cNvCxnSpPr/>
        </xdr:nvCxnSpPr>
        <xdr:spPr>
          <a:xfrm flipV="1">
            <a:off x="14314831" y="5709521"/>
            <a:ext cx="4485685" cy="1903175"/>
          </a:xfrm>
          <a:prstGeom prst="line">
            <a:avLst/>
          </a:prstGeom>
          <a:ln>
            <a:solidFill>
              <a:srgbClr val="FF0000"/>
            </a:solidFill>
          </a:ln>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nergitilskuddsordningen.no/energikartlegging" TargetMode="External"/><Relationship Id="rId1" Type="http://schemas.openxmlformats.org/officeDocument/2006/relationships/hyperlink" Target="https://energitilskuddsordningen.no/energikartleggin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ngu.no/filearchive/91/Varmeledningstabell.pdf" TargetMode="External"/><Relationship Id="rId2" Type="http://schemas.openxmlformats.org/officeDocument/2006/relationships/hyperlink" Target="https://publishing.cdlib.org/ucpressebooks/view?docId=ft6v19p151;chunk.id=d0e18336;doc.view=print" TargetMode="External"/><Relationship Id="rId1" Type="http://schemas.openxmlformats.org/officeDocument/2006/relationships/hyperlink" Target="https://www.thoughtco.com/densities-of-common-rocks-and-minerals-1439119" TargetMode="External"/><Relationship Id="rId6" Type="http://schemas.openxmlformats.org/officeDocument/2006/relationships/drawing" Target="../drawings/drawing2.xml"/><Relationship Id="rId5" Type="http://schemas.openxmlformats.org/officeDocument/2006/relationships/hyperlink" Target="https://www.sciencedirect.com/science/article/abs/pii/S0927024816301763" TargetMode="External"/><Relationship Id="rId4" Type="http://schemas.openxmlformats.org/officeDocument/2006/relationships/hyperlink" Target="https://www.ngu.no/upload/publikasjoner/rapporter/2000/2000_036.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5ADC-AABD-7D44-B203-DE797ABFCE6C}">
  <dimension ref="B1:R7668"/>
  <sheetViews>
    <sheetView showGridLines="0" tabSelected="1" topLeftCell="A22" zoomScale="140" zoomScaleNormal="140" workbookViewId="0">
      <selection activeCell="F48" sqref="F48"/>
    </sheetView>
  </sheetViews>
  <sheetFormatPr baseColWidth="10" defaultRowHeight="16" x14ac:dyDescent="0.2"/>
  <cols>
    <col min="2" max="2" width="25.83203125" customWidth="1"/>
    <col min="3" max="5" width="13.1640625" customWidth="1"/>
    <col min="6" max="6" width="13.6640625" customWidth="1"/>
    <col min="7" max="7" width="13.1640625" customWidth="1"/>
    <col min="8" max="8" width="16.83203125" customWidth="1"/>
    <col min="9" max="9" width="16.6640625" customWidth="1"/>
    <col min="10" max="14" width="13.1640625" customWidth="1"/>
    <col min="15" max="15" width="17.1640625" customWidth="1"/>
    <col min="16" max="16" width="16.5" customWidth="1"/>
    <col min="17" max="17" width="11.83203125" customWidth="1"/>
  </cols>
  <sheetData>
    <row r="1" spans="2:14" ht="25" thickBot="1" x14ac:dyDescent="0.35">
      <c r="B1" s="72" t="s">
        <v>481</v>
      </c>
      <c r="C1" s="52"/>
    </row>
    <row r="2" spans="2:14" x14ac:dyDescent="0.2">
      <c r="B2" s="46" t="s">
        <v>479</v>
      </c>
      <c r="C2" s="47"/>
      <c r="D2" s="47"/>
      <c r="E2" s="47"/>
      <c r="F2" s="47"/>
      <c r="G2" s="47"/>
      <c r="H2" s="47"/>
      <c r="I2" s="47"/>
      <c r="J2" s="48"/>
    </row>
    <row r="3" spans="2:14" ht="17" thickBot="1" x14ac:dyDescent="0.25">
      <c r="B3" s="49" t="s">
        <v>480</v>
      </c>
      <c r="C3" s="50"/>
      <c r="D3" s="50"/>
      <c r="E3" s="50"/>
      <c r="F3" s="50"/>
      <c r="G3" s="50"/>
      <c r="H3" s="50"/>
      <c r="I3" s="50"/>
      <c r="J3" s="51"/>
    </row>
    <row r="4" spans="2:14" ht="17" thickBot="1" x14ac:dyDescent="0.25"/>
    <row r="5" spans="2:14" ht="65" thickBot="1" x14ac:dyDescent="0.25">
      <c r="B5" s="42" t="s">
        <v>77</v>
      </c>
      <c r="C5" s="43" t="s">
        <v>454</v>
      </c>
      <c r="D5" s="43" t="s">
        <v>453</v>
      </c>
      <c r="E5" s="43" t="s">
        <v>455</v>
      </c>
      <c r="F5" s="43" t="s">
        <v>456</v>
      </c>
      <c r="G5" s="43" t="s">
        <v>461</v>
      </c>
      <c r="H5" s="43" t="s">
        <v>460</v>
      </c>
      <c r="I5" s="43" t="s">
        <v>625</v>
      </c>
      <c r="J5" s="43" t="s">
        <v>458</v>
      </c>
      <c r="K5" s="43" t="s">
        <v>459</v>
      </c>
      <c r="L5" s="44" t="s">
        <v>624</v>
      </c>
    </row>
    <row r="6" spans="2:14" x14ac:dyDescent="0.2">
      <c r="B6" s="37">
        <v>2004</v>
      </c>
      <c r="C6" s="58">
        <v>38094</v>
      </c>
      <c r="D6" s="58">
        <v>38221</v>
      </c>
      <c r="E6" s="37">
        <v>102</v>
      </c>
      <c r="F6" s="37">
        <v>132</v>
      </c>
      <c r="G6" s="55">
        <v>1969.6</v>
      </c>
      <c r="H6" s="55">
        <v>1797</v>
      </c>
      <c r="I6" s="55">
        <v>3766.6</v>
      </c>
      <c r="J6" s="55">
        <f t="shared" ref="J6:J27" si="0">AVERAGE(G$6:G$27)</f>
        <v>2031.9454545454546</v>
      </c>
      <c r="K6" s="55">
        <f t="shared" ref="K6:K27" si="1">AVERAGE(H$6:H$26)</f>
        <v>1730.8714285714286</v>
      </c>
      <c r="L6" s="55">
        <f t="shared" ref="L6:L27" si="2">AVERAGE(I$6:I$26)</f>
        <v>3795.1571428571428</v>
      </c>
    </row>
    <row r="7" spans="2:14" x14ac:dyDescent="0.2">
      <c r="B7" s="14">
        <v>2005</v>
      </c>
      <c r="C7" s="57">
        <v>38453</v>
      </c>
      <c r="D7" s="57">
        <v>38604</v>
      </c>
      <c r="E7" s="14">
        <v>101</v>
      </c>
      <c r="F7" s="14">
        <v>114</v>
      </c>
      <c r="G7" s="54">
        <v>1857.1</v>
      </c>
      <c r="H7" s="54">
        <v>1612.6</v>
      </c>
      <c r="I7" s="54">
        <v>3469.7</v>
      </c>
      <c r="J7" s="54">
        <f t="shared" si="0"/>
        <v>2031.9454545454546</v>
      </c>
      <c r="K7" s="54">
        <f t="shared" si="1"/>
        <v>1730.8714285714286</v>
      </c>
      <c r="L7" s="54">
        <f t="shared" si="2"/>
        <v>3795.1571428571428</v>
      </c>
    </row>
    <row r="8" spans="2:14" x14ac:dyDescent="0.2">
      <c r="B8" s="14">
        <v>2006</v>
      </c>
      <c r="C8" s="57">
        <v>38837</v>
      </c>
      <c r="D8" s="57">
        <v>38976</v>
      </c>
      <c r="E8" s="14">
        <v>120</v>
      </c>
      <c r="F8" s="14">
        <v>107</v>
      </c>
      <c r="G8" s="54">
        <v>2500.4</v>
      </c>
      <c r="H8" s="54">
        <v>1363.1</v>
      </c>
      <c r="I8" s="54">
        <v>3863.5</v>
      </c>
      <c r="J8" s="54">
        <f t="shared" si="0"/>
        <v>2031.9454545454546</v>
      </c>
      <c r="K8" s="54">
        <f t="shared" si="1"/>
        <v>1730.8714285714286</v>
      </c>
      <c r="L8" s="54">
        <f t="shared" si="2"/>
        <v>3795.1571428571428</v>
      </c>
    </row>
    <row r="9" spans="2:14" x14ac:dyDescent="0.2">
      <c r="B9" s="14">
        <v>2007</v>
      </c>
      <c r="C9" s="57">
        <v>39186</v>
      </c>
      <c r="D9" s="57">
        <v>39321</v>
      </c>
      <c r="E9" s="14">
        <v>101</v>
      </c>
      <c r="F9" s="14">
        <v>127</v>
      </c>
      <c r="G9" s="54">
        <v>1852.6</v>
      </c>
      <c r="H9" s="54">
        <v>1864.8</v>
      </c>
      <c r="I9" s="54">
        <v>3717.4</v>
      </c>
      <c r="J9" s="54">
        <f t="shared" si="0"/>
        <v>2031.9454545454546</v>
      </c>
      <c r="K9" s="54">
        <f t="shared" si="1"/>
        <v>1730.8714285714286</v>
      </c>
      <c r="L9" s="54">
        <f t="shared" si="2"/>
        <v>3795.1571428571428</v>
      </c>
    </row>
    <row r="10" spans="2:14" x14ac:dyDescent="0.2">
      <c r="B10" s="14">
        <v>2008</v>
      </c>
      <c r="C10" s="57">
        <v>39564</v>
      </c>
      <c r="D10" s="57">
        <v>39636</v>
      </c>
      <c r="E10" s="14">
        <v>117</v>
      </c>
      <c r="F10" s="14">
        <v>176</v>
      </c>
      <c r="G10" s="54">
        <v>1902</v>
      </c>
      <c r="H10" s="54">
        <v>1877.5</v>
      </c>
      <c r="I10" s="54">
        <v>3779.5</v>
      </c>
      <c r="J10" s="54">
        <f t="shared" si="0"/>
        <v>2031.9454545454546</v>
      </c>
      <c r="K10" s="54">
        <f t="shared" si="1"/>
        <v>1730.8714285714286</v>
      </c>
      <c r="L10" s="54">
        <f t="shared" si="2"/>
        <v>3795.1571428571428</v>
      </c>
    </row>
    <row r="11" spans="2:14" x14ac:dyDescent="0.2">
      <c r="B11" s="14">
        <v>2009</v>
      </c>
      <c r="C11" s="57">
        <v>39927</v>
      </c>
      <c r="D11" s="57">
        <v>40039</v>
      </c>
      <c r="E11" s="14">
        <v>113</v>
      </c>
      <c r="F11" s="14">
        <v>140</v>
      </c>
      <c r="G11" s="54">
        <v>2207.6999999999998</v>
      </c>
      <c r="H11" s="54">
        <v>1892.2</v>
      </c>
      <c r="I11" s="54">
        <v>4099.8999999999996</v>
      </c>
      <c r="J11" s="54">
        <f t="shared" si="0"/>
        <v>2031.9454545454546</v>
      </c>
      <c r="K11" s="54">
        <f t="shared" si="1"/>
        <v>1730.8714285714286</v>
      </c>
      <c r="L11" s="54">
        <f t="shared" si="2"/>
        <v>3795.1571428571428</v>
      </c>
      <c r="N11" s="4"/>
    </row>
    <row r="12" spans="2:14" x14ac:dyDescent="0.2">
      <c r="B12" s="14">
        <v>2010</v>
      </c>
      <c r="C12" s="57">
        <v>40297</v>
      </c>
      <c r="D12" s="57">
        <v>40418</v>
      </c>
      <c r="E12" s="14">
        <v>112</v>
      </c>
      <c r="F12" s="14">
        <v>126</v>
      </c>
      <c r="G12" s="54">
        <v>2505.8000000000002</v>
      </c>
      <c r="H12" s="54">
        <v>2362.8000000000002</v>
      </c>
      <c r="I12" s="54">
        <v>4868.6000000000004</v>
      </c>
      <c r="J12" s="54">
        <f t="shared" si="0"/>
        <v>2031.9454545454546</v>
      </c>
      <c r="K12" s="54">
        <f t="shared" si="1"/>
        <v>1730.8714285714286</v>
      </c>
      <c r="L12" s="54">
        <f t="shared" si="2"/>
        <v>3795.1571428571428</v>
      </c>
    </row>
    <row r="13" spans="2:14" x14ac:dyDescent="0.2">
      <c r="B13" s="14">
        <v>2011</v>
      </c>
      <c r="C13" s="57">
        <v>40644</v>
      </c>
      <c r="D13" s="57">
        <v>40765</v>
      </c>
      <c r="E13" s="14">
        <v>101</v>
      </c>
      <c r="F13" s="14">
        <v>144</v>
      </c>
      <c r="G13" s="54">
        <v>2159.1</v>
      </c>
      <c r="H13" s="54">
        <v>1583.4</v>
      </c>
      <c r="I13" s="54">
        <v>3742.5</v>
      </c>
      <c r="J13" s="54">
        <f t="shared" si="0"/>
        <v>2031.9454545454546</v>
      </c>
      <c r="K13" s="54">
        <f t="shared" si="1"/>
        <v>1730.8714285714286</v>
      </c>
      <c r="L13" s="54">
        <f t="shared" si="2"/>
        <v>3795.1571428571428</v>
      </c>
    </row>
    <row r="14" spans="2:14" x14ac:dyDescent="0.2">
      <c r="B14" s="14">
        <v>2012</v>
      </c>
      <c r="C14" s="57">
        <v>40995</v>
      </c>
      <c r="D14" s="57">
        <v>41148</v>
      </c>
      <c r="E14" s="14">
        <v>87</v>
      </c>
      <c r="F14" s="14">
        <v>127</v>
      </c>
      <c r="G14" s="54">
        <v>1733.8</v>
      </c>
      <c r="H14" s="54">
        <v>1898.8</v>
      </c>
      <c r="I14" s="54">
        <v>3632.6</v>
      </c>
      <c r="J14" s="54">
        <f t="shared" si="0"/>
        <v>2031.9454545454546</v>
      </c>
      <c r="K14" s="54">
        <f t="shared" si="1"/>
        <v>1730.8714285714286</v>
      </c>
      <c r="L14" s="54">
        <f t="shared" si="2"/>
        <v>3795.1571428571428</v>
      </c>
    </row>
    <row r="15" spans="2:14" x14ac:dyDescent="0.2">
      <c r="B15" s="14">
        <v>2013</v>
      </c>
      <c r="C15" s="57">
        <v>41399</v>
      </c>
      <c r="D15" s="57">
        <v>41518</v>
      </c>
      <c r="E15" s="14">
        <v>125</v>
      </c>
      <c r="F15" s="14">
        <v>107</v>
      </c>
      <c r="G15" s="54">
        <v>2619.5</v>
      </c>
      <c r="H15" s="54">
        <v>1376.9</v>
      </c>
      <c r="I15" s="54">
        <v>3996.4</v>
      </c>
      <c r="J15" s="54">
        <f t="shared" si="0"/>
        <v>2031.9454545454546</v>
      </c>
      <c r="K15" s="54">
        <f t="shared" si="1"/>
        <v>1730.8714285714286</v>
      </c>
      <c r="L15" s="54">
        <f t="shared" si="2"/>
        <v>3795.1571428571428</v>
      </c>
    </row>
    <row r="16" spans="2:14" x14ac:dyDescent="0.2">
      <c r="B16" s="14">
        <v>2014</v>
      </c>
      <c r="C16" s="57">
        <v>41750</v>
      </c>
      <c r="D16" s="57">
        <v>41883</v>
      </c>
      <c r="E16" s="14">
        <v>111</v>
      </c>
      <c r="F16" s="14">
        <v>122</v>
      </c>
      <c r="G16" s="54">
        <v>1814.4</v>
      </c>
      <c r="H16" s="54">
        <v>1623.4</v>
      </c>
      <c r="I16" s="54">
        <v>3437.8</v>
      </c>
      <c r="J16" s="54">
        <f t="shared" si="0"/>
        <v>2031.9454545454546</v>
      </c>
      <c r="K16" s="54">
        <f t="shared" si="1"/>
        <v>1730.8714285714286</v>
      </c>
      <c r="L16" s="54">
        <f t="shared" si="2"/>
        <v>3795.1571428571428</v>
      </c>
    </row>
    <row r="17" spans="2:12" x14ac:dyDescent="0.2">
      <c r="B17" s="14">
        <v>2015</v>
      </c>
      <c r="C17" s="57">
        <v>42114</v>
      </c>
      <c r="D17" s="57">
        <v>42194</v>
      </c>
      <c r="E17" s="14">
        <v>110</v>
      </c>
      <c r="F17" s="14">
        <v>174</v>
      </c>
      <c r="G17" s="54">
        <v>1859.9</v>
      </c>
      <c r="H17" s="54">
        <v>1654.1</v>
      </c>
      <c r="I17" s="54">
        <v>3514</v>
      </c>
      <c r="J17" s="54">
        <f t="shared" si="0"/>
        <v>2031.9454545454546</v>
      </c>
      <c r="K17" s="54">
        <f t="shared" si="1"/>
        <v>1730.8714285714286</v>
      </c>
      <c r="L17" s="54">
        <f t="shared" si="2"/>
        <v>3795.1571428571428</v>
      </c>
    </row>
    <row r="18" spans="2:12" x14ac:dyDescent="0.2">
      <c r="B18" s="14">
        <v>2016</v>
      </c>
      <c r="C18" s="57">
        <v>42495</v>
      </c>
      <c r="D18" s="57">
        <v>42592</v>
      </c>
      <c r="E18" s="14">
        <v>124</v>
      </c>
      <c r="F18" s="14">
        <v>144</v>
      </c>
      <c r="G18" s="54">
        <v>2292.6999999999998</v>
      </c>
      <c r="H18" s="54">
        <v>1674</v>
      </c>
      <c r="I18" s="54">
        <v>3966.7</v>
      </c>
      <c r="J18" s="54">
        <f t="shared" si="0"/>
        <v>2031.9454545454546</v>
      </c>
      <c r="K18" s="54">
        <f t="shared" si="1"/>
        <v>1730.8714285714286</v>
      </c>
      <c r="L18" s="54">
        <f t="shared" si="2"/>
        <v>3795.1571428571428</v>
      </c>
    </row>
    <row r="19" spans="2:12" x14ac:dyDescent="0.2">
      <c r="B19" s="14">
        <v>2017</v>
      </c>
      <c r="C19" s="57">
        <v>42860</v>
      </c>
      <c r="D19" s="57">
        <v>42974</v>
      </c>
      <c r="E19" s="14">
        <v>125</v>
      </c>
      <c r="F19" s="14">
        <v>123</v>
      </c>
      <c r="G19" s="54">
        <v>2208.1999999999998</v>
      </c>
      <c r="H19" s="54">
        <v>1768.1</v>
      </c>
      <c r="I19" s="54">
        <v>3976.3</v>
      </c>
      <c r="J19" s="54">
        <f t="shared" si="0"/>
        <v>2031.9454545454546</v>
      </c>
      <c r="K19" s="54">
        <f t="shared" si="1"/>
        <v>1730.8714285714286</v>
      </c>
      <c r="L19" s="54">
        <f t="shared" si="2"/>
        <v>3795.1571428571428</v>
      </c>
    </row>
    <row r="20" spans="2:12" x14ac:dyDescent="0.2">
      <c r="B20" s="14">
        <v>2018</v>
      </c>
      <c r="C20" s="57">
        <v>43210</v>
      </c>
      <c r="D20" s="57">
        <v>43324</v>
      </c>
      <c r="E20" s="14">
        <v>110</v>
      </c>
      <c r="F20" s="14">
        <v>142</v>
      </c>
      <c r="G20" s="54">
        <v>2289.1999999999998</v>
      </c>
      <c r="H20" s="54">
        <v>1767.2</v>
      </c>
      <c r="I20" s="54">
        <v>4056.4</v>
      </c>
      <c r="J20" s="54">
        <f t="shared" si="0"/>
        <v>2031.9454545454546</v>
      </c>
      <c r="K20" s="54">
        <f t="shared" si="1"/>
        <v>1730.8714285714286</v>
      </c>
      <c r="L20" s="54">
        <f t="shared" si="2"/>
        <v>3795.1571428571428</v>
      </c>
    </row>
    <row r="21" spans="2:12" x14ac:dyDescent="0.2">
      <c r="B21" s="14">
        <v>2019</v>
      </c>
      <c r="C21" s="57">
        <v>43576</v>
      </c>
      <c r="D21" s="57">
        <v>43650</v>
      </c>
      <c r="E21" s="14">
        <v>104</v>
      </c>
      <c r="F21" s="14">
        <v>176</v>
      </c>
      <c r="G21" s="54">
        <v>1910.3</v>
      </c>
      <c r="H21" s="54">
        <v>1843.9</v>
      </c>
      <c r="I21" s="54">
        <v>3754.2</v>
      </c>
      <c r="J21" s="54">
        <f t="shared" si="0"/>
        <v>2031.9454545454546</v>
      </c>
      <c r="K21" s="54">
        <f t="shared" si="1"/>
        <v>1730.8714285714286</v>
      </c>
      <c r="L21" s="54">
        <f t="shared" si="2"/>
        <v>3795.1571428571428</v>
      </c>
    </row>
    <row r="22" spans="2:12" x14ac:dyDescent="0.2">
      <c r="B22" s="14">
        <v>2020</v>
      </c>
      <c r="C22" s="57">
        <v>43936</v>
      </c>
      <c r="D22" s="57">
        <v>44015</v>
      </c>
      <c r="E22" s="14">
        <v>106</v>
      </c>
      <c r="F22" s="14">
        <v>181</v>
      </c>
      <c r="G22" s="54">
        <v>1612.4</v>
      </c>
      <c r="H22" s="54">
        <v>1562.1</v>
      </c>
      <c r="I22" s="54">
        <v>3174.5</v>
      </c>
      <c r="J22" s="54">
        <f t="shared" si="0"/>
        <v>2031.9454545454546</v>
      </c>
      <c r="K22" s="54">
        <f t="shared" si="1"/>
        <v>1730.8714285714286</v>
      </c>
      <c r="L22" s="54">
        <f t="shared" si="2"/>
        <v>3795.1571428571428</v>
      </c>
    </row>
    <row r="23" spans="2:12" x14ac:dyDescent="0.2">
      <c r="B23" s="14">
        <v>2021</v>
      </c>
      <c r="C23" s="57">
        <v>44285</v>
      </c>
      <c r="D23" s="57">
        <v>44443</v>
      </c>
      <c r="E23" s="14">
        <v>89</v>
      </c>
      <c r="F23" s="14">
        <v>116</v>
      </c>
      <c r="G23" s="54">
        <v>1972.7</v>
      </c>
      <c r="H23" s="54">
        <v>1661.4</v>
      </c>
      <c r="I23" s="54">
        <v>3634.1</v>
      </c>
      <c r="J23" s="54">
        <f t="shared" si="0"/>
        <v>2031.9454545454546</v>
      </c>
      <c r="K23" s="54">
        <f t="shared" si="1"/>
        <v>1730.8714285714286</v>
      </c>
      <c r="L23" s="54">
        <f t="shared" si="2"/>
        <v>3795.1571428571428</v>
      </c>
    </row>
    <row r="24" spans="2:12" x14ac:dyDescent="0.2">
      <c r="B24" s="14">
        <v>2022</v>
      </c>
      <c r="C24" s="57">
        <v>44671</v>
      </c>
      <c r="D24" s="57">
        <v>44803</v>
      </c>
      <c r="E24" s="14">
        <v>110</v>
      </c>
      <c r="F24" s="14">
        <v>124</v>
      </c>
      <c r="G24" s="54">
        <v>1942.4</v>
      </c>
      <c r="H24" s="54">
        <v>1724.6</v>
      </c>
      <c r="I24" s="54">
        <v>3667</v>
      </c>
      <c r="J24" s="54">
        <f t="shared" si="0"/>
        <v>2031.9454545454546</v>
      </c>
      <c r="K24" s="54">
        <f t="shared" si="1"/>
        <v>1730.8714285714286</v>
      </c>
      <c r="L24" s="54">
        <f t="shared" si="2"/>
        <v>3795.1571428571428</v>
      </c>
    </row>
    <row r="25" spans="2:12" x14ac:dyDescent="0.2">
      <c r="B25" s="14">
        <v>2023</v>
      </c>
      <c r="C25" s="57">
        <v>45038</v>
      </c>
      <c r="D25" s="57">
        <v>45182</v>
      </c>
      <c r="E25" s="14">
        <v>112</v>
      </c>
      <c r="F25" s="14">
        <v>110</v>
      </c>
      <c r="G25" s="54">
        <v>2080.5</v>
      </c>
      <c r="H25" s="54">
        <v>1890.5</v>
      </c>
      <c r="I25" s="54">
        <v>3971</v>
      </c>
      <c r="J25" s="54">
        <f t="shared" si="0"/>
        <v>2031.9454545454546</v>
      </c>
      <c r="K25" s="54">
        <f t="shared" si="1"/>
        <v>1730.8714285714286</v>
      </c>
      <c r="L25" s="54">
        <f t="shared" si="2"/>
        <v>3795.1571428571428</v>
      </c>
    </row>
    <row r="26" spans="2:12" x14ac:dyDescent="0.2">
      <c r="B26" s="14">
        <v>2024</v>
      </c>
      <c r="C26" s="57">
        <v>45394</v>
      </c>
      <c r="D26" s="57">
        <v>45546</v>
      </c>
      <c r="E26" s="14">
        <v>103</v>
      </c>
      <c r="F26" s="14">
        <v>112</v>
      </c>
      <c r="G26" s="54">
        <v>2059.6999999999998</v>
      </c>
      <c r="H26" s="54">
        <v>1549.9</v>
      </c>
      <c r="I26" s="54">
        <v>3609.6</v>
      </c>
      <c r="J26" s="54">
        <f t="shared" si="0"/>
        <v>2031.9454545454546</v>
      </c>
      <c r="K26" s="54">
        <f t="shared" si="1"/>
        <v>1730.8714285714286</v>
      </c>
      <c r="L26" s="54">
        <f t="shared" si="2"/>
        <v>3795.1571428571428</v>
      </c>
    </row>
    <row r="27" spans="2:12" x14ac:dyDescent="0.2">
      <c r="B27" s="14">
        <v>2025</v>
      </c>
      <c r="C27" s="57">
        <v>45722</v>
      </c>
      <c r="D27" s="14"/>
      <c r="E27" s="14">
        <v>65</v>
      </c>
      <c r="F27" s="14">
        <v>0</v>
      </c>
      <c r="G27" s="54">
        <v>1352.8</v>
      </c>
      <c r="H27" s="54">
        <v>0</v>
      </c>
      <c r="I27" s="54">
        <v>1352.8</v>
      </c>
      <c r="J27" s="54">
        <f t="shared" si="0"/>
        <v>2031.9454545454546</v>
      </c>
      <c r="K27" s="54">
        <f t="shared" si="1"/>
        <v>1730.8714285714286</v>
      </c>
      <c r="L27" s="54">
        <f t="shared" si="2"/>
        <v>3795.1571428571428</v>
      </c>
    </row>
    <row r="28" spans="2:12" x14ac:dyDescent="0.2">
      <c r="B28" t="s">
        <v>598</v>
      </c>
      <c r="C28" s="59"/>
      <c r="G28" s="4"/>
      <c r="H28" s="4"/>
      <c r="I28" s="4"/>
      <c r="J28" s="4"/>
      <c r="K28" s="4"/>
      <c r="L28" s="4"/>
    </row>
    <row r="29" spans="2:12" x14ac:dyDescent="0.2">
      <c r="B29" t="s">
        <v>478</v>
      </c>
      <c r="G29" s="4"/>
      <c r="H29" s="4"/>
      <c r="I29" s="4"/>
      <c r="J29" s="4"/>
      <c r="K29" s="4"/>
      <c r="L29" s="4"/>
    </row>
    <row r="30" spans="2:12" x14ac:dyDescent="0.2">
      <c r="G30" s="4"/>
      <c r="H30" s="4"/>
      <c r="I30" s="4"/>
      <c r="J30" s="4"/>
      <c r="K30" s="4"/>
      <c r="L30" s="4"/>
    </row>
    <row r="31" spans="2:12" ht="25" thickBot="1" x14ac:dyDescent="0.35">
      <c r="B31" s="72" t="s">
        <v>505</v>
      </c>
    </row>
    <row r="32" spans="2:12" x14ac:dyDescent="0.2">
      <c r="B32" s="46" t="s">
        <v>485</v>
      </c>
      <c r="C32" s="47"/>
      <c r="D32" s="47"/>
      <c r="E32" s="47"/>
      <c r="F32" s="47"/>
      <c r="G32" s="47"/>
      <c r="H32" s="47"/>
      <c r="I32" s="47"/>
      <c r="J32" s="48"/>
    </row>
    <row r="33" spans="2:13" x14ac:dyDescent="0.2">
      <c r="B33" s="69" t="s">
        <v>486</v>
      </c>
      <c r="C33" s="1"/>
      <c r="D33" s="1"/>
      <c r="E33" s="1"/>
      <c r="F33" s="1"/>
      <c r="G33" s="1"/>
      <c r="H33" s="1"/>
      <c r="I33" s="1"/>
      <c r="J33" s="68"/>
    </row>
    <row r="34" spans="2:13" x14ac:dyDescent="0.2">
      <c r="B34" s="69" t="s">
        <v>488</v>
      </c>
      <c r="C34" s="1"/>
      <c r="D34" s="1"/>
      <c r="E34" s="1"/>
      <c r="F34" s="1"/>
      <c r="G34" s="1"/>
      <c r="H34" s="1"/>
      <c r="I34" s="1"/>
      <c r="J34" s="68"/>
    </row>
    <row r="35" spans="2:13" x14ac:dyDescent="0.2">
      <c r="B35" s="69" t="s">
        <v>487</v>
      </c>
      <c r="C35" s="1"/>
      <c r="D35" s="1"/>
      <c r="E35" s="1"/>
      <c r="F35" s="1"/>
      <c r="G35" s="1"/>
      <c r="H35" s="1"/>
      <c r="I35" s="1"/>
      <c r="J35" s="68"/>
    </row>
    <row r="36" spans="2:13" ht="17" thickBot="1" x14ac:dyDescent="0.25">
      <c r="B36" s="49" t="s">
        <v>466</v>
      </c>
      <c r="C36" s="50"/>
      <c r="D36" s="50"/>
      <c r="E36" s="50"/>
      <c r="F36" s="50"/>
      <c r="G36" s="50"/>
      <c r="H36" s="50"/>
      <c r="I36" s="50"/>
      <c r="J36" s="51"/>
    </row>
    <row r="38" spans="2:13" ht="17" thickBot="1" x14ac:dyDescent="0.25">
      <c r="B38" s="204" t="s">
        <v>484</v>
      </c>
      <c r="C38" s="204"/>
      <c r="D38" s="204"/>
      <c r="E38" s="204"/>
      <c r="F38" s="204"/>
      <c r="G38" s="204"/>
      <c r="H38" s="204"/>
      <c r="I38" s="204"/>
      <c r="J38" s="204"/>
      <c r="K38" s="204"/>
      <c r="L38" s="204"/>
      <c r="M38" s="204"/>
    </row>
    <row r="39" spans="2:13" ht="17" thickBot="1" x14ac:dyDescent="0.25">
      <c r="B39" s="66"/>
      <c r="C39" s="67" t="s">
        <v>14</v>
      </c>
      <c r="D39" s="67" t="s">
        <v>43</v>
      </c>
      <c r="E39" s="207" t="s">
        <v>41</v>
      </c>
      <c r="F39" s="207"/>
      <c r="G39" s="207"/>
      <c r="H39" s="207" t="s">
        <v>462</v>
      </c>
      <c r="I39" s="207"/>
      <c r="J39" s="207"/>
      <c r="K39" s="207" t="s">
        <v>472</v>
      </c>
      <c r="L39" s="207"/>
      <c r="M39" s="208"/>
    </row>
    <row r="40" spans="2:13" x14ac:dyDescent="0.2">
      <c r="B40" s="268"/>
      <c r="C40" s="269"/>
      <c r="D40" s="269"/>
      <c r="E40" s="269"/>
      <c r="F40" s="269"/>
      <c r="G40" s="269"/>
      <c r="H40" s="269"/>
      <c r="I40" s="269"/>
      <c r="J40" s="269"/>
      <c r="K40" s="269"/>
      <c r="L40" s="269"/>
      <c r="M40" s="270"/>
    </row>
    <row r="41" spans="2:13" x14ac:dyDescent="0.2">
      <c r="B41" s="14" t="s">
        <v>468</v>
      </c>
      <c r="C41" s="14" t="s">
        <v>1</v>
      </c>
      <c r="D41" s="14">
        <v>300</v>
      </c>
      <c r="E41" s="205" t="s">
        <v>463</v>
      </c>
      <c r="F41" s="205"/>
      <c r="G41" s="205"/>
      <c r="H41" s="53" t="s">
        <v>464</v>
      </c>
      <c r="I41" s="29"/>
      <c r="J41" s="29"/>
      <c r="K41" s="205" t="s">
        <v>473</v>
      </c>
      <c r="L41" s="205"/>
      <c r="M41" s="205"/>
    </row>
    <row r="42" spans="2:13" x14ac:dyDescent="0.2">
      <c r="B42" s="14" t="s">
        <v>469</v>
      </c>
      <c r="C42" s="14" t="s">
        <v>2</v>
      </c>
      <c r="D42" s="14">
        <v>2.9</v>
      </c>
      <c r="E42" s="205" t="s">
        <v>463</v>
      </c>
      <c r="F42" s="205"/>
      <c r="G42" s="205"/>
      <c r="H42" s="53" t="s">
        <v>464</v>
      </c>
      <c r="I42" s="29"/>
      <c r="J42" s="29"/>
      <c r="K42" s="205" t="s">
        <v>473</v>
      </c>
      <c r="L42" s="205"/>
      <c r="M42" s="205"/>
    </row>
    <row r="43" spans="2:13" x14ac:dyDescent="0.2">
      <c r="B43" s="45" t="s">
        <v>24</v>
      </c>
      <c r="C43" s="45"/>
      <c r="D43" s="14">
        <v>0.95299999999999996</v>
      </c>
      <c r="E43" s="206" t="s">
        <v>465</v>
      </c>
      <c r="F43" s="206"/>
      <c r="G43" s="206"/>
      <c r="H43" s="62" t="s">
        <v>474</v>
      </c>
      <c r="I43" s="63"/>
      <c r="J43" s="63"/>
      <c r="K43" s="206" t="s">
        <v>475</v>
      </c>
      <c r="L43" s="206"/>
      <c r="M43" s="206"/>
    </row>
    <row r="44" spans="2:13" x14ac:dyDescent="0.2">
      <c r="B44" s="45" t="s">
        <v>445</v>
      </c>
      <c r="C44" s="45" t="s">
        <v>67</v>
      </c>
      <c r="D44" s="14">
        <v>11500</v>
      </c>
      <c r="E44" s="61" t="s">
        <v>499</v>
      </c>
      <c r="F44" s="73"/>
      <c r="G44" s="74"/>
      <c r="H44" s="75"/>
      <c r="I44" s="76"/>
      <c r="J44" s="76"/>
      <c r="K44" s="73" t="s">
        <v>500</v>
      </c>
      <c r="L44" s="77"/>
      <c r="M44" s="74"/>
    </row>
    <row r="45" spans="2:13" x14ac:dyDescent="0.2">
      <c r="B45" s="45" t="s">
        <v>65</v>
      </c>
      <c r="C45" s="45" t="s">
        <v>497</v>
      </c>
      <c r="D45" s="14">
        <v>17</v>
      </c>
      <c r="E45" s="14" t="s">
        <v>471</v>
      </c>
      <c r="F45" s="73"/>
      <c r="G45" s="74"/>
      <c r="H45" s="75"/>
      <c r="I45" s="76"/>
      <c r="J45" s="76"/>
      <c r="K45" s="73"/>
      <c r="L45" s="77"/>
      <c r="M45" s="74"/>
    </row>
    <row r="46" spans="2:13" x14ac:dyDescent="0.2">
      <c r="B46" s="14" t="s">
        <v>470</v>
      </c>
      <c r="C46" s="14"/>
      <c r="D46" s="14">
        <v>0.6</v>
      </c>
      <c r="E46" s="14" t="s">
        <v>471</v>
      </c>
      <c r="F46" s="60"/>
      <c r="G46" s="64"/>
      <c r="H46" s="60"/>
      <c r="I46" s="65"/>
      <c r="J46" s="65"/>
      <c r="K46" s="60"/>
      <c r="L46" s="65"/>
      <c r="M46" s="64"/>
    </row>
    <row r="48" spans="2:13" ht="17" thickBot="1" x14ac:dyDescent="0.25">
      <c r="B48" t="s">
        <v>482</v>
      </c>
    </row>
    <row r="49" spans="2:7" ht="33" thickBot="1" x14ac:dyDescent="0.25">
      <c r="B49" s="56" t="s">
        <v>477</v>
      </c>
      <c r="C49" s="43" t="s">
        <v>457</v>
      </c>
      <c r="D49" s="43" t="s">
        <v>476</v>
      </c>
    </row>
    <row r="50" spans="2:7" x14ac:dyDescent="0.2">
      <c r="B50" s="37">
        <v>2021</v>
      </c>
      <c r="C50" s="55">
        <v>2183</v>
      </c>
      <c r="D50" s="55">
        <f>C50*$D$41*$D$42*$D$43</f>
        <v>1809947.13</v>
      </c>
    </row>
    <row r="51" spans="2:7" x14ac:dyDescent="0.2">
      <c r="B51" s="14">
        <v>2022</v>
      </c>
      <c r="C51" s="54">
        <v>1946</v>
      </c>
      <c r="D51" s="55">
        <f>C51*$D$41*$D$42*$D$43</f>
        <v>1613448.0599999998</v>
      </c>
      <c r="F51" t="s">
        <v>620</v>
      </c>
      <c r="G51">
        <v>300</v>
      </c>
    </row>
    <row r="52" spans="2:7" x14ac:dyDescent="0.2">
      <c r="B52" s="14">
        <v>2023</v>
      </c>
      <c r="C52" s="54">
        <v>1324</v>
      </c>
      <c r="D52" s="55">
        <f>C52*$D$41*$D$42*$D$43</f>
        <v>1097741.6399999999</v>
      </c>
    </row>
    <row r="53" spans="2:7" x14ac:dyDescent="0.2">
      <c r="B53" s="14">
        <v>2024</v>
      </c>
      <c r="C53" s="54">
        <v>1788</v>
      </c>
      <c r="D53" s="55">
        <f>C53*$D$41*$D$42*$D$43</f>
        <v>1482448.68</v>
      </c>
      <c r="F53" t="s">
        <v>619</v>
      </c>
      <c r="G53" s="201">
        <f>G51/C53</f>
        <v>0.16778523489932887</v>
      </c>
    </row>
    <row r="54" spans="2:7" x14ac:dyDescent="0.2">
      <c r="B54" s="14">
        <v>2025</v>
      </c>
      <c r="C54" s="54">
        <v>992</v>
      </c>
      <c r="D54" s="55">
        <f>C54*$D$41*$D$42*$D$43</f>
        <v>822477.12</v>
      </c>
    </row>
    <row r="55" spans="2:7" x14ac:dyDescent="0.2">
      <c r="B55" t="s">
        <v>483</v>
      </c>
    </row>
    <row r="57" spans="2:7" x14ac:dyDescent="0.2">
      <c r="B57" t="s">
        <v>496</v>
      </c>
    </row>
    <row r="64" spans="2:7" x14ac:dyDescent="0.2">
      <c r="B64" t="s">
        <v>489</v>
      </c>
      <c r="C64" s="4">
        <f>I26</f>
        <v>3609.6</v>
      </c>
    </row>
    <row r="65" spans="2:18" x14ac:dyDescent="0.2">
      <c r="B65" t="s">
        <v>490</v>
      </c>
      <c r="C65" s="4">
        <f>L26</f>
        <v>3795.1571428571428</v>
      </c>
    </row>
    <row r="67" spans="2:18" ht="17" thickBot="1" x14ac:dyDescent="0.25">
      <c r="B67" s="70" t="s">
        <v>491</v>
      </c>
      <c r="C67" s="71">
        <f>D53*(D46*(C65/C64)+(1-D46))</f>
        <v>1528173.2380939398</v>
      </c>
    </row>
    <row r="70" spans="2:18" ht="24" x14ac:dyDescent="0.3">
      <c r="B70" s="72" t="s">
        <v>492</v>
      </c>
    </row>
    <row r="71" spans="2:18" x14ac:dyDescent="0.2">
      <c r="B71" t="s">
        <v>493</v>
      </c>
    </row>
    <row r="74" spans="2:18" ht="17" thickBot="1" x14ac:dyDescent="0.25">
      <c r="B74" s="203" t="s">
        <v>609</v>
      </c>
      <c r="C74" s="203"/>
      <c r="D74" s="203"/>
      <c r="F74" s="204" t="s">
        <v>611</v>
      </c>
      <c r="G74" s="204"/>
      <c r="H74" s="204"/>
      <c r="I74" s="204"/>
      <c r="J74" s="204"/>
      <c r="K74" s="204"/>
      <c r="M74" s="204" t="s">
        <v>612</v>
      </c>
      <c r="N74" s="204"/>
      <c r="O74" s="204"/>
      <c r="P74" s="204"/>
      <c r="Q74" s="204"/>
      <c r="R74" s="204"/>
    </row>
    <row r="75" spans="2:18" ht="35" thickBot="1" x14ac:dyDescent="0.25">
      <c r="B75" s="153"/>
      <c r="C75" s="178" t="s">
        <v>467</v>
      </c>
      <c r="D75" s="178" t="s">
        <v>14</v>
      </c>
      <c r="F75" s="38" t="s">
        <v>60</v>
      </c>
      <c r="G75" s="39" t="s">
        <v>61</v>
      </c>
      <c r="H75" s="39" t="s">
        <v>613</v>
      </c>
      <c r="I75" s="39" t="s">
        <v>62</v>
      </c>
      <c r="J75" s="39" t="s">
        <v>506</v>
      </c>
      <c r="K75" s="40" t="s">
        <v>447</v>
      </c>
      <c r="M75" s="177" t="s">
        <v>60</v>
      </c>
      <c r="N75" s="40" t="s">
        <v>61</v>
      </c>
      <c r="O75" s="40" t="s">
        <v>613</v>
      </c>
      <c r="P75" s="40" t="s">
        <v>62</v>
      </c>
      <c r="Q75" s="39" t="s">
        <v>506</v>
      </c>
      <c r="R75" s="40" t="s">
        <v>447</v>
      </c>
    </row>
    <row r="76" spans="2:18" x14ac:dyDescent="0.2">
      <c r="B76" s="21" t="s">
        <v>481</v>
      </c>
      <c r="C76" s="54">
        <f>SUM(J76:J441)</f>
        <v>3609.6000000000008</v>
      </c>
      <c r="D76" s="14"/>
      <c r="F76" s="37" t="s">
        <v>63</v>
      </c>
      <c r="G76" s="37" t="s">
        <v>64</v>
      </c>
      <c r="H76" s="37" t="s">
        <v>79</v>
      </c>
      <c r="I76" s="37">
        <v>-6.1</v>
      </c>
      <c r="J76" s="37">
        <f>IF($D$45&gt;I76,$D$45-I76,0)</f>
        <v>23.1</v>
      </c>
      <c r="K76" s="37"/>
      <c r="M76" s="174" t="s">
        <v>63</v>
      </c>
      <c r="N76" s="37" t="s">
        <v>64</v>
      </c>
      <c r="O76" s="175">
        <v>37992</v>
      </c>
      <c r="P76" s="37">
        <v>-3.5</v>
      </c>
      <c r="Q76" s="37">
        <f>IF($D$45&gt;P76,$D$45-P76,0)</f>
        <v>20.5</v>
      </c>
      <c r="R76" s="176"/>
    </row>
    <row r="77" spans="2:18" x14ac:dyDescent="0.2">
      <c r="B77" s="21" t="s">
        <v>494</v>
      </c>
      <c r="C77" s="99">
        <f>D53/C64</f>
        <v>410.6961103723404</v>
      </c>
      <c r="D77" s="14"/>
      <c r="F77" s="14" t="s">
        <v>63</v>
      </c>
      <c r="G77" s="14" t="s">
        <v>64</v>
      </c>
      <c r="H77" s="14" t="s">
        <v>80</v>
      </c>
      <c r="I77" s="14">
        <v>-8.8000000000000007</v>
      </c>
      <c r="J77" s="14">
        <f>IF($D$45&gt;I77,$D$45-I77,0)</f>
        <v>25.8</v>
      </c>
      <c r="K77" s="14"/>
      <c r="M77" s="168" t="s">
        <v>63</v>
      </c>
      <c r="N77" s="14" t="s">
        <v>64</v>
      </c>
      <c r="O77" s="167">
        <v>37993</v>
      </c>
      <c r="P77" s="14">
        <v>-3.3</v>
      </c>
      <c r="Q77" s="14">
        <f t="shared" ref="Q77:Q140" si="3">IF($D$45&gt;P77,$D$45-P77,0)</f>
        <v>20.3</v>
      </c>
      <c r="R77" s="169"/>
    </row>
    <row r="78" spans="2:18" x14ac:dyDescent="0.2">
      <c r="B78" s="21" t="s">
        <v>449</v>
      </c>
      <c r="C78" s="99">
        <f>C77/24</f>
        <v>17.11233793218085</v>
      </c>
      <c r="D78" s="14" t="s">
        <v>504</v>
      </c>
      <c r="F78" s="14" t="s">
        <v>63</v>
      </c>
      <c r="G78" s="14" t="s">
        <v>64</v>
      </c>
      <c r="H78" s="14" t="s">
        <v>81</v>
      </c>
      <c r="I78" s="14">
        <v>-9.4</v>
      </c>
      <c r="J78" s="14">
        <f t="shared" ref="J78:J140" si="4">IF($D$45&gt;I78,$D$45-I78,0)</f>
        <v>26.4</v>
      </c>
      <c r="K78" s="36">
        <f>AVERAGE(J76:J78)</f>
        <v>25.100000000000005</v>
      </c>
      <c r="M78" s="168" t="s">
        <v>63</v>
      </c>
      <c r="N78" s="14" t="s">
        <v>64</v>
      </c>
      <c r="O78" s="167">
        <v>37994</v>
      </c>
      <c r="P78" s="14">
        <v>-3.7</v>
      </c>
      <c r="Q78" s="14">
        <f t="shared" si="3"/>
        <v>20.7</v>
      </c>
      <c r="R78" s="169">
        <f>AVERAGE(Q76:Q78)</f>
        <v>20.5</v>
      </c>
    </row>
    <row r="79" spans="2:18" x14ac:dyDescent="0.2">
      <c r="B79" s="21" t="s">
        <v>498</v>
      </c>
      <c r="C79" s="99">
        <f>MAXA(K78:K442)</f>
        <v>42.166666666666664</v>
      </c>
      <c r="D79" s="14"/>
      <c r="F79" s="14" t="s">
        <v>63</v>
      </c>
      <c r="G79" s="14" t="s">
        <v>64</v>
      </c>
      <c r="H79" s="14" t="s">
        <v>82</v>
      </c>
      <c r="I79" s="14">
        <v>-13.7</v>
      </c>
      <c r="J79" s="14">
        <f t="shared" si="4"/>
        <v>30.7</v>
      </c>
      <c r="K79" s="36">
        <f t="shared" ref="K79:K142" si="5">AVERAGE(J77:J79)</f>
        <v>27.633333333333336</v>
      </c>
      <c r="M79" s="168" t="s">
        <v>63</v>
      </c>
      <c r="N79" s="14" t="s">
        <v>64</v>
      </c>
      <c r="O79" s="167">
        <v>37995</v>
      </c>
      <c r="P79" s="14">
        <v>-1.9</v>
      </c>
      <c r="Q79" s="14">
        <f t="shared" si="3"/>
        <v>18.899999999999999</v>
      </c>
      <c r="R79" s="169">
        <f t="shared" ref="R79:R142" si="6">AVERAGE(Q77:Q79)</f>
        <v>19.966666666666665</v>
      </c>
    </row>
    <row r="80" spans="2:18" x14ac:dyDescent="0.2">
      <c r="B80" s="21" t="s">
        <v>608</v>
      </c>
      <c r="C80" s="99">
        <f>D45-C79</f>
        <v>-25.166666666666664</v>
      </c>
      <c r="D80" s="45" t="s">
        <v>497</v>
      </c>
      <c r="F80" s="14" t="s">
        <v>63</v>
      </c>
      <c r="G80" s="14" t="s">
        <v>64</v>
      </c>
      <c r="H80" s="14" t="s">
        <v>83</v>
      </c>
      <c r="I80" s="14">
        <v>-26.5</v>
      </c>
      <c r="J80" s="14">
        <f t="shared" si="4"/>
        <v>43.5</v>
      </c>
      <c r="K80" s="36">
        <f t="shared" si="5"/>
        <v>33.533333333333331</v>
      </c>
      <c r="M80" s="168" t="s">
        <v>63</v>
      </c>
      <c r="N80" s="14" t="s">
        <v>64</v>
      </c>
      <c r="O80" s="167">
        <v>37996</v>
      </c>
      <c r="P80" s="14">
        <v>-3.9</v>
      </c>
      <c r="Q80" s="14">
        <f t="shared" si="3"/>
        <v>20.9</v>
      </c>
      <c r="R80" s="169">
        <f t="shared" si="6"/>
        <v>20.166666666666664</v>
      </c>
    </row>
    <row r="81" spans="2:18" ht="34" x14ac:dyDescent="0.2">
      <c r="B81" s="179" t="s">
        <v>501</v>
      </c>
      <c r="C81" s="99">
        <f>C79*C77</f>
        <v>17317.685987367018</v>
      </c>
      <c r="D81" s="14" t="s">
        <v>0</v>
      </c>
      <c r="F81" s="14" t="s">
        <v>63</v>
      </c>
      <c r="G81" s="14" t="s">
        <v>64</v>
      </c>
      <c r="H81" s="14" t="s">
        <v>84</v>
      </c>
      <c r="I81" s="14">
        <v>-27.1</v>
      </c>
      <c r="J81" s="14">
        <f t="shared" si="4"/>
        <v>44.1</v>
      </c>
      <c r="K81" s="36">
        <f t="shared" si="5"/>
        <v>39.433333333333337</v>
      </c>
      <c r="M81" s="168" t="s">
        <v>63</v>
      </c>
      <c r="N81" s="14" t="s">
        <v>64</v>
      </c>
      <c r="O81" s="167">
        <v>37997</v>
      </c>
      <c r="P81" s="14">
        <v>-2</v>
      </c>
      <c r="Q81" s="14">
        <f t="shared" si="3"/>
        <v>19</v>
      </c>
      <c r="R81" s="169">
        <f t="shared" si="6"/>
        <v>19.599999999999998</v>
      </c>
    </row>
    <row r="82" spans="2:18" x14ac:dyDescent="0.2">
      <c r="B82" s="78" t="s">
        <v>448</v>
      </c>
      <c r="C82" s="79">
        <f>C81/24</f>
        <v>721.57024947362572</v>
      </c>
      <c r="D82" s="78" t="s">
        <v>502</v>
      </c>
      <c r="F82" s="14" t="s">
        <v>63</v>
      </c>
      <c r="G82" s="14" t="s">
        <v>64</v>
      </c>
      <c r="H82" s="14" t="s">
        <v>85</v>
      </c>
      <c r="I82" s="14">
        <v>-21.9</v>
      </c>
      <c r="J82" s="14">
        <f t="shared" si="4"/>
        <v>38.9</v>
      </c>
      <c r="K82" s="36">
        <f t="shared" si="5"/>
        <v>42.166666666666664</v>
      </c>
      <c r="M82" s="168" t="s">
        <v>63</v>
      </c>
      <c r="N82" s="14" t="s">
        <v>64</v>
      </c>
      <c r="O82" s="167">
        <v>37998</v>
      </c>
      <c r="P82" s="14">
        <v>-0.7</v>
      </c>
      <c r="Q82" s="14">
        <f t="shared" si="3"/>
        <v>17.7</v>
      </c>
      <c r="R82" s="169">
        <f t="shared" si="6"/>
        <v>19.2</v>
      </c>
    </row>
    <row r="83" spans="2:18" x14ac:dyDescent="0.2">
      <c r="B83" s="78" t="s">
        <v>446</v>
      </c>
      <c r="C83" s="79">
        <f>C82/D44*1000</f>
        <v>62.745239084663105</v>
      </c>
      <c r="D83" s="78" t="s">
        <v>503</v>
      </c>
      <c r="F83" s="14" t="s">
        <v>63</v>
      </c>
      <c r="G83" s="14" t="s">
        <v>64</v>
      </c>
      <c r="H83" s="14" t="s">
        <v>86</v>
      </c>
      <c r="I83" s="14">
        <v>-23</v>
      </c>
      <c r="J83" s="14">
        <f t="shared" si="4"/>
        <v>40</v>
      </c>
      <c r="K83" s="36">
        <f t="shared" si="5"/>
        <v>41</v>
      </c>
      <c r="M83" s="168" t="s">
        <v>63</v>
      </c>
      <c r="N83" s="14" t="s">
        <v>64</v>
      </c>
      <c r="O83" s="167">
        <v>37999</v>
      </c>
      <c r="P83" s="14">
        <v>0.9</v>
      </c>
      <c r="Q83" s="14">
        <f t="shared" si="3"/>
        <v>16.100000000000001</v>
      </c>
      <c r="R83" s="169">
        <f t="shared" si="6"/>
        <v>17.600000000000001</v>
      </c>
    </row>
    <row r="84" spans="2:18" x14ac:dyDescent="0.2">
      <c r="F84" s="14" t="s">
        <v>63</v>
      </c>
      <c r="G84" s="14" t="s">
        <v>64</v>
      </c>
      <c r="H84" s="14" t="s">
        <v>87</v>
      </c>
      <c r="I84" s="14">
        <v>-15.5</v>
      </c>
      <c r="J84" s="14">
        <f t="shared" si="4"/>
        <v>32.5</v>
      </c>
      <c r="K84" s="36">
        <f t="shared" si="5"/>
        <v>37.133333333333333</v>
      </c>
      <c r="M84" s="168" t="s">
        <v>63</v>
      </c>
      <c r="N84" s="14" t="s">
        <v>64</v>
      </c>
      <c r="O84" s="167">
        <v>38001</v>
      </c>
      <c r="P84" s="14">
        <v>-6.3</v>
      </c>
      <c r="Q84" s="14">
        <f t="shared" si="3"/>
        <v>23.3</v>
      </c>
      <c r="R84" s="169">
        <f t="shared" si="6"/>
        <v>19.033333333333331</v>
      </c>
    </row>
    <row r="85" spans="2:18" x14ac:dyDescent="0.2">
      <c r="F85" s="14" t="s">
        <v>63</v>
      </c>
      <c r="G85" s="14" t="s">
        <v>64</v>
      </c>
      <c r="H85" s="14" t="s">
        <v>88</v>
      </c>
      <c r="I85" s="14">
        <v>-12.5</v>
      </c>
      <c r="J85" s="14">
        <f t="shared" si="4"/>
        <v>29.5</v>
      </c>
      <c r="K85" s="36">
        <f t="shared" si="5"/>
        <v>34</v>
      </c>
      <c r="M85" s="168" t="s">
        <v>63</v>
      </c>
      <c r="N85" s="14" t="s">
        <v>64</v>
      </c>
      <c r="O85" s="167">
        <v>38002</v>
      </c>
      <c r="P85" s="14">
        <v>-14.6</v>
      </c>
      <c r="Q85" s="14">
        <f t="shared" si="3"/>
        <v>31.6</v>
      </c>
      <c r="R85" s="169">
        <f t="shared" si="6"/>
        <v>23.666666666666668</v>
      </c>
    </row>
    <row r="86" spans="2:18" x14ac:dyDescent="0.2">
      <c r="B86" s="203" t="s">
        <v>610</v>
      </c>
      <c r="C86" s="203"/>
      <c r="D86" s="203"/>
      <c r="F86" s="14" t="s">
        <v>63</v>
      </c>
      <c r="G86" s="14" t="s">
        <v>64</v>
      </c>
      <c r="H86" s="14" t="s">
        <v>89</v>
      </c>
      <c r="I86" s="14">
        <v>0.4</v>
      </c>
      <c r="J86" s="14">
        <f t="shared" si="4"/>
        <v>16.600000000000001</v>
      </c>
      <c r="K86" s="36">
        <f t="shared" si="5"/>
        <v>26.2</v>
      </c>
      <c r="M86" s="168" t="s">
        <v>63</v>
      </c>
      <c r="N86" s="14" t="s">
        <v>64</v>
      </c>
      <c r="O86" s="167">
        <v>38003</v>
      </c>
      <c r="P86" s="14">
        <v>-18</v>
      </c>
      <c r="Q86" s="14">
        <f t="shared" si="3"/>
        <v>35</v>
      </c>
      <c r="R86" s="169">
        <f t="shared" si="6"/>
        <v>29.966666666666669</v>
      </c>
    </row>
    <row r="87" spans="2:18" x14ac:dyDescent="0.2">
      <c r="B87" s="101"/>
      <c r="C87" s="100" t="s">
        <v>467</v>
      </c>
      <c r="D87" s="100" t="s">
        <v>14</v>
      </c>
      <c r="F87" s="14" t="s">
        <v>63</v>
      </c>
      <c r="G87" s="14" t="s">
        <v>64</v>
      </c>
      <c r="H87" s="14" t="s">
        <v>90</v>
      </c>
      <c r="I87" s="14">
        <v>-5.2</v>
      </c>
      <c r="J87" s="14">
        <f t="shared" si="4"/>
        <v>22.2</v>
      </c>
      <c r="K87" s="36">
        <f t="shared" si="5"/>
        <v>22.766666666666666</v>
      </c>
      <c r="M87" s="168" t="s">
        <v>63</v>
      </c>
      <c r="N87" s="14" t="s">
        <v>64</v>
      </c>
      <c r="O87" s="167">
        <v>38004</v>
      </c>
      <c r="P87" s="14">
        <v>-14</v>
      </c>
      <c r="Q87" s="14">
        <f t="shared" si="3"/>
        <v>31</v>
      </c>
      <c r="R87" s="169">
        <f t="shared" si="6"/>
        <v>32.533333333333331</v>
      </c>
    </row>
    <row r="88" spans="2:18" x14ac:dyDescent="0.2">
      <c r="B88" s="21" t="s">
        <v>481</v>
      </c>
      <c r="C88" s="54">
        <f>C65</f>
        <v>3795.1571428571428</v>
      </c>
      <c r="D88" s="14"/>
      <c r="F88" s="14" t="s">
        <v>63</v>
      </c>
      <c r="G88" s="14" t="s">
        <v>64</v>
      </c>
      <c r="H88" s="14" t="s">
        <v>91</v>
      </c>
      <c r="I88" s="14">
        <v>-4</v>
      </c>
      <c r="J88" s="14">
        <f t="shared" si="4"/>
        <v>21</v>
      </c>
      <c r="K88" s="36">
        <f t="shared" si="5"/>
        <v>19.933333333333334</v>
      </c>
      <c r="M88" s="168" t="s">
        <v>63</v>
      </c>
      <c r="N88" s="14" t="s">
        <v>64</v>
      </c>
      <c r="O88" s="167">
        <v>38005</v>
      </c>
      <c r="P88" s="14">
        <v>-6.6</v>
      </c>
      <c r="Q88" s="14">
        <f t="shared" si="3"/>
        <v>23.6</v>
      </c>
      <c r="R88" s="169">
        <f t="shared" si="6"/>
        <v>29.866666666666664</v>
      </c>
    </row>
    <row r="89" spans="2:18" x14ac:dyDescent="0.2">
      <c r="B89" s="21" t="s">
        <v>494</v>
      </c>
      <c r="C89" s="99">
        <f>C67/C65</f>
        <v>402.66402169146312</v>
      </c>
      <c r="D89" s="14"/>
      <c r="F89" s="14" t="s">
        <v>63</v>
      </c>
      <c r="G89" s="14" t="s">
        <v>64</v>
      </c>
      <c r="H89" s="14" t="s">
        <v>92</v>
      </c>
      <c r="I89" s="14">
        <v>-4.8</v>
      </c>
      <c r="J89" s="14">
        <f t="shared" si="4"/>
        <v>21.8</v>
      </c>
      <c r="K89" s="36">
        <f t="shared" si="5"/>
        <v>21.666666666666668</v>
      </c>
      <c r="M89" s="168" t="s">
        <v>63</v>
      </c>
      <c r="N89" s="14" t="s">
        <v>64</v>
      </c>
      <c r="O89" s="167">
        <v>38006</v>
      </c>
      <c r="P89" s="14">
        <v>-12.6</v>
      </c>
      <c r="Q89" s="14">
        <f t="shared" si="3"/>
        <v>29.6</v>
      </c>
      <c r="R89" s="169">
        <f t="shared" si="6"/>
        <v>28.066666666666666</v>
      </c>
    </row>
    <row r="90" spans="2:18" x14ac:dyDescent="0.2">
      <c r="B90" s="21" t="s">
        <v>449</v>
      </c>
      <c r="C90" s="99">
        <f>C89/24</f>
        <v>16.777667570477629</v>
      </c>
      <c r="D90" s="14" t="s">
        <v>504</v>
      </c>
      <c r="F90" s="14" t="s">
        <v>63</v>
      </c>
      <c r="G90" s="14" t="s">
        <v>64</v>
      </c>
      <c r="H90" s="14" t="s">
        <v>93</v>
      </c>
      <c r="I90" s="14">
        <v>-16.399999999999999</v>
      </c>
      <c r="J90" s="14">
        <f t="shared" si="4"/>
        <v>33.4</v>
      </c>
      <c r="K90" s="36">
        <f t="shared" si="5"/>
        <v>25.399999999999995</v>
      </c>
      <c r="M90" s="168" t="s">
        <v>63</v>
      </c>
      <c r="N90" s="14" t="s">
        <v>64</v>
      </c>
      <c r="O90" s="167">
        <v>38007</v>
      </c>
      <c r="P90" s="14">
        <v>-22.2</v>
      </c>
      <c r="Q90" s="14">
        <f t="shared" si="3"/>
        <v>39.200000000000003</v>
      </c>
      <c r="R90" s="169">
        <f t="shared" si="6"/>
        <v>30.8</v>
      </c>
    </row>
    <row r="91" spans="2:18" x14ac:dyDescent="0.2">
      <c r="B91" s="21" t="s">
        <v>498</v>
      </c>
      <c r="C91" s="99">
        <f>MAXA(R78:R7664)</f>
        <v>44.6</v>
      </c>
      <c r="D91" s="14"/>
      <c r="F91" s="14" t="s">
        <v>63</v>
      </c>
      <c r="G91" s="14" t="s">
        <v>64</v>
      </c>
      <c r="H91" s="14" t="s">
        <v>94</v>
      </c>
      <c r="I91" s="14">
        <v>-24.4</v>
      </c>
      <c r="J91" s="14">
        <f t="shared" si="4"/>
        <v>41.4</v>
      </c>
      <c r="K91" s="36">
        <f t="shared" si="5"/>
        <v>32.199999999999996</v>
      </c>
      <c r="M91" s="168" t="s">
        <v>63</v>
      </c>
      <c r="N91" s="14" t="s">
        <v>64</v>
      </c>
      <c r="O91" s="167">
        <v>38008</v>
      </c>
      <c r="P91" s="14">
        <v>-21.4</v>
      </c>
      <c r="Q91" s="14">
        <f t="shared" si="3"/>
        <v>38.4</v>
      </c>
      <c r="R91" s="169">
        <f t="shared" si="6"/>
        <v>35.733333333333341</v>
      </c>
    </row>
    <row r="92" spans="2:18" x14ac:dyDescent="0.2">
      <c r="B92" s="21" t="s">
        <v>608</v>
      </c>
      <c r="C92" s="99">
        <f>D45-C91</f>
        <v>-27.6</v>
      </c>
      <c r="D92" s="45" t="s">
        <v>497</v>
      </c>
      <c r="F92" s="14" t="s">
        <v>63</v>
      </c>
      <c r="G92" s="14" t="s">
        <v>64</v>
      </c>
      <c r="H92" s="14" t="s">
        <v>95</v>
      </c>
      <c r="I92" s="14">
        <v>-10.4</v>
      </c>
      <c r="J92" s="14">
        <f t="shared" si="4"/>
        <v>27.4</v>
      </c>
      <c r="K92" s="36">
        <f t="shared" si="5"/>
        <v>34.066666666666663</v>
      </c>
      <c r="M92" s="168" t="s">
        <v>63</v>
      </c>
      <c r="N92" s="14" t="s">
        <v>64</v>
      </c>
      <c r="O92" s="167">
        <v>38009</v>
      </c>
      <c r="P92" s="14">
        <v>-8.6999999999999993</v>
      </c>
      <c r="Q92" s="14">
        <f t="shared" si="3"/>
        <v>25.7</v>
      </c>
      <c r="R92" s="169">
        <f t="shared" si="6"/>
        <v>34.43333333333333</v>
      </c>
    </row>
    <row r="93" spans="2:18" ht="34" x14ac:dyDescent="0.2">
      <c r="B93" s="179" t="s">
        <v>501</v>
      </c>
      <c r="C93" s="99">
        <f>C91*C89</f>
        <v>17958.815367439256</v>
      </c>
      <c r="D93" s="14" t="s">
        <v>0</v>
      </c>
      <c r="F93" s="14" t="s">
        <v>63</v>
      </c>
      <c r="G93" s="14" t="s">
        <v>64</v>
      </c>
      <c r="H93" s="14" t="s">
        <v>96</v>
      </c>
      <c r="I93" s="14">
        <v>-15.3</v>
      </c>
      <c r="J93" s="14">
        <f t="shared" si="4"/>
        <v>32.299999999999997</v>
      </c>
      <c r="K93" s="36">
        <f t="shared" si="5"/>
        <v>33.699999999999996</v>
      </c>
      <c r="M93" s="168" t="s">
        <v>63</v>
      </c>
      <c r="N93" s="14" t="s">
        <v>64</v>
      </c>
      <c r="O93" s="167">
        <v>38010</v>
      </c>
      <c r="P93" s="14">
        <v>-0.7</v>
      </c>
      <c r="Q93" s="14">
        <f t="shared" si="3"/>
        <v>17.7</v>
      </c>
      <c r="R93" s="169">
        <f t="shared" si="6"/>
        <v>27.266666666666666</v>
      </c>
    </row>
    <row r="94" spans="2:18" x14ac:dyDescent="0.2">
      <c r="B94" s="78" t="s">
        <v>448</v>
      </c>
      <c r="C94" s="79">
        <f>C93/24</f>
        <v>748.28397364330237</v>
      </c>
      <c r="D94" s="78" t="s">
        <v>502</v>
      </c>
      <c r="F94" s="14" t="s">
        <v>63</v>
      </c>
      <c r="G94" s="14" t="s">
        <v>64</v>
      </c>
      <c r="H94" s="14" t="s">
        <v>97</v>
      </c>
      <c r="I94" s="14">
        <v>-23.9</v>
      </c>
      <c r="J94" s="14">
        <f t="shared" si="4"/>
        <v>40.9</v>
      </c>
      <c r="K94" s="36">
        <f t="shared" si="5"/>
        <v>33.533333333333331</v>
      </c>
      <c r="M94" s="168" t="s">
        <v>63</v>
      </c>
      <c r="N94" s="14" t="s">
        <v>64</v>
      </c>
      <c r="O94" s="167">
        <v>38011</v>
      </c>
      <c r="P94" s="14">
        <v>-3.7</v>
      </c>
      <c r="Q94" s="14">
        <f t="shared" si="3"/>
        <v>20.7</v>
      </c>
      <c r="R94" s="169">
        <f t="shared" si="6"/>
        <v>21.366666666666664</v>
      </c>
    </row>
    <row r="95" spans="2:18" x14ac:dyDescent="0.2">
      <c r="B95" s="78" t="s">
        <v>446</v>
      </c>
      <c r="C95" s="79">
        <f>C94/D44*1000</f>
        <v>65.068171621156736</v>
      </c>
      <c r="D95" s="78" t="s">
        <v>503</v>
      </c>
      <c r="F95" s="14" t="s">
        <v>63</v>
      </c>
      <c r="G95" s="14" t="s">
        <v>64</v>
      </c>
      <c r="H95" s="14" t="s">
        <v>98</v>
      </c>
      <c r="I95" s="14">
        <v>-23</v>
      </c>
      <c r="J95" s="14">
        <f t="shared" si="4"/>
        <v>40</v>
      </c>
      <c r="K95" s="36">
        <f t="shared" si="5"/>
        <v>37.733333333333327</v>
      </c>
      <c r="M95" s="168" t="s">
        <v>63</v>
      </c>
      <c r="N95" s="14" t="s">
        <v>64</v>
      </c>
      <c r="O95" s="167">
        <v>38012</v>
      </c>
      <c r="P95" s="14">
        <v>-3.2</v>
      </c>
      <c r="Q95" s="14">
        <f t="shared" si="3"/>
        <v>20.2</v>
      </c>
      <c r="R95" s="169">
        <f t="shared" si="6"/>
        <v>19.533333333333331</v>
      </c>
    </row>
    <row r="96" spans="2:18" x14ac:dyDescent="0.2">
      <c r="F96" s="14" t="s">
        <v>63</v>
      </c>
      <c r="G96" s="14" t="s">
        <v>64</v>
      </c>
      <c r="H96" s="14" t="s">
        <v>99</v>
      </c>
      <c r="I96" s="14">
        <v>-4.9000000000000004</v>
      </c>
      <c r="J96" s="14">
        <f t="shared" si="4"/>
        <v>21.9</v>
      </c>
      <c r="K96" s="36">
        <f t="shared" si="5"/>
        <v>34.266666666666673</v>
      </c>
      <c r="M96" s="168" t="s">
        <v>63</v>
      </c>
      <c r="N96" s="14" t="s">
        <v>64</v>
      </c>
      <c r="O96" s="167">
        <v>38013</v>
      </c>
      <c r="P96" s="14">
        <v>-4.7</v>
      </c>
      <c r="Q96" s="14">
        <f t="shared" si="3"/>
        <v>21.7</v>
      </c>
      <c r="R96" s="169">
        <f t="shared" si="6"/>
        <v>20.866666666666664</v>
      </c>
    </row>
    <row r="97" spans="3:18" x14ac:dyDescent="0.2">
      <c r="F97" s="14" t="s">
        <v>63</v>
      </c>
      <c r="G97" s="14" t="s">
        <v>64</v>
      </c>
      <c r="H97" s="14" t="s">
        <v>100</v>
      </c>
      <c r="I97" s="14">
        <v>2.9</v>
      </c>
      <c r="J97" s="14">
        <f t="shared" si="4"/>
        <v>14.1</v>
      </c>
      <c r="K97" s="36">
        <f t="shared" si="5"/>
        <v>25.333333333333332</v>
      </c>
      <c r="M97" s="168" t="s">
        <v>63</v>
      </c>
      <c r="N97" s="14" t="s">
        <v>64</v>
      </c>
      <c r="O97" s="167">
        <v>38014</v>
      </c>
      <c r="P97" s="14">
        <v>-4.5</v>
      </c>
      <c r="Q97" s="14">
        <f t="shared" si="3"/>
        <v>21.5</v>
      </c>
      <c r="R97" s="169">
        <f t="shared" si="6"/>
        <v>21.133333333333333</v>
      </c>
    </row>
    <row r="98" spans="3:18" x14ac:dyDescent="0.2">
      <c r="F98" s="14" t="s">
        <v>63</v>
      </c>
      <c r="G98" s="14" t="s">
        <v>64</v>
      </c>
      <c r="H98" s="14" t="s">
        <v>101</v>
      </c>
      <c r="I98" s="14">
        <v>2.4</v>
      </c>
      <c r="J98" s="14">
        <f t="shared" si="4"/>
        <v>14.6</v>
      </c>
      <c r="K98" s="36">
        <f t="shared" si="5"/>
        <v>16.866666666666667</v>
      </c>
      <c r="M98" s="168" t="s">
        <v>63</v>
      </c>
      <c r="N98" s="14" t="s">
        <v>64</v>
      </c>
      <c r="O98" s="167">
        <v>38015</v>
      </c>
      <c r="P98" s="14">
        <v>-4</v>
      </c>
      <c r="Q98" s="14">
        <f t="shared" si="3"/>
        <v>21</v>
      </c>
      <c r="R98" s="169">
        <f t="shared" si="6"/>
        <v>21.400000000000002</v>
      </c>
    </row>
    <row r="99" spans="3:18" x14ac:dyDescent="0.2">
      <c r="C99" s="8"/>
      <c r="F99" s="14" t="s">
        <v>63</v>
      </c>
      <c r="G99" s="14" t="s">
        <v>64</v>
      </c>
      <c r="H99" s="14" t="s">
        <v>102</v>
      </c>
      <c r="I99" s="14">
        <v>0.5</v>
      </c>
      <c r="J99" s="14">
        <f t="shared" si="4"/>
        <v>16.5</v>
      </c>
      <c r="K99" s="36">
        <f t="shared" si="5"/>
        <v>15.066666666666668</v>
      </c>
      <c r="M99" s="168" t="s">
        <v>63</v>
      </c>
      <c r="N99" s="14" t="s">
        <v>64</v>
      </c>
      <c r="O99" s="167">
        <v>38016</v>
      </c>
      <c r="P99" s="14">
        <v>-5</v>
      </c>
      <c r="Q99" s="14">
        <f t="shared" si="3"/>
        <v>22</v>
      </c>
      <c r="R99" s="169">
        <f t="shared" si="6"/>
        <v>21.5</v>
      </c>
    </row>
    <row r="100" spans="3:18" x14ac:dyDescent="0.2">
      <c r="F100" s="14" t="s">
        <v>63</v>
      </c>
      <c r="G100" s="14" t="s">
        <v>64</v>
      </c>
      <c r="H100" s="14" t="s">
        <v>103</v>
      </c>
      <c r="I100" s="14">
        <v>-2.5</v>
      </c>
      <c r="J100" s="14">
        <f t="shared" si="4"/>
        <v>19.5</v>
      </c>
      <c r="K100" s="36">
        <f t="shared" si="5"/>
        <v>16.866666666666667</v>
      </c>
      <c r="M100" s="168" t="s">
        <v>63</v>
      </c>
      <c r="N100" s="14" t="s">
        <v>64</v>
      </c>
      <c r="O100" s="167">
        <v>38017</v>
      </c>
      <c r="P100" s="14">
        <v>-6.6</v>
      </c>
      <c r="Q100" s="14">
        <f t="shared" si="3"/>
        <v>23.6</v>
      </c>
      <c r="R100" s="169">
        <f t="shared" si="6"/>
        <v>22.2</v>
      </c>
    </row>
    <row r="101" spans="3:18" x14ac:dyDescent="0.2">
      <c r="F101" s="14" t="s">
        <v>63</v>
      </c>
      <c r="G101" s="14" t="s">
        <v>64</v>
      </c>
      <c r="H101" s="14" t="s">
        <v>104</v>
      </c>
      <c r="I101" s="14">
        <v>-2.2000000000000002</v>
      </c>
      <c r="J101" s="14">
        <f t="shared" si="4"/>
        <v>19.2</v>
      </c>
      <c r="K101" s="36">
        <f t="shared" si="5"/>
        <v>18.400000000000002</v>
      </c>
      <c r="M101" s="168" t="s">
        <v>63</v>
      </c>
      <c r="N101" s="14" t="s">
        <v>64</v>
      </c>
      <c r="O101" s="167">
        <v>38018</v>
      </c>
      <c r="P101" s="14">
        <v>-10</v>
      </c>
      <c r="Q101" s="14">
        <f t="shared" si="3"/>
        <v>27</v>
      </c>
      <c r="R101" s="169">
        <f t="shared" si="6"/>
        <v>24.2</v>
      </c>
    </row>
    <row r="102" spans="3:18" x14ac:dyDescent="0.2">
      <c r="F102" s="14" t="s">
        <v>63</v>
      </c>
      <c r="G102" s="14" t="s">
        <v>64</v>
      </c>
      <c r="H102" s="14" t="s">
        <v>105</v>
      </c>
      <c r="I102" s="14">
        <v>-2.6</v>
      </c>
      <c r="J102" s="14">
        <f t="shared" si="4"/>
        <v>19.600000000000001</v>
      </c>
      <c r="K102" s="36">
        <f t="shared" si="5"/>
        <v>19.433333333333334</v>
      </c>
      <c r="M102" s="168" t="s">
        <v>63</v>
      </c>
      <c r="N102" s="14" t="s">
        <v>64</v>
      </c>
      <c r="O102" s="167">
        <v>38019</v>
      </c>
      <c r="P102" s="14">
        <v>-6.5</v>
      </c>
      <c r="Q102" s="14">
        <f t="shared" si="3"/>
        <v>23.5</v>
      </c>
      <c r="R102" s="169">
        <f t="shared" si="6"/>
        <v>24.7</v>
      </c>
    </row>
    <row r="103" spans="3:18" x14ac:dyDescent="0.2">
      <c r="F103" s="14" t="s">
        <v>63</v>
      </c>
      <c r="G103" s="14" t="s">
        <v>64</v>
      </c>
      <c r="H103" s="14" t="s">
        <v>106</v>
      </c>
      <c r="I103" s="14">
        <v>2.4</v>
      </c>
      <c r="J103" s="14">
        <f t="shared" si="4"/>
        <v>14.6</v>
      </c>
      <c r="K103" s="36">
        <f t="shared" si="5"/>
        <v>17.8</v>
      </c>
      <c r="M103" s="168" t="s">
        <v>63</v>
      </c>
      <c r="N103" s="14" t="s">
        <v>64</v>
      </c>
      <c r="O103" s="167">
        <v>38020</v>
      </c>
      <c r="P103" s="14">
        <v>1.1000000000000001</v>
      </c>
      <c r="Q103" s="14">
        <f t="shared" si="3"/>
        <v>15.9</v>
      </c>
      <c r="R103" s="169">
        <f t="shared" si="6"/>
        <v>22.133333333333336</v>
      </c>
    </row>
    <row r="104" spans="3:18" x14ac:dyDescent="0.2">
      <c r="F104" s="14" t="s">
        <v>63</v>
      </c>
      <c r="G104" s="14" t="s">
        <v>64</v>
      </c>
      <c r="H104" s="14" t="s">
        <v>107</v>
      </c>
      <c r="I104" s="14">
        <v>1.9</v>
      </c>
      <c r="J104" s="14">
        <f t="shared" si="4"/>
        <v>15.1</v>
      </c>
      <c r="K104" s="36">
        <f t="shared" si="5"/>
        <v>16.433333333333334</v>
      </c>
      <c r="M104" s="168" t="s">
        <v>63</v>
      </c>
      <c r="N104" s="14" t="s">
        <v>64</v>
      </c>
      <c r="O104" s="167">
        <v>38021</v>
      </c>
      <c r="P104" s="14">
        <v>4.7</v>
      </c>
      <c r="Q104" s="14">
        <f t="shared" si="3"/>
        <v>12.3</v>
      </c>
      <c r="R104" s="169">
        <f t="shared" si="6"/>
        <v>17.233333333333334</v>
      </c>
    </row>
    <row r="105" spans="3:18" x14ac:dyDescent="0.2">
      <c r="F105" s="14" t="s">
        <v>63</v>
      </c>
      <c r="G105" s="14" t="s">
        <v>64</v>
      </c>
      <c r="H105" s="14" t="s">
        <v>108</v>
      </c>
      <c r="I105" s="14">
        <v>-4.9000000000000004</v>
      </c>
      <c r="J105" s="14">
        <f t="shared" si="4"/>
        <v>21.9</v>
      </c>
      <c r="K105" s="36">
        <f t="shared" si="5"/>
        <v>17.2</v>
      </c>
      <c r="M105" s="168" t="s">
        <v>63</v>
      </c>
      <c r="N105" s="14" t="s">
        <v>64</v>
      </c>
      <c r="O105" s="167">
        <v>38022</v>
      </c>
      <c r="P105" s="14">
        <v>0.4</v>
      </c>
      <c r="Q105" s="14">
        <f t="shared" si="3"/>
        <v>16.600000000000001</v>
      </c>
      <c r="R105" s="169">
        <f t="shared" si="6"/>
        <v>14.933333333333335</v>
      </c>
    </row>
    <row r="106" spans="3:18" x14ac:dyDescent="0.2">
      <c r="F106" s="14" t="s">
        <v>63</v>
      </c>
      <c r="G106" s="14" t="s">
        <v>64</v>
      </c>
      <c r="H106" s="14" t="s">
        <v>109</v>
      </c>
      <c r="I106" s="14">
        <v>-2.9</v>
      </c>
      <c r="J106" s="14">
        <f t="shared" si="4"/>
        <v>19.899999999999999</v>
      </c>
      <c r="K106" s="36">
        <f t="shared" si="5"/>
        <v>18.966666666666665</v>
      </c>
      <c r="M106" s="168" t="s">
        <v>63</v>
      </c>
      <c r="N106" s="14" t="s">
        <v>64</v>
      </c>
      <c r="O106" s="167">
        <v>38023</v>
      </c>
      <c r="P106" s="14">
        <v>-0.5</v>
      </c>
      <c r="Q106" s="14">
        <f t="shared" si="3"/>
        <v>17.5</v>
      </c>
      <c r="R106" s="169">
        <f t="shared" si="6"/>
        <v>15.466666666666669</v>
      </c>
    </row>
    <row r="107" spans="3:18" x14ac:dyDescent="0.2">
      <c r="F107" s="14" t="s">
        <v>63</v>
      </c>
      <c r="G107" s="14" t="s">
        <v>64</v>
      </c>
      <c r="H107" s="14" t="s">
        <v>110</v>
      </c>
      <c r="I107" s="14">
        <v>0.2</v>
      </c>
      <c r="J107" s="14">
        <f t="shared" si="4"/>
        <v>16.8</v>
      </c>
      <c r="K107" s="36">
        <f t="shared" si="5"/>
        <v>19.533333333333331</v>
      </c>
      <c r="M107" s="168" t="s">
        <v>63</v>
      </c>
      <c r="N107" s="14" t="s">
        <v>64</v>
      </c>
      <c r="O107" s="167">
        <v>38024</v>
      </c>
      <c r="P107" s="14">
        <v>-3.1</v>
      </c>
      <c r="Q107" s="14">
        <f t="shared" si="3"/>
        <v>20.100000000000001</v>
      </c>
      <c r="R107" s="169">
        <f t="shared" si="6"/>
        <v>18.066666666666666</v>
      </c>
    </row>
    <row r="108" spans="3:18" x14ac:dyDescent="0.2">
      <c r="F108" s="14" t="s">
        <v>63</v>
      </c>
      <c r="G108" s="14" t="s">
        <v>64</v>
      </c>
      <c r="H108" s="14" t="s">
        <v>111</v>
      </c>
      <c r="I108" s="14">
        <v>-1.6</v>
      </c>
      <c r="J108" s="14">
        <f t="shared" si="4"/>
        <v>18.600000000000001</v>
      </c>
      <c r="K108" s="36">
        <f t="shared" si="5"/>
        <v>18.433333333333334</v>
      </c>
      <c r="M108" s="168" t="s">
        <v>63</v>
      </c>
      <c r="N108" s="14" t="s">
        <v>64</v>
      </c>
      <c r="O108" s="167">
        <v>38025</v>
      </c>
      <c r="P108" s="14">
        <v>-4.5999999999999996</v>
      </c>
      <c r="Q108" s="14">
        <f t="shared" si="3"/>
        <v>21.6</v>
      </c>
      <c r="R108" s="169">
        <f t="shared" si="6"/>
        <v>19.733333333333334</v>
      </c>
    </row>
    <row r="109" spans="3:18" x14ac:dyDescent="0.2">
      <c r="F109" s="14" t="s">
        <v>63</v>
      </c>
      <c r="G109" s="14" t="s">
        <v>64</v>
      </c>
      <c r="H109" s="14" t="s">
        <v>112</v>
      </c>
      <c r="I109" s="14">
        <v>2.6</v>
      </c>
      <c r="J109" s="14">
        <f t="shared" si="4"/>
        <v>14.4</v>
      </c>
      <c r="K109" s="36">
        <f t="shared" si="5"/>
        <v>16.600000000000001</v>
      </c>
      <c r="M109" s="168" t="s">
        <v>63</v>
      </c>
      <c r="N109" s="14" t="s">
        <v>64</v>
      </c>
      <c r="O109" s="167">
        <v>38026</v>
      </c>
      <c r="P109" s="14">
        <v>-6.7</v>
      </c>
      <c r="Q109" s="14">
        <f t="shared" si="3"/>
        <v>23.7</v>
      </c>
      <c r="R109" s="169">
        <f t="shared" si="6"/>
        <v>21.8</v>
      </c>
    </row>
    <row r="110" spans="3:18" x14ac:dyDescent="0.2">
      <c r="F110" s="14" t="s">
        <v>63</v>
      </c>
      <c r="G110" s="14" t="s">
        <v>64</v>
      </c>
      <c r="H110" s="14" t="s">
        <v>113</v>
      </c>
      <c r="I110" s="14">
        <v>-1</v>
      </c>
      <c r="J110" s="14">
        <f t="shared" si="4"/>
        <v>18</v>
      </c>
      <c r="K110" s="36">
        <f t="shared" si="5"/>
        <v>17</v>
      </c>
      <c r="M110" s="168" t="s">
        <v>63</v>
      </c>
      <c r="N110" s="14" t="s">
        <v>64</v>
      </c>
      <c r="O110" s="167">
        <v>38027</v>
      </c>
      <c r="P110" s="14">
        <v>-12.4</v>
      </c>
      <c r="Q110" s="14">
        <f t="shared" si="3"/>
        <v>29.4</v>
      </c>
      <c r="R110" s="169">
        <f t="shared" si="6"/>
        <v>24.899999999999995</v>
      </c>
    </row>
    <row r="111" spans="3:18" x14ac:dyDescent="0.2">
      <c r="F111" s="14" t="s">
        <v>63</v>
      </c>
      <c r="G111" s="14" t="s">
        <v>64</v>
      </c>
      <c r="H111" s="14" t="s">
        <v>114</v>
      </c>
      <c r="I111" s="14">
        <v>-6.3</v>
      </c>
      <c r="J111" s="14">
        <f t="shared" si="4"/>
        <v>23.3</v>
      </c>
      <c r="K111" s="36">
        <f t="shared" si="5"/>
        <v>18.566666666666666</v>
      </c>
      <c r="M111" s="168" t="s">
        <v>63</v>
      </c>
      <c r="N111" s="14" t="s">
        <v>64</v>
      </c>
      <c r="O111" s="167">
        <v>38028</v>
      </c>
      <c r="P111" s="14">
        <v>-12</v>
      </c>
      <c r="Q111" s="14">
        <f t="shared" si="3"/>
        <v>29</v>
      </c>
      <c r="R111" s="169">
        <f t="shared" si="6"/>
        <v>27.366666666666664</v>
      </c>
    </row>
    <row r="112" spans="3:18" x14ac:dyDescent="0.2">
      <c r="F112" s="14" t="s">
        <v>63</v>
      </c>
      <c r="G112" s="14" t="s">
        <v>64</v>
      </c>
      <c r="H112" s="14" t="s">
        <v>115</v>
      </c>
      <c r="I112" s="14">
        <v>-13.3</v>
      </c>
      <c r="J112" s="14">
        <f t="shared" si="4"/>
        <v>30.3</v>
      </c>
      <c r="K112" s="36">
        <f t="shared" si="5"/>
        <v>23.866666666666664</v>
      </c>
      <c r="M112" s="168" t="s">
        <v>63</v>
      </c>
      <c r="N112" s="14" t="s">
        <v>64</v>
      </c>
      <c r="O112" s="167">
        <v>38029</v>
      </c>
      <c r="P112" s="14">
        <v>-6.5</v>
      </c>
      <c r="Q112" s="14">
        <f t="shared" si="3"/>
        <v>23.5</v>
      </c>
      <c r="R112" s="169">
        <f t="shared" si="6"/>
        <v>27.3</v>
      </c>
    </row>
    <row r="113" spans="6:18" x14ac:dyDescent="0.2">
      <c r="F113" s="14" t="s">
        <v>63</v>
      </c>
      <c r="G113" s="14" t="s">
        <v>64</v>
      </c>
      <c r="H113" s="14" t="s">
        <v>116</v>
      </c>
      <c r="I113" s="14">
        <v>-10.3</v>
      </c>
      <c r="J113" s="14">
        <f t="shared" si="4"/>
        <v>27.3</v>
      </c>
      <c r="K113" s="36">
        <f t="shared" si="5"/>
        <v>26.966666666666669</v>
      </c>
      <c r="M113" s="168" t="s">
        <v>63</v>
      </c>
      <c r="N113" s="14" t="s">
        <v>64</v>
      </c>
      <c r="O113" s="167">
        <v>38030</v>
      </c>
      <c r="P113" s="14">
        <v>-9.8000000000000007</v>
      </c>
      <c r="Q113" s="14">
        <f t="shared" si="3"/>
        <v>26.8</v>
      </c>
      <c r="R113" s="169">
        <f t="shared" si="6"/>
        <v>26.433333333333334</v>
      </c>
    </row>
    <row r="114" spans="6:18" x14ac:dyDescent="0.2">
      <c r="F114" s="14" t="s">
        <v>63</v>
      </c>
      <c r="G114" s="14" t="s">
        <v>64</v>
      </c>
      <c r="H114" s="14" t="s">
        <v>117</v>
      </c>
      <c r="I114" s="14">
        <v>-19.3</v>
      </c>
      <c r="J114" s="14">
        <f t="shared" si="4"/>
        <v>36.299999999999997</v>
      </c>
      <c r="K114" s="36">
        <f t="shared" si="5"/>
        <v>31.3</v>
      </c>
      <c r="M114" s="168" t="s">
        <v>63</v>
      </c>
      <c r="N114" s="14" t="s">
        <v>64</v>
      </c>
      <c r="O114" s="167">
        <v>38031</v>
      </c>
      <c r="P114" s="14">
        <v>-4.4000000000000004</v>
      </c>
      <c r="Q114" s="14">
        <f t="shared" si="3"/>
        <v>21.4</v>
      </c>
      <c r="R114" s="169">
        <f t="shared" si="6"/>
        <v>23.899999999999995</v>
      </c>
    </row>
    <row r="115" spans="6:18" x14ac:dyDescent="0.2">
      <c r="F115" s="14" t="s">
        <v>63</v>
      </c>
      <c r="G115" s="14" t="s">
        <v>64</v>
      </c>
      <c r="H115" s="14" t="s">
        <v>118</v>
      </c>
      <c r="I115" s="14">
        <v>-18.899999999999999</v>
      </c>
      <c r="J115" s="14">
        <f t="shared" si="4"/>
        <v>35.9</v>
      </c>
      <c r="K115" s="36">
        <f t="shared" si="5"/>
        <v>33.166666666666664</v>
      </c>
      <c r="M115" s="168" t="s">
        <v>63</v>
      </c>
      <c r="N115" s="14" t="s">
        <v>64</v>
      </c>
      <c r="O115" s="167">
        <v>38032</v>
      </c>
      <c r="P115" s="14">
        <v>1.2</v>
      </c>
      <c r="Q115" s="14">
        <f t="shared" si="3"/>
        <v>15.8</v>
      </c>
      <c r="R115" s="169">
        <f t="shared" si="6"/>
        <v>21.333333333333332</v>
      </c>
    </row>
    <row r="116" spans="6:18" x14ac:dyDescent="0.2">
      <c r="F116" s="14" t="s">
        <v>63</v>
      </c>
      <c r="G116" s="14" t="s">
        <v>64</v>
      </c>
      <c r="H116" s="14" t="s">
        <v>119</v>
      </c>
      <c r="I116" s="14">
        <v>-10.4</v>
      </c>
      <c r="J116" s="14">
        <f t="shared" si="4"/>
        <v>27.4</v>
      </c>
      <c r="K116" s="36">
        <f t="shared" si="5"/>
        <v>33.199999999999996</v>
      </c>
      <c r="M116" s="168" t="s">
        <v>63</v>
      </c>
      <c r="N116" s="14" t="s">
        <v>64</v>
      </c>
      <c r="O116" s="167">
        <v>38033</v>
      </c>
      <c r="P116" s="14">
        <v>-3.2</v>
      </c>
      <c r="Q116" s="14">
        <f t="shared" si="3"/>
        <v>20.2</v>
      </c>
      <c r="R116" s="169">
        <f t="shared" si="6"/>
        <v>19.133333333333336</v>
      </c>
    </row>
    <row r="117" spans="6:18" x14ac:dyDescent="0.2">
      <c r="F117" s="14" t="s">
        <v>63</v>
      </c>
      <c r="G117" s="14" t="s">
        <v>64</v>
      </c>
      <c r="H117" s="14" t="s">
        <v>120</v>
      </c>
      <c r="I117" s="14">
        <v>-6.5</v>
      </c>
      <c r="J117" s="14">
        <f t="shared" si="4"/>
        <v>23.5</v>
      </c>
      <c r="K117" s="36">
        <f t="shared" si="5"/>
        <v>28.933333333333334</v>
      </c>
      <c r="M117" s="168" t="s">
        <v>63</v>
      </c>
      <c r="N117" s="14" t="s">
        <v>64</v>
      </c>
      <c r="O117" s="167">
        <v>38034</v>
      </c>
      <c r="P117" s="14">
        <v>0.5</v>
      </c>
      <c r="Q117" s="14">
        <f t="shared" si="3"/>
        <v>16.5</v>
      </c>
      <c r="R117" s="169">
        <f t="shared" si="6"/>
        <v>17.5</v>
      </c>
    </row>
    <row r="118" spans="6:18" x14ac:dyDescent="0.2">
      <c r="F118" s="14" t="s">
        <v>63</v>
      </c>
      <c r="G118" s="14" t="s">
        <v>64</v>
      </c>
      <c r="H118" s="14" t="s">
        <v>121</v>
      </c>
      <c r="I118" s="14">
        <v>-5.2</v>
      </c>
      <c r="J118" s="14">
        <f t="shared" si="4"/>
        <v>22.2</v>
      </c>
      <c r="K118" s="36">
        <f t="shared" si="5"/>
        <v>24.366666666666664</v>
      </c>
      <c r="M118" s="168" t="s">
        <v>63</v>
      </c>
      <c r="N118" s="14" t="s">
        <v>64</v>
      </c>
      <c r="O118" s="167">
        <v>38035</v>
      </c>
      <c r="P118" s="14">
        <v>-0.3</v>
      </c>
      <c r="Q118" s="14">
        <f t="shared" si="3"/>
        <v>17.3</v>
      </c>
      <c r="R118" s="169">
        <f t="shared" si="6"/>
        <v>18</v>
      </c>
    </row>
    <row r="119" spans="6:18" x14ac:dyDescent="0.2">
      <c r="F119" s="14" t="s">
        <v>63</v>
      </c>
      <c r="G119" s="14" t="s">
        <v>64</v>
      </c>
      <c r="H119" s="14" t="s">
        <v>122</v>
      </c>
      <c r="I119" s="14">
        <v>-4.7</v>
      </c>
      <c r="J119" s="14">
        <f t="shared" si="4"/>
        <v>21.7</v>
      </c>
      <c r="K119" s="36">
        <f t="shared" si="5"/>
        <v>22.466666666666669</v>
      </c>
      <c r="M119" s="168" t="s">
        <v>63</v>
      </c>
      <c r="N119" s="14" t="s">
        <v>64</v>
      </c>
      <c r="O119" s="167">
        <v>38036</v>
      </c>
      <c r="P119" s="14">
        <v>-5.7</v>
      </c>
      <c r="Q119" s="14">
        <f t="shared" si="3"/>
        <v>22.7</v>
      </c>
      <c r="R119" s="169">
        <f t="shared" si="6"/>
        <v>18.833333333333332</v>
      </c>
    </row>
    <row r="120" spans="6:18" x14ac:dyDescent="0.2">
      <c r="F120" s="14" t="s">
        <v>63</v>
      </c>
      <c r="G120" s="14" t="s">
        <v>64</v>
      </c>
      <c r="H120" s="14" t="s">
        <v>123</v>
      </c>
      <c r="I120" s="14">
        <v>-2</v>
      </c>
      <c r="J120" s="14">
        <f t="shared" si="4"/>
        <v>19</v>
      </c>
      <c r="K120" s="36">
        <f t="shared" si="5"/>
        <v>20.966666666666665</v>
      </c>
      <c r="M120" s="168" t="s">
        <v>63</v>
      </c>
      <c r="N120" s="14" t="s">
        <v>64</v>
      </c>
      <c r="O120" s="167">
        <v>38037</v>
      </c>
      <c r="P120" s="14">
        <v>-6.1</v>
      </c>
      <c r="Q120" s="14">
        <f t="shared" si="3"/>
        <v>23.1</v>
      </c>
      <c r="R120" s="169">
        <f t="shared" si="6"/>
        <v>21.033333333333335</v>
      </c>
    </row>
    <row r="121" spans="6:18" x14ac:dyDescent="0.2">
      <c r="F121" s="14" t="s">
        <v>63</v>
      </c>
      <c r="G121" s="14" t="s">
        <v>64</v>
      </c>
      <c r="H121" s="14" t="s">
        <v>124</v>
      </c>
      <c r="I121" s="14">
        <v>-0.4</v>
      </c>
      <c r="J121" s="14">
        <f t="shared" si="4"/>
        <v>17.399999999999999</v>
      </c>
      <c r="K121" s="36">
        <f t="shared" si="5"/>
        <v>19.366666666666667</v>
      </c>
      <c r="M121" s="168" t="s">
        <v>63</v>
      </c>
      <c r="N121" s="14" t="s">
        <v>64</v>
      </c>
      <c r="O121" s="167">
        <v>38038</v>
      </c>
      <c r="P121" s="14">
        <v>-0.8</v>
      </c>
      <c r="Q121" s="14">
        <f t="shared" si="3"/>
        <v>17.8</v>
      </c>
      <c r="R121" s="169">
        <f t="shared" si="6"/>
        <v>21.2</v>
      </c>
    </row>
    <row r="122" spans="6:18" x14ac:dyDescent="0.2">
      <c r="F122" s="14" t="s">
        <v>63</v>
      </c>
      <c r="G122" s="14" t="s">
        <v>64</v>
      </c>
      <c r="H122" s="14" t="s">
        <v>125</v>
      </c>
      <c r="I122" s="14">
        <v>1</v>
      </c>
      <c r="J122" s="14">
        <f t="shared" si="4"/>
        <v>16</v>
      </c>
      <c r="K122" s="36">
        <f t="shared" si="5"/>
        <v>17.466666666666665</v>
      </c>
      <c r="M122" s="168" t="s">
        <v>63</v>
      </c>
      <c r="N122" s="14" t="s">
        <v>64</v>
      </c>
      <c r="O122" s="167">
        <v>38039</v>
      </c>
      <c r="P122" s="14">
        <v>-3</v>
      </c>
      <c r="Q122" s="14">
        <f t="shared" si="3"/>
        <v>20</v>
      </c>
      <c r="R122" s="169">
        <f t="shared" si="6"/>
        <v>20.3</v>
      </c>
    </row>
    <row r="123" spans="6:18" x14ac:dyDescent="0.2">
      <c r="F123" s="14" t="s">
        <v>63</v>
      </c>
      <c r="G123" s="14" t="s">
        <v>64</v>
      </c>
      <c r="H123" s="14" t="s">
        <v>126</v>
      </c>
      <c r="I123" s="14">
        <v>-1.1000000000000001</v>
      </c>
      <c r="J123" s="14">
        <f t="shared" si="4"/>
        <v>18.100000000000001</v>
      </c>
      <c r="K123" s="36">
        <f t="shared" si="5"/>
        <v>17.166666666666668</v>
      </c>
      <c r="M123" s="168" t="s">
        <v>63</v>
      </c>
      <c r="N123" s="14" t="s">
        <v>64</v>
      </c>
      <c r="O123" s="167">
        <v>38040</v>
      </c>
      <c r="P123" s="14">
        <v>-4.2</v>
      </c>
      <c r="Q123" s="14">
        <f t="shared" si="3"/>
        <v>21.2</v>
      </c>
      <c r="R123" s="169">
        <f t="shared" si="6"/>
        <v>19.666666666666668</v>
      </c>
    </row>
    <row r="124" spans="6:18" x14ac:dyDescent="0.2">
      <c r="F124" s="14" t="s">
        <v>63</v>
      </c>
      <c r="G124" s="14" t="s">
        <v>64</v>
      </c>
      <c r="H124" s="14" t="s">
        <v>127</v>
      </c>
      <c r="I124" s="14">
        <v>-6.3</v>
      </c>
      <c r="J124" s="14">
        <f t="shared" si="4"/>
        <v>23.3</v>
      </c>
      <c r="K124" s="36">
        <f t="shared" si="5"/>
        <v>19.133333333333336</v>
      </c>
      <c r="M124" s="168" t="s">
        <v>63</v>
      </c>
      <c r="N124" s="14" t="s">
        <v>64</v>
      </c>
      <c r="O124" s="167">
        <v>38041</v>
      </c>
      <c r="P124" s="14">
        <v>-1.8</v>
      </c>
      <c r="Q124" s="14">
        <f t="shared" si="3"/>
        <v>18.8</v>
      </c>
      <c r="R124" s="169">
        <f t="shared" si="6"/>
        <v>20</v>
      </c>
    </row>
    <row r="125" spans="6:18" x14ac:dyDescent="0.2">
      <c r="F125" s="14" t="s">
        <v>63</v>
      </c>
      <c r="G125" s="14" t="s">
        <v>64</v>
      </c>
      <c r="H125" s="14" t="s">
        <v>128</v>
      </c>
      <c r="I125" s="14">
        <v>-2.2000000000000002</v>
      </c>
      <c r="J125" s="14">
        <f t="shared" si="4"/>
        <v>19.2</v>
      </c>
      <c r="K125" s="36">
        <f t="shared" si="5"/>
        <v>20.200000000000003</v>
      </c>
      <c r="M125" s="168" t="s">
        <v>63</v>
      </c>
      <c r="N125" s="14" t="s">
        <v>64</v>
      </c>
      <c r="O125" s="167">
        <v>38042</v>
      </c>
      <c r="P125" s="14">
        <v>-3.7</v>
      </c>
      <c r="Q125" s="14">
        <f t="shared" si="3"/>
        <v>20.7</v>
      </c>
      <c r="R125" s="169">
        <f t="shared" si="6"/>
        <v>20.233333333333334</v>
      </c>
    </row>
    <row r="126" spans="6:18" x14ac:dyDescent="0.2">
      <c r="F126" s="14" t="s">
        <v>63</v>
      </c>
      <c r="G126" s="14" t="s">
        <v>64</v>
      </c>
      <c r="H126" s="14" t="s">
        <v>129</v>
      </c>
      <c r="I126" s="14">
        <v>-2.1</v>
      </c>
      <c r="J126" s="14">
        <f t="shared" si="4"/>
        <v>19.100000000000001</v>
      </c>
      <c r="K126" s="36">
        <f t="shared" si="5"/>
        <v>20.533333333333335</v>
      </c>
      <c r="M126" s="168" t="s">
        <v>63</v>
      </c>
      <c r="N126" s="14" t="s">
        <v>64</v>
      </c>
      <c r="O126" s="167">
        <v>38043</v>
      </c>
      <c r="P126" s="14">
        <v>-8.1</v>
      </c>
      <c r="Q126" s="14">
        <f t="shared" si="3"/>
        <v>25.1</v>
      </c>
      <c r="R126" s="169">
        <f t="shared" si="6"/>
        <v>21.533333333333331</v>
      </c>
    </row>
    <row r="127" spans="6:18" x14ac:dyDescent="0.2">
      <c r="F127" s="14" t="s">
        <v>63</v>
      </c>
      <c r="G127" s="14" t="s">
        <v>64</v>
      </c>
      <c r="H127" s="14" t="s">
        <v>130</v>
      </c>
      <c r="I127" s="14">
        <v>0.8</v>
      </c>
      <c r="J127" s="14">
        <f t="shared" si="4"/>
        <v>16.2</v>
      </c>
      <c r="K127" s="36">
        <f t="shared" si="5"/>
        <v>18.166666666666668</v>
      </c>
      <c r="M127" s="168" t="s">
        <v>63</v>
      </c>
      <c r="N127" s="14" t="s">
        <v>64</v>
      </c>
      <c r="O127" s="167">
        <v>38044</v>
      </c>
      <c r="P127" s="14">
        <v>-6</v>
      </c>
      <c r="Q127" s="14">
        <f t="shared" si="3"/>
        <v>23</v>
      </c>
      <c r="R127" s="169">
        <f t="shared" si="6"/>
        <v>22.933333333333334</v>
      </c>
    </row>
    <row r="128" spans="6:18" x14ac:dyDescent="0.2">
      <c r="F128" s="14" t="s">
        <v>63</v>
      </c>
      <c r="G128" s="14" t="s">
        <v>64</v>
      </c>
      <c r="H128" s="14" t="s">
        <v>131</v>
      </c>
      <c r="I128" s="14">
        <v>2.2999999999999998</v>
      </c>
      <c r="J128" s="14">
        <f t="shared" si="4"/>
        <v>14.7</v>
      </c>
      <c r="K128" s="36">
        <f t="shared" si="5"/>
        <v>16.666666666666668</v>
      </c>
      <c r="M128" s="168" t="s">
        <v>63</v>
      </c>
      <c r="N128" s="14" t="s">
        <v>64</v>
      </c>
      <c r="O128" s="167">
        <v>38045</v>
      </c>
      <c r="P128" s="14">
        <v>-6.3</v>
      </c>
      <c r="Q128" s="14">
        <f t="shared" si="3"/>
        <v>23.3</v>
      </c>
      <c r="R128" s="169">
        <f t="shared" si="6"/>
        <v>23.8</v>
      </c>
    </row>
    <row r="129" spans="6:18" x14ac:dyDescent="0.2">
      <c r="F129" s="14" t="s">
        <v>63</v>
      </c>
      <c r="G129" s="14" t="s">
        <v>64</v>
      </c>
      <c r="H129" s="14" t="s">
        <v>132</v>
      </c>
      <c r="I129" s="14">
        <v>3.2</v>
      </c>
      <c r="J129" s="14">
        <f t="shared" si="4"/>
        <v>13.8</v>
      </c>
      <c r="K129" s="36">
        <f t="shared" si="5"/>
        <v>14.9</v>
      </c>
      <c r="M129" s="168" t="s">
        <v>63</v>
      </c>
      <c r="N129" s="14" t="s">
        <v>64</v>
      </c>
      <c r="O129" s="167">
        <v>38046</v>
      </c>
      <c r="P129" s="14">
        <v>-11.1</v>
      </c>
      <c r="Q129" s="14">
        <f t="shared" si="3"/>
        <v>28.1</v>
      </c>
      <c r="R129" s="169">
        <f t="shared" si="6"/>
        <v>24.8</v>
      </c>
    </row>
    <row r="130" spans="6:18" x14ac:dyDescent="0.2">
      <c r="F130" s="14" t="s">
        <v>63</v>
      </c>
      <c r="G130" s="14" t="s">
        <v>64</v>
      </c>
      <c r="H130" s="14" t="s">
        <v>133</v>
      </c>
      <c r="I130" s="14">
        <v>2.2999999999999998</v>
      </c>
      <c r="J130" s="14">
        <f t="shared" si="4"/>
        <v>14.7</v>
      </c>
      <c r="K130" s="36">
        <f t="shared" si="5"/>
        <v>14.4</v>
      </c>
      <c r="M130" s="168" t="s">
        <v>63</v>
      </c>
      <c r="N130" s="14" t="s">
        <v>64</v>
      </c>
      <c r="O130" s="167">
        <v>38047</v>
      </c>
      <c r="P130" s="14">
        <v>-4.0999999999999996</v>
      </c>
      <c r="Q130" s="14">
        <f t="shared" si="3"/>
        <v>21.1</v>
      </c>
      <c r="R130" s="169">
        <f t="shared" si="6"/>
        <v>24.166666666666668</v>
      </c>
    </row>
    <row r="131" spans="6:18" x14ac:dyDescent="0.2">
      <c r="F131" s="14" t="s">
        <v>63</v>
      </c>
      <c r="G131" s="14" t="s">
        <v>64</v>
      </c>
      <c r="H131" s="14" t="s">
        <v>134</v>
      </c>
      <c r="I131" s="14">
        <v>1.9</v>
      </c>
      <c r="J131" s="14">
        <f t="shared" si="4"/>
        <v>15.1</v>
      </c>
      <c r="K131" s="36">
        <f t="shared" si="5"/>
        <v>14.533333333333333</v>
      </c>
      <c r="M131" s="168" t="s">
        <v>63</v>
      </c>
      <c r="N131" s="14" t="s">
        <v>64</v>
      </c>
      <c r="O131" s="167">
        <v>38048</v>
      </c>
      <c r="P131" s="14">
        <v>0.7</v>
      </c>
      <c r="Q131" s="14">
        <f t="shared" si="3"/>
        <v>16.3</v>
      </c>
      <c r="R131" s="169">
        <f t="shared" si="6"/>
        <v>21.833333333333332</v>
      </c>
    </row>
    <row r="132" spans="6:18" x14ac:dyDescent="0.2">
      <c r="F132" s="14" t="s">
        <v>63</v>
      </c>
      <c r="G132" s="14" t="s">
        <v>64</v>
      </c>
      <c r="H132" s="14" t="s">
        <v>135</v>
      </c>
      <c r="I132" s="14">
        <v>-0.3</v>
      </c>
      <c r="J132" s="14">
        <f t="shared" si="4"/>
        <v>17.3</v>
      </c>
      <c r="K132" s="36">
        <f t="shared" si="5"/>
        <v>15.699999999999998</v>
      </c>
      <c r="M132" s="168" t="s">
        <v>63</v>
      </c>
      <c r="N132" s="14" t="s">
        <v>64</v>
      </c>
      <c r="O132" s="167">
        <v>38049</v>
      </c>
      <c r="P132" s="14">
        <v>-6.3</v>
      </c>
      <c r="Q132" s="14">
        <f t="shared" si="3"/>
        <v>23.3</v>
      </c>
      <c r="R132" s="169">
        <f t="shared" si="6"/>
        <v>20.233333333333334</v>
      </c>
    </row>
    <row r="133" spans="6:18" x14ac:dyDescent="0.2">
      <c r="F133" s="14" t="s">
        <v>63</v>
      </c>
      <c r="G133" s="14" t="s">
        <v>64</v>
      </c>
      <c r="H133" s="14" t="s">
        <v>136</v>
      </c>
      <c r="I133" s="14">
        <v>-0.5</v>
      </c>
      <c r="J133" s="14">
        <f t="shared" si="4"/>
        <v>17.5</v>
      </c>
      <c r="K133" s="36">
        <f t="shared" si="5"/>
        <v>16.633333333333333</v>
      </c>
      <c r="M133" s="168" t="s">
        <v>63</v>
      </c>
      <c r="N133" s="14" t="s">
        <v>64</v>
      </c>
      <c r="O133" s="167">
        <v>38050</v>
      </c>
      <c r="P133" s="14">
        <v>-12.4</v>
      </c>
      <c r="Q133" s="14">
        <f t="shared" si="3"/>
        <v>29.4</v>
      </c>
      <c r="R133" s="169">
        <f t="shared" si="6"/>
        <v>23</v>
      </c>
    </row>
    <row r="134" spans="6:18" x14ac:dyDescent="0.2">
      <c r="F134" s="14" t="s">
        <v>63</v>
      </c>
      <c r="G134" s="14" t="s">
        <v>64</v>
      </c>
      <c r="H134" s="14" t="s">
        <v>137</v>
      </c>
      <c r="I134" s="14">
        <v>2.1</v>
      </c>
      <c r="J134" s="14">
        <f t="shared" si="4"/>
        <v>14.9</v>
      </c>
      <c r="K134" s="36">
        <f t="shared" si="5"/>
        <v>16.566666666666666</v>
      </c>
      <c r="M134" s="168" t="s">
        <v>63</v>
      </c>
      <c r="N134" s="14" t="s">
        <v>64</v>
      </c>
      <c r="O134" s="167">
        <v>38051</v>
      </c>
      <c r="P134" s="14">
        <v>-12.3</v>
      </c>
      <c r="Q134" s="14">
        <f t="shared" si="3"/>
        <v>29.3</v>
      </c>
      <c r="R134" s="169">
        <f t="shared" si="6"/>
        <v>27.333333333333332</v>
      </c>
    </row>
    <row r="135" spans="6:18" x14ac:dyDescent="0.2">
      <c r="F135" s="14" t="s">
        <v>63</v>
      </c>
      <c r="G135" s="14" t="s">
        <v>64</v>
      </c>
      <c r="H135" s="14" t="s">
        <v>138</v>
      </c>
      <c r="I135" s="14">
        <v>2.8</v>
      </c>
      <c r="J135" s="14">
        <f t="shared" si="4"/>
        <v>14.2</v>
      </c>
      <c r="K135" s="36">
        <f t="shared" si="5"/>
        <v>15.533333333333331</v>
      </c>
      <c r="M135" s="168" t="s">
        <v>63</v>
      </c>
      <c r="N135" s="14" t="s">
        <v>64</v>
      </c>
      <c r="O135" s="167">
        <v>38052</v>
      </c>
      <c r="P135" s="14">
        <v>-9.9</v>
      </c>
      <c r="Q135" s="14">
        <f t="shared" si="3"/>
        <v>26.9</v>
      </c>
      <c r="R135" s="169">
        <f t="shared" si="6"/>
        <v>28.533333333333331</v>
      </c>
    </row>
    <row r="136" spans="6:18" x14ac:dyDescent="0.2">
      <c r="F136" s="14" t="s">
        <v>63</v>
      </c>
      <c r="G136" s="14" t="s">
        <v>64</v>
      </c>
      <c r="H136" s="14" t="s">
        <v>139</v>
      </c>
      <c r="I136" s="14">
        <v>2.6</v>
      </c>
      <c r="J136" s="14">
        <f t="shared" si="4"/>
        <v>14.4</v>
      </c>
      <c r="K136" s="36">
        <f t="shared" si="5"/>
        <v>14.5</v>
      </c>
      <c r="M136" s="168" t="s">
        <v>63</v>
      </c>
      <c r="N136" s="14" t="s">
        <v>64</v>
      </c>
      <c r="O136" s="167">
        <v>38053</v>
      </c>
      <c r="P136" s="14">
        <v>-3.4</v>
      </c>
      <c r="Q136" s="14">
        <f t="shared" si="3"/>
        <v>20.399999999999999</v>
      </c>
      <c r="R136" s="169">
        <f t="shared" si="6"/>
        <v>25.533333333333331</v>
      </c>
    </row>
    <row r="137" spans="6:18" x14ac:dyDescent="0.2">
      <c r="F137" s="14" t="s">
        <v>63</v>
      </c>
      <c r="G137" s="14" t="s">
        <v>64</v>
      </c>
      <c r="H137" s="14" t="s">
        <v>140</v>
      </c>
      <c r="I137" s="14">
        <v>3</v>
      </c>
      <c r="J137" s="14">
        <f t="shared" si="4"/>
        <v>14</v>
      </c>
      <c r="K137" s="36">
        <f t="shared" si="5"/>
        <v>14.200000000000001</v>
      </c>
      <c r="M137" s="168" t="s">
        <v>63</v>
      </c>
      <c r="N137" s="14" t="s">
        <v>64</v>
      </c>
      <c r="O137" s="167">
        <v>38054</v>
      </c>
      <c r="P137" s="14">
        <v>0.7</v>
      </c>
      <c r="Q137" s="14">
        <f t="shared" si="3"/>
        <v>16.3</v>
      </c>
      <c r="R137" s="169">
        <f t="shared" si="6"/>
        <v>21.2</v>
      </c>
    </row>
    <row r="138" spans="6:18" x14ac:dyDescent="0.2">
      <c r="F138" s="14" t="s">
        <v>63</v>
      </c>
      <c r="G138" s="14" t="s">
        <v>64</v>
      </c>
      <c r="H138" s="14" t="s">
        <v>141</v>
      </c>
      <c r="I138" s="14">
        <v>3.1</v>
      </c>
      <c r="J138" s="14">
        <f t="shared" si="4"/>
        <v>13.9</v>
      </c>
      <c r="K138" s="36">
        <f t="shared" si="5"/>
        <v>14.1</v>
      </c>
      <c r="M138" s="168" t="s">
        <v>63</v>
      </c>
      <c r="N138" s="14" t="s">
        <v>64</v>
      </c>
      <c r="O138" s="167">
        <v>38055</v>
      </c>
      <c r="P138" s="14">
        <v>-0.6</v>
      </c>
      <c r="Q138" s="14">
        <f t="shared" si="3"/>
        <v>17.600000000000001</v>
      </c>
      <c r="R138" s="169">
        <f t="shared" si="6"/>
        <v>18.100000000000001</v>
      </c>
    </row>
    <row r="139" spans="6:18" x14ac:dyDescent="0.2">
      <c r="F139" s="14" t="s">
        <v>63</v>
      </c>
      <c r="G139" s="14" t="s">
        <v>64</v>
      </c>
      <c r="H139" s="14" t="s">
        <v>142</v>
      </c>
      <c r="I139" s="14">
        <v>2.4</v>
      </c>
      <c r="J139" s="14">
        <f t="shared" si="4"/>
        <v>14.6</v>
      </c>
      <c r="K139" s="36">
        <f t="shared" si="5"/>
        <v>14.166666666666666</v>
      </c>
      <c r="M139" s="168" t="s">
        <v>63</v>
      </c>
      <c r="N139" s="14" t="s">
        <v>64</v>
      </c>
      <c r="O139" s="167">
        <v>38056</v>
      </c>
      <c r="P139" s="14">
        <v>-0.3</v>
      </c>
      <c r="Q139" s="14">
        <f t="shared" si="3"/>
        <v>17.3</v>
      </c>
      <c r="R139" s="169">
        <f t="shared" si="6"/>
        <v>17.066666666666666</v>
      </c>
    </row>
    <row r="140" spans="6:18" x14ac:dyDescent="0.2">
      <c r="F140" s="14" t="s">
        <v>63</v>
      </c>
      <c r="G140" s="14" t="s">
        <v>64</v>
      </c>
      <c r="H140" s="14" t="s">
        <v>143</v>
      </c>
      <c r="I140" s="14">
        <v>1.3</v>
      </c>
      <c r="J140" s="14">
        <f t="shared" si="4"/>
        <v>15.7</v>
      </c>
      <c r="K140" s="36">
        <f t="shared" si="5"/>
        <v>14.733333333333334</v>
      </c>
      <c r="M140" s="168" t="s">
        <v>63</v>
      </c>
      <c r="N140" s="14" t="s">
        <v>64</v>
      </c>
      <c r="O140" s="167">
        <v>38057</v>
      </c>
      <c r="P140" s="14">
        <v>-2.7</v>
      </c>
      <c r="Q140" s="14">
        <f t="shared" si="3"/>
        <v>19.7</v>
      </c>
      <c r="R140" s="169">
        <f t="shared" si="6"/>
        <v>18.200000000000003</v>
      </c>
    </row>
    <row r="141" spans="6:18" x14ac:dyDescent="0.2">
      <c r="F141" s="14" t="s">
        <v>63</v>
      </c>
      <c r="G141" s="14" t="s">
        <v>64</v>
      </c>
      <c r="H141" s="14" t="s">
        <v>144</v>
      </c>
      <c r="I141" s="14">
        <v>-0.4</v>
      </c>
      <c r="J141" s="14">
        <f t="shared" ref="J141:J178" si="7">IF($D$45&gt;I141,$D$45-I141,0)</f>
        <v>17.399999999999999</v>
      </c>
      <c r="K141" s="36">
        <f t="shared" si="5"/>
        <v>15.899999999999999</v>
      </c>
      <c r="M141" s="168" t="s">
        <v>63</v>
      </c>
      <c r="N141" s="14" t="s">
        <v>64</v>
      </c>
      <c r="O141" s="167">
        <v>38058</v>
      </c>
      <c r="P141" s="14">
        <v>-3.1</v>
      </c>
      <c r="Q141" s="14">
        <f t="shared" ref="Q141:Q204" si="8">IF($D$45&gt;P141,$D$45-P141,0)</f>
        <v>20.100000000000001</v>
      </c>
      <c r="R141" s="169">
        <f t="shared" si="6"/>
        <v>19.033333333333335</v>
      </c>
    </row>
    <row r="142" spans="6:18" x14ac:dyDescent="0.2">
      <c r="F142" s="14" t="s">
        <v>63</v>
      </c>
      <c r="G142" s="14" t="s">
        <v>64</v>
      </c>
      <c r="H142" s="14" t="s">
        <v>145</v>
      </c>
      <c r="I142" s="14">
        <v>-2.5</v>
      </c>
      <c r="J142" s="14">
        <f t="shared" si="7"/>
        <v>19.5</v>
      </c>
      <c r="K142" s="36">
        <f t="shared" si="5"/>
        <v>17.533333333333331</v>
      </c>
      <c r="M142" s="168" t="s">
        <v>63</v>
      </c>
      <c r="N142" s="14" t="s">
        <v>64</v>
      </c>
      <c r="O142" s="167">
        <v>38059</v>
      </c>
      <c r="P142" s="14">
        <v>-1.6</v>
      </c>
      <c r="Q142" s="14">
        <f t="shared" si="8"/>
        <v>18.600000000000001</v>
      </c>
      <c r="R142" s="169">
        <f t="shared" si="6"/>
        <v>19.466666666666665</v>
      </c>
    </row>
    <row r="143" spans="6:18" x14ac:dyDescent="0.2">
      <c r="F143" s="14" t="s">
        <v>63</v>
      </c>
      <c r="G143" s="14" t="s">
        <v>64</v>
      </c>
      <c r="H143" s="14" t="s">
        <v>146</v>
      </c>
      <c r="I143" s="14">
        <v>-1.6</v>
      </c>
      <c r="J143" s="14">
        <f t="shared" si="7"/>
        <v>18.600000000000001</v>
      </c>
      <c r="K143" s="36">
        <f t="shared" ref="K143:K177" si="9">AVERAGE(J141:J143)</f>
        <v>18.5</v>
      </c>
      <c r="M143" s="168" t="s">
        <v>63</v>
      </c>
      <c r="N143" s="14" t="s">
        <v>64</v>
      </c>
      <c r="O143" s="167">
        <v>38060</v>
      </c>
      <c r="P143" s="14">
        <v>1.4</v>
      </c>
      <c r="Q143" s="14">
        <f t="shared" si="8"/>
        <v>15.6</v>
      </c>
      <c r="R143" s="169">
        <f t="shared" ref="R143:R206" si="10">AVERAGE(Q141:Q143)</f>
        <v>18.100000000000001</v>
      </c>
    </row>
    <row r="144" spans="6:18" x14ac:dyDescent="0.2">
      <c r="F144" s="14" t="s">
        <v>63</v>
      </c>
      <c r="G144" s="14" t="s">
        <v>64</v>
      </c>
      <c r="H144" s="14" t="s">
        <v>147</v>
      </c>
      <c r="I144" s="14">
        <v>-0.3</v>
      </c>
      <c r="J144" s="14">
        <f t="shared" si="7"/>
        <v>17.3</v>
      </c>
      <c r="K144" s="36">
        <f t="shared" si="9"/>
        <v>18.466666666666669</v>
      </c>
      <c r="M144" s="168" t="s">
        <v>63</v>
      </c>
      <c r="N144" s="14" t="s">
        <v>64</v>
      </c>
      <c r="O144" s="167">
        <v>38061</v>
      </c>
      <c r="P144" s="14">
        <v>3.9</v>
      </c>
      <c r="Q144" s="14">
        <f t="shared" si="8"/>
        <v>13.1</v>
      </c>
      <c r="R144" s="169">
        <f t="shared" si="10"/>
        <v>15.766666666666667</v>
      </c>
    </row>
    <row r="145" spans="6:18" x14ac:dyDescent="0.2">
      <c r="F145" s="14" t="s">
        <v>63</v>
      </c>
      <c r="G145" s="14" t="s">
        <v>64</v>
      </c>
      <c r="H145" s="14" t="s">
        <v>148</v>
      </c>
      <c r="I145" s="14">
        <v>-2.4</v>
      </c>
      <c r="J145" s="14">
        <f t="shared" si="7"/>
        <v>19.399999999999999</v>
      </c>
      <c r="K145" s="36">
        <f t="shared" si="9"/>
        <v>18.433333333333334</v>
      </c>
      <c r="M145" s="168" t="s">
        <v>63</v>
      </c>
      <c r="N145" s="14" t="s">
        <v>64</v>
      </c>
      <c r="O145" s="167">
        <v>38062</v>
      </c>
      <c r="P145" s="14">
        <v>4.2</v>
      </c>
      <c r="Q145" s="14">
        <f t="shared" si="8"/>
        <v>12.8</v>
      </c>
      <c r="R145" s="169">
        <f t="shared" si="10"/>
        <v>13.833333333333334</v>
      </c>
    </row>
    <row r="146" spans="6:18" x14ac:dyDescent="0.2">
      <c r="F146" s="14" t="s">
        <v>63</v>
      </c>
      <c r="G146" s="14" t="s">
        <v>64</v>
      </c>
      <c r="H146" s="14" t="s">
        <v>149</v>
      </c>
      <c r="I146" s="14">
        <v>-1.6</v>
      </c>
      <c r="J146" s="14">
        <f t="shared" si="7"/>
        <v>18.600000000000001</v>
      </c>
      <c r="K146" s="36">
        <f t="shared" si="9"/>
        <v>18.433333333333334</v>
      </c>
      <c r="M146" s="168" t="s">
        <v>63</v>
      </c>
      <c r="N146" s="14" t="s">
        <v>64</v>
      </c>
      <c r="O146" s="167">
        <v>38063</v>
      </c>
      <c r="P146" s="14">
        <v>5.2</v>
      </c>
      <c r="Q146" s="14">
        <f t="shared" si="8"/>
        <v>11.8</v>
      </c>
      <c r="R146" s="169">
        <f t="shared" si="10"/>
        <v>12.566666666666668</v>
      </c>
    </row>
    <row r="147" spans="6:18" x14ac:dyDescent="0.2">
      <c r="F147" s="14" t="s">
        <v>63</v>
      </c>
      <c r="G147" s="14" t="s">
        <v>64</v>
      </c>
      <c r="H147" s="14" t="s">
        <v>150</v>
      </c>
      <c r="I147" s="14">
        <v>-2.9</v>
      </c>
      <c r="J147" s="14">
        <f t="shared" si="7"/>
        <v>19.899999999999999</v>
      </c>
      <c r="K147" s="36">
        <f t="shared" si="9"/>
        <v>19.3</v>
      </c>
      <c r="M147" s="168" t="s">
        <v>63</v>
      </c>
      <c r="N147" s="14" t="s">
        <v>64</v>
      </c>
      <c r="O147" s="167">
        <v>38064</v>
      </c>
      <c r="P147" s="14">
        <v>5.0999999999999996</v>
      </c>
      <c r="Q147" s="14">
        <f t="shared" si="8"/>
        <v>11.9</v>
      </c>
      <c r="R147" s="169">
        <f t="shared" si="10"/>
        <v>12.166666666666666</v>
      </c>
    </row>
    <row r="148" spans="6:18" x14ac:dyDescent="0.2">
      <c r="F148" s="14" t="s">
        <v>63</v>
      </c>
      <c r="G148" s="14" t="s">
        <v>64</v>
      </c>
      <c r="H148" s="14" t="s">
        <v>151</v>
      </c>
      <c r="I148" s="14">
        <v>-1.1000000000000001</v>
      </c>
      <c r="J148" s="14">
        <f t="shared" si="7"/>
        <v>18.100000000000001</v>
      </c>
      <c r="K148" s="36">
        <f t="shared" si="9"/>
        <v>18.866666666666667</v>
      </c>
      <c r="M148" s="168" t="s">
        <v>63</v>
      </c>
      <c r="N148" s="14" t="s">
        <v>64</v>
      </c>
      <c r="O148" s="167">
        <v>38065</v>
      </c>
      <c r="P148" s="14">
        <v>2.8</v>
      </c>
      <c r="Q148" s="14">
        <f t="shared" si="8"/>
        <v>14.2</v>
      </c>
      <c r="R148" s="169">
        <f t="shared" si="10"/>
        <v>12.633333333333335</v>
      </c>
    </row>
    <row r="149" spans="6:18" x14ac:dyDescent="0.2">
      <c r="F149" s="14" t="s">
        <v>63</v>
      </c>
      <c r="G149" s="14" t="s">
        <v>64</v>
      </c>
      <c r="H149" s="14" t="s">
        <v>152</v>
      </c>
      <c r="I149" s="14">
        <v>5.5</v>
      </c>
      <c r="J149" s="14">
        <f t="shared" si="7"/>
        <v>11.5</v>
      </c>
      <c r="K149" s="36">
        <f t="shared" si="9"/>
        <v>16.5</v>
      </c>
      <c r="M149" s="168" t="s">
        <v>63</v>
      </c>
      <c r="N149" s="14" t="s">
        <v>64</v>
      </c>
      <c r="O149" s="167">
        <v>38066</v>
      </c>
      <c r="P149" s="14">
        <v>2.1</v>
      </c>
      <c r="Q149" s="14">
        <f t="shared" si="8"/>
        <v>14.9</v>
      </c>
      <c r="R149" s="169">
        <f t="shared" si="10"/>
        <v>13.666666666666666</v>
      </c>
    </row>
    <row r="150" spans="6:18" x14ac:dyDescent="0.2">
      <c r="F150" s="14" t="s">
        <v>63</v>
      </c>
      <c r="G150" s="14" t="s">
        <v>64</v>
      </c>
      <c r="H150" s="14" t="s">
        <v>153</v>
      </c>
      <c r="I150" s="14">
        <v>3</v>
      </c>
      <c r="J150" s="14">
        <f t="shared" si="7"/>
        <v>14</v>
      </c>
      <c r="K150" s="36">
        <f t="shared" si="9"/>
        <v>14.533333333333333</v>
      </c>
      <c r="M150" s="168" t="s">
        <v>63</v>
      </c>
      <c r="N150" s="14" t="s">
        <v>64</v>
      </c>
      <c r="O150" s="167">
        <v>38067</v>
      </c>
      <c r="P150" s="14">
        <v>2.2000000000000002</v>
      </c>
      <c r="Q150" s="14">
        <f t="shared" si="8"/>
        <v>14.8</v>
      </c>
      <c r="R150" s="169">
        <f t="shared" si="10"/>
        <v>14.633333333333335</v>
      </c>
    </row>
    <row r="151" spans="6:18" x14ac:dyDescent="0.2">
      <c r="F151" s="14" t="s">
        <v>63</v>
      </c>
      <c r="G151" s="14" t="s">
        <v>64</v>
      </c>
      <c r="H151" s="14" t="s">
        <v>154</v>
      </c>
      <c r="I151" s="14">
        <v>-0.3</v>
      </c>
      <c r="J151" s="14">
        <f t="shared" si="7"/>
        <v>17.3</v>
      </c>
      <c r="K151" s="36">
        <f t="shared" si="9"/>
        <v>14.266666666666666</v>
      </c>
      <c r="M151" s="168" t="s">
        <v>63</v>
      </c>
      <c r="N151" s="14" t="s">
        <v>64</v>
      </c>
      <c r="O151" s="167">
        <v>38068</v>
      </c>
      <c r="P151" s="14">
        <v>1.3</v>
      </c>
      <c r="Q151" s="14">
        <f t="shared" si="8"/>
        <v>15.7</v>
      </c>
      <c r="R151" s="169">
        <f t="shared" si="10"/>
        <v>15.133333333333335</v>
      </c>
    </row>
    <row r="152" spans="6:18" x14ac:dyDescent="0.2">
      <c r="F152" s="14" t="s">
        <v>63</v>
      </c>
      <c r="G152" s="14" t="s">
        <v>64</v>
      </c>
      <c r="H152" s="14" t="s">
        <v>155</v>
      </c>
      <c r="I152" s="14">
        <v>-3.2</v>
      </c>
      <c r="J152" s="14">
        <f t="shared" si="7"/>
        <v>20.2</v>
      </c>
      <c r="K152" s="36">
        <f t="shared" si="9"/>
        <v>17.166666666666668</v>
      </c>
      <c r="M152" s="168" t="s">
        <v>63</v>
      </c>
      <c r="N152" s="14" t="s">
        <v>64</v>
      </c>
      <c r="O152" s="167">
        <v>38069</v>
      </c>
      <c r="P152" s="14">
        <v>-0.5</v>
      </c>
      <c r="Q152" s="14">
        <f t="shared" si="8"/>
        <v>17.5</v>
      </c>
      <c r="R152" s="169">
        <f t="shared" si="10"/>
        <v>16</v>
      </c>
    </row>
    <row r="153" spans="6:18" x14ac:dyDescent="0.2">
      <c r="F153" s="14" t="s">
        <v>63</v>
      </c>
      <c r="G153" s="14" t="s">
        <v>64</v>
      </c>
      <c r="H153" s="14" t="s">
        <v>156</v>
      </c>
      <c r="I153" s="14">
        <v>-2.4</v>
      </c>
      <c r="J153" s="14">
        <f t="shared" si="7"/>
        <v>19.399999999999999</v>
      </c>
      <c r="K153" s="36">
        <f t="shared" si="9"/>
        <v>18.966666666666665</v>
      </c>
      <c r="M153" s="168" t="s">
        <v>63</v>
      </c>
      <c r="N153" s="14" t="s">
        <v>64</v>
      </c>
      <c r="O153" s="167">
        <v>38070</v>
      </c>
      <c r="P153" s="14">
        <v>-0.9</v>
      </c>
      <c r="Q153" s="14">
        <f t="shared" si="8"/>
        <v>17.899999999999999</v>
      </c>
      <c r="R153" s="169">
        <f t="shared" si="10"/>
        <v>17.033333333333335</v>
      </c>
    </row>
    <row r="154" spans="6:18" x14ac:dyDescent="0.2">
      <c r="F154" s="14" t="s">
        <v>63</v>
      </c>
      <c r="G154" s="14" t="s">
        <v>64</v>
      </c>
      <c r="H154" s="14" t="s">
        <v>157</v>
      </c>
      <c r="I154" s="14">
        <v>0.1</v>
      </c>
      <c r="J154" s="14">
        <f t="shared" si="7"/>
        <v>16.899999999999999</v>
      </c>
      <c r="K154" s="36">
        <f t="shared" si="9"/>
        <v>18.833333333333332</v>
      </c>
      <c r="M154" s="168" t="s">
        <v>63</v>
      </c>
      <c r="N154" s="14" t="s">
        <v>64</v>
      </c>
      <c r="O154" s="167">
        <v>38071</v>
      </c>
      <c r="P154" s="14">
        <v>-0.8</v>
      </c>
      <c r="Q154" s="14">
        <f t="shared" si="8"/>
        <v>17.8</v>
      </c>
      <c r="R154" s="169">
        <f t="shared" si="10"/>
        <v>17.733333333333334</v>
      </c>
    </row>
    <row r="155" spans="6:18" x14ac:dyDescent="0.2">
      <c r="F155" s="14" t="s">
        <v>63</v>
      </c>
      <c r="G155" s="14" t="s">
        <v>64</v>
      </c>
      <c r="H155" s="14" t="s">
        <v>158</v>
      </c>
      <c r="I155" s="14">
        <v>1.4</v>
      </c>
      <c r="J155" s="14">
        <f t="shared" si="7"/>
        <v>15.6</v>
      </c>
      <c r="K155" s="36">
        <f t="shared" si="9"/>
        <v>17.3</v>
      </c>
      <c r="M155" s="168" t="s">
        <v>63</v>
      </c>
      <c r="N155" s="14" t="s">
        <v>64</v>
      </c>
      <c r="O155" s="167">
        <v>38072</v>
      </c>
      <c r="P155" s="14">
        <v>-1.4</v>
      </c>
      <c r="Q155" s="14">
        <f t="shared" si="8"/>
        <v>18.399999999999999</v>
      </c>
      <c r="R155" s="169">
        <f t="shared" si="10"/>
        <v>18.033333333333335</v>
      </c>
    </row>
    <row r="156" spans="6:18" x14ac:dyDescent="0.2">
      <c r="F156" s="14" t="s">
        <v>63</v>
      </c>
      <c r="G156" s="14" t="s">
        <v>64</v>
      </c>
      <c r="H156" s="14" t="s">
        <v>159</v>
      </c>
      <c r="I156" s="14">
        <v>2.1</v>
      </c>
      <c r="J156" s="14">
        <f t="shared" si="7"/>
        <v>14.9</v>
      </c>
      <c r="K156" s="36">
        <f t="shared" si="9"/>
        <v>15.799999999999999</v>
      </c>
      <c r="M156" s="168" t="s">
        <v>63</v>
      </c>
      <c r="N156" s="14" t="s">
        <v>64</v>
      </c>
      <c r="O156" s="167">
        <v>38073</v>
      </c>
      <c r="P156" s="14">
        <v>5.2</v>
      </c>
      <c r="Q156" s="14">
        <f t="shared" si="8"/>
        <v>11.8</v>
      </c>
      <c r="R156" s="169">
        <f t="shared" si="10"/>
        <v>16</v>
      </c>
    </row>
    <row r="157" spans="6:18" x14ac:dyDescent="0.2">
      <c r="F157" s="14" t="s">
        <v>63</v>
      </c>
      <c r="G157" s="14" t="s">
        <v>64</v>
      </c>
      <c r="H157" s="14" t="s">
        <v>160</v>
      </c>
      <c r="I157" s="14">
        <v>3</v>
      </c>
      <c r="J157" s="14">
        <f t="shared" si="7"/>
        <v>14</v>
      </c>
      <c r="K157" s="36">
        <f t="shared" si="9"/>
        <v>14.833333333333334</v>
      </c>
      <c r="M157" s="168" t="s">
        <v>63</v>
      </c>
      <c r="N157" s="14" t="s">
        <v>64</v>
      </c>
      <c r="O157" s="167">
        <v>38074</v>
      </c>
      <c r="P157" s="14">
        <v>1.4</v>
      </c>
      <c r="Q157" s="14">
        <f t="shared" si="8"/>
        <v>15.6</v>
      </c>
      <c r="R157" s="169">
        <f t="shared" si="10"/>
        <v>15.266666666666666</v>
      </c>
    </row>
    <row r="158" spans="6:18" x14ac:dyDescent="0.2">
      <c r="F158" s="14" t="s">
        <v>63</v>
      </c>
      <c r="G158" s="14" t="s">
        <v>64</v>
      </c>
      <c r="H158" s="14" t="s">
        <v>161</v>
      </c>
      <c r="I158" s="14">
        <v>3.2</v>
      </c>
      <c r="J158" s="14">
        <f t="shared" si="7"/>
        <v>13.8</v>
      </c>
      <c r="K158" s="36">
        <f t="shared" si="9"/>
        <v>14.233333333333334</v>
      </c>
      <c r="M158" s="168" t="s">
        <v>63</v>
      </c>
      <c r="N158" s="14" t="s">
        <v>64</v>
      </c>
      <c r="O158" s="167">
        <v>38075</v>
      </c>
      <c r="P158" s="14">
        <v>4.4000000000000004</v>
      </c>
      <c r="Q158" s="14">
        <f t="shared" si="8"/>
        <v>12.6</v>
      </c>
      <c r="R158" s="169">
        <f t="shared" si="10"/>
        <v>13.333333333333334</v>
      </c>
    </row>
    <row r="159" spans="6:18" x14ac:dyDescent="0.2">
      <c r="F159" s="14" t="s">
        <v>63</v>
      </c>
      <c r="G159" s="14" t="s">
        <v>64</v>
      </c>
      <c r="H159" s="14" t="s">
        <v>162</v>
      </c>
      <c r="I159" s="14">
        <v>2.1</v>
      </c>
      <c r="J159" s="14">
        <f t="shared" si="7"/>
        <v>14.9</v>
      </c>
      <c r="K159" s="36">
        <f t="shared" si="9"/>
        <v>14.233333333333334</v>
      </c>
      <c r="M159" s="168" t="s">
        <v>63</v>
      </c>
      <c r="N159" s="14" t="s">
        <v>64</v>
      </c>
      <c r="O159" s="167">
        <v>38076</v>
      </c>
      <c r="P159" s="14">
        <v>4.2</v>
      </c>
      <c r="Q159" s="14">
        <f t="shared" si="8"/>
        <v>12.8</v>
      </c>
      <c r="R159" s="169">
        <f t="shared" si="10"/>
        <v>13.666666666666666</v>
      </c>
    </row>
    <row r="160" spans="6:18" x14ac:dyDescent="0.2">
      <c r="F160" s="14" t="s">
        <v>63</v>
      </c>
      <c r="G160" s="14" t="s">
        <v>64</v>
      </c>
      <c r="H160" s="14" t="s">
        <v>163</v>
      </c>
      <c r="I160" s="14">
        <v>0.8</v>
      </c>
      <c r="J160" s="14">
        <f t="shared" si="7"/>
        <v>16.2</v>
      </c>
      <c r="K160" s="36">
        <f t="shared" si="9"/>
        <v>14.966666666666669</v>
      </c>
      <c r="M160" s="168" t="s">
        <v>63</v>
      </c>
      <c r="N160" s="14" t="s">
        <v>64</v>
      </c>
      <c r="O160" s="167">
        <v>38077</v>
      </c>
      <c r="P160" s="14">
        <v>5</v>
      </c>
      <c r="Q160" s="14">
        <f t="shared" si="8"/>
        <v>12</v>
      </c>
      <c r="R160" s="169">
        <f t="shared" si="10"/>
        <v>12.466666666666667</v>
      </c>
    </row>
    <row r="161" spans="6:18" x14ac:dyDescent="0.2">
      <c r="F161" s="14" t="s">
        <v>63</v>
      </c>
      <c r="G161" s="14" t="s">
        <v>64</v>
      </c>
      <c r="H161" s="14" t="s">
        <v>164</v>
      </c>
      <c r="I161" s="14">
        <v>0.6</v>
      </c>
      <c r="J161" s="14">
        <f t="shared" si="7"/>
        <v>16.399999999999999</v>
      </c>
      <c r="K161" s="36">
        <f t="shared" si="9"/>
        <v>15.833333333333334</v>
      </c>
      <c r="M161" s="168" t="s">
        <v>63</v>
      </c>
      <c r="N161" s="14" t="s">
        <v>64</v>
      </c>
      <c r="O161" s="167">
        <v>38078</v>
      </c>
      <c r="P161" s="14">
        <v>3.4</v>
      </c>
      <c r="Q161" s="14">
        <f t="shared" si="8"/>
        <v>13.6</v>
      </c>
      <c r="R161" s="169">
        <f t="shared" si="10"/>
        <v>12.799999999999999</v>
      </c>
    </row>
    <row r="162" spans="6:18" x14ac:dyDescent="0.2">
      <c r="F162" s="14" t="s">
        <v>63</v>
      </c>
      <c r="G162" s="14" t="s">
        <v>64</v>
      </c>
      <c r="H162" s="14" t="s">
        <v>165</v>
      </c>
      <c r="I162" s="14">
        <v>2.5</v>
      </c>
      <c r="J162" s="14">
        <f t="shared" si="7"/>
        <v>14.5</v>
      </c>
      <c r="K162" s="36">
        <f t="shared" si="9"/>
        <v>15.699999999999998</v>
      </c>
      <c r="M162" s="168" t="s">
        <v>63</v>
      </c>
      <c r="N162" s="14" t="s">
        <v>64</v>
      </c>
      <c r="O162" s="167">
        <v>38079</v>
      </c>
      <c r="P162" s="14">
        <v>0.4</v>
      </c>
      <c r="Q162" s="14">
        <f t="shared" si="8"/>
        <v>16.600000000000001</v>
      </c>
      <c r="R162" s="169">
        <f t="shared" si="10"/>
        <v>14.066666666666668</v>
      </c>
    </row>
    <row r="163" spans="6:18" x14ac:dyDescent="0.2">
      <c r="F163" s="14" t="s">
        <v>63</v>
      </c>
      <c r="G163" s="14" t="s">
        <v>64</v>
      </c>
      <c r="H163" s="14" t="s">
        <v>166</v>
      </c>
      <c r="I163" s="14">
        <v>5.3</v>
      </c>
      <c r="J163" s="14">
        <f t="shared" si="7"/>
        <v>11.7</v>
      </c>
      <c r="K163" s="36">
        <f t="shared" si="9"/>
        <v>14.199999999999998</v>
      </c>
      <c r="M163" s="168" t="s">
        <v>63</v>
      </c>
      <c r="N163" s="14" t="s">
        <v>64</v>
      </c>
      <c r="O163" s="167">
        <v>38080</v>
      </c>
      <c r="P163" s="14">
        <v>2.1</v>
      </c>
      <c r="Q163" s="14">
        <f t="shared" si="8"/>
        <v>14.9</v>
      </c>
      <c r="R163" s="169">
        <f t="shared" si="10"/>
        <v>15.033333333333333</v>
      </c>
    </row>
    <row r="164" spans="6:18" x14ac:dyDescent="0.2">
      <c r="F164" s="14" t="s">
        <v>63</v>
      </c>
      <c r="G164" s="14" t="s">
        <v>64</v>
      </c>
      <c r="H164" s="14" t="s">
        <v>167</v>
      </c>
      <c r="I164" s="14">
        <v>4.8</v>
      </c>
      <c r="J164" s="14">
        <f t="shared" si="7"/>
        <v>12.2</v>
      </c>
      <c r="K164" s="36">
        <f t="shared" si="9"/>
        <v>12.799999999999999</v>
      </c>
      <c r="M164" s="168" t="s">
        <v>63</v>
      </c>
      <c r="N164" s="14" t="s">
        <v>64</v>
      </c>
      <c r="O164" s="167">
        <v>38081</v>
      </c>
      <c r="P164" s="14">
        <v>3.8</v>
      </c>
      <c r="Q164" s="14">
        <f t="shared" si="8"/>
        <v>13.2</v>
      </c>
      <c r="R164" s="169">
        <f t="shared" si="10"/>
        <v>14.9</v>
      </c>
    </row>
    <row r="165" spans="6:18" x14ac:dyDescent="0.2">
      <c r="F165" s="14" t="s">
        <v>63</v>
      </c>
      <c r="G165" s="14" t="s">
        <v>64</v>
      </c>
      <c r="H165" s="14" t="s">
        <v>168</v>
      </c>
      <c r="I165" s="14">
        <v>5.3</v>
      </c>
      <c r="J165" s="14">
        <f t="shared" si="7"/>
        <v>11.7</v>
      </c>
      <c r="K165" s="36">
        <f t="shared" si="9"/>
        <v>11.866666666666665</v>
      </c>
      <c r="M165" s="168" t="s">
        <v>63</v>
      </c>
      <c r="N165" s="14" t="s">
        <v>64</v>
      </c>
      <c r="O165" s="167">
        <v>38082</v>
      </c>
      <c r="P165" s="14">
        <v>4.9000000000000004</v>
      </c>
      <c r="Q165" s="14">
        <f t="shared" si="8"/>
        <v>12.1</v>
      </c>
      <c r="R165" s="169">
        <f t="shared" si="10"/>
        <v>13.4</v>
      </c>
    </row>
    <row r="166" spans="6:18" x14ac:dyDescent="0.2">
      <c r="F166" s="14" t="s">
        <v>63</v>
      </c>
      <c r="G166" s="14" t="s">
        <v>64</v>
      </c>
      <c r="H166" s="14" t="s">
        <v>169</v>
      </c>
      <c r="I166" s="14">
        <v>4.4000000000000004</v>
      </c>
      <c r="J166" s="14">
        <f t="shared" si="7"/>
        <v>12.6</v>
      </c>
      <c r="K166" s="36">
        <f t="shared" si="9"/>
        <v>12.166666666666666</v>
      </c>
      <c r="M166" s="168" t="s">
        <v>63</v>
      </c>
      <c r="N166" s="14" t="s">
        <v>64</v>
      </c>
      <c r="O166" s="167">
        <v>38083</v>
      </c>
      <c r="P166" s="14">
        <v>4.5999999999999996</v>
      </c>
      <c r="Q166" s="14">
        <f t="shared" si="8"/>
        <v>12.4</v>
      </c>
      <c r="R166" s="169">
        <f t="shared" si="10"/>
        <v>12.566666666666665</v>
      </c>
    </row>
    <row r="167" spans="6:18" x14ac:dyDescent="0.2">
      <c r="F167" s="14" t="s">
        <v>63</v>
      </c>
      <c r="G167" s="14" t="s">
        <v>64</v>
      </c>
      <c r="H167" s="14" t="s">
        <v>170</v>
      </c>
      <c r="I167" s="14">
        <v>4.5999999999999996</v>
      </c>
      <c r="J167" s="14">
        <f t="shared" si="7"/>
        <v>12.4</v>
      </c>
      <c r="K167" s="36">
        <f t="shared" si="9"/>
        <v>12.233333333333333</v>
      </c>
      <c r="M167" s="168" t="s">
        <v>63</v>
      </c>
      <c r="N167" s="14" t="s">
        <v>64</v>
      </c>
      <c r="O167" s="167">
        <v>38084</v>
      </c>
      <c r="P167" s="14">
        <v>4.4000000000000004</v>
      </c>
      <c r="Q167" s="14">
        <f t="shared" si="8"/>
        <v>12.6</v>
      </c>
      <c r="R167" s="169">
        <f t="shared" si="10"/>
        <v>12.366666666666667</v>
      </c>
    </row>
    <row r="168" spans="6:18" x14ac:dyDescent="0.2">
      <c r="F168" s="14" t="s">
        <v>63</v>
      </c>
      <c r="G168" s="14" t="s">
        <v>64</v>
      </c>
      <c r="H168" s="14" t="s">
        <v>171</v>
      </c>
      <c r="I168" s="14">
        <v>1.2</v>
      </c>
      <c r="J168" s="14">
        <f t="shared" si="7"/>
        <v>15.8</v>
      </c>
      <c r="K168" s="36">
        <f t="shared" si="9"/>
        <v>13.6</v>
      </c>
      <c r="M168" s="168" t="s">
        <v>63</v>
      </c>
      <c r="N168" s="14" t="s">
        <v>64</v>
      </c>
      <c r="O168" s="167">
        <v>38085</v>
      </c>
      <c r="P168" s="14">
        <v>5.6</v>
      </c>
      <c r="Q168" s="14">
        <f t="shared" si="8"/>
        <v>11.4</v>
      </c>
      <c r="R168" s="169">
        <f t="shared" si="10"/>
        <v>12.133333333333333</v>
      </c>
    </row>
    <row r="169" spans="6:18" x14ac:dyDescent="0.2">
      <c r="F169" s="14" t="s">
        <v>63</v>
      </c>
      <c r="G169" s="14" t="s">
        <v>64</v>
      </c>
      <c r="H169" s="14" t="s">
        <v>172</v>
      </c>
      <c r="I169" s="14">
        <v>-1.7</v>
      </c>
      <c r="J169" s="14">
        <f t="shared" si="7"/>
        <v>18.7</v>
      </c>
      <c r="K169" s="36">
        <f t="shared" si="9"/>
        <v>15.633333333333335</v>
      </c>
      <c r="M169" s="168" t="s">
        <v>63</v>
      </c>
      <c r="N169" s="14" t="s">
        <v>64</v>
      </c>
      <c r="O169" s="167">
        <v>38086</v>
      </c>
      <c r="P169" s="14">
        <v>5.2</v>
      </c>
      <c r="Q169" s="14">
        <f t="shared" si="8"/>
        <v>11.8</v>
      </c>
      <c r="R169" s="169">
        <f t="shared" si="10"/>
        <v>11.933333333333332</v>
      </c>
    </row>
    <row r="170" spans="6:18" x14ac:dyDescent="0.2">
      <c r="F170" s="14" t="s">
        <v>63</v>
      </c>
      <c r="G170" s="14" t="s">
        <v>64</v>
      </c>
      <c r="H170" s="14" t="s">
        <v>173</v>
      </c>
      <c r="I170" s="14">
        <v>-3.4</v>
      </c>
      <c r="J170" s="14">
        <f t="shared" si="7"/>
        <v>20.399999999999999</v>
      </c>
      <c r="K170" s="36">
        <f t="shared" si="9"/>
        <v>18.3</v>
      </c>
      <c r="M170" s="168" t="s">
        <v>63</v>
      </c>
      <c r="N170" s="14" t="s">
        <v>64</v>
      </c>
      <c r="O170" s="167">
        <v>38087</v>
      </c>
      <c r="P170" s="14">
        <v>4.5</v>
      </c>
      <c r="Q170" s="14">
        <f t="shared" si="8"/>
        <v>12.5</v>
      </c>
      <c r="R170" s="169">
        <f t="shared" si="10"/>
        <v>11.9</v>
      </c>
    </row>
    <row r="171" spans="6:18" x14ac:dyDescent="0.2">
      <c r="F171" s="14" t="s">
        <v>63</v>
      </c>
      <c r="G171" s="14" t="s">
        <v>64</v>
      </c>
      <c r="H171" s="14" t="s">
        <v>174</v>
      </c>
      <c r="I171" s="14">
        <v>-1.2</v>
      </c>
      <c r="J171" s="14">
        <f t="shared" si="7"/>
        <v>18.2</v>
      </c>
      <c r="K171" s="36">
        <f t="shared" si="9"/>
        <v>19.099999999999998</v>
      </c>
      <c r="M171" s="168" t="s">
        <v>63</v>
      </c>
      <c r="N171" s="14" t="s">
        <v>64</v>
      </c>
      <c r="O171" s="167">
        <v>38088</v>
      </c>
      <c r="P171" s="14">
        <v>2.1</v>
      </c>
      <c r="Q171" s="14">
        <f t="shared" si="8"/>
        <v>14.9</v>
      </c>
      <c r="R171" s="169">
        <f t="shared" si="10"/>
        <v>13.066666666666668</v>
      </c>
    </row>
    <row r="172" spans="6:18" x14ac:dyDescent="0.2">
      <c r="F172" s="14" t="s">
        <v>63</v>
      </c>
      <c r="G172" s="14" t="s">
        <v>64</v>
      </c>
      <c r="H172" s="14" t="s">
        <v>175</v>
      </c>
      <c r="I172" s="14">
        <v>1.8</v>
      </c>
      <c r="J172" s="14">
        <f t="shared" si="7"/>
        <v>15.2</v>
      </c>
      <c r="K172" s="36">
        <f t="shared" si="9"/>
        <v>17.933333333333334</v>
      </c>
      <c r="M172" s="168" t="s">
        <v>63</v>
      </c>
      <c r="N172" s="14" t="s">
        <v>64</v>
      </c>
      <c r="O172" s="167">
        <v>38089</v>
      </c>
      <c r="P172" s="14">
        <v>1.4</v>
      </c>
      <c r="Q172" s="14">
        <f t="shared" si="8"/>
        <v>15.6</v>
      </c>
      <c r="R172" s="169">
        <f t="shared" si="10"/>
        <v>14.333333333333334</v>
      </c>
    </row>
    <row r="173" spans="6:18" x14ac:dyDescent="0.2">
      <c r="F173" s="14" t="s">
        <v>63</v>
      </c>
      <c r="G173" s="14" t="s">
        <v>64</v>
      </c>
      <c r="H173" s="14" t="s">
        <v>176</v>
      </c>
      <c r="I173" s="14">
        <v>6.8</v>
      </c>
      <c r="J173" s="14">
        <f t="shared" si="7"/>
        <v>10.199999999999999</v>
      </c>
      <c r="K173" s="36">
        <f t="shared" si="9"/>
        <v>14.533333333333331</v>
      </c>
      <c r="M173" s="168" t="s">
        <v>63</v>
      </c>
      <c r="N173" s="14" t="s">
        <v>64</v>
      </c>
      <c r="O173" s="167">
        <v>38090</v>
      </c>
      <c r="P173" s="14">
        <v>3.9</v>
      </c>
      <c r="Q173" s="14">
        <f t="shared" si="8"/>
        <v>13.1</v>
      </c>
      <c r="R173" s="169">
        <f t="shared" si="10"/>
        <v>14.533333333333333</v>
      </c>
    </row>
    <row r="174" spans="6:18" x14ac:dyDescent="0.2">
      <c r="F174" s="14" t="s">
        <v>63</v>
      </c>
      <c r="G174" s="14" t="s">
        <v>64</v>
      </c>
      <c r="H174" s="14" t="s">
        <v>177</v>
      </c>
      <c r="I174" s="14">
        <v>8.4</v>
      </c>
      <c r="J174" s="14">
        <f t="shared" si="7"/>
        <v>8.6</v>
      </c>
      <c r="K174" s="36">
        <f t="shared" si="9"/>
        <v>11.333333333333334</v>
      </c>
      <c r="M174" s="168" t="s">
        <v>63</v>
      </c>
      <c r="N174" s="14" t="s">
        <v>64</v>
      </c>
      <c r="O174" s="167">
        <v>38091</v>
      </c>
      <c r="P174" s="14">
        <v>6.3</v>
      </c>
      <c r="Q174" s="14">
        <f t="shared" si="8"/>
        <v>10.7</v>
      </c>
      <c r="R174" s="169">
        <f t="shared" si="10"/>
        <v>13.133333333333333</v>
      </c>
    </row>
    <row r="175" spans="6:18" x14ac:dyDescent="0.2">
      <c r="F175" s="14" t="s">
        <v>63</v>
      </c>
      <c r="G175" s="14" t="s">
        <v>64</v>
      </c>
      <c r="H175" s="14" t="s">
        <v>178</v>
      </c>
      <c r="I175" s="14">
        <v>7.6</v>
      </c>
      <c r="J175" s="14">
        <f t="shared" si="7"/>
        <v>9.4</v>
      </c>
      <c r="K175" s="36">
        <f t="shared" si="9"/>
        <v>9.3999999999999986</v>
      </c>
      <c r="M175" s="168" t="s">
        <v>63</v>
      </c>
      <c r="N175" s="14" t="s">
        <v>64</v>
      </c>
      <c r="O175" s="167">
        <v>38092</v>
      </c>
      <c r="P175" s="14">
        <v>7.2</v>
      </c>
      <c r="Q175" s="14">
        <f t="shared" si="8"/>
        <v>9.8000000000000007</v>
      </c>
      <c r="R175" s="169">
        <f t="shared" si="10"/>
        <v>11.199999999999998</v>
      </c>
    </row>
    <row r="176" spans="6:18" x14ac:dyDescent="0.2">
      <c r="F176" s="14" t="s">
        <v>63</v>
      </c>
      <c r="G176" s="14" t="s">
        <v>64</v>
      </c>
      <c r="H176" s="14" t="s">
        <v>179</v>
      </c>
      <c r="I176" s="14">
        <v>7.3</v>
      </c>
      <c r="J176" s="14">
        <f t="shared" si="7"/>
        <v>9.6999999999999993</v>
      </c>
      <c r="K176" s="36">
        <f t="shared" si="9"/>
        <v>9.2333333333333325</v>
      </c>
      <c r="M176" s="168" t="s">
        <v>63</v>
      </c>
      <c r="N176" s="14" t="s">
        <v>64</v>
      </c>
      <c r="O176" s="167">
        <v>38093</v>
      </c>
      <c r="P176" s="14">
        <v>8.6</v>
      </c>
      <c r="Q176" s="14">
        <f t="shared" si="8"/>
        <v>8.4</v>
      </c>
      <c r="R176" s="169">
        <f t="shared" si="10"/>
        <v>9.6333333333333329</v>
      </c>
    </row>
    <row r="177" spans="6:18" x14ac:dyDescent="0.2">
      <c r="F177" s="14" t="s">
        <v>63</v>
      </c>
      <c r="G177" s="14" t="s">
        <v>64</v>
      </c>
      <c r="H177" s="14" t="s">
        <v>180</v>
      </c>
      <c r="I177" s="14">
        <v>7.3</v>
      </c>
      <c r="J177" s="14">
        <f t="shared" si="7"/>
        <v>9.6999999999999993</v>
      </c>
      <c r="K177" s="36">
        <f t="shared" si="9"/>
        <v>9.6</v>
      </c>
      <c r="M177" s="168" t="s">
        <v>63</v>
      </c>
      <c r="N177" s="14" t="s">
        <v>64</v>
      </c>
      <c r="O177" s="167">
        <v>38094</v>
      </c>
      <c r="P177" s="14">
        <v>10.3</v>
      </c>
      <c r="Q177" s="14">
        <f t="shared" si="8"/>
        <v>6.6999999999999993</v>
      </c>
      <c r="R177" s="169">
        <f t="shared" si="10"/>
        <v>8.3000000000000007</v>
      </c>
    </row>
    <row r="178" spans="6:18" x14ac:dyDescent="0.2">
      <c r="F178" s="14" t="s">
        <v>63</v>
      </c>
      <c r="G178" s="14" t="s">
        <v>64</v>
      </c>
      <c r="H178" s="14" t="s">
        <v>181</v>
      </c>
      <c r="I178" s="14">
        <v>9.4</v>
      </c>
      <c r="J178" s="14">
        <f t="shared" si="7"/>
        <v>7.6</v>
      </c>
      <c r="K178" s="36">
        <f>AVERAGE(J176:J178)</f>
        <v>9</v>
      </c>
      <c r="M178" s="168" t="s">
        <v>63</v>
      </c>
      <c r="N178" s="14" t="s">
        <v>64</v>
      </c>
      <c r="O178" s="167">
        <v>38095</v>
      </c>
      <c r="P178" s="14">
        <v>10.7</v>
      </c>
      <c r="Q178" s="14">
        <f t="shared" si="8"/>
        <v>6.3000000000000007</v>
      </c>
      <c r="R178" s="169">
        <f t="shared" si="10"/>
        <v>7.1333333333333329</v>
      </c>
    </row>
    <row r="179" spans="6:18" x14ac:dyDescent="0.2">
      <c r="F179" s="14" t="s">
        <v>63</v>
      </c>
      <c r="G179" s="14" t="s">
        <v>64</v>
      </c>
      <c r="H179" s="14" t="s">
        <v>182</v>
      </c>
      <c r="I179" s="14">
        <v>9.4</v>
      </c>
      <c r="J179" s="14"/>
      <c r="K179" s="14"/>
      <c r="M179" s="168" t="s">
        <v>63</v>
      </c>
      <c r="N179" s="14" t="s">
        <v>64</v>
      </c>
      <c r="O179" s="167">
        <v>38096</v>
      </c>
      <c r="P179" s="14">
        <v>10.8</v>
      </c>
      <c r="Q179" s="14">
        <f t="shared" si="8"/>
        <v>6.1999999999999993</v>
      </c>
      <c r="R179" s="169">
        <f t="shared" si="10"/>
        <v>6.3999999999999995</v>
      </c>
    </row>
    <row r="180" spans="6:18" x14ac:dyDescent="0.2">
      <c r="F180" s="14" t="s">
        <v>63</v>
      </c>
      <c r="G180" s="14" t="s">
        <v>64</v>
      </c>
      <c r="H180" s="14" t="s">
        <v>183</v>
      </c>
      <c r="I180" s="14">
        <v>4.5999999999999996</v>
      </c>
      <c r="J180" s="14"/>
      <c r="K180" s="14"/>
      <c r="M180" s="168" t="s">
        <v>63</v>
      </c>
      <c r="N180" s="14" t="s">
        <v>64</v>
      </c>
      <c r="O180" s="167">
        <v>38097</v>
      </c>
      <c r="P180" s="14">
        <v>9.4</v>
      </c>
      <c r="Q180" s="14">
        <f t="shared" si="8"/>
        <v>7.6</v>
      </c>
      <c r="R180" s="169">
        <f t="shared" si="10"/>
        <v>6.7</v>
      </c>
    </row>
    <row r="181" spans="6:18" x14ac:dyDescent="0.2">
      <c r="F181" s="14" t="s">
        <v>63</v>
      </c>
      <c r="G181" s="14" t="s">
        <v>64</v>
      </c>
      <c r="H181" s="14" t="s">
        <v>184</v>
      </c>
      <c r="I181" s="14">
        <v>3.5</v>
      </c>
      <c r="J181" s="14"/>
      <c r="K181" s="14"/>
      <c r="M181" s="168" t="s">
        <v>63</v>
      </c>
      <c r="N181" s="14" t="s">
        <v>64</v>
      </c>
      <c r="O181" s="167">
        <v>38098</v>
      </c>
      <c r="P181" s="14">
        <v>8.3000000000000007</v>
      </c>
      <c r="Q181" s="14">
        <f t="shared" si="8"/>
        <v>8.6999999999999993</v>
      </c>
      <c r="R181" s="169">
        <f t="shared" si="10"/>
        <v>7.5</v>
      </c>
    </row>
    <row r="182" spans="6:18" x14ac:dyDescent="0.2">
      <c r="F182" s="14" t="s">
        <v>63</v>
      </c>
      <c r="G182" s="14" t="s">
        <v>64</v>
      </c>
      <c r="H182" s="14" t="s">
        <v>185</v>
      </c>
      <c r="I182" s="14">
        <v>3.5</v>
      </c>
      <c r="J182" s="14"/>
      <c r="K182" s="14"/>
      <c r="M182" s="168" t="s">
        <v>63</v>
      </c>
      <c r="N182" s="14" t="s">
        <v>64</v>
      </c>
      <c r="O182" s="167">
        <v>38099</v>
      </c>
      <c r="P182" s="14">
        <v>8</v>
      </c>
      <c r="Q182" s="14">
        <f t="shared" si="8"/>
        <v>9</v>
      </c>
      <c r="R182" s="169">
        <f t="shared" si="10"/>
        <v>8.4333333333333318</v>
      </c>
    </row>
    <row r="183" spans="6:18" x14ac:dyDescent="0.2">
      <c r="F183" s="14" t="s">
        <v>63</v>
      </c>
      <c r="G183" s="14" t="s">
        <v>64</v>
      </c>
      <c r="H183" s="14" t="s">
        <v>186</v>
      </c>
      <c r="I183" s="14">
        <v>2.2999999999999998</v>
      </c>
      <c r="J183" s="14"/>
      <c r="K183" s="14"/>
      <c r="M183" s="168" t="s">
        <v>63</v>
      </c>
      <c r="N183" s="14" t="s">
        <v>64</v>
      </c>
      <c r="O183" s="167">
        <v>38100</v>
      </c>
      <c r="P183" s="14">
        <v>7.3</v>
      </c>
      <c r="Q183" s="14">
        <f t="shared" si="8"/>
        <v>9.6999999999999993</v>
      </c>
      <c r="R183" s="169">
        <f t="shared" si="10"/>
        <v>9.1333333333333329</v>
      </c>
    </row>
    <row r="184" spans="6:18" x14ac:dyDescent="0.2">
      <c r="F184" s="14" t="s">
        <v>63</v>
      </c>
      <c r="G184" s="14" t="s">
        <v>64</v>
      </c>
      <c r="H184" s="14" t="s">
        <v>187</v>
      </c>
      <c r="I184" s="14">
        <v>1.8</v>
      </c>
      <c r="J184" s="14"/>
      <c r="K184" s="14"/>
      <c r="M184" s="168" t="s">
        <v>63</v>
      </c>
      <c r="N184" s="14" t="s">
        <v>64</v>
      </c>
      <c r="O184" s="167">
        <v>38101</v>
      </c>
      <c r="P184" s="14">
        <v>9.5</v>
      </c>
      <c r="Q184" s="14">
        <f t="shared" si="8"/>
        <v>7.5</v>
      </c>
      <c r="R184" s="169">
        <f t="shared" si="10"/>
        <v>8.7333333333333325</v>
      </c>
    </row>
    <row r="185" spans="6:18" x14ac:dyDescent="0.2">
      <c r="F185" s="14" t="s">
        <v>63</v>
      </c>
      <c r="G185" s="14" t="s">
        <v>64</v>
      </c>
      <c r="H185" s="14" t="s">
        <v>188</v>
      </c>
      <c r="I185" s="14">
        <v>1.2</v>
      </c>
      <c r="J185" s="14"/>
      <c r="K185" s="14"/>
      <c r="M185" s="168" t="s">
        <v>63</v>
      </c>
      <c r="N185" s="14" t="s">
        <v>64</v>
      </c>
      <c r="O185" s="167">
        <v>38102</v>
      </c>
      <c r="P185" s="14">
        <v>9.1</v>
      </c>
      <c r="Q185" s="14">
        <f t="shared" si="8"/>
        <v>7.9</v>
      </c>
      <c r="R185" s="169">
        <f t="shared" si="10"/>
        <v>8.3666666666666671</v>
      </c>
    </row>
    <row r="186" spans="6:18" x14ac:dyDescent="0.2">
      <c r="F186" s="14" t="s">
        <v>63</v>
      </c>
      <c r="G186" s="14" t="s">
        <v>64</v>
      </c>
      <c r="H186" s="14" t="s">
        <v>189</v>
      </c>
      <c r="I186" s="14">
        <v>3.2</v>
      </c>
      <c r="J186" s="14"/>
      <c r="K186" s="14"/>
      <c r="M186" s="168" t="s">
        <v>63</v>
      </c>
      <c r="N186" s="14" t="s">
        <v>64</v>
      </c>
      <c r="O186" s="167">
        <v>38103</v>
      </c>
      <c r="P186" s="14">
        <v>6.6</v>
      </c>
      <c r="Q186" s="14">
        <f t="shared" si="8"/>
        <v>10.4</v>
      </c>
      <c r="R186" s="169">
        <f t="shared" si="10"/>
        <v>8.6</v>
      </c>
    </row>
    <row r="187" spans="6:18" x14ac:dyDescent="0.2">
      <c r="F187" s="14" t="s">
        <v>63</v>
      </c>
      <c r="G187" s="14" t="s">
        <v>64</v>
      </c>
      <c r="H187" s="14" t="s">
        <v>190</v>
      </c>
      <c r="I187" s="14">
        <v>3.6</v>
      </c>
      <c r="J187" s="14"/>
      <c r="K187" s="14"/>
      <c r="M187" s="168" t="s">
        <v>63</v>
      </c>
      <c r="N187" s="14" t="s">
        <v>64</v>
      </c>
      <c r="O187" s="167">
        <v>38104</v>
      </c>
      <c r="P187" s="14">
        <v>6.8</v>
      </c>
      <c r="Q187" s="14">
        <f t="shared" si="8"/>
        <v>10.199999999999999</v>
      </c>
      <c r="R187" s="169">
        <f t="shared" si="10"/>
        <v>9.5</v>
      </c>
    </row>
    <row r="188" spans="6:18" x14ac:dyDescent="0.2">
      <c r="F188" s="14" t="s">
        <v>63</v>
      </c>
      <c r="G188" s="14" t="s">
        <v>64</v>
      </c>
      <c r="H188" s="14" t="s">
        <v>191</v>
      </c>
      <c r="I188" s="14">
        <v>1.9</v>
      </c>
      <c r="J188" s="14"/>
      <c r="K188" s="14"/>
      <c r="M188" s="168" t="s">
        <v>63</v>
      </c>
      <c r="N188" s="14" t="s">
        <v>64</v>
      </c>
      <c r="O188" s="167">
        <v>38105</v>
      </c>
      <c r="P188" s="14">
        <v>7.4</v>
      </c>
      <c r="Q188" s="14">
        <f t="shared" si="8"/>
        <v>9.6</v>
      </c>
      <c r="R188" s="169">
        <f t="shared" si="10"/>
        <v>10.066666666666668</v>
      </c>
    </row>
    <row r="189" spans="6:18" x14ac:dyDescent="0.2">
      <c r="F189" s="14" t="s">
        <v>63</v>
      </c>
      <c r="G189" s="14" t="s">
        <v>64</v>
      </c>
      <c r="H189" s="14" t="s">
        <v>192</v>
      </c>
      <c r="I189" s="14">
        <v>3.9</v>
      </c>
      <c r="J189" s="14"/>
      <c r="K189" s="14"/>
      <c r="M189" s="168" t="s">
        <v>63</v>
      </c>
      <c r="N189" s="14" t="s">
        <v>64</v>
      </c>
      <c r="O189" s="167">
        <v>38106</v>
      </c>
      <c r="P189" s="14">
        <v>7.6</v>
      </c>
      <c r="Q189" s="14">
        <f t="shared" si="8"/>
        <v>9.4</v>
      </c>
      <c r="R189" s="169">
        <f t="shared" si="10"/>
        <v>9.7333333333333325</v>
      </c>
    </row>
    <row r="190" spans="6:18" x14ac:dyDescent="0.2">
      <c r="F190" s="14" t="s">
        <v>63</v>
      </c>
      <c r="G190" s="14" t="s">
        <v>64</v>
      </c>
      <c r="H190" s="14" t="s">
        <v>193</v>
      </c>
      <c r="I190" s="14">
        <v>3.7</v>
      </c>
      <c r="J190" s="14"/>
      <c r="K190" s="14"/>
      <c r="M190" s="168" t="s">
        <v>63</v>
      </c>
      <c r="N190" s="14" t="s">
        <v>64</v>
      </c>
      <c r="O190" s="167">
        <v>38107</v>
      </c>
      <c r="P190" s="14">
        <v>7.8</v>
      </c>
      <c r="Q190" s="14">
        <f t="shared" si="8"/>
        <v>9.1999999999999993</v>
      </c>
      <c r="R190" s="169">
        <f t="shared" si="10"/>
        <v>9.4</v>
      </c>
    </row>
    <row r="191" spans="6:18" x14ac:dyDescent="0.2">
      <c r="F191" s="14" t="s">
        <v>63</v>
      </c>
      <c r="G191" s="14" t="s">
        <v>64</v>
      </c>
      <c r="H191" s="14" t="s">
        <v>194</v>
      </c>
      <c r="I191" s="14">
        <v>3.5</v>
      </c>
      <c r="J191" s="14"/>
      <c r="K191" s="14"/>
      <c r="M191" s="168" t="s">
        <v>63</v>
      </c>
      <c r="N191" s="14" t="s">
        <v>64</v>
      </c>
      <c r="O191" s="167">
        <v>38108</v>
      </c>
      <c r="P191" s="14">
        <v>9.8000000000000007</v>
      </c>
      <c r="Q191" s="14">
        <f t="shared" si="8"/>
        <v>7.1999999999999993</v>
      </c>
      <c r="R191" s="169">
        <f t="shared" si="10"/>
        <v>8.6</v>
      </c>
    </row>
    <row r="192" spans="6:18" x14ac:dyDescent="0.2">
      <c r="F192" s="14" t="s">
        <v>63</v>
      </c>
      <c r="G192" s="14" t="s">
        <v>64</v>
      </c>
      <c r="H192" s="14" t="s">
        <v>195</v>
      </c>
      <c r="I192" s="14">
        <v>3.2</v>
      </c>
      <c r="J192" s="14"/>
      <c r="K192" s="14"/>
      <c r="M192" s="168" t="s">
        <v>63</v>
      </c>
      <c r="N192" s="14" t="s">
        <v>64</v>
      </c>
      <c r="O192" s="167">
        <v>38109</v>
      </c>
      <c r="P192" s="14">
        <v>11.2</v>
      </c>
      <c r="Q192" s="14">
        <f t="shared" si="8"/>
        <v>5.8000000000000007</v>
      </c>
      <c r="R192" s="169">
        <f t="shared" si="10"/>
        <v>7.3999999999999995</v>
      </c>
    </row>
    <row r="193" spans="6:18" x14ac:dyDescent="0.2">
      <c r="F193" s="14" t="s">
        <v>63</v>
      </c>
      <c r="G193" s="14" t="s">
        <v>64</v>
      </c>
      <c r="H193" s="14" t="s">
        <v>196</v>
      </c>
      <c r="I193" s="14">
        <v>4.4000000000000004</v>
      </c>
      <c r="J193" s="14"/>
      <c r="K193" s="14"/>
      <c r="M193" s="168" t="s">
        <v>63</v>
      </c>
      <c r="N193" s="14" t="s">
        <v>64</v>
      </c>
      <c r="O193" s="167">
        <v>38110</v>
      </c>
      <c r="P193" s="14">
        <v>12.6</v>
      </c>
      <c r="Q193" s="14">
        <f t="shared" si="8"/>
        <v>4.4000000000000004</v>
      </c>
      <c r="R193" s="169">
        <f t="shared" si="10"/>
        <v>5.8</v>
      </c>
    </row>
    <row r="194" spans="6:18" x14ac:dyDescent="0.2">
      <c r="F194" s="14" t="s">
        <v>63</v>
      </c>
      <c r="G194" s="14" t="s">
        <v>64</v>
      </c>
      <c r="H194" s="14" t="s">
        <v>197</v>
      </c>
      <c r="I194" s="14">
        <v>3</v>
      </c>
      <c r="J194" s="14"/>
      <c r="K194" s="14"/>
      <c r="M194" s="168" t="s">
        <v>63</v>
      </c>
      <c r="N194" s="14" t="s">
        <v>64</v>
      </c>
      <c r="O194" s="167">
        <v>38111</v>
      </c>
      <c r="P194" s="14">
        <v>8.9</v>
      </c>
      <c r="Q194" s="14">
        <f t="shared" si="8"/>
        <v>8.1</v>
      </c>
      <c r="R194" s="169">
        <f t="shared" si="10"/>
        <v>6.1000000000000005</v>
      </c>
    </row>
    <row r="195" spans="6:18" x14ac:dyDescent="0.2">
      <c r="F195" s="14" t="s">
        <v>63</v>
      </c>
      <c r="G195" s="14" t="s">
        <v>64</v>
      </c>
      <c r="H195" s="14" t="s">
        <v>198</v>
      </c>
      <c r="I195" s="14">
        <v>7.7</v>
      </c>
      <c r="J195" s="14"/>
      <c r="K195" s="14"/>
      <c r="M195" s="168" t="s">
        <v>63</v>
      </c>
      <c r="N195" s="14" t="s">
        <v>64</v>
      </c>
      <c r="O195" s="167">
        <v>38112</v>
      </c>
      <c r="P195" s="14">
        <v>14.7</v>
      </c>
      <c r="Q195" s="14">
        <f t="shared" si="8"/>
        <v>2.3000000000000007</v>
      </c>
      <c r="R195" s="169">
        <f t="shared" si="10"/>
        <v>4.9333333333333336</v>
      </c>
    </row>
    <row r="196" spans="6:18" x14ac:dyDescent="0.2">
      <c r="F196" s="14" t="s">
        <v>63</v>
      </c>
      <c r="G196" s="14" t="s">
        <v>64</v>
      </c>
      <c r="H196" s="14" t="s">
        <v>199</v>
      </c>
      <c r="I196" s="14">
        <v>10</v>
      </c>
      <c r="J196" s="14"/>
      <c r="K196" s="14"/>
      <c r="M196" s="168" t="s">
        <v>63</v>
      </c>
      <c r="N196" s="14" t="s">
        <v>64</v>
      </c>
      <c r="O196" s="167">
        <v>38113</v>
      </c>
      <c r="P196" s="14">
        <v>18.399999999999999</v>
      </c>
      <c r="Q196" s="14">
        <f t="shared" si="8"/>
        <v>0</v>
      </c>
      <c r="R196" s="169">
        <f t="shared" si="10"/>
        <v>3.4666666666666668</v>
      </c>
    </row>
    <row r="197" spans="6:18" x14ac:dyDescent="0.2">
      <c r="F197" s="14" t="s">
        <v>63</v>
      </c>
      <c r="G197" s="14" t="s">
        <v>64</v>
      </c>
      <c r="H197" s="14" t="s">
        <v>200</v>
      </c>
      <c r="I197" s="14">
        <v>12.7</v>
      </c>
      <c r="J197" s="14"/>
      <c r="K197" s="14"/>
      <c r="M197" s="168" t="s">
        <v>63</v>
      </c>
      <c r="N197" s="14" t="s">
        <v>64</v>
      </c>
      <c r="O197" s="167">
        <v>38114</v>
      </c>
      <c r="P197" s="14">
        <v>18.7</v>
      </c>
      <c r="Q197" s="14">
        <f t="shared" si="8"/>
        <v>0</v>
      </c>
      <c r="R197" s="169">
        <f t="shared" si="10"/>
        <v>0.76666666666666694</v>
      </c>
    </row>
    <row r="198" spans="6:18" x14ac:dyDescent="0.2">
      <c r="F198" s="14" t="s">
        <v>63</v>
      </c>
      <c r="G198" s="14" t="s">
        <v>64</v>
      </c>
      <c r="H198" s="14" t="s">
        <v>201</v>
      </c>
      <c r="I198" s="14">
        <v>13.4</v>
      </c>
      <c r="J198" s="14"/>
      <c r="K198" s="14"/>
      <c r="M198" s="168" t="s">
        <v>63</v>
      </c>
      <c r="N198" s="14" t="s">
        <v>64</v>
      </c>
      <c r="O198" s="167">
        <v>38115</v>
      </c>
      <c r="P198" s="14">
        <v>18.7</v>
      </c>
      <c r="Q198" s="14">
        <f t="shared" si="8"/>
        <v>0</v>
      </c>
      <c r="R198" s="169">
        <f t="shared" si="10"/>
        <v>0</v>
      </c>
    </row>
    <row r="199" spans="6:18" x14ac:dyDescent="0.2">
      <c r="F199" s="14" t="s">
        <v>63</v>
      </c>
      <c r="G199" s="14" t="s">
        <v>64</v>
      </c>
      <c r="H199" s="14" t="s">
        <v>202</v>
      </c>
      <c r="I199" s="14">
        <v>13.5</v>
      </c>
      <c r="J199" s="14"/>
      <c r="K199" s="14"/>
      <c r="M199" s="168" t="s">
        <v>63</v>
      </c>
      <c r="N199" s="14" t="s">
        <v>64</v>
      </c>
      <c r="O199" s="167">
        <v>38116</v>
      </c>
      <c r="P199" s="14">
        <v>16.3</v>
      </c>
      <c r="Q199" s="14">
        <f t="shared" si="8"/>
        <v>0.69999999999999929</v>
      </c>
      <c r="R199" s="169">
        <f t="shared" si="10"/>
        <v>0.23333333333333309</v>
      </c>
    </row>
    <row r="200" spans="6:18" x14ac:dyDescent="0.2">
      <c r="F200" s="14" t="s">
        <v>63</v>
      </c>
      <c r="G200" s="14" t="s">
        <v>64</v>
      </c>
      <c r="H200" s="14" t="s">
        <v>203</v>
      </c>
      <c r="I200" s="14">
        <v>14.4</v>
      </c>
      <c r="J200" s="14"/>
      <c r="K200" s="14"/>
      <c r="M200" s="168" t="s">
        <v>63</v>
      </c>
      <c r="N200" s="14" t="s">
        <v>64</v>
      </c>
      <c r="O200" s="167">
        <v>38117</v>
      </c>
      <c r="P200" s="14">
        <v>14.2</v>
      </c>
      <c r="Q200" s="14">
        <f t="shared" si="8"/>
        <v>2.8000000000000007</v>
      </c>
      <c r="R200" s="169">
        <f t="shared" si="10"/>
        <v>1.1666666666666667</v>
      </c>
    </row>
    <row r="201" spans="6:18" x14ac:dyDescent="0.2">
      <c r="F201" s="14" t="s">
        <v>63</v>
      </c>
      <c r="G201" s="14" t="s">
        <v>64</v>
      </c>
      <c r="H201" s="14" t="s">
        <v>204</v>
      </c>
      <c r="I201" s="14">
        <v>12.8</v>
      </c>
      <c r="J201" s="14"/>
      <c r="K201" s="14"/>
      <c r="M201" s="168" t="s">
        <v>63</v>
      </c>
      <c r="N201" s="14" t="s">
        <v>64</v>
      </c>
      <c r="O201" s="167">
        <v>38118</v>
      </c>
      <c r="P201" s="14">
        <v>8.9</v>
      </c>
      <c r="Q201" s="14">
        <f t="shared" si="8"/>
        <v>8.1</v>
      </c>
      <c r="R201" s="169">
        <f t="shared" si="10"/>
        <v>3.8666666666666667</v>
      </c>
    </row>
    <row r="202" spans="6:18" x14ac:dyDescent="0.2">
      <c r="F202" s="14" t="s">
        <v>63</v>
      </c>
      <c r="G202" s="14" t="s">
        <v>64</v>
      </c>
      <c r="H202" s="14" t="s">
        <v>205</v>
      </c>
      <c r="I202" s="14">
        <v>7.2</v>
      </c>
      <c r="J202" s="14"/>
      <c r="K202" s="14"/>
      <c r="M202" s="168" t="s">
        <v>63</v>
      </c>
      <c r="N202" s="14" t="s">
        <v>64</v>
      </c>
      <c r="O202" s="167">
        <v>38119</v>
      </c>
      <c r="P202" s="14">
        <v>6.8</v>
      </c>
      <c r="Q202" s="14">
        <f t="shared" si="8"/>
        <v>10.199999999999999</v>
      </c>
      <c r="R202" s="169">
        <f t="shared" si="10"/>
        <v>7.0333333333333341</v>
      </c>
    </row>
    <row r="203" spans="6:18" x14ac:dyDescent="0.2">
      <c r="F203" s="14" t="s">
        <v>63</v>
      </c>
      <c r="G203" s="14" t="s">
        <v>64</v>
      </c>
      <c r="H203" s="14" t="s">
        <v>206</v>
      </c>
      <c r="I203" s="14">
        <v>9.8000000000000007</v>
      </c>
      <c r="J203" s="14"/>
      <c r="K203" s="14"/>
      <c r="M203" s="168" t="s">
        <v>63</v>
      </c>
      <c r="N203" s="14" t="s">
        <v>64</v>
      </c>
      <c r="O203" s="167">
        <v>38120</v>
      </c>
      <c r="P203" s="14">
        <v>7.4</v>
      </c>
      <c r="Q203" s="14">
        <f t="shared" si="8"/>
        <v>9.6</v>
      </c>
      <c r="R203" s="169">
        <f t="shared" si="10"/>
        <v>9.2999999999999989</v>
      </c>
    </row>
    <row r="204" spans="6:18" x14ac:dyDescent="0.2">
      <c r="F204" s="14" t="s">
        <v>63</v>
      </c>
      <c r="G204" s="14" t="s">
        <v>64</v>
      </c>
      <c r="H204" s="14" t="s">
        <v>207</v>
      </c>
      <c r="I204" s="14">
        <v>8.6999999999999993</v>
      </c>
      <c r="J204" s="14"/>
      <c r="K204" s="14"/>
      <c r="M204" s="168" t="s">
        <v>63</v>
      </c>
      <c r="N204" s="14" t="s">
        <v>64</v>
      </c>
      <c r="O204" s="167">
        <v>38121</v>
      </c>
      <c r="P204" s="14">
        <v>10.5</v>
      </c>
      <c r="Q204" s="14">
        <f t="shared" si="8"/>
        <v>6.5</v>
      </c>
      <c r="R204" s="169">
        <f t="shared" si="10"/>
        <v>8.7666666666666657</v>
      </c>
    </row>
    <row r="205" spans="6:18" x14ac:dyDescent="0.2">
      <c r="F205" s="14" t="s">
        <v>63</v>
      </c>
      <c r="G205" s="14" t="s">
        <v>64</v>
      </c>
      <c r="H205" s="14" t="s">
        <v>208</v>
      </c>
      <c r="I205" s="14">
        <v>9.6</v>
      </c>
      <c r="J205" s="14"/>
      <c r="K205" s="14"/>
      <c r="M205" s="168" t="s">
        <v>63</v>
      </c>
      <c r="N205" s="14" t="s">
        <v>64</v>
      </c>
      <c r="O205" s="167">
        <v>38122</v>
      </c>
      <c r="P205" s="14">
        <v>10.199999999999999</v>
      </c>
      <c r="Q205" s="14">
        <f t="shared" ref="Q205:Q268" si="11">IF($D$45&gt;P205,$D$45-P205,0)</f>
        <v>6.8000000000000007</v>
      </c>
      <c r="R205" s="169">
        <f t="shared" si="10"/>
        <v>7.6333333333333337</v>
      </c>
    </row>
    <row r="206" spans="6:18" x14ac:dyDescent="0.2">
      <c r="F206" s="14" t="s">
        <v>63</v>
      </c>
      <c r="G206" s="14" t="s">
        <v>64</v>
      </c>
      <c r="H206" s="14" t="s">
        <v>209</v>
      </c>
      <c r="I206" s="14">
        <v>9.3000000000000007</v>
      </c>
      <c r="J206" s="14"/>
      <c r="K206" s="14"/>
      <c r="M206" s="168" t="s">
        <v>63</v>
      </c>
      <c r="N206" s="14" t="s">
        <v>64</v>
      </c>
      <c r="O206" s="167">
        <v>38123</v>
      </c>
      <c r="P206" s="14">
        <v>11.6</v>
      </c>
      <c r="Q206" s="14">
        <f t="shared" si="11"/>
        <v>5.4</v>
      </c>
      <c r="R206" s="169">
        <f t="shared" si="10"/>
        <v>6.2333333333333343</v>
      </c>
    </row>
    <row r="207" spans="6:18" x14ac:dyDescent="0.2">
      <c r="F207" s="14" t="s">
        <v>63</v>
      </c>
      <c r="G207" s="14" t="s">
        <v>64</v>
      </c>
      <c r="H207" s="14" t="s">
        <v>210</v>
      </c>
      <c r="I207" s="14">
        <v>13.3</v>
      </c>
      <c r="J207" s="14"/>
      <c r="K207" s="14"/>
      <c r="M207" s="168" t="s">
        <v>63</v>
      </c>
      <c r="N207" s="14" t="s">
        <v>64</v>
      </c>
      <c r="O207" s="167">
        <v>38124</v>
      </c>
      <c r="P207" s="14">
        <v>14.4</v>
      </c>
      <c r="Q207" s="14">
        <f t="shared" si="11"/>
        <v>2.5999999999999996</v>
      </c>
      <c r="R207" s="169">
        <f t="shared" ref="R207:R270" si="12">AVERAGE(Q205:Q207)</f>
        <v>4.9333333333333336</v>
      </c>
    </row>
    <row r="208" spans="6:18" x14ac:dyDescent="0.2">
      <c r="F208" s="14" t="s">
        <v>63</v>
      </c>
      <c r="G208" s="14" t="s">
        <v>64</v>
      </c>
      <c r="H208" s="14" t="s">
        <v>211</v>
      </c>
      <c r="I208" s="14">
        <v>15.8</v>
      </c>
      <c r="J208" s="14"/>
      <c r="K208" s="14"/>
      <c r="M208" s="168" t="s">
        <v>63</v>
      </c>
      <c r="N208" s="14" t="s">
        <v>64</v>
      </c>
      <c r="O208" s="167">
        <v>38125</v>
      </c>
      <c r="P208" s="14">
        <v>13.8</v>
      </c>
      <c r="Q208" s="14">
        <f t="shared" si="11"/>
        <v>3.1999999999999993</v>
      </c>
      <c r="R208" s="169">
        <f t="shared" si="12"/>
        <v>3.7333333333333329</v>
      </c>
    </row>
    <row r="209" spans="6:18" x14ac:dyDescent="0.2">
      <c r="F209" s="14" t="s">
        <v>63</v>
      </c>
      <c r="G209" s="14" t="s">
        <v>64</v>
      </c>
      <c r="H209" s="14" t="s">
        <v>212</v>
      </c>
      <c r="I209" s="14">
        <v>16</v>
      </c>
      <c r="J209" s="14"/>
      <c r="K209" s="14"/>
      <c r="M209" s="168" t="s">
        <v>63</v>
      </c>
      <c r="N209" s="14" t="s">
        <v>64</v>
      </c>
      <c r="O209" s="167">
        <v>38126</v>
      </c>
      <c r="P209" s="14">
        <v>10.4</v>
      </c>
      <c r="Q209" s="14">
        <f t="shared" si="11"/>
        <v>6.6</v>
      </c>
      <c r="R209" s="169">
        <f t="shared" si="12"/>
        <v>4.1333333333333329</v>
      </c>
    </row>
    <row r="210" spans="6:18" x14ac:dyDescent="0.2">
      <c r="F210" s="14" t="s">
        <v>63</v>
      </c>
      <c r="G210" s="14" t="s">
        <v>64</v>
      </c>
      <c r="H210" s="14" t="s">
        <v>213</v>
      </c>
      <c r="I210" s="14">
        <v>16.399999999999999</v>
      </c>
      <c r="J210" s="14"/>
      <c r="K210" s="14"/>
      <c r="M210" s="168" t="s">
        <v>63</v>
      </c>
      <c r="N210" s="14" t="s">
        <v>64</v>
      </c>
      <c r="O210" s="167">
        <v>38127</v>
      </c>
      <c r="P210" s="14">
        <v>6.9</v>
      </c>
      <c r="Q210" s="14">
        <f t="shared" si="11"/>
        <v>10.1</v>
      </c>
      <c r="R210" s="169">
        <f t="shared" si="12"/>
        <v>6.6333333333333329</v>
      </c>
    </row>
    <row r="211" spans="6:18" x14ac:dyDescent="0.2">
      <c r="F211" s="14" t="s">
        <v>63</v>
      </c>
      <c r="G211" s="14" t="s">
        <v>64</v>
      </c>
      <c r="H211" s="14" t="s">
        <v>214</v>
      </c>
      <c r="I211" s="14">
        <v>17.399999999999999</v>
      </c>
      <c r="J211" s="14"/>
      <c r="K211" s="14"/>
      <c r="M211" s="168" t="s">
        <v>63</v>
      </c>
      <c r="N211" s="14" t="s">
        <v>64</v>
      </c>
      <c r="O211" s="167">
        <v>38128</v>
      </c>
      <c r="P211" s="14">
        <v>6.2</v>
      </c>
      <c r="Q211" s="14">
        <f t="shared" si="11"/>
        <v>10.8</v>
      </c>
      <c r="R211" s="169">
        <f t="shared" si="12"/>
        <v>9.1666666666666661</v>
      </c>
    </row>
    <row r="212" spans="6:18" x14ac:dyDescent="0.2">
      <c r="F212" s="14" t="s">
        <v>63</v>
      </c>
      <c r="G212" s="14" t="s">
        <v>64</v>
      </c>
      <c r="H212" s="14" t="s">
        <v>215</v>
      </c>
      <c r="I212" s="14">
        <v>16.8</v>
      </c>
      <c r="J212" s="14"/>
      <c r="K212" s="14"/>
      <c r="M212" s="168" t="s">
        <v>63</v>
      </c>
      <c r="N212" s="14" t="s">
        <v>64</v>
      </c>
      <c r="O212" s="167">
        <v>38129</v>
      </c>
      <c r="P212" s="14">
        <v>7.2</v>
      </c>
      <c r="Q212" s="14">
        <f t="shared" si="11"/>
        <v>9.8000000000000007</v>
      </c>
      <c r="R212" s="169">
        <f t="shared" si="12"/>
        <v>10.233333333333333</v>
      </c>
    </row>
    <row r="213" spans="6:18" x14ac:dyDescent="0.2">
      <c r="F213" s="14" t="s">
        <v>63</v>
      </c>
      <c r="G213" s="14" t="s">
        <v>64</v>
      </c>
      <c r="H213" s="14" t="s">
        <v>216</v>
      </c>
      <c r="I213" s="14">
        <v>15.6</v>
      </c>
      <c r="J213" s="14"/>
      <c r="K213" s="14"/>
      <c r="M213" s="168" t="s">
        <v>63</v>
      </c>
      <c r="N213" s="14" t="s">
        <v>64</v>
      </c>
      <c r="O213" s="167">
        <v>38130</v>
      </c>
      <c r="P213" s="14">
        <v>9.1999999999999993</v>
      </c>
      <c r="Q213" s="14">
        <f t="shared" si="11"/>
        <v>7.8000000000000007</v>
      </c>
      <c r="R213" s="169">
        <f t="shared" si="12"/>
        <v>9.4666666666666668</v>
      </c>
    </row>
    <row r="214" spans="6:18" x14ac:dyDescent="0.2">
      <c r="F214" s="14" t="s">
        <v>63</v>
      </c>
      <c r="G214" s="14" t="s">
        <v>64</v>
      </c>
      <c r="H214" s="14" t="s">
        <v>217</v>
      </c>
      <c r="I214" s="14">
        <v>16.8</v>
      </c>
      <c r="J214" s="14"/>
      <c r="K214" s="14"/>
      <c r="M214" s="168" t="s">
        <v>63</v>
      </c>
      <c r="N214" s="14" t="s">
        <v>64</v>
      </c>
      <c r="O214" s="167">
        <v>38131</v>
      </c>
      <c r="P214" s="14">
        <v>10.3</v>
      </c>
      <c r="Q214" s="14">
        <f t="shared" si="11"/>
        <v>6.6999999999999993</v>
      </c>
      <c r="R214" s="169">
        <f t="shared" si="12"/>
        <v>8.1</v>
      </c>
    </row>
    <row r="215" spans="6:18" x14ac:dyDescent="0.2">
      <c r="F215" s="14" t="s">
        <v>63</v>
      </c>
      <c r="G215" s="14" t="s">
        <v>64</v>
      </c>
      <c r="H215" s="14" t="s">
        <v>218</v>
      </c>
      <c r="I215" s="14">
        <v>16.7</v>
      </c>
      <c r="J215" s="14"/>
      <c r="K215" s="14"/>
      <c r="M215" s="168" t="s">
        <v>63</v>
      </c>
      <c r="N215" s="14" t="s">
        <v>64</v>
      </c>
      <c r="O215" s="167">
        <v>38132</v>
      </c>
      <c r="P215" s="14">
        <v>8.6</v>
      </c>
      <c r="Q215" s="14">
        <f t="shared" si="11"/>
        <v>8.4</v>
      </c>
      <c r="R215" s="169">
        <f t="shared" si="12"/>
        <v>7.6333333333333329</v>
      </c>
    </row>
    <row r="216" spans="6:18" x14ac:dyDescent="0.2">
      <c r="F216" s="14" t="s">
        <v>63</v>
      </c>
      <c r="G216" s="14" t="s">
        <v>64</v>
      </c>
      <c r="H216" s="14" t="s">
        <v>219</v>
      </c>
      <c r="I216" s="14">
        <v>13.3</v>
      </c>
      <c r="J216" s="14"/>
      <c r="K216" s="14"/>
      <c r="M216" s="168" t="s">
        <v>63</v>
      </c>
      <c r="N216" s="14" t="s">
        <v>64</v>
      </c>
      <c r="O216" s="167">
        <v>38133</v>
      </c>
      <c r="P216" s="14">
        <v>9.6999999999999993</v>
      </c>
      <c r="Q216" s="14">
        <f t="shared" si="11"/>
        <v>7.3000000000000007</v>
      </c>
      <c r="R216" s="169">
        <f t="shared" si="12"/>
        <v>7.4666666666666659</v>
      </c>
    </row>
    <row r="217" spans="6:18" x14ac:dyDescent="0.2">
      <c r="F217" s="14" t="s">
        <v>63</v>
      </c>
      <c r="G217" s="14" t="s">
        <v>64</v>
      </c>
      <c r="H217" s="14" t="s">
        <v>220</v>
      </c>
      <c r="I217" s="14">
        <v>15.6</v>
      </c>
      <c r="J217" s="14"/>
      <c r="K217" s="14"/>
      <c r="M217" s="168" t="s">
        <v>63</v>
      </c>
      <c r="N217" s="14" t="s">
        <v>64</v>
      </c>
      <c r="O217" s="167">
        <v>38134</v>
      </c>
      <c r="P217" s="14">
        <v>12</v>
      </c>
      <c r="Q217" s="14">
        <f t="shared" si="11"/>
        <v>5</v>
      </c>
      <c r="R217" s="169">
        <f t="shared" si="12"/>
        <v>6.9000000000000012</v>
      </c>
    </row>
    <row r="218" spans="6:18" x14ac:dyDescent="0.2">
      <c r="F218" s="14" t="s">
        <v>63</v>
      </c>
      <c r="G218" s="14" t="s">
        <v>64</v>
      </c>
      <c r="H218" s="14" t="s">
        <v>221</v>
      </c>
      <c r="I218" s="14">
        <v>17</v>
      </c>
      <c r="J218" s="14"/>
      <c r="K218" s="14"/>
      <c r="M218" s="168" t="s">
        <v>63</v>
      </c>
      <c r="N218" s="14" t="s">
        <v>64</v>
      </c>
      <c r="O218" s="167">
        <v>38135</v>
      </c>
      <c r="P218" s="14">
        <v>12.2</v>
      </c>
      <c r="Q218" s="14">
        <f t="shared" si="11"/>
        <v>4.8000000000000007</v>
      </c>
      <c r="R218" s="169">
        <f t="shared" si="12"/>
        <v>5.7</v>
      </c>
    </row>
    <row r="219" spans="6:18" x14ac:dyDescent="0.2">
      <c r="F219" s="14" t="s">
        <v>63</v>
      </c>
      <c r="G219" s="14" t="s">
        <v>64</v>
      </c>
      <c r="H219" s="14" t="s">
        <v>222</v>
      </c>
      <c r="I219" s="14">
        <v>19.399999999999999</v>
      </c>
      <c r="J219" s="14"/>
      <c r="K219" s="14"/>
      <c r="M219" s="168" t="s">
        <v>63</v>
      </c>
      <c r="N219" s="14" t="s">
        <v>64</v>
      </c>
      <c r="O219" s="167">
        <v>38136</v>
      </c>
      <c r="P219" s="14">
        <v>11.6</v>
      </c>
      <c r="Q219" s="14">
        <f t="shared" si="11"/>
        <v>5.4</v>
      </c>
      <c r="R219" s="169">
        <f t="shared" si="12"/>
        <v>5.0666666666666673</v>
      </c>
    </row>
    <row r="220" spans="6:18" x14ac:dyDescent="0.2">
      <c r="F220" s="14" t="s">
        <v>63</v>
      </c>
      <c r="G220" s="14" t="s">
        <v>64</v>
      </c>
      <c r="H220" s="14" t="s">
        <v>223</v>
      </c>
      <c r="I220" s="14">
        <v>18.600000000000001</v>
      </c>
      <c r="J220" s="14"/>
      <c r="K220" s="14"/>
      <c r="M220" s="168" t="s">
        <v>63</v>
      </c>
      <c r="N220" s="14" t="s">
        <v>64</v>
      </c>
      <c r="O220" s="167">
        <v>38137</v>
      </c>
      <c r="P220" s="14">
        <v>10.8</v>
      </c>
      <c r="Q220" s="14">
        <f t="shared" si="11"/>
        <v>6.1999999999999993</v>
      </c>
      <c r="R220" s="169">
        <f t="shared" si="12"/>
        <v>5.4666666666666659</v>
      </c>
    </row>
    <row r="221" spans="6:18" x14ac:dyDescent="0.2">
      <c r="F221" s="14" t="s">
        <v>63</v>
      </c>
      <c r="G221" s="14" t="s">
        <v>64</v>
      </c>
      <c r="H221" s="14" t="s">
        <v>224</v>
      </c>
      <c r="I221" s="14">
        <v>19.399999999999999</v>
      </c>
      <c r="J221" s="14"/>
      <c r="K221" s="14"/>
      <c r="M221" s="168" t="s">
        <v>63</v>
      </c>
      <c r="N221" s="14" t="s">
        <v>64</v>
      </c>
      <c r="O221" s="167">
        <v>38138</v>
      </c>
      <c r="P221" s="14">
        <v>14.8</v>
      </c>
      <c r="Q221" s="14">
        <f t="shared" si="11"/>
        <v>2.1999999999999993</v>
      </c>
      <c r="R221" s="169">
        <f t="shared" si="12"/>
        <v>4.5999999999999996</v>
      </c>
    </row>
    <row r="222" spans="6:18" x14ac:dyDescent="0.2">
      <c r="F222" s="14" t="s">
        <v>63</v>
      </c>
      <c r="G222" s="14" t="s">
        <v>64</v>
      </c>
      <c r="H222" s="14" t="s">
        <v>225</v>
      </c>
      <c r="I222" s="14">
        <v>20.8</v>
      </c>
      <c r="J222" s="14"/>
      <c r="K222" s="14"/>
      <c r="M222" s="168" t="s">
        <v>63</v>
      </c>
      <c r="N222" s="14" t="s">
        <v>64</v>
      </c>
      <c r="O222" s="167">
        <v>38139</v>
      </c>
      <c r="P222" s="14">
        <v>16.2</v>
      </c>
      <c r="Q222" s="14">
        <f t="shared" si="11"/>
        <v>0.80000000000000071</v>
      </c>
      <c r="R222" s="169">
        <f t="shared" si="12"/>
        <v>3.0666666666666664</v>
      </c>
    </row>
    <row r="223" spans="6:18" x14ac:dyDescent="0.2">
      <c r="F223" s="14" t="s">
        <v>63</v>
      </c>
      <c r="G223" s="14" t="s">
        <v>64</v>
      </c>
      <c r="H223" s="14" t="s">
        <v>226</v>
      </c>
      <c r="I223" s="14">
        <v>17.100000000000001</v>
      </c>
      <c r="J223" s="14"/>
      <c r="K223" s="14"/>
      <c r="M223" s="168" t="s">
        <v>63</v>
      </c>
      <c r="N223" s="14" t="s">
        <v>64</v>
      </c>
      <c r="O223" s="167">
        <v>38140</v>
      </c>
      <c r="P223" s="14">
        <v>16.100000000000001</v>
      </c>
      <c r="Q223" s="14">
        <f t="shared" si="11"/>
        <v>0.89999999999999858</v>
      </c>
      <c r="R223" s="169">
        <f t="shared" si="12"/>
        <v>1.2999999999999996</v>
      </c>
    </row>
    <row r="224" spans="6:18" x14ac:dyDescent="0.2">
      <c r="F224" s="14" t="s">
        <v>63</v>
      </c>
      <c r="G224" s="14" t="s">
        <v>64</v>
      </c>
      <c r="H224" s="14" t="s">
        <v>227</v>
      </c>
      <c r="I224" s="14">
        <v>17.399999999999999</v>
      </c>
      <c r="J224" s="14"/>
      <c r="K224" s="14"/>
      <c r="M224" s="168" t="s">
        <v>63</v>
      </c>
      <c r="N224" s="14" t="s">
        <v>64</v>
      </c>
      <c r="O224" s="167">
        <v>38141</v>
      </c>
      <c r="P224" s="14">
        <v>17.100000000000001</v>
      </c>
      <c r="Q224" s="14">
        <f t="shared" si="11"/>
        <v>0</v>
      </c>
      <c r="R224" s="169">
        <f t="shared" si="12"/>
        <v>0.56666666666666643</v>
      </c>
    </row>
    <row r="225" spans="6:18" x14ac:dyDescent="0.2">
      <c r="F225" s="14" t="s">
        <v>63</v>
      </c>
      <c r="G225" s="14" t="s">
        <v>64</v>
      </c>
      <c r="H225" s="14" t="s">
        <v>228</v>
      </c>
      <c r="I225" s="14">
        <v>14.2</v>
      </c>
      <c r="J225" s="14"/>
      <c r="K225" s="14"/>
      <c r="M225" s="168" t="s">
        <v>63</v>
      </c>
      <c r="N225" s="14" t="s">
        <v>64</v>
      </c>
      <c r="O225" s="167">
        <v>38142</v>
      </c>
      <c r="P225" s="14">
        <v>14.5</v>
      </c>
      <c r="Q225" s="14">
        <f t="shared" si="11"/>
        <v>2.5</v>
      </c>
      <c r="R225" s="169">
        <f t="shared" si="12"/>
        <v>1.1333333333333329</v>
      </c>
    </row>
    <row r="226" spans="6:18" x14ac:dyDescent="0.2">
      <c r="F226" s="14" t="s">
        <v>63</v>
      </c>
      <c r="G226" s="14" t="s">
        <v>64</v>
      </c>
      <c r="H226" s="14" t="s">
        <v>229</v>
      </c>
      <c r="I226" s="14">
        <v>15.9</v>
      </c>
      <c r="J226" s="14"/>
      <c r="K226" s="14"/>
      <c r="M226" s="168" t="s">
        <v>63</v>
      </c>
      <c r="N226" s="14" t="s">
        <v>64</v>
      </c>
      <c r="O226" s="167">
        <v>38143</v>
      </c>
      <c r="P226" s="14">
        <v>14.7</v>
      </c>
      <c r="Q226" s="14">
        <f t="shared" si="11"/>
        <v>2.3000000000000007</v>
      </c>
      <c r="R226" s="169">
        <f t="shared" si="12"/>
        <v>1.6000000000000003</v>
      </c>
    </row>
    <row r="227" spans="6:18" x14ac:dyDescent="0.2">
      <c r="F227" s="14" t="s">
        <v>63</v>
      </c>
      <c r="G227" s="14" t="s">
        <v>64</v>
      </c>
      <c r="H227" s="14" t="s">
        <v>230</v>
      </c>
      <c r="I227" s="14">
        <v>18.8</v>
      </c>
      <c r="J227" s="14"/>
      <c r="K227" s="14"/>
      <c r="M227" s="168" t="s">
        <v>63</v>
      </c>
      <c r="N227" s="14" t="s">
        <v>64</v>
      </c>
      <c r="O227" s="167">
        <v>38144</v>
      </c>
      <c r="P227" s="14">
        <v>15.9</v>
      </c>
      <c r="Q227" s="14">
        <f t="shared" si="11"/>
        <v>1.0999999999999996</v>
      </c>
      <c r="R227" s="169">
        <f t="shared" si="12"/>
        <v>1.9666666666666668</v>
      </c>
    </row>
    <row r="228" spans="6:18" x14ac:dyDescent="0.2">
      <c r="F228" s="14" t="s">
        <v>63</v>
      </c>
      <c r="G228" s="14" t="s">
        <v>64</v>
      </c>
      <c r="H228" s="14" t="s">
        <v>231</v>
      </c>
      <c r="I228" s="14">
        <v>19.399999999999999</v>
      </c>
      <c r="J228" s="14"/>
      <c r="K228" s="14"/>
      <c r="M228" s="168" t="s">
        <v>63</v>
      </c>
      <c r="N228" s="14" t="s">
        <v>64</v>
      </c>
      <c r="O228" s="167">
        <v>38145</v>
      </c>
      <c r="P228" s="14">
        <v>12.4</v>
      </c>
      <c r="Q228" s="14">
        <f t="shared" si="11"/>
        <v>4.5999999999999996</v>
      </c>
      <c r="R228" s="169">
        <f t="shared" si="12"/>
        <v>2.6666666666666665</v>
      </c>
    </row>
    <row r="229" spans="6:18" x14ac:dyDescent="0.2">
      <c r="F229" s="14" t="s">
        <v>63</v>
      </c>
      <c r="G229" s="14" t="s">
        <v>64</v>
      </c>
      <c r="H229" s="14" t="s">
        <v>232</v>
      </c>
      <c r="I229" s="14">
        <v>19.600000000000001</v>
      </c>
      <c r="J229" s="14"/>
      <c r="K229" s="14"/>
      <c r="M229" s="168" t="s">
        <v>63</v>
      </c>
      <c r="N229" s="14" t="s">
        <v>64</v>
      </c>
      <c r="O229" s="167">
        <v>38146</v>
      </c>
      <c r="P229" s="14">
        <v>11.5</v>
      </c>
      <c r="Q229" s="14">
        <f t="shared" si="11"/>
        <v>5.5</v>
      </c>
      <c r="R229" s="169">
        <f t="shared" si="12"/>
        <v>3.7333333333333329</v>
      </c>
    </row>
    <row r="230" spans="6:18" x14ac:dyDescent="0.2">
      <c r="F230" s="14" t="s">
        <v>63</v>
      </c>
      <c r="G230" s="14" t="s">
        <v>64</v>
      </c>
      <c r="H230" s="14" t="s">
        <v>233</v>
      </c>
      <c r="I230" s="14">
        <v>18.3</v>
      </c>
      <c r="J230" s="14"/>
      <c r="K230" s="14"/>
      <c r="M230" s="168" t="s">
        <v>63</v>
      </c>
      <c r="N230" s="14" t="s">
        <v>64</v>
      </c>
      <c r="O230" s="167">
        <v>38147</v>
      </c>
      <c r="P230" s="14">
        <v>13.4</v>
      </c>
      <c r="Q230" s="14">
        <f t="shared" si="11"/>
        <v>3.5999999999999996</v>
      </c>
      <c r="R230" s="169">
        <f t="shared" si="12"/>
        <v>4.5666666666666664</v>
      </c>
    </row>
    <row r="231" spans="6:18" x14ac:dyDescent="0.2">
      <c r="F231" s="14" t="s">
        <v>63</v>
      </c>
      <c r="G231" s="14" t="s">
        <v>64</v>
      </c>
      <c r="H231" s="14" t="s">
        <v>234</v>
      </c>
      <c r="I231" s="14">
        <v>14.3</v>
      </c>
      <c r="J231" s="14"/>
      <c r="K231" s="14"/>
      <c r="M231" s="168" t="s">
        <v>63</v>
      </c>
      <c r="N231" s="14" t="s">
        <v>64</v>
      </c>
      <c r="O231" s="167">
        <v>38148</v>
      </c>
      <c r="P231" s="14">
        <v>12.8</v>
      </c>
      <c r="Q231" s="14">
        <f t="shared" si="11"/>
        <v>4.1999999999999993</v>
      </c>
      <c r="R231" s="169">
        <f t="shared" si="12"/>
        <v>4.4333333333333327</v>
      </c>
    </row>
    <row r="232" spans="6:18" x14ac:dyDescent="0.2">
      <c r="F232" s="14" t="s">
        <v>63</v>
      </c>
      <c r="G232" s="14" t="s">
        <v>64</v>
      </c>
      <c r="H232" s="14" t="s">
        <v>235</v>
      </c>
      <c r="I232" s="14">
        <v>12.4</v>
      </c>
      <c r="J232" s="14"/>
      <c r="K232" s="14"/>
      <c r="M232" s="168" t="s">
        <v>63</v>
      </c>
      <c r="N232" s="14" t="s">
        <v>64</v>
      </c>
      <c r="O232" s="167">
        <v>38149</v>
      </c>
      <c r="P232" s="14">
        <v>15</v>
      </c>
      <c r="Q232" s="14">
        <f t="shared" si="11"/>
        <v>2</v>
      </c>
      <c r="R232" s="169">
        <f t="shared" si="12"/>
        <v>3.2666666666666662</v>
      </c>
    </row>
    <row r="233" spans="6:18" x14ac:dyDescent="0.2">
      <c r="F233" s="14" t="s">
        <v>63</v>
      </c>
      <c r="G233" s="14" t="s">
        <v>64</v>
      </c>
      <c r="H233" s="14" t="s">
        <v>236</v>
      </c>
      <c r="I233" s="14">
        <v>11.1</v>
      </c>
      <c r="J233" s="14"/>
      <c r="K233" s="14"/>
      <c r="M233" s="168" t="s">
        <v>63</v>
      </c>
      <c r="N233" s="14" t="s">
        <v>64</v>
      </c>
      <c r="O233" s="167">
        <v>38150</v>
      </c>
      <c r="P233" s="14">
        <v>16.2</v>
      </c>
      <c r="Q233" s="14">
        <f t="shared" si="11"/>
        <v>0.80000000000000071</v>
      </c>
      <c r="R233" s="169">
        <f t="shared" si="12"/>
        <v>2.3333333333333335</v>
      </c>
    </row>
    <row r="234" spans="6:18" x14ac:dyDescent="0.2">
      <c r="F234" s="14" t="s">
        <v>63</v>
      </c>
      <c r="G234" s="14" t="s">
        <v>64</v>
      </c>
      <c r="H234" s="14" t="s">
        <v>237</v>
      </c>
      <c r="I234" s="14">
        <v>11.6</v>
      </c>
      <c r="J234" s="14"/>
      <c r="K234" s="14"/>
      <c r="M234" s="168" t="s">
        <v>63</v>
      </c>
      <c r="N234" s="14" t="s">
        <v>64</v>
      </c>
      <c r="O234" s="167">
        <v>38151</v>
      </c>
      <c r="P234" s="14">
        <v>15.3</v>
      </c>
      <c r="Q234" s="14">
        <f t="shared" si="11"/>
        <v>1.6999999999999993</v>
      </c>
      <c r="R234" s="169">
        <f t="shared" si="12"/>
        <v>1.5</v>
      </c>
    </row>
    <row r="235" spans="6:18" x14ac:dyDescent="0.2">
      <c r="F235" s="14" t="s">
        <v>63</v>
      </c>
      <c r="G235" s="14" t="s">
        <v>64</v>
      </c>
      <c r="H235" s="14" t="s">
        <v>238</v>
      </c>
      <c r="I235" s="14">
        <v>9.3000000000000007</v>
      </c>
      <c r="J235" s="14"/>
      <c r="K235" s="14"/>
      <c r="M235" s="168" t="s">
        <v>63</v>
      </c>
      <c r="N235" s="14" t="s">
        <v>64</v>
      </c>
      <c r="O235" s="167">
        <v>38152</v>
      </c>
      <c r="P235" s="14">
        <v>16.399999999999999</v>
      </c>
      <c r="Q235" s="14">
        <f t="shared" si="11"/>
        <v>0.60000000000000142</v>
      </c>
      <c r="R235" s="169">
        <f t="shared" si="12"/>
        <v>1.0333333333333339</v>
      </c>
    </row>
    <row r="236" spans="6:18" x14ac:dyDescent="0.2">
      <c r="F236" s="14" t="s">
        <v>63</v>
      </c>
      <c r="G236" s="14" t="s">
        <v>64</v>
      </c>
      <c r="H236" s="14" t="s">
        <v>239</v>
      </c>
      <c r="I236" s="14">
        <v>9.1</v>
      </c>
      <c r="J236" s="14"/>
      <c r="K236" s="14"/>
      <c r="M236" s="168" t="s">
        <v>63</v>
      </c>
      <c r="N236" s="14" t="s">
        <v>64</v>
      </c>
      <c r="O236" s="167">
        <v>38153</v>
      </c>
      <c r="P236" s="14">
        <v>11.5</v>
      </c>
      <c r="Q236" s="14">
        <f t="shared" si="11"/>
        <v>5.5</v>
      </c>
      <c r="R236" s="169">
        <f t="shared" si="12"/>
        <v>2.6</v>
      </c>
    </row>
    <row r="237" spans="6:18" x14ac:dyDescent="0.2">
      <c r="F237" s="14" t="s">
        <v>63</v>
      </c>
      <c r="G237" s="14" t="s">
        <v>64</v>
      </c>
      <c r="H237" s="14" t="s">
        <v>240</v>
      </c>
      <c r="I237" s="14">
        <v>9.6</v>
      </c>
      <c r="J237" s="14"/>
      <c r="K237" s="14"/>
      <c r="M237" s="168" t="s">
        <v>63</v>
      </c>
      <c r="N237" s="14" t="s">
        <v>64</v>
      </c>
      <c r="O237" s="167">
        <v>38154</v>
      </c>
      <c r="P237" s="14">
        <v>11.4</v>
      </c>
      <c r="Q237" s="14">
        <f t="shared" si="11"/>
        <v>5.6</v>
      </c>
      <c r="R237" s="169">
        <f t="shared" si="12"/>
        <v>3.9000000000000004</v>
      </c>
    </row>
    <row r="238" spans="6:18" x14ac:dyDescent="0.2">
      <c r="F238" s="14" t="s">
        <v>63</v>
      </c>
      <c r="G238" s="14" t="s">
        <v>64</v>
      </c>
      <c r="H238" s="14" t="s">
        <v>241</v>
      </c>
      <c r="I238" s="14">
        <v>12.6</v>
      </c>
      <c r="J238" s="14"/>
      <c r="K238" s="14"/>
      <c r="M238" s="168" t="s">
        <v>63</v>
      </c>
      <c r="N238" s="14" t="s">
        <v>64</v>
      </c>
      <c r="O238" s="167">
        <v>38155</v>
      </c>
      <c r="P238" s="14">
        <v>11.4</v>
      </c>
      <c r="Q238" s="14">
        <f t="shared" si="11"/>
        <v>5.6</v>
      </c>
      <c r="R238" s="169">
        <f t="shared" si="12"/>
        <v>5.5666666666666664</v>
      </c>
    </row>
    <row r="239" spans="6:18" x14ac:dyDescent="0.2">
      <c r="F239" s="14" t="s">
        <v>63</v>
      </c>
      <c r="G239" s="14" t="s">
        <v>64</v>
      </c>
      <c r="H239" s="14" t="s">
        <v>242</v>
      </c>
      <c r="I239" s="14">
        <v>12.1</v>
      </c>
      <c r="J239" s="14"/>
      <c r="K239" s="14"/>
      <c r="M239" s="168" t="s">
        <v>63</v>
      </c>
      <c r="N239" s="14" t="s">
        <v>64</v>
      </c>
      <c r="O239" s="167">
        <v>38156</v>
      </c>
      <c r="P239" s="14">
        <v>11.2</v>
      </c>
      <c r="Q239" s="14">
        <f t="shared" si="11"/>
        <v>5.8000000000000007</v>
      </c>
      <c r="R239" s="169">
        <f t="shared" si="12"/>
        <v>5.666666666666667</v>
      </c>
    </row>
    <row r="240" spans="6:18" x14ac:dyDescent="0.2">
      <c r="F240" s="14" t="s">
        <v>63</v>
      </c>
      <c r="G240" s="14" t="s">
        <v>64</v>
      </c>
      <c r="H240" s="14" t="s">
        <v>243</v>
      </c>
      <c r="I240" s="14">
        <v>11.8</v>
      </c>
      <c r="J240" s="14"/>
      <c r="K240" s="14"/>
      <c r="M240" s="168" t="s">
        <v>63</v>
      </c>
      <c r="N240" s="14" t="s">
        <v>64</v>
      </c>
      <c r="O240" s="167">
        <v>38157</v>
      </c>
      <c r="P240" s="14">
        <v>9.6</v>
      </c>
      <c r="Q240" s="14">
        <f t="shared" si="11"/>
        <v>7.4</v>
      </c>
      <c r="R240" s="169">
        <f t="shared" si="12"/>
        <v>6.2666666666666666</v>
      </c>
    </row>
    <row r="241" spans="6:18" x14ac:dyDescent="0.2">
      <c r="F241" s="14" t="s">
        <v>63</v>
      </c>
      <c r="G241" s="14" t="s">
        <v>64</v>
      </c>
      <c r="H241" s="14" t="s">
        <v>244</v>
      </c>
      <c r="I241" s="14">
        <v>11.4</v>
      </c>
      <c r="J241" s="14"/>
      <c r="K241" s="14"/>
      <c r="M241" s="168" t="s">
        <v>63</v>
      </c>
      <c r="N241" s="14" t="s">
        <v>64</v>
      </c>
      <c r="O241" s="167">
        <v>38158</v>
      </c>
      <c r="P241" s="14">
        <v>8.8000000000000007</v>
      </c>
      <c r="Q241" s="14">
        <f t="shared" si="11"/>
        <v>8.1999999999999993</v>
      </c>
      <c r="R241" s="169">
        <f t="shared" si="12"/>
        <v>7.1333333333333329</v>
      </c>
    </row>
    <row r="242" spans="6:18" x14ac:dyDescent="0.2">
      <c r="F242" s="14" t="s">
        <v>63</v>
      </c>
      <c r="G242" s="14" t="s">
        <v>64</v>
      </c>
      <c r="H242" s="14" t="s">
        <v>245</v>
      </c>
      <c r="I242" s="14">
        <v>13.3</v>
      </c>
      <c r="J242" s="14"/>
      <c r="K242" s="14"/>
      <c r="M242" s="168" t="s">
        <v>63</v>
      </c>
      <c r="N242" s="14" t="s">
        <v>64</v>
      </c>
      <c r="O242" s="167">
        <v>38159</v>
      </c>
      <c r="P242" s="14">
        <v>11.1</v>
      </c>
      <c r="Q242" s="14">
        <f t="shared" si="11"/>
        <v>5.9</v>
      </c>
      <c r="R242" s="169">
        <f t="shared" si="12"/>
        <v>7.166666666666667</v>
      </c>
    </row>
    <row r="243" spans="6:18" x14ac:dyDescent="0.2">
      <c r="F243" s="14" t="s">
        <v>63</v>
      </c>
      <c r="G243" s="14" t="s">
        <v>64</v>
      </c>
      <c r="H243" s="14" t="s">
        <v>246</v>
      </c>
      <c r="I243" s="14">
        <v>13.3</v>
      </c>
      <c r="J243" s="14"/>
      <c r="K243" s="14"/>
      <c r="M243" s="168" t="s">
        <v>63</v>
      </c>
      <c r="N243" s="14" t="s">
        <v>64</v>
      </c>
      <c r="O243" s="167">
        <v>38160</v>
      </c>
      <c r="P243" s="14">
        <v>11.2</v>
      </c>
      <c r="Q243" s="14">
        <f t="shared" si="11"/>
        <v>5.8000000000000007</v>
      </c>
      <c r="R243" s="169">
        <f t="shared" si="12"/>
        <v>6.6333333333333329</v>
      </c>
    </row>
    <row r="244" spans="6:18" x14ac:dyDescent="0.2">
      <c r="F244" s="14" t="s">
        <v>63</v>
      </c>
      <c r="G244" s="14" t="s">
        <v>64</v>
      </c>
      <c r="H244" s="14" t="s">
        <v>247</v>
      </c>
      <c r="I244" s="14">
        <v>14.5</v>
      </c>
      <c r="J244" s="14"/>
      <c r="K244" s="14"/>
      <c r="M244" s="168" t="s">
        <v>63</v>
      </c>
      <c r="N244" s="14" t="s">
        <v>64</v>
      </c>
      <c r="O244" s="167">
        <v>38161</v>
      </c>
      <c r="P244" s="14">
        <v>13.5</v>
      </c>
      <c r="Q244" s="14">
        <f t="shared" si="11"/>
        <v>3.5</v>
      </c>
      <c r="R244" s="169">
        <f t="shared" si="12"/>
        <v>5.0666666666666673</v>
      </c>
    </row>
    <row r="245" spans="6:18" x14ac:dyDescent="0.2">
      <c r="F245" s="14" t="s">
        <v>63</v>
      </c>
      <c r="G245" s="14" t="s">
        <v>64</v>
      </c>
      <c r="H245" s="14" t="s">
        <v>248</v>
      </c>
      <c r="I245" s="14">
        <v>12.9</v>
      </c>
      <c r="J245" s="14"/>
      <c r="K245" s="14"/>
      <c r="M245" s="168" t="s">
        <v>63</v>
      </c>
      <c r="N245" s="14" t="s">
        <v>64</v>
      </c>
      <c r="O245" s="167">
        <v>38162</v>
      </c>
      <c r="P245" s="14">
        <v>11.1</v>
      </c>
      <c r="Q245" s="14">
        <f t="shared" si="11"/>
        <v>5.9</v>
      </c>
      <c r="R245" s="169">
        <f t="shared" si="12"/>
        <v>5.0666666666666673</v>
      </c>
    </row>
    <row r="246" spans="6:18" x14ac:dyDescent="0.2">
      <c r="F246" s="14" t="s">
        <v>63</v>
      </c>
      <c r="G246" s="14" t="s">
        <v>64</v>
      </c>
      <c r="H246" s="14" t="s">
        <v>249</v>
      </c>
      <c r="I246" s="14">
        <v>14</v>
      </c>
      <c r="J246" s="14"/>
      <c r="K246" s="14"/>
      <c r="M246" s="168" t="s">
        <v>63</v>
      </c>
      <c r="N246" s="14" t="s">
        <v>64</v>
      </c>
      <c r="O246" s="167">
        <v>38163</v>
      </c>
      <c r="P246" s="14">
        <v>13</v>
      </c>
      <c r="Q246" s="14">
        <f t="shared" si="11"/>
        <v>4</v>
      </c>
      <c r="R246" s="169">
        <f t="shared" si="12"/>
        <v>4.4666666666666668</v>
      </c>
    </row>
    <row r="247" spans="6:18" x14ac:dyDescent="0.2">
      <c r="F247" s="14" t="s">
        <v>63</v>
      </c>
      <c r="G247" s="14" t="s">
        <v>64</v>
      </c>
      <c r="H247" s="14" t="s">
        <v>250</v>
      </c>
      <c r="I247" s="14">
        <v>16.3</v>
      </c>
      <c r="J247" s="14"/>
      <c r="K247" s="14"/>
      <c r="M247" s="168" t="s">
        <v>63</v>
      </c>
      <c r="N247" s="14" t="s">
        <v>64</v>
      </c>
      <c r="O247" s="167">
        <v>38164</v>
      </c>
      <c r="P247" s="14">
        <v>14.2</v>
      </c>
      <c r="Q247" s="14">
        <f t="shared" si="11"/>
        <v>2.8000000000000007</v>
      </c>
      <c r="R247" s="169">
        <f t="shared" si="12"/>
        <v>4.2333333333333334</v>
      </c>
    </row>
    <row r="248" spans="6:18" x14ac:dyDescent="0.2">
      <c r="F248" s="14" t="s">
        <v>63</v>
      </c>
      <c r="G248" s="14" t="s">
        <v>64</v>
      </c>
      <c r="H248" s="14" t="s">
        <v>251</v>
      </c>
      <c r="I248" s="14">
        <v>16.100000000000001</v>
      </c>
      <c r="J248" s="14"/>
      <c r="K248" s="14"/>
      <c r="M248" s="168" t="s">
        <v>63</v>
      </c>
      <c r="N248" s="14" t="s">
        <v>64</v>
      </c>
      <c r="O248" s="167">
        <v>38165</v>
      </c>
      <c r="P248" s="14">
        <v>15.6</v>
      </c>
      <c r="Q248" s="14">
        <f t="shared" si="11"/>
        <v>1.4000000000000004</v>
      </c>
      <c r="R248" s="169">
        <f t="shared" si="12"/>
        <v>2.7333333333333338</v>
      </c>
    </row>
    <row r="249" spans="6:18" x14ac:dyDescent="0.2">
      <c r="F249" s="14" t="s">
        <v>63</v>
      </c>
      <c r="G249" s="14" t="s">
        <v>64</v>
      </c>
      <c r="H249" s="14" t="s">
        <v>252</v>
      </c>
      <c r="I249" s="14">
        <v>14.7</v>
      </c>
      <c r="J249" s="14"/>
      <c r="K249" s="14"/>
      <c r="M249" s="168" t="s">
        <v>63</v>
      </c>
      <c r="N249" s="14" t="s">
        <v>64</v>
      </c>
      <c r="O249" s="167">
        <v>38166</v>
      </c>
      <c r="P249" s="14">
        <v>14.5</v>
      </c>
      <c r="Q249" s="14">
        <f t="shared" si="11"/>
        <v>2.5</v>
      </c>
      <c r="R249" s="169">
        <f t="shared" si="12"/>
        <v>2.2333333333333338</v>
      </c>
    </row>
    <row r="250" spans="6:18" x14ac:dyDescent="0.2">
      <c r="F250" s="14" t="s">
        <v>63</v>
      </c>
      <c r="G250" s="14" t="s">
        <v>64</v>
      </c>
      <c r="H250" s="14" t="s">
        <v>253</v>
      </c>
      <c r="I250" s="14">
        <v>15.8</v>
      </c>
      <c r="J250" s="14"/>
      <c r="K250" s="14"/>
      <c r="M250" s="168" t="s">
        <v>63</v>
      </c>
      <c r="N250" s="14" t="s">
        <v>64</v>
      </c>
      <c r="O250" s="167">
        <v>38167</v>
      </c>
      <c r="P250" s="14">
        <v>14.7</v>
      </c>
      <c r="Q250" s="14">
        <f t="shared" si="11"/>
        <v>2.3000000000000007</v>
      </c>
      <c r="R250" s="169">
        <f t="shared" si="12"/>
        <v>2.0666666666666669</v>
      </c>
    </row>
    <row r="251" spans="6:18" x14ac:dyDescent="0.2">
      <c r="F251" s="14" t="s">
        <v>63</v>
      </c>
      <c r="G251" s="14" t="s">
        <v>64</v>
      </c>
      <c r="H251" s="14" t="s">
        <v>254</v>
      </c>
      <c r="I251" s="14">
        <v>18.899999999999999</v>
      </c>
      <c r="J251" s="14"/>
      <c r="K251" s="14"/>
      <c r="M251" s="168" t="s">
        <v>63</v>
      </c>
      <c r="N251" s="14" t="s">
        <v>64</v>
      </c>
      <c r="O251" s="167">
        <v>38168</v>
      </c>
      <c r="P251" s="14">
        <v>15.8</v>
      </c>
      <c r="Q251" s="14">
        <f t="shared" si="11"/>
        <v>1.1999999999999993</v>
      </c>
      <c r="R251" s="169">
        <f t="shared" si="12"/>
        <v>2</v>
      </c>
    </row>
    <row r="252" spans="6:18" x14ac:dyDescent="0.2">
      <c r="F252" s="14" t="s">
        <v>63</v>
      </c>
      <c r="G252" s="14" t="s">
        <v>64</v>
      </c>
      <c r="H252" s="14" t="s">
        <v>255</v>
      </c>
      <c r="I252" s="14">
        <v>19.8</v>
      </c>
      <c r="J252" s="14"/>
      <c r="K252" s="14"/>
      <c r="M252" s="168" t="s">
        <v>63</v>
      </c>
      <c r="N252" s="14" t="s">
        <v>64</v>
      </c>
      <c r="O252" s="167">
        <v>38169</v>
      </c>
      <c r="P252" s="14">
        <v>13.8</v>
      </c>
      <c r="Q252" s="14">
        <f t="shared" si="11"/>
        <v>3.1999999999999993</v>
      </c>
      <c r="R252" s="169">
        <f t="shared" si="12"/>
        <v>2.2333333333333329</v>
      </c>
    </row>
    <row r="253" spans="6:18" x14ac:dyDescent="0.2">
      <c r="F253" s="14" t="s">
        <v>63</v>
      </c>
      <c r="G253" s="14" t="s">
        <v>64</v>
      </c>
      <c r="H253" s="14" t="s">
        <v>256</v>
      </c>
      <c r="I253" s="14">
        <v>19.7</v>
      </c>
      <c r="J253" s="14"/>
      <c r="K253" s="14"/>
      <c r="M253" s="168" t="s">
        <v>63</v>
      </c>
      <c r="N253" s="14" t="s">
        <v>64</v>
      </c>
      <c r="O253" s="167">
        <v>38170</v>
      </c>
      <c r="P253" s="14">
        <v>14.1</v>
      </c>
      <c r="Q253" s="14">
        <f t="shared" si="11"/>
        <v>2.9000000000000004</v>
      </c>
      <c r="R253" s="169">
        <f t="shared" si="12"/>
        <v>2.4333333333333331</v>
      </c>
    </row>
    <row r="254" spans="6:18" x14ac:dyDescent="0.2">
      <c r="F254" s="14" t="s">
        <v>63</v>
      </c>
      <c r="G254" s="14" t="s">
        <v>64</v>
      </c>
      <c r="H254" s="14" t="s">
        <v>257</v>
      </c>
      <c r="I254" s="14">
        <v>22.3</v>
      </c>
      <c r="J254" s="14"/>
      <c r="K254" s="14"/>
      <c r="M254" s="168" t="s">
        <v>63</v>
      </c>
      <c r="N254" s="14" t="s">
        <v>64</v>
      </c>
      <c r="O254" s="167">
        <v>38171</v>
      </c>
      <c r="P254" s="14">
        <v>14.6</v>
      </c>
      <c r="Q254" s="14">
        <f t="shared" si="11"/>
        <v>2.4000000000000004</v>
      </c>
      <c r="R254" s="169">
        <f t="shared" si="12"/>
        <v>2.8333333333333335</v>
      </c>
    </row>
    <row r="255" spans="6:18" x14ac:dyDescent="0.2">
      <c r="F255" s="14" t="s">
        <v>63</v>
      </c>
      <c r="G255" s="14" t="s">
        <v>64</v>
      </c>
      <c r="H255" s="14" t="s">
        <v>258</v>
      </c>
      <c r="I255" s="14">
        <v>19</v>
      </c>
      <c r="J255" s="14"/>
      <c r="K255" s="14"/>
      <c r="M255" s="168" t="s">
        <v>63</v>
      </c>
      <c r="N255" s="14" t="s">
        <v>64</v>
      </c>
      <c r="O255" s="167">
        <v>38172</v>
      </c>
      <c r="P255" s="14">
        <v>14.1</v>
      </c>
      <c r="Q255" s="14">
        <f t="shared" si="11"/>
        <v>2.9000000000000004</v>
      </c>
      <c r="R255" s="169">
        <f t="shared" si="12"/>
        <v>2.7333333333333338</v>
      </c>
    </row>
    <row r="256" spans="6:18" x14ac:dyDescent="0.2">
      <c r="F256" s="14" t="s">
        <v>63</v>
      </c>
      <c r="G256" s="14" t="s">
        <v>64</v>
      </c>
      <c r="H256" s="14" t="s">
        <v>259</v>
      </c>
      <c r="I256" s="14">
        <v>15.7</v>
      </c>
      <c r="J256" s="14"/>
      <c r="K256" s="14"/>
      <c r="M256" s="168" t="s">
        <v>63</v>
      </c>
      <c r="N256" s="14" t="s">
        <v>64</v>
      </c>
      <c r="O256" s="167">
        <v>38173</v>
      </c>
      <c r="P256" s="14">
        <v>12.6</v>
      </c>
      <c r="Q256" s="14">
        <f t="shared" si="11"/>
        <v>4.4000000000000004</v>
      </c>
      <c r="R256" s="169">
        <f t="shared" si="12"/>
        <v>3.2333333333333338</v>
      </c>
    </row>
    <row r="257" spans="6:18" x14ac:dyDescent="0.2">
      <c r="F257" s="14" t="s">
        <v>63</v>
      </c>
      <c r="G257" s="14" t="s">
        <v>64</v>
      </c>
      <c r="H257" s="14" t="s">
        <v>260</v>
      </c>
      <c r="I257" s="14">
        <v>14.2</v>
      </c>
      <c r="J257" s="14"/>
      <c r="K257" s="14"/>
      <c r="M257" s="168" t="s">
        <v>63</v>
      </c>
      <c r="N257" s="14" t="s">
        <v>64</v>
      </c>
      <c r="O257" s="167">
        <v>38174</v>
      </c>
      <c r="P257" s="14">
        <v>14.4</v>
      </c>
      <c r="Q257" s="14">
        <f t="shared" si="11"/>
        <v>2.5999999999999996</v>
      </c>
      <c r="R257" s="169">
        <f t="shared" si="12"/>
        <v>3.3000000000000003</v>
      </c>
    </row>
    <row r="258" spans="6:18" x14ac:dyDescent="0.2">
      <c r="F258" s="14" t="s">
        <v>63</v>
      </c>
      <c r="G258" s="14" t="s">
        <v>64</v>
      </c>
      <c r="H258" s="14" t="s">
        <v>261</v>
      </c>
      <c r="I258" s="14">
        <v>15.2</v>
      </c>
      <c r="J258" s="14"/>
      <c r="K258" s="14"/>
      <c r="M258" s="168" t="s">
        <v>63</v>
      </c>
      <c r="N258" s="14" t="s">
        <v>64</v>
      </c>
      <c r="O258" s="167">
        <v>38175</v>
      </c>
      <c r="P258" s="14">
        <v>14.1</v>
      </c>
      <c r="Q258" s="14">
        <f t="shared" si="11"/>
        <v>2.9000000000000004</v>
      </c>
      <c r="R258" s="169">
        <f t="shared" si="12"/>
        <v>3.3000000000000003</v>
      </c>
    </row>
    <row r="259" spans="6:18" x14ac:dyDescent="0.2">
      <c r="F259" s="14" t="s">
        <v>63</v>
      </c>
      <c r="G259" s="14" t="s">
        <v>64</v>
      </c>
      <c r="H259" s="14" t="s">
        <v>262</v>
      </c>
      <c r="I259" s="14">
        <v>15.9</v>
      </c>
      <c r="J259" s="14"/>
      <c r="K259" s="14"/>
      <c r="M259" s="168" t="s">
        <v>63</v>
      </c>
      <c r="N259" s="14" t="s">
        <v>64</v>
      </c>
      <c r="O259" s="167">
        <v>38176</v>
      </c>
      <c r="P259" s="14">
        <v>14.8</v>
      </c>
      <c r="Q259" s="14">
        <f t="shared" si="11"/>
        <v>2.1999999999999993</v>
      </c>
      <c r="R259" s="169">
        <f t="shared" si="12"/>
        <v>2.5666666666666664</v>
      </c>
    </row>
    <row r="260" spans="6:18" x14ac:dyDescent="0.2">
      <c r="F260" s="14" t="s">
        <v>63</v>
      </c>
      <c r="G260" s="14" t="s">
        <v>64</v>
      </c>
      <c r="H260" s="14" t="s">
        <v>263</v>
      </c>
      <c r="I260" s="14">
        <v>14.7</v>
      </c>
      <c r="J260" s="14"/>
      <c r="K260" s="14"/>
      <c r="M260" s="168" t="s">
        <v>63</v>
      </c>
      <c r="N260" s="14" t="s">
        <v>64</v>
      </c>
      <c r="O260" s="167">
        <v>38177</v>
      </c>
      <c r="P260" s="14">
        <v>16</v>
      </c>
      <c r="Q260" s="14">
        <f t="shared" si="11"/>
        <v>1</v>
      </c>
      <c r="R260" s="169">
        <f t="shared" si="12"/>
        <v>2.0333333333333332</v>
      </c>
    </row>
    <row r="261" spans="6:18" x14ac:dyDescent="0.2">
      <c r="F261" s="14" t="s">
        <v>63</v>
      </c>
      <c r="G261" s="14" t="s">
        <v>64</v>
      </c>
      <c r="H261" s="14" t="s">
        <v>264</v>
      </c>
      <c r="I261" s="14">
        <v>13.1</v>
      </c>
      <c r="J261" s="14"/>
      <c r="K261" s="14"/>
      <c r="M261" s="168" t="s">
        <v>63</v>
      </c>
      <c r="N261" s="14" t="s">
        <v>64</v>
      </c>
      <c r="O261" s="167">
        <v>38178</v>
      </c>
      <c r="P261" s="14">
        <v>17</v>
      </c>
      <c r="Q261" s="14">
        <f t="shared" si="11"/>
        <v>0</v>
      </c>
      <c r="R261" s="169">
        <f t="shared" si="12"/>
        <v>1.0666666666666664</v>
      </c>
    </row>
    <row r="262" spans="6:18" x14ac:dyDescent="0.2">
      <c r="F262" s="14" t="s">
        <v>63</v>
      </c>
      <c r="G262" s="14" t="s">
        <v>64</v>
      </c>
      <c r="H262" s="14" t="s">
        <v>265</v>
      </c>
      <c r="I262" s="14">
        <v>12.1</v>
      </c>
      <c r="J262" s="14"/>
      <c r="K262" s="14"/>
      <c r="M262" s="168" t="s">
        <v>63</v>
      </c>
      <c r="N262" s="14" t="s">
        <v>64</v>
      </c>
      <c r="O262" s="167">
        <v>38179</v>
      </c>
      <c r="P262" s="14">
        <v>15.7</v>
      </c>
      <c r="Q262" s="14">
        <f t="shared" si="11"/>
        <v>1.3000000000000007</v>
      </c>
      <c r="R262" s="169">
        <f t="shared" si="12"/>
        <v>0.76666666666666694</v>
      </c>
    </row>
    <row r="263" spans="6:18" x14ac:dyDescent="0.2">
      <c r="F263" s="14" t="s">
        <v>63</v>
      </c>
      <c r="G263" s="14" t="s">
        <v>64</v>
      </c>
      <c r="H263" s="14" t="s">
        <v>266</v>
      </c>
      <c r="I263" s="14">
        <v>13.8</v>
      </c>
      <c r="J263" s="14"/>
      <c r="K263" s="14"/>
      <c r="M263" s="168" t="s">
        <v>63</v>
      </c>
      <c r="N263" s="14" t="s">
        <v>64</v>
      </c>
      <c r="O263" s="167">
        <v>38180</v>
      </c>
      <c r="P263" s="14">
        <v>15.3</v>
      </c>
      <c r="Q263" s="14">
        <f t="shared" si="11"/>
        <v>1.6999999999999993</v>
      </c>
      <c r="R263" s="169">
        <f t="shared" si="12"/>
        <v>1</v>
      </c>
    </row>
    <row r="264" spans="6:18" x14ac:dyDescent="0.2">
      <c r="F264" s="14" t="s">
        <v>63</v>
      </c>
      <c r="G264" s="14" t="s">
        <v>64</v>
      </c>
      <c r="H264" s="14" t="s">
        <v>267</v>
      </c>
      <c r="I264" s="14">
        <v>12.7</v>
      </c>
      <c r="J264" s="14"/>
      <c r="K264" s="14"/>
      <c r="M264" s="168" t="s">
        <v>63</v>
      </c>
      <c r="N264" s="14" t="s">
        <v>64</v>
      </c>
      <c r="O264" s="167">
        <v>38181</v>
      </c>
      <c r="P264" s="14">
        <v>13.4</v>
      </c>
      <c r="Q264" s="14">
        <f t="shared" si="11"/>
        <v>3.5999999999999996</v>
      </c>
      <c r="R264" s="169">
        <f t="shared" si="12"/>
        <v>2.1999999999999997</v>
      </c>
    </row>
    <row r="265" spans="6:18" x14ac:dyDescent="0.2">
      <c r="F265" s="14" t="s">
        <v>63</v>
      </c>
      <c r="G265" s="14" t="s">
        <v>64</v>
      </c>
      <c r="H265" s="14" t="s">
        <v>268</v>
      </c>
      <c r="I265" s="14">
        <v>14.9</v>
      </c>
      <c r="J265" s="14"/>
      <c r="K265" s="14"/>
      <c r="M265" s="168" t="s">
        <v>63</v>
      </c>
      <c r="N265" s="14" t="s">
        <v>64</v>
      </c>
      <c r="O265" s="167">
        <v>38182</v>
      </c>
      <c r="P265" s="14">
        <v>12.6</v>
      </c>
      <c r="Q265" s="14">
        <f t="shared" si="11"/>
        <v>4.4000000000000004</v>
      </c>
      <c r="R265" s="169">
        <f t="shared" si="12"/>
        <v>3.2333333333333329</v>
      </c>
    </row>
    <row r="266" spans="6:18" x14ac:dyDescent="0.2">
      <c r="F266" s="14" t="s">
        <v>63</v>
      </c>
      <c r="G266" s="14" t="s">
        <v>64</v>
      </c>
      <c r="H266" s="14" t="s">
        <v>269</v>
      </c>
      <c r="I266" s="14">
        <v>14.9</v>
      </c>
      <c r="J266" s="14"/>
      <c r="K266" s="14"/>
      <c r="M266" s="168" t="s">
        <v>63</v>
      </c>
      <c r="N266" s="14" t="s">
        <v>64</v>
      </c>
      <c r="O266" s="167">
        <v>38183</v>
      </c>
      <c r="P266" s="14">
        <v>12.1</v>
      </c>
      <c r="Q266" s="14">
        <f t="shared" si="11"/>
        <v>4.9000000000000004</v>
      </c>
      <c r="R266" s="169">
        <f t="shared" si="12"/>
        <v>4.3</v>
      </c>
    </row>
    <row r="267" spans="6:18" x14ac:dyDescent="0.2">
      <c r="F267" s="14" t="s">
        <v>63</v>
      </c>
      <c r="G267" s="14" t="s">
        <v>64</v>
      </c>
      <c r="H267" s="14" t="s">
        <v>270</v>
      </c>
      <c r="I267" s="14">
        <v>12.5</v>
      </c>
      <c r="J267" s="14"/>
      <c r="K267" s="14"/>
      <c r="M267" s="168" t="s">
        <v>63</v>
      </c>
      <c r="N267" s="14" t="s">
        <v>64</v>
      </c>
      <c r="O267" s="167">
        <v>38184</v>
      </c>
      <c r="P267" s="14">
        <v>14.1</v>
      </c>
      <c r="Q267" s="14">
        <f t="shared" si="11"/>
        <v>2.9000000000000004</v>
      </c>
      <c r="R267" s="169">
        <f t="shared" si="12"/>
        <v>4.0666666666666673</v>
      </c>
    </row>
    <row r="268" spans="6:18" x14ac:dyDescent="0.2">
      <c r="F268" s="14" t="s">
        <v>63</v>
      </c>
      <c r="G268" s="14" t="s">
        <v>64</v>
      </c>
      <c r="H268" s="14" t="s">
        <v>271</v>
      </c>
      <c r="I268" s="14">
        <v>18.100000000000001</v>
      </c>
      <c r="J268" s="14"/>
      <c r="K268" s="14"/>
      <c r="M268" s="168" t="s">
        <v>63</v>
      </c>
      <c r="N268" s="14" t="s">
        <v>64</v>
      </c>
      <c r="O268" s="167">
        <v>38185</v>
      </c>
      <c r="P268" s="14">
        <v>16.100000000000001</v>
      </c>
      <c r="Q268" s="14">
        <f t="shared" si="11"/>
        <v>0.89999999999999858</v>
      </c>
      <c r="R268" s="169">
        <f t="shared" si="12"/>
        <v>2.9</v>
      </c>
    </row>
    <row r="269" spans="6:18" x14ac:dyDescent="0.2">
      <c r="F269" s="14" t="s">
        <v>63</v>
      </c>
      <c r="G269" s="14" t="s">
        <v>64</v>
      </c>
      <c r="H269" s="14" t="s">
        <v>272</v>
      </c>
      <c r="I269" s="14">
        <v>17.899999999999999</v>
      </c>
      <c r="J269" s="14"/>
      <c r="K269" s="14"/>
      <c r="M269" s="168" t="s">
        <v>63</v>
      </c>
      <c r="N269" s="14" t="s">
        <v>64</v>
      </c>
      <c r="O269" s="167">
        <v>38186</v>
      </c>
      <c r="P269" s="14">
        <v>13</v>
      </c>
      <c r="Q269" s="14">
        <f t="shared" ref="Q269:Q332" si="13">IF($D$45&gt;P269,$D$45-P269,0)</f>
        <v>4</v>
      </c>
      <c r="R269" s="169">
        <f t="shared" si="12"/>
        <v>2.5999999999999996</v>
      </c>
    </row>
    <row r="270" spans="6:18" x14ac:dyDescent="0.2">
      <c r="F270" s="14" t="s">
        <v>63</v>
      </c>
      <c r="G270" s="14" t="s">
        <v>64</v>
      </c>
      <c r="H270" s="14" t="s">
        <v>273</v>
      </c>
      <c r="I270" s="14">
        <v>19.7</v>
      </c>
      <c r="J270" s="14"/>
      <c r="K270" s="14"/>
      <c r="M270" s="168" t="s">
        <v>63</v>
      </c>
      <c r="N270" s="14" t="s">
        <v>64</v>
      </c>
      <c r="O270" s="167">
        <v>38187</v>
      </c>
      <c r="P270" s="14">
        <v>14.1</v>
      </c>
      <c r="Q270" s="14">
        <f t="shared" si="13"/>
        <v>2.9000000000000004</v>
      </c>
      <c r="R270" s="169">
        <f t="shared" si="12"/>
        <v>2.5999999999999996</v>
      </c>
    </row>
    <row r="271" spans="6:18" x14ac:dyDescent="0.2">
      <c r="F271" s="14" t="s">
        <v>63</v>
      </c>
      <c r="G271" s="14" t="s">
        <v>64</v>
      </c>
      <c r="H271" s="14" t="s">
        <v>274</v>
      </c>
      <c r="I271" s="14">
        <v>15.9</v>
      </c>
      <c r="J271" s="14"/>
      <c r="K271" s="14"/>
      <c r="M271" s="168" t="s">
        <v>63</v>
      </c>
      <c r="N271" s="14" t="s">
        <v>64</v>
      </c>
      <c r="O271" s="167">
        <v>38188</v>
      </c>
      <c r="P271" s="14">
        <v>15.2</v>
      </c>
      <c r="Q271" s="14">
        <f t="shared" si="13"/>
        <v>1.8000000000000007</v>
      </c>
      <c r="R271" s="169">
        <f t="shared" ref="R271:R334" si="14">AVERAGE(Q269:Q271)</f>
        <v>2.9000000000000004</v>
      </c>
    </row>
    <row r="272" spans="6:18" x14ac:dyDescent="0.2">
      <c r="F272" s="14" t="s">
        <v>63</v>
      </c>
      <c r="G272" s="14" t="s">
        <v>64</v>
      </c>
      <c r="H272" s="14" t="s">
        <v>275</v>
      </c>
      <c r="I272" s="14">
        <v>15.9</v>
      </c>
      <c r="J272" s="14"/>
      <c r="K272" s="14"/>
      <c r="M272" s="168" t="s">
        <v>63</v>
      </c>
      <c r="N272" s="14" t="s">
        <v>64</v>
      </c>
      <c r="O272" s="167">
        <v>38189</v>
      </c>
      <c r="P272" s="14">
        <v>16.899999999999999</v>
      </c>
      <c r="Q272" s="14">
        <f t="shared" si="13"/>
        <v>0.10000000000000142</v>
      </c>
      <c r="R272" s="169">
        <f t="shared" si="14"/>
        <v>1.6000000000000008</v>
      </c>
    </row>
    <row r="273" spans="6:18" x14ac:dyDescent="0.2">
      <c r="F273" s="14" t="s">
        <v>63</v>
      </c>
      <c r="G273" s="14" t="s">
        <v>64</v>
      </c>
      <c r="H273" s="14" t="s">
        <v>276</v>
      </c>
      <c r="I273" s="14">
        <v>17</v>
      </c>
      <c r="J273" s="14"/>
      <c r="K273" s="14"/>
      <c r="M273" s="168" t="s">
        <v>63</v>
      </c>
      <c r="N273" s="14" t="s">
        <v>64</v>
      </c>
      <c r="O273" s="167">
        <v>38190</v>
      </c>
      <c r="P273" s="14">
        <v>16.100000000000001</v>
      </c>
      <c r="Q273" s="14">
        <f t="shared" si="13"/>
        <v>0.89999999999999858</v>
      </c>
      <c r="R273" s="169">
        <f t="shared" si="14"/>
        <v>0.93333333333333357</v>
      </c>
    </row>
    <row r="274" spans="6:18" x14ac:dyDescent="0.2">
      <c r="F274" s="14" t="s">
        <v>63</v>
      </c>
      <c r="G274" s="14" t="s">
        <v>64</v>
      </c>
      <c r="H274" s="14" t="s">
        <v>277</v>
      </c>
      <c r="I274" s="14">
        <v>15.4</v>
      </c>
      <c r="J274" s="14"/>
      <c r="K274" s="14"/>
      <c r="M274" s="168" t="s">
        <v>63</v>
      </c>
      <c r="N274" s="14" t="s">
        <v>64</v>
      </c>
      <c r="O274" s="167">
        <v>38191</v>
      </c>
      <c r="P274" s="14">
        <v>19.3</v>
      </c>
      <c r="Q274" s="14">
        <f t="shared" si="13"/>
        <v>0</v>
      </c>
      <c r="R274" s="169">
        <f t="shared" si="14"/>
        <v>0.33333333333333331</v>
      </c>
    </row>
    <row r="275" spans="6:18" x14ac:dyDescent="0.2">
      <c r="F275" s="14" t="s">
        <v>63</v>
      </c>
      <c r="G275" s="14" t="s">
        <v>64</v>
      </c>
      <c r="H275" s="14" t="s">
        <v>278</v>
      </c>
      <c r="I275" s="14">
        <v>17.5</v>
      </c>
      <c r="J275" s="14"/>
      <c r="K275" s="14"/>
      <c r="M275" s="168" t="s">
        <v>63</v>
      </c>
      <c r="N275" s="14" t="s">
        <v>64</v>
      </c>
      <c r="O275" s="167">
        <v>38192</v>
      </c>
      <c r="P275" s="14">
        <v>17.600000000000001</v>
      </c>
      <c r="Q275" s="14">
        <f t="shared" si="13"/>
        <v>0</v>
      </c>
      <c r="R275" s="169">
        <f t="shared" si="14"/>
        <v>0.29999999999999954</v>
      </c>
    </row>
    <row r="276" spans="6:18" x14ac:dyDescent="0.2">
      <c r="F276" s="14" t="s">
        <v>63</v>
      </c>
      <c r="G276" s="14" t="s">
        <v>64</v>
      </c>
      <c r="H276" s="14" t="s">
        <v>279</v>
      </c>
      <c r="I276" s="14">
        <v>18.100000000000001</v>
      </c>
      <c r="J276" s="14"/>
      <c r="K276" s="14"/>
      <c r="M276" s="168" t="s">
        <v>63</v>
      </c>
      <c r="N276" s="14" t="s">
        <v>64</v>
      </c>
      <c r="O276" s="167">
        <v>38193</v>
      </c>
      <c r="P276" s="14">
        <v>15.4</v>
      </c>
      <c r="Q276" s="14">
        <f t="shared" si="13"/>
        <v>1.5999999999999996</v>
      </c>
      <c r="R276" s="169">
        <f t="shared" si="14"/>
        <v>0.53333333333333321</v>
      </c>
    </row>
    <row r="277" spans="6:18" x14ac:dyDescent="0.2">
      <c r="F277" s="14" t="s">
        <v>63</v>
      </c>
      <c r="G277" s="14" t="s">
        <v>64</v>
      </c>
      <c r="H277" s="14" t="s">
        <v>280</v>
      </c>
      <c r="I277" s="14">
        <v>20</v>
      </c>
      <c r="J277" s="14"/>
      <c r="K277" s="14"/>
      <c r="M277" s="168" t="s">
        <v>63</v>
      </c>
      <c r="N277" s="14" t="s">
        <v>64</v>
      </c>
      <c r="O277" s="167">
        <v>38194</v>
      </c>
      <c r="P277" s="14">
        <v>13.1</v>
      </c>
      <c r="Q277" s="14">
        <f t="shared" si="13"/>
        <v>3.9000000000000004</v>
      </c>
      <c r="R277" s="169">
        <f t="shared" si="14"/>
        <v>1.8333333333333333</v>
      </c>
    </row>
    <row r="278" spans="6:18" x14ac:dyDescent="0.2">
      <c r="F278" s="14" t="s">
        <v>63</v>
      </c>
      <c r="G278" s="14" t="s">
        <v>64</v>
      </c>
      <c r="H278" s="14" t="s">
        <v>281</v>
      </c>
      <c r="I278" s="14">
        <v>21.4</v>
      </c>
      <c r="J278" s="14"/>
      <c r="K278" s="14"/>
      <c r="M278" s="168" t="s">
        <v>63</v>
      </c>
      <c r="N278" s="14" t="s">
        <v>64</v>
      </c>
      <c r="O278" s="167">
        <v>38195</v>
      </c>
      <c r="P278" s="14">
        <v>14.8</v>
      </c>
      <c r="Q278" s="14">
        <f t="shared" si="13"/>
        <v>2.1999999999999993</v>
      </c>
      <c r="R278" s="169">
        <f t="shared" si="14"/>
        <v>2.5666666666666664</v>
      </c>
    </row>
    <row r="279" spans="6:18" x14ac:dyDescent="0.2">
      <c r="F279" s="14" t="s">
        <v>63</v>
      </c>
      <c r="G279" s="14" t="s">
        <v>64</v>
      </c>
      <c r="H279" s="14" t="s">
        <v>282</v>
      </c>
      <c r="I279" s="14">
        <v>17.600000000000001</v>
      </c>
      <c r="J279" s="14"/>
      <c r="K279" s="14"/>
      <c r="M279" s="168" t="s">
        <v>63</v>
      </c>
      <c r="N279" s="14" t="s">
        <v>64</v>
      </c>
      <c r="O279" s="167">
        <v>38196</v>
      </c>
      <c r="P279" s="14">
        <v>17.2</v>
      </c>
      <c r="Q279" s="14">
        <f t="shared" si="13"/>
        <v>0</v>
      </c>
      <c r="R279" s="169">
        <f t="shared" si="14"/>
        <v>2.0333333333333332</v>
      </c>
    </row>
    <row r="280" spans="6:18" x14ac:dyDescent="0.2">
      <c r="F280" s="14" t="s">
        <v>63</v>
      </c>
      <c r="G280" s="14" t="s">
        <v>64</v>
      </c>
      <c r="H280" s="14" t="s">
        <v>283</v>
      </c>
      <c r="I280" s="14">
        <v>18.3</v>
      </c>
      <c r="J280" s="14"/>
      <c r="K280" s="14"/>
      <c r="M280" s="168" t="s">
        <v>63</v>
      </c>
      <c r="N280" s="14" t="s">
        <v>64</v>
      </c>
      <c r="O280" s="167">
        <v>38197</v>
      </c>
      <c r="P280" s="14">
        <v>17.7</v>
      </c>
      <c r="Q280" s="14">
        <f t="shared" si="13"/>
        <v>0</v>
      </c>
      <c r="R280" s="169">
        <f t="shared" si="14"/>
        <v>0.73333333333333306</v>
      </c>
    </row>
    <row r="281" spans="6:18" x14ac:dyDescent="0.2">
      <c r="F281" s="14" t="s">
        <v>63</v>
      </c>
      <c r="G281" s="14" t="s">
        <v>64</v>
      </c>
      <c r="H281" s="14" t="s">
        <v>284</v>
      </c>
      <c r="I281" s="14">
        <v>14.4</v>
      </c>
      <c r="J281" s="14"/>
      <c r="K281" s="14"/>
      <c r="M281" s="168" t="s">
        <v>63</v>
      </c>
      <c r="N281" s="14" t="s">
        <v>64</v>
      </c>
      <c r="O281" s="167">
        <v>38198</v>
      </c>
      <c r="P281" s="14">
        <v>18.8</v>
      </c>
      <c r="Q281" s="14">
        <f t="shared" si="13"/>
        <v>0</v>
      </c>
      <c r="R281" s="169">
        <f t="shared" si="14"/>
        <v>0</v>
      </c>
    </row>
    <row r="282" spans="6:18" x14ac:dyDescent="0.2">
      <c r="F282" s="14" t="s">
        <v>63</v>
      </c>
      <c r="G282" s="14" t="s">
        <v>64</v>
      </c>
      <c r="H282" s="14" t="s">
        <v>285</v>
      </c>
      <c r="I282" s="14">
        <v>16.5</v>
      </c>
      <c r="J282" s="14"/>
      <c r="K282" s="14"/>
      <c r="M282" s="168" t="s">
        <v>63</v>
      </c>
      <c r="N282" s="14" t="s">
        <v>64</v>
      </c>
      <c r="O282" s="167">
        <v>38199</v>
      </c>
      <c r="P282" s="14">
        <v>18.7</v>
      </c>
      <c r="Q282" s="14">
        <f t="shared" si="13"/>
        <v>0</v>
      </c>
      <c r="R282" s="169">
        <f t="shared" si="14"/>
        <v>0</v>
      </c>
    </row>
    <row r="283" spans="6:18" x14ac:dyDescent="0.2">
      <c r="F283" s="14" t="s">
        <v>63</v>
      </c>
      <c r="G283" s="14" t="s">
        <v>64</v>
      </c>
      <c r="H283" s="14" t="s">
        <v>286</v>
      </c>
      <c r="I283" s="14">
        <v>14.9</v>
      </c>
      <c r="J283" s="14"/>
      <c r="K283" s="14"/>
      <c r="M283" s="168" t="s">
        <v>63</v>
      </c>
      <c r="N283" s="14" t="s">
        <v>64</v>
      </c>
      <c r="O283" s="167">
        <v>38200</v>
      </c>
      <c r="P283" s="14">
        <v>20.3</v>
      </c>
      <c r="Q283" s="14">
        <f t="shared" si="13"/>
        <v>0</v>
      </c>
      <c r="R283" s="169">
        <f t="shared" si="14"/>
        <v>0</v>
      </c>
    </row>
    <row r="284" spans="6:18" x14ac:dyDescent="0.2">
      <c r="F284" s="14" t="s">
        <v>63</v>
      </c>
      <c r="G284" s="14" t="s">
        <v>64</v>
      </c>
      <c r="H284" s="14" t="s">
        <v>287</v>
      </c>
      <c r="I284" s="14">
        <v>16.399999999999999</v>
      </c>
      <c r="J284" s="14"/>
      <c r="K284" s="14"/>
      <c r="M284" s="168" t="s">
        <v>63</v>
      </c>
      <c r="N284" s="14" t="s">
        <v>64</v>
      </c>
      <c r="O284" s="167">
        <v>38201</v>
      </c>
      <c r="P284" s="14">
        <v>19.899999999999999</v>
      </c>
      <c r="Q284" s="14">
        <f t="shared" si="13"/>
        <v>0</v>
      </c>
      <c r="R284" s="169">
        <f t="shared" si="14"/>
        <v>0</v>
      </c>
    </row>
    <row r="285" spans="6:18" x14ac:dyDescent="0.2">
      <c r="F285" s="14" t="s">
        <v>63</v>
      </c>
      <c r="G285" s="14" t="s">
        <v>64</v>
      </c>
      <c r="H285" s="14" t="s">
        <v>288</v>
      </c>
      <c r="I285" s="14">
        <v>16.399999999999999</v>
      </c>
      <c r="J285" s="14"/>
      <c r="K285" s="14"/>
      <c r="M285" s="168" t="s">
        <v>63</v>
      </c>
      <c r="N285" s="14" t="s">
        <v>64</v>
      </c>
      <c r="O285" s="167">
        <v>38202</v>
      </c>
      <c r="P285" s="14">
        <v>18.8</v>
      </c>
      <c r="Q285" s="14">
        <f t="shared" si="13"/>
        <v>0</v>
      </c>
      <c r="R285" s="169">
        <f t="shared" si="14"/>
        <v>0</v>
      </c>
    </row>
    <row r="286" spans="6:18" x14ac:dyDescent="0.2">
      <c r="F286" s="14" t="s">
        <v>63</v>
      </c>
      <c r="G286" s="14" t="s">
        <v>64</v>
      </c>
      <c r="H286" s="14" t="s">
        <v>289</v>
      </c>
      <c r="I286" s="14">
        <v>16</v>
      </c>
      <c r="J286" s="14"/>
      <c r="K286" s="14"/>
      <c r="M286" s="168" t="s">
        <v>63</v>
      </c>
      <c r="N286" s="14" t="s">
        <v>64</v>
      </c>
      <c r="O286" s="167">
        <v>38203</v>
      </c>
      <c r="P286" s="14">
        <v>18.2</v>
      </c>
      <c r="Q286" s="14">
        <f t="shared" si="13"/>
        <v>0</v>
      </c>
      <c r="R286" s="169">
        <f t="shared" si="14"/>
        <v>0</v>
      </c>
    </row>
    <row r="287" spans="6:18" x14ac:dyDescent="0.2">
      <c r="F287" s="14" t="s">
        <v>63</v>
      </c>
      <c r="G287" s="14" t="s">
        <v>64</v>
      </c>
      <c r="H287" s="14" t="s">
        <v>290</v>
      </c>
      <c r="I287" s="14">
        <v>17.2</v>
      </c>
      <c r="J287" s="14"/>
      <c r="K287" s="14"/>
      <c r="M287" s="168" t="s">
        <v>63</v>
      </c>
      <c r="N287" s="14" t="s">
        <v>64</v>
      </c>
      <c r="O287" s="167">
        <v>38204</v>
      </c>
      <c r="P287" s="14">
        <v>19.5</v>
      </c>
      <c r="Q287" s="14">
        <f t="shared" si="13"/>
        <v>0</v>
      </c>
      <c r="R287" s="169">
        <f t="shared" si="14"/>
        <v>0</v>
      </c>
    </row>
    <row r="288" spans="6:18" x14ac:dyDescent="0.2">
      <c r="F288" s="14" t="s">
        <v>63</v>
      </c>
      <c r="G288" s="14" t="s">
        <v>64</v>
      </c>
      <c r="H288" s="14" t="s">
        <v>291</v>
      </c>
      <c r="I288" s="14">
        <v>16.899999999999999</v>
      </c>
      <c r="J288" s="14"/>
      <c r="K288" s="14"/>
      <c r="M288" s="168" t="s">
        <v>63</v>
      </c>
      <c r="N288" s="14" t="s">
        <v>64</v>
      </c>
      <c r="O288" s="167">
        <v>38205</v>
      </c>
      <c r="P288" s="14">
        <v>20.3</v>
      </c>
      <c r="Q288" s="14">
        <f t="shared" si="13"/>
        <v>0</v>
      </c>
      <c r="R288" s="169">
        <f t="shared" si="14"/>
        <v>0</v>
      </c>
    </row>
    <row r="289" spans="6:18" x14ac:dyDescent="0.2">
      <c r="F289" s="14" t="s">
        <v>63</v>
      </c>
      <c r="G289" s="14" t="s">
        <v>64</v>
      </c>
      <c r="H289" s="14" t="s">
        <v>292</v>
      </c>
      <c r="I289" s="14">
        <v>14.6</v>
      </c>
      <c r="J289" s="14"/>
      <c r="K289" s="14"/>
      <c r="M289" s="168" t="s">
        <v>63</v>
      </c>
      <c r="N289" s="14" t="s">
        <v>64</v>
      </c>
      <c r="O289" s="167">
        <v>38206</v>
      </c>
      <c r="P289" s="14">
        <v>21</v>
      </c>
      <c r="Q289" s="14">
        <f t="shared" si="13"/>
        <v>0</v>
      </c>
      <c r="R289" s="169">
        <f t="shared" si="14"/>
        <v>0</v>
      </c>
    </row>
    <row r="290" spans="6:18" x14ac:dyDescent="0.2">
      <c r="F290" s="14" t="s">
        <v>63</v>
      </c>
      <c r="G290" s="14" t="s">
        <v>64</v>
      </c>
      <c r="H290" s="14" t="s">
        <v>293</v>
      </c>
      <c r="I290" s="14">
        <v>16</v>
      </c>
      <c r="J290" s="14"/>
      <c r="K290" s="14"/>
      <c r="M290" s="168" t="s">
        <v>63</v>
      </c>
      <c r="N290" s="14" t="s">
        <v>64</v>
      </c>
      <c r="O290" s="167">
        <v>38207</v>
      </c>
      <c r="P290" s="14">
        <v>20.5</v>
      </c>
      <c r="Q290" s="14">
        <f t="shared" si="13"/>
        <v>0</v>
      </c>
      <c r="R290" s="169">
        <f t="shared" si="14"/>
        <v>0</v>
      </c>
    </row>
    <row r="291" spans="6:18" x14ac:dyDescent="0.2">
      <c r="F291" s="14" t="s">
        <v>63</v>
      </c>
      <c r="G291" s="14" t="s">
        <v>64</v>
      </c>
      <c r="H291" s="14" t="s">
        <v>294</v>
      </c>
      <c r="I291" s="14">
        <v>17.399999999999999</v>
      </c>
      <c r="J291" s="14"/>
      <c r="K291" s="14"/>
      <c r="M291" s="168" t="s">
        <v>63</v>
      </c>
      <c r="N291" s="14" t="s">
        <v>64</v>
      </c>
      <c r="O291" s="167">
        <v>38208</v>
      </c>
      <c r="P291" s="14">
        <v>21.6</v>
      </c>
      <c r="Q291" s="14">
        <f t="shared" si="13"/>
        <v>0</v>
      </c>
      <c r="R291" s="169">
        <f t="shared" si="14"/>
        <v>0</v>
      </c>
    </row>
    <row r="292" spans="6:18" x14ac:dyDescent="0.2">
      <c r="F292" s="14" t="s">
        <v>63</v>
      </c>
      <c r="G292" s="14" t="s">
        <v>64</v>
      </c>
      <c r="H292" s="14" t="s">
        <v>295</v>
      </c>
      <c r="I292" s="14">
        <v>16.5</v>
      </c>
      <c r="J292" s="14"/>
      <c r="K292" s="14"/>
      <c r="M292" s="168" t="s">
        <v>63</v>
      </c>
      <c r="N292" s="14" t="s">
        <v>64</v>
      </c>
      <c r="O292" s="167">
        <v>38209</v>
      </c>
      <c r="P292" s="14">
        <v>22</v>
      </c>
      <c r="Q292" s="14">
        <f t="shared" si="13"/>
        <v>0</v>
      </c>
      <c r="R292" s="169">
        <f t="shared" si="14"/>
        <v>0</v>
      </c>
    </row>
    <row r="293" spans="6:18" x14ac:dyDescent="0.2">
      <c r="F293" s="14" t="s">
        <v>63</v>
      </c>
      <c r="G293" s="14" t="s">
        <v>64</v>
      </c>
      <c r="H293" s="14" t="s">
        <v>296</v>
      </c>
      <c r="I293" s="14">
        <v>18.5</v>
      </c>
      <c r="J293" s="14"/>
      <c r="K293" s="14"/>
      <c r="M293" s="168" t="s">
        <v>63</v>
      </c>
      <c r="N293" s="14" t="s">
        <v>64</v>
      </c>
      <c r="O293" s="167">
        <v>38210</v>
      </c>
      <c r="P293" s="14">
        <v>22.4</v>
      </c>
      <c r="Q293" s="14">
        <f t="shared" si="13"/>
        <v>0</v>
      </c>
      <c r="R293" s="169">
        <f t="shared" si="14"/>
        <v>0</v>
      </c>
    </row>
    <row r="294" spans="6:18" x14ac:dyDescent="0.2">
      <c r="F294" s="14" t="s">
        <v>63</v>
      </c>
      <c r="G294" s="14" t="s">
        <v>64</v>
      </c>
      <c r="H294" s="14" t="s">
        <v>297</v>
      </c>
      <c r="I294" s="14">
        <v>18</v>
      </c>
      <c r="J294" s="14"/>
      <c r="K294" s="14"/>
      <c r="M294" s="168" t="s">
        <v>63</v>
      </c>
      <c r="N294" s="14" t="s">
        <v>64</v>
      </c>
      <c r="O294" s="167">
        <v>38211</v>
      </c>
      <c r="P294" s="14">
        <v>19.8</v>
      </c>
      <c r="Q294" s="14">
        <f t="shared" si="13"/>
        <v>0</v>
      </c>
      <c r="R294" s="169">
        <f t="shared" si="14"/>
        <v>0</v>
      </c>
    </row>
    <row r="295" spans="6:18" x14ac:dyDescent="0.2">
      <c r="F295" s="14" t="s">
        <v>63</v>
      </c>
      <c r="G295" s="14" t="s">
        <v>64</v>
      </c>
      <c r="H295" s="14" t="s">
        <v>298</v>
      </c>
      <c r="I295" s="14">
        <v>17.399999999999999</v>
      </c>
      <c r="J295" s="14"/>
      <c r="K295" s="14"/>
      <c r="M295" s="168" t="s">
        <v>63</v>
      </c>
      <c r="N295" s="14" t="s">
        <v>64</v>
      </c>
      <c r="O295" s="167">
        <v>38212</v>
      </c>
      <c r="P295" s="14">
        <v>16.399999999999999</v>
      </c>
      <c r="Q295" s="14">
        <f t="shared" si="13"/>
        <v>0.60000000000000142</v>
      </c>
      <c r="R295" s="169">
        <f t="shared" si="14"/>
        <v>0.20000000000000048</v>
      </c>
    </row>
    <row r="296" spans="6:18" x14ac:dyDescent="0.2">
      <c r="F296" s="14" t="s">
        <v>63</v>
      </c>
      <c r="G296" s="14" t="s">
        <v>64</v>
      </c>
      <c r="H296" s="14" t="s">
        <v>299</v>
      </c>
      <c r="I296" s="14">
        <v>17.600000000000001</v>
      </c>
      <c r="J296" s="14"/>
      <c r="K296" s="14"/>
      <c r="M296" s="168" t="s">
        <v>63</v>
      </c>
      <c r="N296" s="14" t="s">
        <v>64</v>
      </c>
      <c r="O296" s="167">
        <v>38213</v>
      </c>
      <c r="P296" s="14">
        <v>16.100000000000001</v>
      </c>
      <c r="Q296" s="14">
        <f t="shared" si="13"/>
        <v>0.89999999999999858</v>
      </c>
      <c r="R296" s="169">
        <f t="shared" si="14"/>
        <v>0.5</v>
      </c>
    </row>
    <row r="297" spans="6:18" x14ac:dyDescent="0.2">
      <c r="F297" s="14" t="s">
        <v>63</v>
      </c>
      <c r="G297" s="14" t="s">
        <v>64</v>
      </c>
      <c r="H297" s="14" t="s">
        <v>300</v>
      </c>
      <c r="I297" s="14">
        <v>14.2</v>
      </c>
      <c r="J297" s="14"/>
      <c r="K297" s="14"/>
      <c r="M297" s="168" t="s">
        <v>63</v>
      </c>
      <c r="N297" s="14" t="s">
        <v>64</v>
      </c>
      <c r="O297" s="167">
        <v>38214</v>
      </c>
      <c r="P297" s="14">
        <v>17</v>
      </c>
      <c r="Q297" s="14">
        <f t="shared" si="13"/>
        <v>0</v>
      </c>
      <c r="R297" s="169">
        <f t="shared" si="14"/>
        <v>0.5</v>
      </c>
    </row>
    <row r="298" spans="6:18" x14ac:dyDescent="0.2">
      <c r="F298" s="14" t="s">
        <v>63</v>
      </c>
      <c r="G298" s="14" t="s">
        <v>64</v>
      </c>
      <c r="H298" s="14" t="s">
        <v>301</v>
      </c>
      <c r="I298" s="14">
        <v>15.2</v>
      </c>
      <c r="J298" s="14"/>
      <c r="K298" s="14"/>
      <c r="M298" s="168" t="s">
        <v>63</v>
      </c>
      <c r="N298" s="14" t="s">
        <v>64</v>
      </c>
      <c r="O298" s="167">
        <v>38215</v>
      </c>
      <c r="P298" s="14">
        <v>11.5</v>
      </c>
      <c r="Q298" s="14">
        <f t="shared" si="13"/>
        <v>5.5</v>
      </c>
      <c r="R298" s="169">
        <f t="shared" si="14"/>
        <v>2.1333333333333329</v>
      </c>
    </row>
    <row r="299" spans="6:18" x14ac:dyDescent="0.2">
      <c r="F299" s="14" t="s">
        <v>63</v>
      </c>
      <c r="G299" s="14" t="s">
        <v>64</v>
      </c>
      <c r="H299" s="14" t="s">
        <v>302</v>
      </c>
      <c r="I299" s="14">
        <v>16.100000000000001</v>
      </c>
      <c r="J299" s="14"/>
      <c r="K299" s="14"/>
      <c r="M299" s="168" t="s">
        <v>63</v>
      </c>
      <c r="N299" s="14" t="s">
        <v>64</v>
      </c>
      <c r="O299" s="167">
        <v>38216</v>
      </c>
      <c r="P299" s="14">
        <v>12.8</v>
      </c>
      <c r="Q299" s="14">
        <f t="shared" si="13"/>
        <v>4.1999999999999993</v>
      </c>
      <c r="R299" s="169">
        <f t="shared" si="14"/>
        <v>3.2333333333333329</v>
      </c>
    </row>
    <row r="300" spans="6:18" x14ac:dyDescent="0.2">
      <c r="F300" s="14" t="s">
        <v>63</v>
      </c>
      <c r="G300" s="14" t="s">
        <v>64</v>
      </c>
      <c r="H300" s="14" t="s">
        <v>303</v>
      </c>
      <c r="I300" s="14">
        <v>14.8</v>
      </c>
      <c r="J300" s="14"/>
      <c r="K300" s="14"/>
      <c r="M300" s="168" t="s">
        <v>63</v>
      </c>
      <c r="N300" s="14" t="s">
        <v>64</v>
      </c>
      <c r="O300" s="167">
        <v>38217</v>
      </c>
      <c r="P300" s="14">
        <v>16</v>
      </c>
      <c r="Q300" s="14">
        <f t="shared" si="13"/>
        <v>1</v>
      </c>
      <c r="R300" s="169">
        <f t="shared" si="14"/>
        <v>3.5666666666666664</v>
      </c>
    </row>
    <row r="301" spans="6:18" x14ac:dyDescent="0.2">
      <c r="F301" s="14" t="s">
        <v>63</v>
      </c>
      <c r="G301" s="14" t="s">
        <v>64</v>
      </c>
      <c r="H301" s="14" t="s">
        <v>304</v>
      </c>
      <c r="I301" s="14">
        <v>14.7</v>
      </c>
      <c r="J301" s="14"/>
      <c r="K301" s="14"/>
      <c r="M301" s="168" t="s">
        <v>63</v>
      </c>
      <c r="N301" s="14" t="s">
        <v>64</v>
      </c>
      <c r="O301" s="167">
        <v>38218</v>
      </c>
      <c r="P301" s="14">
        <v>16.100000000000001</v>
      </c>
      <c r="Q301" s="14">
        <f t="shared" si="13"/>
        <v>0.89999999999999858</v>
      </c>
      <c r="R301" s="169">
        <f t="shared" si="14"/>
        <v>2.0333333333333328</v>
      </c>
    </row>
    <row r="302" spans="6:18" x14ac:dyDescent="0.2">
      <c r="F302" s="14" t="s">
        <v>63</v>
      </c>
      <c r="G302" s="14" t="s">
        <v>64</v>
      </c>
      <c r="H302" s="14" t="s">
        <v>305</v>
      </c>
      <c r="I302" s="14">
        <v>16.7</v>
      </c>
      <c r="J302" s="14"/>
      <c r="K302" s="14"/>
      <c r="M302" s="168" t="s">
        <v>63</v>
      </c>
      <c r="N302" s="14" t="s">
        <v>64</v>
      </c>
      <c r="O302" s="167">
        <v>38219</v>
      </c>
      <c r="P302" s="14">
        <v>16.2</v>
      </c>
      <c r="Q302" s="14">
        <f t="shared" si="13"/>
        <v>0.80000000000000071</v>
      </c>
      <c r="R302" s="169">
        <f t="shared" si="14"/>
        <v>0.8999999999999998</v>
      </c>
    </row>
    <row r="303" spans="6:18" x14ac:dyDescent="0.2">
      <c r="F303" s="14" t="s">
        <v>63</v>
      </c>
      <c r="G303" s="14" t="s">
        <v>64</v>
      </c>
      <c r="H303" s="14" t="s">
        <v>306</v>
      </c>
      <c r="I303" s="14">
        <v>16.7</v>
      </c>
      <c r="J303" s="14"/>
      <c r="K303" s="14"/>
      <c r="M303" s="168" t="s">
        <v>63</v>
      </c>
      <c r="N303" s="14" t="s">
        <v>64</v>
      </c>
      <c r="O303" s="167">
        <v>38220</v>
      </c>
      <c r="P303" s="14">
        <v>16.899999999999999</v>
      </c>
      <c r="Q303" s="14">
        <f t="shared" si="13"/>
        <v>0.10000000000000142</v>
      </c>
      <c r="R303" s="169">
        <f t="shared" si="14"/>
        <v>0.6000000000000002</v>
      </c>
    </row>
    <row r="304" spans="6:18" x14ac:dyDescent="0.2">
      <c r="F304" s="14" t="s">
        <v>63</v>
      </c>
      <c r="G304" s="14" t="s">
        <v>64</v>
      </c>
      <c r="H304" s="14" t="s">
        <v>307</v>
      </c>
      <c r="I304" s="14">
        <v>16.2</v>
      </c>
      <c r="J304" s="14"/>
      <c r="K304" s="14"/>
      <c r="M304" s="168" t="s">
        <v>63</v>
      </c>
      <c r="N304" s="14" t="s">
        <v>64</v>
      </c>
      <c r="O304" s="167">
        <v>38221</v>
      </c>
      <c r="P304" s="14">
        <v>10.9</v>
      </c>
      <c r="Q304" s="14">
        <f t="shared" si="13"/>
        <v>6.1</v>
      </c>
      <c r="R304" s="169">
        <f t="shared" si="14"/>
        <v>2.3333333333333339</v>
      </c>
    </row>
    <row r="305" spans="6:18" x14ac:dyDescent="0.2">
      <c r="F305" s="14" t="s">
        <v>63</v>
      </c>
      <c r="G305" s="14" t="s">
        <v>64</v>
      </c>
      <c r="H305" s="14" t="s">
        <v>308</v>
      </c>
      <c r="I305" s="14">
        <v>15.2</v>
      </c>
      <c r="J305" s="14"/>
      <c r="K305" s="14"/>
      <c r="M305" s="168" t="s">
        <v>63</v>
      </c>
      <c r="N305" s="14" t="s">
        <v>64</v>
      </c>
      <c r="O305" s="167">
        <v>38222</v>
      </c>
      <c r="P305" s="14">
        <v>9.5</v>
      </c>
      <c r="Q305" s="14">
        <f t="shared" si="13"/>
        <v>7.5</v>
      </c>
      <c r="R305" s="169">
        <f t="shared" si="14"/>
        <v>4.5666666666666673</v>
      </c>
    </row>
    <row r="306" spans="6:18" x14ac:dyDescent="0.2">
      <c r="F306" s="14" t="s">
        <v>63</v>
      </c>
      <c r="G306" s="14" t="s">
        <v>64</v>
      </c>
      <c r="H306" s="14" t="s">
        <v>309</v>
      </c>
      <c r="I306" s="14">
        <v>13.9</v>
      </c>
      <c r="J306" s="14"/>
      <c r="K306" s="14"/>
      <c r="M306" s="168" t="s">
        <v>63</v>
      </c>
      <c r="N306" s="14" t="s">
        <v>64</v>
      </c>
      <c r="O306" s="167">
        <v>38223</v>
      </c>
      <c r="P306" s="14">
        <v>10.7</v>
      </c>
      <c r="Q306" s="14">
        <f t="shared" si="13"/>
        <v>6.3000000000000007</v>
      </c>
      <c r="R306" s="169">
        <f t="shared" si="14"/>
        <v>6.6333333333333329</v>
      </c>
    </row>
    <row r="307" spans="6:18" x14ac:dyDescent="0.2">
      <c r="F307" s="14" t="s">
        <v>63</v>
      </c>
      <c r="G307" s="14" t="s">
        <v>64</v>
      </c>
      <c r="H307" s="14" t="s">
        <v>310</v>
      </c>
      <c r="I307" s="14">
        <v>14.5</v>
      </c>
      <c r="J307" s="14"/>
      <c r="K307" s="14"/>
      <c r="M307" s="168" t="s">
        <v>63</v>
      </c>
      <c r="N307" s="14" t="s">
        <v>64</v>
      </c>
      <c r="O307" s="167">
        <v>38224</v>
      </c>
      <c r="P307" s="14">
        <v>13.2</v>
      </c>
      <c r="Q307" s="14">
        <f t="shared" si="13"/>
        <v>3.8000000000000007</v>
      </c>
      <c r="R307" s="169">
        <f t="shared" si="14"/>
        <v>5.8666666666666671</v>
      </c>
    </row>
    <row r="308" spans="6:18" x14ac:dyDescent="0.2">
      <c r="F308" s="14" t="s">
        <v>63</v>
      </c>
      <c r="G308" s="14" t="s">
        <v>64</v>
      </c>
      <c r="H308" s="14" t="s">
        <v>311</v>
      </c>
      <c r="I308" s="14">
        <v>15.5</v>
      </c>
      <c r="J308" s="14"/>
      <c r="K308" s="14"/>
      <c r="M308" s="168" t="s">
        <v>63</v>
      </c>
      <c r="N308" s="14" t="s">
        <v>64</v>
      </c>
      <c r="O308" s="167">
        <v>38225</v>
      </c>
      <c r="P308" s="14">
        <v>12.5</v>
      </c>
      <c r="Q308" s="14">
        <f t="shared" si="13"/>
        <v>4.5</v>
      </c>
      <c r="R308" s="169">
        <f t="shared" si="14"/>
        <v>4.8666666666666671</v>
      </c>
    </row>
    <row r="309" spans="6:18" x14ac:dyDescent="0.2">
      <c r="F309" s="14" t="s">
        <v>63</v>
      </c>
      <c r="G309" s="14" t="s">
        <v>64</v>
      </c>
      <c r="H309" s="14" t="s">
        <v>312</v>
      </c>
      <c r="I309" s="14">
        <v>15.1</v>
      </c>
      <c r="J309" s="14"/>
      <c r="K309" s="14"/>
      <c r="M309" s="168" t="s">
        <v>63</v>
      </c>
      <c r="N309" s="14" t="s">
        <v>64</v>
      </c>
      <c r="O309" s="167">
        <v>38226</v>
      </c>
      <c r="P309" s="14">
        <v>13.2</v>
      </c>
      <c r="Q309" s="14">
        <f t="shared" si="13"/>
        <v>3.8000000000000007</v>
      </c>
      <c r="R309" s="169">
        <f t="shared" si="14"/>
        <v>4.0333333333333341</v>
      </c>
    </row>
    <row r="310" spans="6:18" x14ac:dyDescent="0.2">
      <c r="F310" s="14" t="s">
        <v>63</v>
      </c>
      <c r="G310" s="14" t="s">
        <v>64</v>
      </c>
      <c r="H310" s="14" t="s">
        <v>313</v>
      </c>
      <c r="I310" s="14">
        <v>13.2</v>
      </c>
      <c r="J310" s="14"/>
      <c r="K310" s="14"/>
      <c r="M310" s="168" t="s">
        <v>63</v>
      </c>
      <c r="N310" s="14" t="s">
        <v>64</v>
      </c>
      <c r="O310" s="167">
        <v>38227</v>
      </c>
      <c r="P310" s="14">
        <v>14</v>
      </c>
      <c r="Q310" s="14">
        <f t="shared" si="13"/>
        <v>3</v>
      </c>
      <c r="R310" s="169">
        <f t="shared" si="14"/>
        <v>3.7666666666666671</v>
      </c>
    </row>
    <row r="311" spans="6:18" x14ac:dyDescent="0.2">
      <c r="F311" s="14" t="s">
        <v>63</v>
      </c>
      <c r="G311" s="14" t="s">
        <v>64</v>
      </c>
      <c r="H311" s="14" t="s">
        <v>314</v>
      </c>
      <c r="I311" s="14">
        <v>14.2</v>
      </c>
      <c r="J311" s="14"/>
      <c r="K311" s="14"/>
      <c r="M311" s="168" t="s">
        <v>63</v>
      </c>
      <c r="N311" s="14" t="s">
        <v>64</v>
      </c>
      <c r="O311" s="167">
        <v>38228</v>
      </c>
      <c r="P311" s="14">
        <v>13.6</v>
      </c>
      <c r="Q311" s="14">
        <f t="shared" si="13"/>
        <v>3.4000000000000004</v>
      </c>
      <c r="R311" s="169">
        <f t="shared" si="14"/>
        <v>3.4000000000000004</v>
      </c>
    </row>
    <row r="312" spans="6:18" x14ac:dyDescent="0.2">
      <c r="F312" s="14" t="s">
        <v>63</v>
      </c>
      <c r="G312" s="14" t="s">
        <v>64</v>
      </c>
      <c r="H312" s="14" t="s">
        <v>315</v>
      </c>
      <c r="I312" s="14">
        <v>12.9</v>
      </c>
      <c r="J312" s="14"/>
      <c r="K312" s="14"/>
      <c r="M312" s="168" t="s">
        <v>63</v>
      </c>
      <c r="N312" s="14" t="s">
        <v>64</v>
      </c>
      <c r="O312" s="167">
        <v>38229</v>
      </c>
      <c r="P312" s="14">
        <v>12.9</v>
      </c>
      <c r="Q312" s="14">
        <f t="shared" si="13"/>
        <v>4.0999999999999996</v>
      </c>
      <c r="R312" s="169">
        <f t="shared" si="14"/>
        <v>3.5</v>
      </c>
    </row>
    <row r="313" spans="6:18" x14ac:dyDescent="0.2">
      <c r="F313" s="14" t="s">
        <v>63</v>
      </c>
      <c r="G313" s="14" t="s">
        <v>64</v>
      </c>
      <c r="H313" s="14" t="s">
        <v>316</v>
      </c>
      <c r="I313" s="14">
        <v>14.5</v>
      </c>
      <c r="J313" s="14"/>
      <c r="K313" s="14"/>
      <c r="M313" s="168" t="s">
        <v>63</v>
      </c>
      <c r="N313" s="14" t="s">
        <v>64</v>
      </c>
      <c r="O313" s="167">
        <v>38230</v>
      </c>
      <c r="P313" s="14">
        <v>12.2</v>
      </c>
      <c r="Q313" s="14">
        <f t="shared" si="13"/>
        <v>4.8000000000000007</v>
      </c>
      <c r="R313" s="169">
        <f t="shared" si="14"/>
        <v>4.1000000000000005</v>
      </c>
    </row>
    <row r="314" spans="6:18" x14ac:dyDescent="0.2">
      <c r="F314" s="14" t="s">
        <v>63</v>
      </c>
      <c r="G314" s="14" t="s">
        <v>64</v>
      </c>
      <c r="H314" s="14" t="s">
        <v>317</v>
      </c>
      <c r="I314" s="14">
        <v>13.9</v>
      </c>
      <c r="J314" s="14"/>
      <c r="K314" s="14"/>
      <c r="M314" s="168" t="s">
        <v>63</v>
      </c>
      <c r="N314" s="14" t="s">
        <v>64</v>
      </c>
      <c r="O314" s="167">
        <v>38231</v>
      </c>
      <c r="P314" s="14">
        <v>12.3</v>
      </c>
      <c r="Q314" s="14">
        <f t="shared" si="13"/>
        <v>4.6999999999999993</v>
      </c>
      <c r="R314" s="169">
        <f t="shared" si="14"/>
        <v>4.5333333333333332</v>
      </c>
    </row>
    <row r="315" spans="6:18" x14ac:dyDescent="0.2">
      <c r="F315" s="14" t="s">
        <v>63</v>
      </c>
      <c r="G315" s="14" t="s">
        <v>64</v>
      </c>
      <c r="H315" s="14" t="s">
        <v>318</v>
      </c>
      <c r="I315" s="14">
        <v>13.6</v>
      </c>
      <c r="J315" s="14"/>
      <c r="K315" s="14"/>
      <c r="M315" s="168" t="s">
        <v>63</v>
      </c>
      <c r="N315" s="14" t="s">
        <v>64</v>
      </c>
      <c r="O315" s="167">
        <v>38232</v>
      </c>
      <c r="P315" s="14">
        <v>11.4</v>
      </c>
      <c r="Q315" s="14">
        <f t="shared" si="13"/>
        <v>5.6</v>
      </c>
      <c r="R315" s="169">
        <f t="shared" si="14"/>
        <v>5.0333333333333332</v>
      </c>
    </row>
    <row r="316" spans="6:18" x14ac:dyDescent="0.2">
      <c r="F316" s="14" t="s">
        <v>63</v>
      </c>
      <c r="G316" s="14" t="s">
        <v>64</v>
      </c>
      <c r="H316" s="14" t="s">
        <v>319</v>
      </c>
      <c r="I316" s="14">
        <v>16.7</v>
      </c>
      <c r="J316" s="14"/>
      <c r="K316" s="14"/>
      <c r="M316" s="168" t="s">
        <v>63</v>
      </c>
      <c r="N316" s="14" t="s">
        <v>64</v>
      </c>
      <c r="O316" s="167">
        <v>38233</v>
      </c>
      <c r="P316" s="14">
        <v>11.3</v>
      </c>
      <c r="Q316" s="14">
        <f t="shared" si="13"/>
        <v>5.6999999999999993</v>
      </c>
      <c r="R316" s="169">
        <f t="shared" si="14"/>
        <v>5.333333333333333</v>
      </c>
    </row>
    <row r="317" spans="6:18" x14ac:dyDescent="0.2">
      <c r="F317" s="14" t="s">
        <v>63</v>
      </c>
      <c r="G317" s="14" t="s">
        <v>64</v>
      </c>
      <c r="H317" s="14" t="s">
        <v>320</v>
      </c>
      <c r="I317" s="14">
        <v>17.100000000000001</v>
      </c>
      <c r="J317" s="14"/>
      <c r="K317" s="14"/>
      <c r="M317" s="168" t="s">
        <v>63</v>
      </c>
      <c r="N317" s="14" t="s">
        <v>64</v>
      </c>
      <c r="O317" s="167">
        <v>38234</v>
      </c>
      <c r="P317" s="14">
        <v>13.8</v>
      </c>
      <c r="Q317" s="14">
        <f t="shared" si="13"/>
        <v>3.1999999999999993</v>
      </c>
      <c r="R317" s="169">
        <f t="shared" si="14"/>
        <v>4.833333333333333</v>
      </c>
    </row>
    <row r="318" spans="6:18" x14ac:dyDescent="0.2">
      <c r="F318" s="14" t="s">
        <v>63</v>
      </c>
      <c r="G318" s="14" t="s">
        <v>64</v>
      </c>
      <c r="H318" s="14" t="s">
        <v>321</v>
      </c>
      <c r="I318" s="14">
        <v>15.8</v>
      </c>
      <c r="J318" s="14"/>
      <c r="K318" s="14"/>
      <c r="M318" s="168" t="s">
        <v>63</v>
      </c>
      <c r="N318" s="14" t="s">
        <v>64</v>
      </c>
      <c r="O318" s="167">
        <v>38235</v>
      </c>
      <c r="P318" s="14">
        <v>17.5</v>
      </c>
      <c r="Q318" s="14">
        <f t="shared" si="13"/>
        <v>0</v>
      </c>
      <c r="R318" s="169">
        <f t="shared" si="14"/>
        <v>2.9666666666666663</v>
      </c>
    </row>
    <row r="319" spans="6:18" x14ac:dyDescent="0.2">
      <c r="F319" s="14" t="s">
        <v>63</v>
      </c>
      <c r="G319" s="14" t="s">
        <v>64</v>
      </c>
      <c r="H319" s="14" t="s">
        <v>322</v>
      </c>
      <c r="I319" s="14">
        <v>13.2</v>
      </c>
      <c r="J319" s="14"/>
      <c r="K319" s="14"/>
      <c r="M319" s="168" t="s">
        <v>63</v>
      </c>
      <c r="N319" s="14" t="s">
        <v>64</v>
      </c>
      <c r="O319" s="167">
        <v>38236</v>
      </c>
      <c r="P319" s="14">
        <v>15.4</v>
      </c>
      <c r="Q319" s="14">
        <f t="shared" si="13"/>
        <v>1.5999999999999996</v>
      </c>
      <c r="R319" s="169">
        <f t="shared" si="14"/>
        <v>1.5999999999999996</v>
      </c>
    </row>
    <row r="320" spans="6:18" x14ac:dyDescent="0.2">
      <c r="F320" s="14" t="s">
        <v>63</v>
      </c>
      <c r="G320" s="14" t="s">
        <v>64</v>
      </c>
      <c r="H320" s="14" t="s">
        <v>323</v>
      </c>
      <c r="I320" s="14">
        <v>12.8</v>
      </c>
      <c r="J320" s="14"/>
      <c r="K320" s="14"/>
      <c r="M320" s="168" t="s">
        <v>63</v>
      </c>
      <c r="N320" s="14" t="s">
        <v>64</v>
      </c>
      <c r="O320" s="167">
        <v>38237</v>
      </c>
      <c r="P320" s="14">
        <v>11.1</v>
      </c>
      <c r="Q320" s="14">
        <f t="shared" si="13"/>
        <v>5.9</v>
      </c>
      <c r="R320" s="169">
        <f t="shared" si="14"/>
        <v>2.5</v>
      </c>
    </row>
    <row r="321" spans="6:18" x14ac:dyDescent="0.2">
      <c r="F321" s="14" t="s">
        <v>63</v>
      </c>
      <c r="G321" s="14" t="s">
        <v>64</v>
      </c>
      <c r="H321" s="14" t="s">
        <v>324</v>
      </c>
      <c r="I321" s="14">
        <v>13.5</v>
      </c>
      <c r="J321" s="14"/>
      <c r="K321" s="14"/>
      <c r="M321" s="168" t="s">
        <v>63</v>
      </c>
      <c r="N321" s="14" t="s">
        <v>64</v>
      </c>
      <c r="O321" s="167">
        <v>38238</v>
      </c>
      <c r="P321" s="14">
        <v>10.3</v>
      </c>
      <c r="Q321" s="14">
        <f t="shared" si="13"/>
        <v>6.6999999999999993</v>
      </c>
      <c r="R321" s="169">
        <f t="shared" si="14"/>
        <v>4.7333333333333334</v>
      </c>
    </row>
    <row r="322" spans="6:18" x14ac:dyDescent="0.2">
      <c r="F322" s="14" t="s">
        <v>63</v>
      </c>
      <c r="G322" s="14" t="s">
        <v>64</v>
      </c>
      <c r="H322" s="14" t="s">
        <v>325</v>
      </c>
      <c r="I322" s="14">
        <v>13.6</v>
      </c>
      <c r="J322" s="14"/>
      <c r="K322" s="14"/>
      <c r="M322" s="168" t="s">
        <v>63</v>
      </c>
      <c r="N322" s="14" t="s">
        <v>64</v>
      </c>
      <c r="O322" s="167">
        <v>38239</v>
      </c>
      <c r="P322" s="14">
        <v>8.9</v>
      </c>
      <c r="Q322" s="14">
        <f t="shared" si="13"/>
        <v>8.1</v>
      </c>
      <c r="R322" s="169">
        <f t="shared" si="14"/>
        <v>6.8999999999999995</v>
      </c>
    </row>
    <row r="323" spans="6:18" x14ac:dyDescent="0.2">
      <c r="F323" s="14" t="s">
        <v>63</v>
      </c>
      <c r="G323" s="14" t="s">
        <v>64</v>
      </c>
      <c r="H323" s="14" t="s">
        <v>326</v>
      </c>
      <c r="I323" s="14">
        <v>16.100000000000001</v>
      </c>
      <c r="J323" s="14"/>
      <c r="K323" s="14"/>
      <c r="M323" s="168" t="s">
        <v>63</v>
      </c>
      <c r="N323" s="14" t="s">
        <v>64</v>
      </c>
      <c r="O323" s="167">
        <v>38240</v>
      </c>
      <c r="P323" s="14">
        <v>11.6</v>
      </c>
      <c r="Q323" s="14">
        <f t="shared" si="13"/>
        <v>5.4</v>
      </c>
      <c r="R323" s="169">
        <f t="shared" si="14"/>
        <v>6.7333333333333334</v>
      </c>
    </row>
    <row r="324" spans="6:18" x14ac:dyDescent="0.2">
      <c r="F324" s="14" t="s">
        <v>63</v>
      </c>
      <c r="G324" s="14" t="s">
        <v>64</v>
      </c>
      <c r="H324" s="14" t="s">
        <v>327</v>
      </c>
      <c r="I324" s="14">
        <v>18.5</v>
      </c>
      <c r="J324" s="14"/>
      <c r="K324" s="14"/>
      <c r="M324" s="168" t="s">
        <v>63</v>
      </c>
      <c r="N324" s="14" t="s">
        <v>64</v>
      </c>
      <c r="O324" s="167">
        <v>38241</v>
      </c>
      <c r="P324" s="14">
        <v>10.5</v>
      </c>
      <c r="Q324" s="14">
        <f t="shared" si="13"/>
        <v>6.5</v>
      </c>
      <c r="R324" s="169">
        <f t="shared" si="14"/>
        <v>6.666666666666667</v>
      </c>
    </row>
    <row r="325" spans="6:18" x14ac:dyDescent="0.2">
      <c r="F325" s="14" t="s">
        <v>63</v>
      </c>
      <c r="G325" s="14" t="s">
        <v>64</v>
      </c>
      <c r="H325" s="14" t="s">
        <v>328</v>
      </c>
      <c r="I325" s="14">
        <v>17.899999999999999</v>
      </c>
      <c r="J325" s="14"/>
      <c r="K325" s="14"/>
      <c r="M325" s="168" t="s">
        <v>63</v>
      </c>
      <c r="N325" s="14" t="s">
        <v>64</v>
      </c>
      <c r="O325" s="167">
        <v>38242</v>
      </c>
      <c r="P325" s="14">
        <v>13.6</v>
      </c>
      <c r="Q325" s="14">
        <f t="shared" si="13"/>
        <v>3.4000000000000004</v>
      </c>
      <c r="R325" s="169">
        <f t="shared" si="14"/>
        <v>5.1000000000000005</v>
      </c>
    </row>
    <row r="326" spans="6:18" x14ac:dyDescent="0.2">
      <c r="F326" s="14" t="s">
        <v>63</v>
      </c>
      <c r="G326" s="14" t="s">
        <v>64</v>
      </c>
      <c r="H326" s="14" t="s">
        <v>329</v>
      </c>
      <c r="I326" s="14">
        <v>16.399999999999999</v>
      </c>
      <c r="J326" s="14"/>
      <c r="K326" s="14"/>
      <c r="M326" s="168" t="s">
        <v>63</v>
      </c>
      <c r="N326" s="14" t="s">
        <v>64</v>
      </c>
      <c r="O326" s="167">
        <v>38243</v>
      </c>
      <c r="P326" s="14">
        <v>13.3</v>
      </c>
      <c r="Q326" s="14">
        <f t="shared" si="13"/>
        <v>3.6999999999999993</v>
      </c>
      <c r="R326" s="169">
        <f t="shared" si="14"/>
        <v>4.5333333333333332</v>
      </c>
    </row>
    <row r="327" spans="6:18" x14ac:dyDescent="0.2">
      <c r="F327" s="14" t="s">
        <v>63</v>
      </c>
      <c r="G327" s="14" t="s">
        <v>64</v>
      </c>
      <c r="H327" s="14" t="s">
        <v>330</v>
      </c>
      <c r="I327" s="14">
        <v>16.5</v>
      </c>
      <c r="J327" s="14"/>
      <c r="K327" s="14"/>
      <c r="M327" s="168" t="s">
        <v>63</v>
      </c>
      <c r="N327" s="14" t="s">
        <v>64</v>
      </c>
      <c r="O327" s="167">
        <v>38244</v>
      </c>
      <c r="P327" s="14">
        <v>11.8</v>
      </c>
      <c r="Q327" s="14">
        <f t="shared" si="13"/>
        <v>5.1999999999999993</v>
      </c>
      <c r="R327" s="169">
        <f t="shared" si="14"/>
        <v>4.0999999999999996</v>
      </c>
    </row>
    <row r="328" spans="6:18" x14ac:dyDescent="0.2">
      <c r="F328" s="14" t="s">
        <v>63</v>
      </c>
      <c r="G328" s="14" t="s">
        <v>64</v>
      </c>
      <c r="H328" s="14" t="s">
        <v>331</v>
      </c>
      <c r="I328" s="14">
        <v>16</v>
      </c>
      <c r="J328" s="14"/>
      <c r="K328" s="14"/>
      <c r="M328" s="168" t="s">
        <v>63</v>
      </c>
      <c r="N328" s="14" t="s">
        <v>64</v>
      </c>
      <c r="O328" s="167">
        <v>38245</v>
      </c>
      <c r="P328" s="14">
        <v>8.6999999999999993</v>
      </c>
      <c r="Q328" s="14">
        <f t="shared" si="13"/>
        <v>8.3000000000000007</v>
      </c>
      <c r="R328" s="169">
        <f t="shared" si="14"/>
        <v>5.7333333333333334</v>
      </c>
    </row>
    <row r="329" spans="6:18" x14ac:dyDescent="0.2">
      <c r="F329" s="14" t="s">
        <v>63</v>
      </c>
      <c r="G329" s="14" t="s">
        <v>64</v>
      </c>
      <c r="H329" s="14" t="s">
        <v>332</v>
      </c>
      <c r="I329" s="14">
        <v>14.5</v>
      </c>
      <c r="J329" s="14"/>
      <c r="K329" s="14"/>
      <c r="M329" s="168" t="s">
        <v>63</v>
      </c>
      <c r="N329" s="14" t="s">
        <v>64</v>
      </c>
      <c r="O329" s="167">
        <v>38246</v>
      </c>
      <c r="P329" s="14">
        <v>9</v>
      </c>
      <c r="Q329" s="14">
        <f t="shared" si="13"/>
        <v>8</v>
      </c>
      <c r="R329" s="169">
        <f t="shared" si="14"/>
        <v>7.166666666666667</v>
      </c>
    </row>
    <row r="330" spans="6:18" x14ac:dyDescent="0.2">
      <c r="F330" s="14" t="s">
        <v>63</v>
      </c>
      <c r="G330" s="14" t="s">
        <v>64</v>
      </c>
      <c r="H330" s="14" t="s">
        <v>333</v>
      </c>
      <c r="I330" s="14">
        <v>10.8</v>
      </c>
      <c r="J330" s="14">
        <f t="shared" ref="J330:J393" si="15">IF($D$45&gt;I330,$D$45-I330,0)</f>
        <v>6.1999999999999993</v>
      </c>
      <c r="K330" s="14"/>
      <c r="M330" s="168" t="s">
        <v>63</v>
      </c>
      <c r="N330" s="14" t="s">
        <v>64</v>
      </c>
      <c r="O330" s="167">
        <v>38247</v>
      </c>
      <c r="P330" s="14">
        <v>11.6</v>
      </c>
      <c r="Q330" s="14">
        <f t="shared" si="13"/>
        <v>5.4</v>
      </c>
      <c r="R330" s="169">
        <f t="shared" si="14"/>
        <v>7.2333333333333343</v>
      </c>
    </row>
    <row r="331" spans="6:18" x14ac:dyDescent="0.2">
      <c r="F331" s="14" t="s">
        <v>63</v>
      </c>
      <c r="G331" s="14" t="s">
        <v>64</v>
      </c>
      <c r="H331" s="14" t="s">
        <v>334</v>
      </c>
      <c r="I331" s="14">
        <v>10.9</v>
      </c>
      <c r="J331" s="14">
        <f t="shared" si="15"/>
        <v>6.1</v>
      </c>
      <c r="K331" s="14"/>
      <c r="M331" s="168" t="s">
        <v>63</v>
      </c>
      <c r="N331" s="14" t="s">
        <v>64</v>
      </c>
      <c r="O331" s="167">
        <v>38248</v>
      </c>
      <c r="P331" s="14">
        <v>11.6</v>
      </c>
      <c r="Q331" s="14">
        <f t="shared" si="13"/>
        <v>5.4</v>
      </c>
      <c r="R331" s="169">
        <f t="shared" si="14"/>
        <v>6.2666666666666666</v>
      </c>
    </row>
    <row r="332" spans="6:18" x14ac:dyDescent="0.2">
      <c r="F332" s="14" t="s">
        <v>63</v>
      </c>
      <c r="G332" s="14" t="s">
        <v>64</v>
      </c>
      <c r="H332" s="14" t="s">
        <v>335</v>
      </c>
      <c r="I332" s="14">
        <v>9.9</v>
      </c>
      <c r="J332" s="14">
        <f t="shared" si="15"/>
        <v>7.1</v>
      </c>
      <c r="K332" s="36">
        <f>AVERAGE(J330:J332)</f>
        <v>6.4666666666666659</v>
      </c>
      <c r="M332" s="168" t="s">
        <v>63</v>
      </c>
      <c r="N332" s="14" t="s">
        <v>64</v>
      </c>
      <c r="O332" s="167">
        <v>38249</v>
      </c>
      <c r="P332" s="14">
        <v>12.5</v>
      </c>
      <c r="Q332" s="14">
        <f t="shared" si="13"/>
        <v>4.5</v>
      </c>
      <c r="R332" s="169">
        <f t="shared" si="14"/>
        <v>5.1000000000000005</v>
      </c>
    </row>
    <row r="333" spans="6:18" x14ac:dyDescent="0.2">
      <c r="F333" s="14" t="s">
        <v>63</v>
      </c>
      <c r="G333" s="14" t="s">
        <v>64</v>
      </c>
      <c r="H333" s="14" t="s">
        <v>336</v>
      </c>
      <c r="I333" s="14">
        <v>6.5</v>
      </c>
      <c r="J333" s="14">
        <f t="shared" si="15"/>
        <v>10.5</v>
      </c>
      <c r="K333" s="36">
        <f t="shared" ref="K333:K396" si="16">AVERAGE(J331:J333)</f>
        <v>7.8999999999999995</v>
      </c>
      <c r="M333" s="168" t="s">
        <v>63</v>
      </c>
      <c r="N333" s="14" t="s">
        <v>64</v>
      </c>
      <c r="O333" s="167">
        <v>38250</v>
      </c>
      <c r="P333" s="14">
        <v>10.5</v>
      </c>
      <c r="Q333" s="14">
        <f t="shared" ref="Q333:Q396" si="17">IF($D$45&gt;P333,$D$45-P333,0)</f>
        <v>6.5</v>
      </c>
      <c r="R333" s="169">
        <f t="shared" si="14"/>
        <v>5.4666666666666659</v>
      </c>
    </row>
    <row r="334" spans="6:18" x14ac:dyDescent="0.2">
      <c r="F334" s="14" t="s">
        <v>63</v>
      </c>
      <c r="G334" s="14" t="s">
        <v>64</v>
      </c>
      <c r="H334" s="14" t="s">
        <v>337</v>
      </c>
      <c r="I334" s="14">
        <v>10</v>
      </c>
      <c r="J334" s="14">
        <f t="shared" si="15"/>
        <v>7</v>
      </c>
      <c r="K334" s="36">
        <f t="shared" si="16"/>
        <v>8.2000000000000011</v>
      </c>
      <c r="M334" s="168" t="s">
        <v>63</v>
      </c>
      <c r="N334" s="14" t="s">
        <v>64</v>
      </c>
      <c r="O334" s="167">
        <v>38251</v>
      </c>
      <c r="P334" s="14">
        <v>10.199999999999999</v>
      </c>
      <c r="Q334" s="14">
        <f t="shared" si="17"/>
        <v>6.8000000000000007</v>
      </c>
      <c r="R334" s="169">
        <f t="shared" si="14"/>
        <v>5.9333333333333336</v>
      </c>
    </row>
    <row r="335" spans="6:18" x14ac:dyDescent="0.2">
      <c r="F335" s="14" t="s">
        <v>63</v>
      </c>
      <c r="G335" s="14" t="s">
        <v>64</v>
      </c>
      <c r="H335" s="14" t="s">
        <v>338</v>
      </c>
      <c r="I335" s="14">
        <v>12.4</v>
      </c>
      <c r="J335" s="14">
        <f t="shared" si="15"/>
        <v>4.5999999999999996</v>
      </c>
      <c r="K335" s="36">
        <f t="shared" si="16"/>
        <v>7.3666666666666671</v>
      </c>
      <c r="M335" s="168" t="s">
        <v>63</v>
      </c>
      <c r="N335" s="14" t="s">
        <v>64</v>
      </c>
      <c r="O335" s="167">
        <v>38252</v>
      </c>
      <c r="P335" s="14">
        <v>9.1999999999999993</v>
      </c>
      <c r="Q335" s="14">
        <f t="shared" si="17"/>
        <v>7.8000000000000007</v>
      </c>
      <c r="R335" s="169">
        <f t="shared" ref="R335:R398" si="18">AVERAGE(Q333:Q335)</f>
        <v>7.0333333333333341</v>
      </c>
    </row>
    <row r="336" spans="6:18" x14ac:dyDescent="0.2">
      <c r="F336" s="14" t="s">
        <v>63</v>
      </c>
      <c r="G336" s="14" t="s">
        <v>64</v>
      </c>
      <c r="H336" s="14" t="s">
        <v>339</v>
      </c>
      <c r="I336" s="14">
        <v>11.2</v>
      </c>
      <c r="J336" s="14">
        <f t="shared" si="15"/>
        <v>5.8000000000000007</v>
      </c>
      <c r="K336" s="36">
        <f t="shared" si="16"/>
        <v>5.8</v>
      </c>
      <c r="M336" s="168" t="s">
        <v>63</v>
      </c>
      <c r="N336" s="14" t="s">
        <v>64</v>
      </c>
      <c r="O336" s="167">
        <v>38253</v>
      </c>
      <c r="P336" s="14">
        <v>9.3000000000000007</v>
      </c>
      <c r="Q336" s="14">
        <f t="shared" si="17"/>
        <v>7.6999999999999993</v>
      </c>
      <c r="R336" s="169">
        <f t="shared" si="18"/>
        <v>7.4333333333333336</v>
      </c>
    </row>
    <row r="337" spans="6:18" x14ac:dyDescent="0.2">
      <c r="F337" s="14" t="s">
        <v>63</v>
      </c>
      <c r="G337" s="14" t="s">
        <v>64</v>
      </c>
      <c r="H337" s="14" t="s">
        <v>340</v>
      </c>
      <c r="I337" s="14">
        <v>9.4</v>
      </c>
      <c r="J337" s="14">
        <f t="shared" si="15"/>
        <v>7.6</v>
      </c>
      <c r="K337" s="36">
        <f t="shared" si="16"/>
        <v>6</v>
      </c>
      <c r="M337" s="168" t="s">
        <v>63</v>
      </c>
      <c r="N337" s="14" t="s">
        <v>64</v>
      </c>
      <c r="O337" s="167">
        <v>38254</v>
      </c>
      <c r="P337" s="14">
        <v>10.4</v>
      </c>
      <c r="Q337" s="14">
        <f t="shared" si="17"/>
        <v>6.6</v>
      </c>
      <c r="R337" s="169">
        <f t="shared" si="18"/>
        <v>7.3666666666666671</v>
      </c>
    </row>
    <row r="338" spans="6:18" x14ac:dyDescent="0.2">
      <c r="F338" s="14" t="s">
        <v>63</v>
      </c>
      <c r="G338" s="14" t="s">
        <v>64</v>
      </c>
      <c r="H338" s="14" t="s">
        <v>341</v>
      </c>
      <c r="I338" s="14">
        <v>10.6</v>
      </c>
      <c r="J338" s="14">
        <f t="shared" si="15"/>
        <v>6.4</v>
      </c>
      <c r="K338" s="36">
        <f t="shared" si="16"/>
        <v>6.6000000000000005</v>
      </c>
      <c r="M338" s="168" t="s">
        <v>63</v>
      </c>
      <c r="N338" s="14" t="s">
        <v>64</v>
      </c>
      <c r="O338" s="167">
        <v>38255</v>
      </c>
      <c r="P338" s="14">
        <v>9.5</v>
      </c>
      <c r="Q338" s="14">
        <f t="shared" si="17"/>
        <v>7.5</v>
      </c>
      <c r="R338" s="169">
        <f t="shared" si="18"/>
        <v>7.2666666666666657</v>
      </c>
    </row>
    <row r="339" spans="6:18" x14ac:dyDescent="0.2">
      <c r="F339" s="14" t="s">
        <v>63</v>
      </c>
      <c r="G339" s="14" t="s">
        <v>64</v>
      </c>
      <c r="H339" s="14" t="s">
        <v>342</v>
      </c>
      <c r="I339" s="14">
        <v>10.6</v>
      </c>
      <c r="J339" s="14">
        <f t="shared" si="15"/>
        <v>6.4</v>
      </c>
      <c r="K339" s="36">
        <f t="shared" si="16"/>
        <v>6.8</v>
      </c>
      <c r="M339" s="168" t="s">
        <v>63</v>
      </c>
      <c r="N339" s="14" t="s">
        <v>64</v>
      </c>
      <c r="O339" s="167">
        <v>38256</v>
      </c>
      <c r="P339" s="14">
        <v>9.1</v>
      </c>
      <c r="Q339" s="14">
        <f t="shared" si="17"/>
        <v>7.9</v>
      </c>
      <c r="R339" s="169">
        <f t="shared" si="18"/>
        <v>7.333333333333333</v>
      </c>
    </row>
    <row r="340" spans="6:18" x14ac:dyDescent="0.2">
      <c r="F340" s="14" t="s">
        <v>63</v>
      </c>
      <c r="G340" s="14" t="s">
        <v>64</v>
      </c>
      <c r="H340" s="14" t="s">
        <v>343</v>
      </c>
      <c r="I340" s="14">
        <v>11.6</v>
      </c>
      <c r="J340" s="14">
        <f t="shared" si="15"/>
        <v>5.4</v>
      </c>
      <c r="K340" s="36">
        <f t="shared" si="16"/>
        <v>6.0666666666666673</v>
      </c>
      <c r="M340" s="168" t="s">
        <v>63</v>
      </c>
      <c r="N340" s="14" t="s">
        <v>64</v>
      </c>
      <c r="O340" s="167">
        <v>38257</v>
      </c>
      <c r="P340" s="14">
        <v>11.9</v>
      </c>
      <c r="Q340" s="14">
        <f t="shared" si="17"/>
        <v>5.0999999999999996</v>
      </c>
      <c r="R340" s="169">
        <f t="shared" si="18"/>
        <v>6.833333333333333</v>
      </c>
    </row>
    <row r="341" spans="6:18" x14ac:dyDescent="0.2">
      <c r="F341" s="14" t="s">
        <v>63</v>
      </c>
      <c r="G341" s="14" t="s">
        <v>64</v>
      </c>
      <c r="H341" s="14" t="s">
        <v>344</v>
      </c>
      <c r="I341" s="14">
        <v>10.8</v>
      </c>
      <c r="J341" s="14">
        <f t="shared" si="15"/>
        <v>6.1999999999999993</v>
      </c>
      <c r="K341" s="36">
        <f t="shared" si="16"/>
        <v>6</v>
      </c>
      <c r="M341" s="168" t="s">
        <v>63</v>
      </c>
      <c r="N341" s="14" t="s">
        <v>64</v>
      </c>
      <c r="O341" s="167">
        <v>38258</v>
      </c>
      <c r="P341" s="14">
        <v>8.5</v>
      </c>
      <c r="Q341" s="14">
        <f t="shared" si="17"/>
        <v>8.5</v>
      </c>
      <c r="R341" s="169">
        <f t="shared" si="18"/>
        <v>7.166666666666667</v>
      </c>
    </row>
    <row r="342" spans="6:18" x14ac:dyDescent="0.2">
      <c r="F342" s="14" t="s">
        <v>63</v>
      </c>
      <c r="G342" s="14" t="s">
        <v>64</v>
      </c>
      <c r="H342" s="14" t="s">
        <v>345</v>
      </c>
      <c r="I342" s="14">
        <v>12</v>
      </c>
      <c r="J342" s="14">
        <f t="shared" si="15"/>
        <v>5</v>
      </c>
      <c r="K342" s="36">
        <f t="shared" si="16"/>
        <v>5.5333333333333341</v>
      </c>
      <c r="M342" s="168" t="s">
        <v>63</v>
      </c>
      <c r="N342" s="14" t="s">
        <v>64</v>
      </c>
      <c r="O342" s="167">
        <v>38259</v>
      </c>
      <c r="P342" s="14">
        <v>9.4</v>
      </c>
      <c r="Q342" s="14">
        <f t="shared" si="17"/>
        <v>7.6</v>
      </c>
      <c r="R342" s="169">
        <f t="shared" si="18"/>
        <v>7.0666666666666664</v>
      </c>
    </row>
    <row r="343" spans="6:18" x14ac:dyDescent="0.2">
      <c r="F343" s="14" t="s">
        <v>63</v>
      </c>
      <c r="G343" s="14" t="s">
        <v>64</v>
      </c>
      <c r="H343" s="14" t="s">
        <v>346</v>
      </c>
      <c r="I343" s="14">
        <v>12.7</v>
      </c>
      <c r="J343" s="14">
        <f t="shared" si="15"/>
        <v>4.3000000000000007</v>
      </c>
      <c r="K343" s="36">
        <f t="shared" si="16"/>
        <v>5.166666666666667</v>
      </c>
      <c r="M343" s="168" t="s">
        <v>63</v>
      </c>
      <c r="N343" s="14" t="s">
        <v>64</v>
      </c>
      <c r="O343" s="167">
        <v>38260</v>
      </c>
      <c r="P343" s="14">
        <v>5.7</v>
      </c>
      <c r="Q343" s="14">
        <f t="shared" si="17"/>
        <v>11.3</v>
      </c>
      <c r="R343" s="169">
        <f t="shared" si="18"/>
        <v>9.1333333333333346</v>
      </c>
    </row>
    <row r="344" spans="6:18" x14ac:dyDescent="0.2">
      <c r="F344" s="14" t="s">
        <v>63</v>
      </c>
      <c r="G344" s="14" t="s">
        <v>64</v>
      </c>
      <c r="H344" s="14" t="s">
        <v>347</v>
      </c>
      <c r="I344" s="14">
        <v>10.1</v>
      </c>
      <c r="J344" s="14">
        <f t="shared" si="15"/>
        <v>6.9</v>
      </c>
      <c r="K344" s="36">
        <f t="shared" si="16"/>
        <v>5.4000000000000012</v>
      </c>
      <c r="M344" s="168" t="s">
        <v>63</v>
      </c>
      <c r="N344" s="14" t="s">
        <v>64</v>
      </c>
      <c r="O344" s="167">
        <v>38261</v>
      </c>
      <c r="P344" s="14">
        <v>4.5999999999999996</v>
      </c>
      <c r="Q344" s="14">
        <f t="shared" si="17"/>
        <v>12.4</v>
      </c>
      <c r="R344" s="169">
        <f t="shared" si="18"/>
        <v>10.433333333333332</v>
      </c>
    </row>
    <row r="345" spans="6:18" x14ac:dyDescent="0.2">
      <c r="F345" s="14" t="s">
        <v>63</v>
      </c>
      <c r="G345" s="14" t="s">
        <v>64</v>
      </c>
      <c r="H345" s="14" t="s">
        <v>348</v>
      </c>
      <c r="I345" s="14">
        <v>4.9000000000000004</v>
      </c>
      <c r="J345" s="14">
        <f t="shared" si="15"/>
        <v>12.1</v>
      </c>
      <c r="K345" s="36">
        <f t="shared" si="16"/>
        <v>7.7666666666666666</v>
      </c>
      <c r="M345" s="168" t="s">
        <v>63</v>
      </c>
      <c r="N345" s="14" t="s">
        <v>64</v>
      </c>
      <c r="O345" s="167">
        <v>38262</v>
      </c>
      <c r="P345" s="14">
        <v>7.8</v>
      </c>
      <c r="Q345" s="14">
        <f t="shared" si="17"/>
        <v>9.1999999999999993</v>
      </c>
      <c r="R345" s="169">
        <f t="shared" si="18"/>
        <v>10.966666666666669</v>
      </c>
    </row>
    <row r="346" spans="6:18" x14ac:dyDescent="0.2">
      <c r="F346" s="14" t="s">
        <v>63</v>
      </c>
      <c r="G346" s="14" t="s">
        <v>64</v>
      </c>
      <c r="H346" s="14" t="s">
        <v>349</v>
      </c>
      <c r="I346" s="14">
        <v>6.1</v>
      </c>
      <c r="J346" s="14">
        <f t="shared" si="15"/>
        <v>10.9</v>
      </c>
      <c r="K346" s="36">
        <f t="shared" si="16"/>
        <v>9.9666666666666668</v>
      </c>
      <c r="M346" s="168" t="s">
        <v>63</v>
      </c>
      <c r="N346" s="14" t="s">
        <v>64</v>
      </c>
      <c r="O346" s="167">
        <v>38263</v>
      </c>
      <c r="P346" s="14">
        <v>9.1</v>
      </c>
      <c r="Q346" s="14">
        <f t="shared" si="17"/>
        <v>7.9</v>
      </c>
      <c r="R346" s="169">
        <f t="shared" si="18"/>
        <v>9.8333333333333339</v>
      </c>
    </row>
    <row r="347" spans="6:18" x14ac:dyDescent="0.2">
      <c r="F347" s="14" t="s">
        <v>63</v>
      </c>
      <c r="G347" s="14" t="s">
        <v>64</v>
      </c>
      <c r="H347" s="14" t="s">
        <v>350</v>
      </c>
      <c r="I347" s="14">
        <v>5.0999999999999996</v>
      </c>
      <c r="J347" s="14">
        <f t="shared" si="15"/>
        <v>11.9</v>
      </c>
      <c r="K347" s="36">
        <f t="shared" si="16"/>
        <v>11.633333333333333</v>
      </c>
      <c r="M347" s="168" t="s">
        <v>63</v>
      </c>
      <c r="N347" s="14" t="s">
        <v>64</v>
      </c>
      <c r="O347" s="167">
        <v>38264</v>
      </c>
      <c r="P347" s="14">
        <v>10</v>
      </c>
      <c r="Q347" s="14">
        <f t="shared" si="17"/>
        <v>7</v>
      </c>
      <c r="R347" s="169">
        <f t="shared" si="18"/>
        <v>8.0333333333333332</v>
      </c>
    </row>
    <row r="348" spans="6:18" x14ac:dyDescent="0.2">
      <c r="F348" s="14" t="s">
        <v>63</v>
      </c>
      <c r="G348" s="14" t="s">
        <v>64</v>
      </c>
      <c r="H348" s="14" t="s">
        <v>351</v>
      </c>
      <c r="I348" s="14">
        <v>3.7</v>
      </c>
      <c r="J348" s="14">
        <f t="shared" si="15"/>
        <v>13.3</v>
      </c>
      <c r="K348" s="36">
        <f t="shared" si="16"/>
        <v>12.033333333333333</v>
      </c>
      <c r="M348" s="168" t="s">
        <v>63</v>
      </c>
      <c r="N348" s="14" t="s">
        <v>64</v>
      </c>
      <c r="O348" s="167">
        <v>38265</v>
      </c>
      <c r="P348" s="14">
        <v>8.9</v>
      </c>
      <c r="Q348" s="14">
        <f t="shared" si="17"/>
        <v>8.1</v>
      </c>
      <c r="R348" s="169">
        <f t="shared" si="18"/>
        <v>7.666666666666667</v>
      </c>
    </row>
    <row r="349" spans="6:18" x14ac:dyDescent="0.2">
      <c r="F349" s="14" t="s">
        <v>63</v>
      </c>
      <c r="G349" s="14" t="s">
        <v>64</v>
      </c>
      <c r="H349" s="14" t="s">
        <v>352</v>
      </c>
      <c r="I349" s="14">
        <v>4.5999999999999996</v>
      </c>
      <c r="J349" s="14">
        <f t="shared" si="15"/>
        <v>12.4</v>
      </c>
      <c r="K349" s="36">
        <f t="shared" si="16"/>
        <v>12.533333333333333</v>
      </c>
      <c r="M349" s="168" t="s">
        <v>63</v>
      </c>
      <c r="N349" s="14" t="s">
        <v>64</v>
      </c>
      <c r="O349" s="167">
        <v>38266</v>
      </c>
      <c r="P349" s="14">
        <v>9.6</v>
      </c>
      <c r="Q349" s="14">
        <f t="shared" si="17"/>
        <v>7.4</v>
      </c>
      <c r="R349" s="169">
        <f t="shared" si="18"/>
        <v>7.5</v>
      </c>
    </row>
    <row r="350" spans="6:18" x14ac:dyDescent="0.2">
      <c r="F350" s="14" t="s">
        <v>63</v>
      </c>
      <c r="G350" s="14" t="s">
        <v>64</v>
      </c>
      <c r="H350" s="14" t="s">
        <v>353</v>
      </c>
      <c r="I350" s="14">
        <v>7.6</v>
      </c>
      <c r="J350" s="14">
        <f t="shared" si="15"/>
        <v>9.4</v>
      </c>
      <c r="K350" s="36">
        <f t="shared" si="16"/>
        <v>11.700000000000001</v>
      </c>
      <c r="M350" s="168" t="s">
        <v>63</v>
      </c>
      <c r="N350" s="14" t="s">
        <v>64</v>
      </c>
      <c r="O350" s="167">
        <v>38267</v>
      </c>
      <c r="P350" s="14">
        <v>7.7</v>
      </c>
      <c r="Q350" s="14">
        <f t="shared" si="17"/>
        <v>9.3000000000000007</v>
      </c>
      <c r="R350" s="169">
        <f t="shared" si="18"/>
        <v>8.2666666666666675</v>
      </c>
    </row>
    <row r="351" spans="6:18" x14ac:dyDescent="0.2">
      <c r="F351" s="14" t="s">
        <v>63</v>
      </c>
      <c r="G351" s="14" t="s">
        <v>64</v>
      </c>
      <c r="H351" s="14" t="s">
        <v>354</v>
      </c>
      <c r="I351" s="14">
        <v>4.4000000000000004</v>
      </c>
      <c r="J351" s="14">
        <f t="shared" si="15"/>
        <v>12.6</v>
      </c>
      <c r="K351" s="36">
        <f t="shared" si="16"/>
        <v>11.466666666666667</v>
      </c>
      <c r="M351" s="168" t="s">
        <v>63</v>
      </c>
      <c r="N351" s="14" t="s">
        <v>64</v>
      </c>
      <c r="O351" s="167">
        <v>38268</v>
      </c>
      <c r="P351" s="14">
        <v>5.6</v>
      </c>
      <c r="Q351" s="14">
        <f t="shared" si="17"/>
        <v>11.4</v>
      </c>
      <c r="R351" s="169">
        <f t="shared" si="18"/>
        <v>9.3666666666666671</v>
      </c>
    </row>
    <row r="352" spans="6:18" x14ac:dyDescent="0.2">
      <c r="F352" s="14" t="s">
        <v>63</v>
      </c>
      <c r="G352" s="14" t="s">
        <v>64</v>
      </c>
      <c r="H352" s="14" t="s">
        <v>355</v>
      </c>
      <c r="I352" s="14">
        <v>5</v>
      </c>
      <c r="J352" s="14">
        <f t="shared" si="15"/>
        <v>12</v>
      </c>
      <c r="K352" s="36">
        <f t="shared" si="16"/>
        <v>11.333333333333334</v>
      </c>
      <c r="M352" s="168" t="s">
        <v>63</v>
      </c>
      <c r="N352" s="14" t="s">
        <v>64</v>
      </c>
      <c r="O352" s="167">
        <v>38269</v>
      </c>
      <c r="P352" s="14">
        <v>3.3</v>
      </c>
      <c r="Q352" s="14">
        <f t="shared" si="17"/>
        <v>13.7</v>
      </c>
      <c r="R352" s="169">
        <f t="shared" si="18"/>
        <v>11.466666666666669</v>
      </c>
    </row>
    <row r="353" spans="6:18" x14ac:dyDescent="0.2">
      <c r="F353" s="14" t="s">
        <v>63</v>
      </c>
      <c r="G353" s="14" t="s">
        <v>64</v>
      </c>
      <c r="H353" s="14" t="s">
        <v>356</v>
      </c>
      <c r="I353" s="14">
        <v>2.6</v>
      </c>
      <c r="J353" s="14">
        <f t="shared" si="15"/>
        <v>14.4</v>
      </c>
      <c r="K353" s="36">
        <f t="shared" si="16"/>
        <v>13</v>
      </c>
      <c r="M353" s="168" t="s">
        <v>63</v>
      </c>
      <c r="N353" s="14" t="s">
        <v>64</v>
      </c>
      <c r="O353" s="167">
        <v>38270</v>
      </c>
      <c r="P353" s="14">
        <v>4.8</v>
      </c>
      <c r="Q353" s="14">
        <f t="shared" si="17"/>
        <v>12.2</v>
      </c>
      <c r="R353" s="169">
        <f t="shared" si="18"/>
        <v>12.433333333333332</v>
      </c>
    </row>
    <row r="354" spans="6:18" x14ac:dyDescent="0.2">
      <c r="F354" s="14" t="s">
        <v>63</v>
      </c>
      <c r="G354" s="14" t="s">
        <v>64</v>
      </c>
      <c r="H354" s="14" t="s">
        <v>357</v>
      </c>
      <c r="I354" s="14">
        <v>5.9</v>
      </c>
      <c r="J354" s="14">
        <f t="shared" si="15"/>
        <v>11.1</v>
      </c>
      <c r="K354" s="36">
        <f t="shared" si="16"/>
        <v>12.5</v>
      </c>
      <c r="M354" s="168" t="s">
        <v>63</v>
      </c>
      <c r="N354" s="14" t="s">
        <v>64</v>
      </c>
      <c r="O354" s="167">
        <v>38271</v>
      </c>
      <c r="P354" s="14">
        <v>4.5999999999999996</v>
      </c>
      <c r="Q354" s="14">
        <f t="shared" si="17"/>
        <v>12.4</v>
      </c>
      <c r="R354" s="169">
        <f t="shared" si="18"/>
        <v>12.766666666666666</v>
      </c>
    </row>
    <row r="355" spans="6:18" x14ac:dyDescent="0.2">
      <c r="F355" s="14" t="s">
        <v>63</v>
      </c>
      <c r="G355" s="14" t="s">
        <v>64</v>
      </c>
      <c r="H355" s="14" t="s">
        <v>358</v>
      </c>
      <c r="I355" s="14">
        <v>10.199999999999999</v>
      </c>
      <c r="J355" s="14">
        <f t="shared" si="15"/>
        <v>6.8000000000000007</v>
      </c>
      <c r="K355" s="36">
        <f t="shared" si="16"/>
        <v>10.766666666666666</v>
      </c>
      <c r="M355" s="168" t="s">
        <v>63</v>
      </c>
      <c r="N355" s="14" t="s">
        <v>64</v>
      </c>
      <c r="O355" s="167">
        <v>38272</v>
      </c>
      <c r="P355" s="14">
        <v>2.7</v>
      </c>
      <c r="Q355" s="14">
        <f t="shared" si="17"/>
        <v>14.3</v>
      </c>
      <c r="R355" s="169">
        <f t="shared" si="18"/>
        <v>12.966666666666669</v>
      </c>
    </row>
    <row r="356" spans="6:18" x14ac:dyDescent="0.2">
      <c r="F356" s="14" t="s">
        <v>63</v>
      </c>
      <c r="G356" s="14" t="s">
        <v>64</v>
      </c>
      <c r="H356" s="14" t="s">
        <v>359</v>
      </c>
      <c r="I356" s="14">
        <v>9</v>
      </c>
      <c r="J356" s="14">
        <f t="shared" si="15"/>
        <v>8</v>
      </c>
      <c r="K356" s="36">
        <f t="shared" si="16"/>
        <v>8.6333333333333329</v>
      </c>
      <c r="M356" s="168" t="s">
        <v>63</v>
      </c>
      <c r="N356" s="14" t="s">
        <v>64</v>
      </c>
      <c r="O356" s="167">
        <v>38273</v>
      </c>
      <c r="P356" s="14">
        <v>0.9</v>
      </c>
      <c r="Q356" s="14">
        <f t="shared" si="17"/>
        <v>16.100000000000001</v>
      </c>
      <c r="R356" s="169">
        <f t="shared" si="18"/>
        <v>14.266666666666667</v>
      </c>
    </row>
    <row r="357" spans="6:18" x14ac:dyDescent="0.2">
      <c r="F357" s="14" t="s">
        <v>63</v>
      </c>
      <c r="G357" s="14" t="s">
        <v>64</v>
      </c>
      <c r="H357" s="14" t="s">
        <v>360</v>
      </c>
      <c r="I357" s="14">
        <v>9.4</v>
      </c>
      <c r="J357" s="14">
        <f t="shared" si="15"/>
        <v>7.6</v>
      </c>
      <c r="K357" s="36">
        <f t="shared" si="16"/>
        <v>7.4666666666666659</v>
      </c>
      <c r="M357" s="168" t="s">
        <v>63</v>
      </c>
      <c r="N357" s="14" t="s">
        <v>64</v>
      </c>
      <c r="O357" s="167">
        <v>38274</v>
      </c>
      <c r="P357" s="14">
        <v>2</v>
      </c>
      <c r="Q357" s="14">
        <f t="shared" si="17"/>
        <v>15</v>
      </c>
      <c r="R357" s="169">
        <f t="shared" si="18"/>
        <v>15.133333333333335</v>
      </c>
    </row>
    <row r="358" spans="6:18" x14ac:dyDescent="0.2">
      <c r="F358" s="14" t="s">
        <v>63</v>
      </c>
      <c r="G358" s="14" t="s">
        <v>64</v>
      </c>
      <c r="H358" s="14" t="s">
        <v>361</v>
      </c>
      <c r="I358" s="14">
        <v>11.1</v>
      </c>
      <c r="J358" s="14">
        <f t="shared" si="15"/>
        <v>5.9</v>
      </c>
      <c r="K358" s="36">
        <f t="shared" si="16"/>
        <v>7.166666666666667</v>
      </c>
      <c r="M358" s="168" t="s">
        <v>63</v>
      </c>
      <c r="N358" s="14" t="s">
        <v>64</v>
      </c>
      <c r="O358" s="167">
        <v>38275</v>
      </c>
      <c r="P358" s="14">
        <v>5.2</v>
      </c>
      <c r="Q358" s="14">
        <f t="shared" si="17"/>
        <v>11.8</v>
      </c>
      <c r="R358" s="169">
        <f t="shared" si="18"/>
        <v>14.300000000000002</v>
      </c>
    </row>
    <row r="359" spans="6:18" x14ac:dyDescent="0.2">
      <c r="F359" s="14" t="s">
        <v>63</v>
      </c>
      <c r="G359" s="14" t="s">
        <v>64</v>
      </c>
      <c r="H359" s="14" t="s">
        <v>362</v>
      </c>
      <c r="I359" s="14">
        <v>6.9</v>
      </c>
      <c r="J359" s="14">
        <f t="shared" si="15"/>
        <v>10.1</v>
      </c>
      <c r="K359" s="36">
        <f t="shared" si="16"/>
        <v>7.8666666666666671</v>
      </c>
      <c r="M359" s="168" t="s">
        <v>63</v>
      </c>
      <c r="N359" s="14" t="s">
        <v>64</v>
      </c>
      <c r="O359" s="167">
        <v>38276</v>
      </c>
      <c r="P359" s="14">
        <v>6.4</v>
      </c>
      <c r="Q359" s="14">
        <f t="shared" si="17"/>
        <v>10.6</v>
      </c>
      <c r="R359" s="169">
        <f t="shared" si="18"/>
        <v>12.466666666666667</v>
      </c>
    </row>
    <row r="360" spans="6:18" x14ac:dyDescent="0.2">
      <c r="F360" s="14" t="s">
        <v>63</v>
      </c>
      <c r="G360" s="14" t="s">
        <v>64</v>
      </c>
      <c r="H360" s="14" t="s">
        <v>363</v>
      </c>
      <c r="I360" s="14">
        <v>4.0999999999999996</v>
      </c>
      <c r="J360" s="14">
        <f t="shared" si="15"/>
        <v>12.9</v>
      </c>
      <c r="K360" s="36">
        <f t="shared" si="16"/>
        <v>9.6333333333333329</v>
      </c>
      <c r="M360" s="168" t="s">
        <v>63</v>
      </c>
      <c r="N360" s="14" t="s">
        <v>64</v>
      </c>
      <c r="O360" s="167">
        <v>38277</v>
      </c>
      <c r="P360" s="14">
        <v>6.9</v>
      </c>
      <c r="Q360" s="14">
        <f t="shared" si="17"/>
        <v>10.1</v>
      </c>
      <c r="R360" s="169">
        <f t="shared" si="18"/>
        <v>10.833333333333334</v>
      </c>
    </row>
    <row r="361" spans="6:18" x14ac:dyDescent="0.2">
      <c r="F361" s="14" t="s">
        <v>63</v>
      </c>
      <c r="G361" s="14" t="s">
        <v>64</v>
      </c>
      <c r="H361" s="14" t="s">
        <v>364</v>
      </c>
      <c r="I361" s="14">
        <v>3.2</v>
      </c>
      <c r="J361" s="14">
        <f t="shared" si="15"/>
        <v>13.8</v>
      </c>
      <c r="K361" s="36">
        <f t="shared" si="16"/>
        <v>12.266666666666666</v>
      </c>
      <c r="M361" s="168" t="s">
        <v>63</v>
      </c>
      <c r="N361" s="14" t="s">
        <v>64</v>
      </c>
      <c r="O361" s="167">
        <v>38278</v>
      </c>
      <c r="P361" s="14">
        <v>6.2</v>
      </c>
      <c r="Q361" s="14">
        <f t="shared" si="17"/>
        <v>10.8</v>
      </c>
      <c r="R361" s="169">
        <f t="shared" si="18"/>
        <v>10.5</v>
      </c>
    </row>
    <row r="362" spans="6:18" x14ac:dyDescent="0.2">
      <c r="F362" s="14" t="s">
        <v>63</v>
      </c>
      <c r="G362" s="14" t="s">
        <v>64</v>
      </c>
      <c r="H362" s="14" t="s">
        <v>365</v>
      </c>
      <c r="I362" s="14">
        <v>7.2</v>
      </c>
      <c r="J362" s="14">
        <f t="shared" si="15"/>
        <v>9.8000000000000007</v>
      </c>
      <c r="K362" s="36">
        <f t="shared" si="16"/>
        <v>12.166666666666666</v>
      </c>
      <c r="M362" s="168" t="s">
        <v>63</v>
      </c>
      <c r="N362" s="14" t="s">
        <v>64</v>
      </c>
      <c r="O362" s="167">
        <v>38279</v>
      </c>
      <c r="P362" s="14">
        <v>5.6</v>
      </c>
      <c r="Q362" s="14">
        <f t="shared" si="17"/>
        <v>11.4</v>
      </c>
      <c r="R362" s="169">
        <f t="shared" si="18"/>
        <v>10.766666666666666</v>
      </c>
    </row>
    <row r="363" spans="6:18" x14ac:dyDescent="0.2">
      <c r="F363" s="14" t="s">
        <v>63</v>
      </c>
      <c r="G363" s="14" t="s">
        <v>64</v>
      </c>
      <c r="H363" s="14" t="s">
        <v>366</v>
      </c>
      <c r="I363" s="14">
        <v>4</v>
      </c>
      <c r="J363" s="14">
        <f t="shared" si="15"/>
        <v>13</v>
      </c>
      <c r="K363" s="36">
        <f t="shared" si="16"/>
        <v>12.200000000000001</v>
      </c>
      <c r="M363" s="168" t="s">
        <v>63</v>
      </c>
      <c r="N363" s="14" t="s">
        <v>64</v>
      </c>
      <c r="O363" s="167">
        <v>38280</v>
      </c>
      <c r="P363" s="14">
        <v>4.7</v>
      </c>
      <c r="Q363" s="14">
        <f t="shared" si="17"/>
        <v>12.3</v>
      </c>
      <c r="R363" s="169">
        <f t="shared" si="18"/>
        <v>11.5</v>
      </c>
    </row>
    <row r="364" spans="6:18" x14ac:dyDescent="0.2">
      <c r="F364" s="14" t="s">
        <v>63</v>
      </c>
      <c r="G364" s="14" t="s">
        <v>64</v>
      </c>
      <c r="H364" s="14" t="s">
        <v>367</v>
      </c>
      <c r="I364" s="14">
        <v>0.4</v>
      </c>
      <c r="J364" s="14">
        <f t="shared" si="15"/>
        <v>16.600000000000001</v>
      </c>
      <c r="K364" s="36">
        <f t="shared" si="16"/>
        <v>13.133333333333335</v>
      </c>
      <c r="M364" s="168" t="s">
        <v>63</v>
      </c>
      <c r="N364" s="14" t="s">
        <v>64</v>
      </c>
      <c r="O364" s="167">
        <v>38281</v>
      </c>
      <c r="P364" s="14">
        <v>5.8</v>
      </c>
      <c r="Q364" s="14">
        <f t="shared" si="17"/>
        <v>11.2</v>
      </c>
      <c r="R364" s="169">
        <f t="shared" si="18"/>
        <v>11.633333333333335</v>
      </c>
    </row>
    <row r="365" spans="6:18" x14ac:dyDescent="0.2">
      <c r="F365" s="14" t="s">
        <v>63</v>
      </c>
      <c r="G365" s="14" t="s">
        <v>64</v>
      </c>
      <c r="H365" s="14" t="s">
        <v>368</v>
      </c>
      <c r="I365" s="14">
        <v>4</v>
      </c>
      <c r="J365" s="14">
        <f t="shared" si="15"/>
        <v>13</v>
      </c>
      <c r="K365" s="36">
        <f t="shared" si="16"/>
        <v>14.200000000000001</v>
      </c>
      <c r="M365" s="168" t="s">
        <v>63</v>
      </c>
      <c r="N365" s="14" t="s">
        <v>64</v>
      </c>
      <c r="O365" s="167">
        <v>38282</v>
      </c>
      <c r="P365" s="14">
        <v>7.8</v>
      </c>
      <c r="Q365" s="14">
        <f t="shared" si="17"/>
        <v>9.1999999999999993</v>
      </c>
      <c r="R365" s="169">
        <f t="shared" si="18"/>
        <v>10.9</v>
      </c>
    </row>
    <row r="366" spans="6:18" x14ac:dyDescent="0.2">
      <c r="F366" s="14" t="s">
        <v>63</v>
      </c>
      <c r="G366" s="14" t="s">
        <v>64</v>
      </c>
      <c r="H366" s="14" t="s">
        <v>369</v>
      </c>
      <c r="I366" s="14">
        <v>7</v>
      </c>
      <c r="J366" s="14">
        <f t="shared" si="15"/>
        <v>10</v>
      </c>
      <c r="K366" s="36">
        <f t="shared" si="16"/>
        <v>13.200000000000001</v>
      </c>
      <c r="M366" s="168" t="s">
        <v>63</v>
      </c>
      <c r="N366" s="14" t="s">
        <v>64</v>
      </c>
      <c r="O366" s="167">
        <v>38283</v>
      </c>
      <c r="P366" s="14">
        <v>5.6</v>
      </c>
      <c r="Q366" s="14">
        <f t="shared" si="17"/>
        <v>11.4</v>
      </c>
      <c r="R366" s="169">
        <f t="shared" si="18"/>
        <v>10.6</v>
      </c>
    </row>
    <row r="367" spans="6:18" x14ac:dyDescent="0.2">
      <c r="F367" s="14" t="s">
        <v>63</v>
      </c>
      <c r="G367" s="14" t="s">
        <v>64</v>
      </c>
      <c r="H367" s="14" t="s">
        <v>370</v>
      </c>
      <c r="I367" s="14">
        <v>8.6999999999999993</v>
      </c>
      <c r="J367" s="14">
        <f t="shared" si="15"/>
        <v>8.3000000000000007</v>
      </c>
      <c r="K367" s="36">
        <f t="shared" si="16"/>
        <v>10.433333333333334</v>
      </c>
      <c r="M367" s="168" t="s">
        <v>63</v>
      </c>
      <c r="N367" s="14" t="s">
        <v>64</v>
      </c>
      <c r="O367" s="167">
        <v>38284</v>
      </c>
      <c r="P367" s="14">
        <v>4.9000000000000004</v>
      </c>
      <c r="Q367" s="14">
        <f t="shared" si="17"/>
        <v>12.1</v>
      </c>
      <c r="R367" s="169">
        <f t="shared" si="18"/>
        <v>10.9</v>
      </c>
    </row>
    <row r="368" spans="6:18" x14ac:dyDescent="0.2">
      <c r="F368" s="14" t="s">
        <v>63</v>
      </c>
      <c r="G368" s="14" t="s">
        <v>64</v>
      </c>
      <c r="H368" s="14" t="s">
        <v>371</v>
      </c>
      <c r="I368" s="14">
        <v>10.6</v>
      </c>
      <c r="J368" s="14">
        <f t="shared" si="15"/>
        <v>6.4</v>
      </c>
      <c r="K368" s="36">
        <f t="shared" si="16"/>
        <v>8.2333333333333343</v>
      </c>
      <c r="M368" s="168" t="s">
        <v>63</v>
      </c>
      <c r="N368" s="14" t="s">
        <v>64</v>
      </c>
      <c r="O368" s="167">
        <v>38285</v>
      </c>
      <c r="P368" s="14">
        <v>5.9</v>
      </c>
      <c r="Q368" s="14">
        <f t="shared" si="17"/>
        <v>11.1</v>
      </c>
      <c r="R368" s="169">
        <f t="shared" si="18"/>
        <v>11.533333333333333</v>
      </c>
    </row>
    <row r="369" spans="6:18" x14ac:dyDescent="0.2">
      <c r="F369" s="14" t="s">
        <v>63</v>
      </c>
      <c r="G369" s="14" t="s">
        <v>64</v>
      </c>
      <c r="H369" s="14" t="s">
        <v>372</v>
      </c>
      <c r="I369" s="14">
        <v>10.8</v>
      </c>
      <c r="J369" s="14">
        <f t="shared" si="15"/>
        <v>6.1999999999999993</v>
      </c>
      <c r="K369" s="36">
        <f t="shared" si="16"/>
        <v>6.9666666666666659</v>
      </c>
      <c r="M369" s="168" t="s">
        <v>63</v>
      </c>
      <c r="N369" s="14" t="s">
        <v>64</v>
      </c>
      <c r="O369" s="167">
        <v>38286</v>
      </c>
      <c r="P369" s="14">
        <v>5.7</v>
      </c>
      <c r="Q369" s="14">
        <f t="shared" si="17"/>
        <v>11.3</v>
      </c>
      <c r="R369" s="169">
        <f t="shared" si="18"/>
        <v>11.5</v>
      </c>
    </row>
    <row r="370" spans="6:18" x14ac:dyDescent="0.2">
      <c r="F370" s="14" t="s">
        <v>63</v>
      </c>
      <c r="G370" s="14" t="s">
        <v>64</v>
      </c>
      <c r="H370" s="14" t="s">
        <v>373</v>
      </c>
      <c r="I370" s="14">
        <v>11.7</v>
      </c>
      <c r="J370" s="14">
        <f t="shared" si="15"/>
        <v>5.3000000000000007</v>
      </c>
      <c r="K370" s="36">
        <f t="shared" si="16"/>
        <v>5.9666666666666659</v>
      </c>
      <c r="M370" s="168" t="s">
        <v>63</v>
      </c>
      <c r="N370" s="14" t="s">
        <v>64</v>
      </c>
      <c r="O370" s="167">
        <v>38287</v>
      </c>
      <c r="P370" s="14">
        <v>-1.5</v>
      </c>
      <c r="Q370" s="14">
        <f t="shared" si="17"/>
        <v>18.5</v>
      </c>
      <c r="R370" s="169">
        <f t="shared" si="18"/>
        <v>13.633333333333333</v>
      </c>
    </row>
    <row r="371" spans="6:18" x14ac:dyDescent="0.2">
      <c r="F371" s="14" t="s">
        <v>63</v>
      </c>
      <c r="G371" s="14" t="s">
        <v>64</v>
      </c>
      <c r="H371" s="14" t="s">
        <v>374</v>
      </c>
      <c r="I371" s="14">
        <v>8.9</v>
      </c>
      <c r="J371" s="14">
        <f t="shared" si="15"/>
        <v>8.1</v>
      </c>
      <c r="K371" s="36">
        <f t="shared" si="16"/>
        <v>6.5333333333333341</v>
      </c>
      <c r="M371" s="168" t="s">
        <v>63</v>
      </c>
      <c r="N371" s="14" t="s">
        <v>64</v>
      </c>
      <c r="O371" s="167">
        <v>38288</v>
      </c>
      <c r="P371" s="14">
        <v>-2.4</v>
      </c>
      <c r="Q371" s="14">
        <f t="shared" si="17"/>
        <v>19.399999999999999</v>
      </c>
      <c r="R371" s="169">
        <f t="shared" si="18"/>
        <v>16.400000000000002</v>
      </c>
    </row>
    <row r="372" spans="6:18" x14ac:dyDescent="0.2">
      <c r="F372" s="14" t="s">
        <v>63</v>
      </c>
      <c r="G372" s="14" t="s">
        <v>64</v>
      </c>
      <c r="H372" s="14" t="s">
        <v>375</v>
      </c>
      <c r="I372" s="14">
        <v>7.5</v>
      </c>
      <c r="J372" s="14">
        <f t="shared" si="15"/>
        <v>9.5</v>
      </c>
      <c r="K372" s="36">
        <f t="shared" si="16"/>
        <v>7.6333333333333329</v>
      </c>
      <c r="M372" s="168" t="s">
        <v>63</v>
      </c>
      <c r="N372" s="14" t="s">
        <v>64</v>
      </c>
      <c r="O372" s="167">
        <v>38289</v>
      </c>
      <c r="P372" s="14">
        <v>1.4</v>
      </c>
      <c r="Q372" s="14">
        <f t="shared" si="17"/>
        <v>15.6</v>
      </c>
      <c r="R372" s="169">
        <f t="shared" si="18"/>
        <v>17.833333333333332</v>
      </c>
    </row>
    <row r="373" spans="6:18" x14ac:dyDescent="0.2">
      <c r="F373" s="14" t="s">
        <v>63</v>
      </c>
      <c r="G373" s="14" t="s">
        <v>64</v>
      </c>
      <c r="H373" s="14" t="s">
        <v>376</v>
      </c>
      <c r="I373" s="14">
        <v>9.8000000000000007</v>
      </c>
      <c r="J373" s="14">
        <f t="shared" si="15"/>
        <v>7.1999999999999993</v>
      </c>
      <c r="K373" s="36">
        <f t="shared" si="16"/>
        <v>8.2666666666666675</v>
      </c>
      <c r="M373" s="168" t="s">
        <v>63</v>
      </c>
      <c r="N373" s="14" t="s">
        <v>64</v>
      </c>
      <c r="O373" s="167">
        <v>38290</v>
      </c>
      <c r="P373" s="14">
        <v>2.8</v>
      </c>
      <c r="Q373" s="14">
        <f t="shared" si="17"/>
        <v>14.2</v>
      </c>
      <c r="R373" s="169">
        <f t="shared" si="18"/>
        <v>16.400000000000002</v>
      </c>
    </row>
    <row r="374" spans="6:18" x14ac:dyDescent="0.2">
      <c r="F374" s="14" t="s">
        <v>63</v>
      </c>
      <c r="G374" s="14" t="s">
        <v>64</v>
      </c>
      <c r="H374" s="14" t="s">
        <v>377</v>
      </c>
      <c r="I374" s="14">
        <v>7.9</v>
      </c>
      <c r="J374" s="14">
        <f t="shared" si="15"/>
        <v>9.1</v>
      </c>
      <c r="K374" s="36">
        <f t="shared" si="16"/>
        <v>8.6</v>
      </c>
      <c r="M374" s="168" t="s">
        <v>63</v>
      </c>
      <c r="N374" s="14" t="s">
        <v>64</v>
      </c>
      <c r="O374" s="167">
        <v>38291</v>
      </c>
      <c r="P374" s="14">
        <v>1.9</v>
      </c>
      <c r="Q374" s="14">
        <f t="shared" si="17"/>
        <v>15.1</v>
      </c>
      <c r="R374" s="169">
        <f t="shared" si="18"/>
        <v>14.966666666666667</v>
      </c>
    </row>
    <row r="375" spans="6:18" x14ac:dyDescent="0.2">
      <c r="F375" s="14" t="s">
        <v>63</v>
      </c>
      <c r="G375" s="14" t="s">
        <v>64</v>
      </c>
      <c r="H375" s="14" t="s">
        <v>378</v>
      </c>
      <c r="I375" s="14">
        <v>5.9</v>
      </c>
      <c r="J375" s="14">
        <f t="shared" si="15"/>
        <v>11.1</v>
      </c>
      <c r="K375" s="36">
        <f t="shared" si="16"/>
        <v>9.1333333333333329</v>
      </c>
      <c r="M375" s="168" t="s">
        <v>63</v>
      </c>
      <c r="N375" s="14" t="s">
        <v>64</v>
      </c>
      <c r="O375" s="167">
        <v>38292</v>
      </c>
      <c r="P375" s="14">
        <v>-2.1</v>
      </c>
      <c r="Q375" s="14">
        <f t="shared" si="17"/>
        <v>19.100000000000001</v>
      </c>
      <c r="R375" s="169">
        <f t="shared" si="18"/>
        <v>16.133333333333333</v>
      </c>
    </row>
    <row r="376" spans="6:18" x14ac:dyDescent="0.2">
      <c r="F376" s="14" t="s">
        <v>63</v>
      </c>
      <c r="G376" s="14" t="s">
        <v>64</v>
      </c>
      <c r="H376" s="14" t="s">
        <v>379</v>
      </c>
      <c r="I376" s="14">
        <v>7.9</v>
      </c>
      <c r="J376" s="14">
        <f t="shared" si="15"/>
        <v>9.1</v>
      </c>
      <c r="K376" s="36">
        <f t="shared" si="16"/>
        <v>9.7666666666666657</v>
      </c>
      <c r="M376" s="168" t="s">
        <v>63</v>
      </c>
      <c r="N376" s="14" t="s">
        <v>64</v>
      </c>
      <c r="O376" s="167">
        <v>38293</v>
      </c>
      <c r="P376" s="14">
        <v>-3.6</v>
      </c>
      <c r="Q376" s="14">
        <f t="shared" si="17"/>
        <v>20.6</v>
      </c>
      <c r="R376" s="169">
        <f t="shared" si="18"/>
        <v>18.266666666666669</v>
      </c>
    </row>
    <row r="377" spans="6:18" x14ac:dyDescent="0.2">
      <c r="F377" s="14" t="s">
        <v>63</v>
      </c>
      <c r="G377" s="14" t="s">
        <v>64</v>
      </c>
      <c r="H377" s="14" t="s">
        <v>380</v>
      </c>
      <c r="I377" s="14">
        <v>4.9000000000000004</v>
      </c>
      <c r="J377" s="14">
        <f t="shared" si="15"/>
        <v>12.1</v>
      </c>
      <c r="K377" s="36">
        <f t="shared" si="16"/>
        <v>10.766666666666666</v>
      </c>
      <c r="M377" s="168" t="s">
        <v>63</v>
      </c>
      <c r="N377" s="14" t="s">
        <v>64</v>
      </c>
      <c r="O377" s="167">
        <v>38294</v>
      </c>
      <c r="P377" s="14">
        <v>0.4</v>
      </c>
      <c r="Q377" s="14">
        <f t="shared" si="17"/>
        <v>16.600000000000001</v>
      </c>
      <c r="R377" s="169">
        <f t="shared" si="18"/>
        <v>18.766666666666669</v>
      </c>
    </row>
    <row r="378" spans="6:18" x14ac:dyDescent="0.2">
      <c r="F378" s="14" t="s">
        <v>63</v>
      </c>
      <c r="G378" s="14" t="s">
        <v>64</v>
      </c>
      <c r="H378" s="14" t="s">
        <v>381</v>
      </c>
      <c r="I378" s="14">
        <v>2.2999999999999998</v>
      </c>
      <c r="J378" s="14">
        <f t="shared" si="15"/>
        <v>14.7</v>
      </c>
      <c r="K378" s="36">
        <f t="shared" si="16"/>
        <v>11.966666666666667</v>
      </c>
      <c r="M378" s="168" t="s">
        <v>63</v>
      </c>
      <c r="N378" s="14" t="s">
        <v>64</v>
      </c>
      <c r="O378" s="167">
        <v>38295</v>
      </c>
      <c r="P378" s="14">
        <v>7.2</v>
      </c>
      <c r="Q378" s="14">
        <f t="shared" si="17"/>
        <v>9.8000000000000007</v>
      </c>
      <c r="R378" s="169">
        <f t="shared" si="18"/>
        <v>15.666666666666666</v>
      </c>
    </row>
    <row r="379" spans="6:18" x14ac:dyDescent="0.2">
      <c r="F379" s="14" t="s">
        <v>63</v>
      </c>
      <c r="G379" s="14" t="s">
        <v>64</v>
      </c>
      <c r="H379" s="14" t="s">
        <v>382</v>
      </c>
      <c r="I379" s="14">
        <v>5.0999999999999996</v>
      </c>
      <c r="J379" s="14">
        <f t="shared" si="15"/>
        <v>11.9</v>
      </c>
      <c r="K379" s="36">
        <f t="shared" si="16"/>
        <v>12.899999999999999</v>
      </c>
      <c r="M379" s="168" t="s">
        <v>63</v>
      </c>
      <c r="N379" s="14" t="s">
        <v>64</v>
      </c>
      <c r="O379" s="167">
        <v>38296</v>
      </c>
      <c r="P379" s="14">
        <v>4.9000000000000004</v>
      </c>
      <c r="Q379" s="14">
        <f t="shared" si="17"/>
        <v>12.1</v>
      </c>
      <c r="R379" s="169">
        <f t="shared" si="18"/>
        <v>12.833333333333334</v>
      </c>
    </row>
    <row r="380" spans="6:18" x14ac:dyDescent="0.2">
      <c r="F380" s="14" t="s">
        <v>63</v>
      </c>
      <c r="G380" s="14" t="s">
        <v>64</v>
      </c>
      <c r="H380" s="14" t="s">
        <v>383</v>
      </c>
      <c r="I380" s="14">
        <v>7.3</v>
      </c>
      <c r="J380" s="14">
        <f t="shared" si="15"/>
        <v>9.6999999999999993</v>
      </c>
      <c r="K380" s="36">
        <f t="shared" si="16"/>
        <v>12.1</v>
      </c>
      <c r="M380" s="168" t="s">
        <v>63</v>
      </c>
      <c r="N380" s="14" t="s">
        <v>64</v>
      </c>
      <c r="O380" s="167">
        <v>38297</v>
      </c>
      <c r="P380" s="14">
        <v>5.3</v>
      </c>
      <c r="Q380" s="14">
        <f t="shared" si="17"/>
        <v>11.7</v>
      </c>
      <c r="R380" s="169">
        <f t="shared" si="18"/>
        <v>11.199999999999998</v>
      </c>
    </row>
    <row r="381" spans="6:18" x14ac:dyDescent="0.2">
      <c r="F381" s="14" t="s">
        <v>63</v>
      </c>
      <c r="G381" s="14" t="s">
        <v>64</v>
      </c>
      <c r="H381" s="14" t="s">
        <v>384</v>
      </c>
      <c r="I381" s="14">
        <v>6.1</v>
      </c>
      <c r="J381" s="14">
        <f t="shared" si="15"/>
        <v>10.9</v>
      </c>
      <c r="K381" s="36">
        <f t="shared" si="16"/>
        <v>10.833333333333334</v>
      </c>
      <c r="M381" s="168" t="s">
        <v>63</v>
      </c>
      <c r="N381" s="14" t="s">
        <v>64</v>
      </c>
      <c r="O381" s="167">
        <v>38298</v>
      </c>
      <c r="P381" s="14">
        <v>0.3</v>
      </c>
      <c r="Q381" s="14">
        <f t="shared" si="17"/>
        <v>16.7</v>
      </c>
      <c r="R381" s="169">
        <f t="shared" si="18"/>
        <v>13.5</v>
      </c>
    </row>
    <row r="382" spans="6:18" x14ac:dyDescent="0.2">
      <c r="F382" s="14" t="s">
        <v>63</v>
      </c>
      <c r="G382" s="14" t="s">
        <v>64</v>
      </c>
      <c r="H382" s="14" t="s">
        <v>385</v>
      </c>
      <c r="I382" s="14">
        <v>1.9</v>
      </c>
      <c r="J382" s="14">
        <f t="shared" si="15"/>
        <v>15.1</v>
      </c>
      <c r="K382" s="36">
        <f t="shared" si="16"/>
        <v>11.9</v>
      </c>
      <c r="M382" s="168" t="s">
        <v>63</v>
      </c>
      <c r="N382" s="14" t="s">
        <v>64</v>
      </c>
      <c r="O382" s="167">
        <v>38299</v>
      </c>
      <c r="P382" s="14">
        <v>0.2</v>
      </c>
      <c r="Q382" s="14">
        <f t="shared" si="17"/>
        <v>16.8</v>
      </c>
      <c r="R382" s="169">
        <f t="shared" si="18"/>
        <v>15.066666666666668</v>
      </c>
    </row>
    <row r="383" spans="6:18" x14ac:dyDescent="0.2">
      <c r="F383" s="14" t="s">
        <v>63</v>
      </c>
      <c r="G383" s="14" t="s">
        <v>64</v>
      </c>
      <c r="H383" s="14" t="s">
        <v>386</v>
      </c>
      <c r="I383" s="14">
        <v>3.9</v>
      </c>
      <c r="J383" s="14">
        <f t="shared" si="15"/>
        <v>13.1</v>
      </c>
      <c r="K383" s="36">
        <f t="shared" si="16"/>
        <v>13.033333333333333</v>
      </c>
      <c r="M383" s="168" t="s">
        <v>63</v>
      </c>
      <c r="N383" s="14" t="s">
        <v>64</v>
      </c>
      <c r="O383" s="167">
        <v>38300</v>
      </c>
      <c r="P383" s="14">
        <v>4.3</v>
      </c>
      <c r="Q383" s="14">
        <f t="shared" si="17"/>
        <v>12.7</v>
      </c>
      <c r="R383" s="169">
        <f t="shared" si="18"/>
        <v>15.4</v>
      </c>
    </row>
    <row r="384" spans="6:18" x14ac:dyDescent="0.2">
      <c r="F384" s="14" t="s">
        <v>63</v>
      </c>
      <c r="G384" s="14" t="s">
        <v>64</v>
      </c>
      <c r="H384" s="14" t="s">
        <v>387</v>
      </c>
      <c r="I384" s="14">
        <v>1.4</v>
      </c>
      <c r="J384" s="14">
        <f t="shared" si="15"/>
        <v>15.6</v>
      </c>
      <c r="K384" s="36">
        <f t="shared" si="16"/>
        <v>14.6</v>
      </c>
      <c r="M384" s="168" t="s">
        <v>63</v>
      </c>
      <c r="N384" s="14" t="s">
        <v>64</v>
      </c>
      <c r="O384" s="167">
        <v>38301</v>
      </c>
      <c r="P384" s="14">
        <v>2.2000000000000002</v>
      </c>
      <c r="Q384" s="14">
        <f t="shared" si="17"/>
        <v>14.8</v>
      </c>
      <c r="R384" s="169">
        <f t="shared" si="18"/>
        <v>14.766666666666666</v>
      </c>
    </row>
    <row r="385" spans="6:18" x14ac:dyDescent="0.2">
      <c r="F385" s="14" t="s">
        <v>63</v>
      </c>
      <c r="G385" s="14" t="s">
        <v>64</v>
      </c>
      <c r="H385" s="14" t="s">
        <v>388</v>
      </c>
      <c r="I385" s="14">
        <v>0.3</v>
      </c>
      <c r="J385" s="14">
        <f t="shared" si="15"/>
        <v>16.7</v>
      </c>
      <c r="K385" s="36">
        <f t="shared" si="16"/>
        <v>15.133333333333333</v>
      </c>
      <c r="M385" s="168" t="s">
        <v>63</v>
      </c>
      <c r="N385" s="14" t="s">
        <v>64</v>
      </c>
      <c r="O385" s="167">
        <v>38302</v>
      </c>
      <c r="P385" s="14">
        <v>4.5999999999999996</v>
      </c>
      <c r="Q385" s="14">
        <f t="shared" si="17"/>
        <v>12.4</v>
      </c>
      <c r="R385" s="169">
        <f t="shared" si="18"/>
        <v>13.299999999999999</v>
      </c>
    </row>
    <row r="386" spans="6:18" x14ac:dyDescent="0.2">
      <c r="F386" s="14" t="s">
        <v>63</v>
      </c>
      <c r="G386" s="14" t="s">
        <v>64</v>
      </c>
      <c r="H386" s="14" t="s">
        <v>389</v>
      </c>
      <c r="I386" s="14">
        <v>-0.7</v>
      </c>
      <c r="J386" s="14">
        <f t="shared" si="15"/>
        <v>17.7</v>
      </c>
      <c r="K386" s="36">
        <f t="shared" si="16"/>
        <v>16.666666666666668</v>
      </c>
      <c r="M386" s="168" t="s">
        <v>63</v>
      </c>
      <c r="N386" s="14" t="s">
        <v>64</v>
      </c>
      <c r="O386" s="167">
        <v>38303</v>
      </c>
      <c r="P386" s="14">
        <v>5.4</v>
      </c>
      <c r="Q386" s="14">
        <f t="shared" si="17"/>
        <v>11.6</v>
      </c>
      <c r="R386" s="169">
        <f t="shared" si="18"/>
        <v>12.933333333333335</v>
      </c>
    </row>
    <row r="387" spans="6:18" x14ac:dyDescent="0.2">
      <c r="F387" s="14" t="s">
        <v>63</v>
      </c>
      <c r="G387" s="14" t="s">
        <v>64</v>
      </c>
      <c r="H387" s="14" t="s">
        <v>390</v>
      </c>
      <c r="I387" s="14">
        <v>-1.6</v>
      </c>
      <c r="J387" s="14">
        <f t="shared" si="15"/>
        <v>18.600000000000001</v>
      </c>
      <c r="K387" s="36">
        <f t="shared" si="16"/>
        <v>17.666666666666668</v>
      </c>
      <c r="M387" s="168" t="s">
        <v>63</v>
      </c>
      <c r="N387" s="14" t="s">
        <v>64</v>
      </c>
      <c r="O387" s="167">
        <v>38304</v>
      </c>
      <c r="P387" s="14">
        <v>1.5</v>
      </c>
      <c r="Q387" s="14">
        <f t="shared" si="17"/>
        <v>15.5</v>
      </c>
      <c r="R387" s="169">
        <f t="shared" si="18"/>
        <v>13.166666666666666</v>
      </c>
    </row>
    <row r="388" spans="6:18" x14ac:dyDescent="0.2">
      <c r="F388" s="14" t="s">
        <v>63</v>
      </c>
      <c r="G388" s="14" t="s">
        <v>64</v>
      </c>
      <c r="H388" s="14" t="s">
        <v>391</v>
      </c>
      <c r="I388" s="14">
        <v>-0.8</v>
      </c>
      <c r="J388" s="14">
        <f t="shared" si="15"/>
        <v>17.8</v>
      </c>
      <c r="K388" s="36">
        <f t="shared" si="16"/>
        <v>18.033333333333331</v>
      </c>
      <c r="M388" s="168" t="s">
        <v>63</v>
      </c>
      <c r="N388" s="14" t="s">
        <v>64</v>
      </c>
      <c r="O388" s="167">
        <v>38305</v>
      </c>
      <c r="P388" s="14">
        <v>1.3</v>
      </c>
      <c r="Q388" s="14">
        <f t="shared" si="17"/>
        <v>15.7</v>
      </c>
      <c r="R388" s="169">
        <f t="shared" si="18"/>
        <v>14.266666666666666</v>
      </c>
    </row>
    <row r="389" spans="6:18" x14ac:dyDescent="0.2">
      <c r="F389" s="14" t="s">
        <v>63</v>
      </c>
      <c r="G389" s="14" t="s">
        <v>64</v>
      </c>
      <c r="H389" s="14" t="s">
        <v>392</v>
      </c>
      <c r="I389" s="14">
        <v>0.7</v>
      </c>
      <c r="J389" s="14">
        <f t="shared" si="15"/>
        <v>16.3</v>
      </c>
      <c r="K389" s="36">
        <f t="shared" si="16"/>
        <v>17.566666666666666</v>
      </c>
      <c r="M389" s="168" t="s">
        <v>63</v>
      </c>
      <c r="N389" s="14" t="s">
        <v>64</v>
      </c>
      <c r="O389" s="167">
        <v>38306</v>
      </c>
      <c r="P389" s="14">
        <v>5.4</v>
      </c>
      <c r="Q389" s="14">
        <f t="shared" si="17"/>
        <v>11.6</v>
      </c>
      <c r="R389" s="169">
        <f t="shared" si="18"/>
        <v>14.266666666666666</v>
      </c>
    </row>
    <row r="390" spans="6:18" x14ac:dyDescent="0.2">
      <c r="F390" s="14" t="s">
        <v>63</v>
      </c>
      <c r="G390" s="14" t="s">
        <v>64</v>
      </c>
      <c r="H390" s="14" t="s">
        <v>393</v>
      </c>
      <c r="I390" s="14">
        <v>0.4</v>
      </c>
      <c r="J390" s="14">
        <f t="shared" si="15"/>
        <v>16.600000000000001</v>
      </c>
      <c r="K390" s="36">
        <f t="shared" si="16"/>
        <v>16.900000000000002</v>
      </c>
      <c r="M390" s="168" t="s">
        <v>63</v>
      </c>
      <c r="N390" s="14" t="s">
        <v>64</v>
      </c>
      <c r="O390" s="167">
        <v>38307</v>
      </c>
      <c r="P390" s="14">
        <v>0.5</v>
      </c>
      <c r="Q390" s="14">
        <f t="shared" si="17"/>
        <v>16.5</v>
      </c>
      <c r="R390" s="169">
        <f t="shared" si="18"/>
        <v>14.6</v>
      </c>
    </row>
    <row r="391" spans="6:18" x14ac:dyDescent="0.2">
      <c r="F391" s="14" t="s">
        <v>63</v>
      </c>
      <c r="G391" s="14" t="s">
        <v>64</v>
      </c>
      <c r="H391" s="14" t="s">
        <v>394</v>
      </c>
      <c r="I391" s="14">
        <v>1.1000000000000001</v>
      </c>
      <c r="J391" s="14">
        <f t="shared" si="15"/>
        <v>15.9</v>
      </c>
      <c r="K391" s="36">
        <f t="shared" si="16"/>
        <v>16.266666666666669</v>
      </c>
      <c r="M391" s="168" t="s">
        <v>63</v>
      </c>
      <c r="N391" s="14" t="s">
        <v>64</v>
      </c>
      <c r="O391" s="167">
        <v>38308</v>
      </c>
      <c r="P391" s="14">
        <v>-5.0999999999999996</v>
      </c>
      <c r="Q391" s="14">
        <f t="shared" si="17"/>
        <v>22.1</v>
      </c>
      <c r="R391" s="169">
        <f t="shared" si="18"/>
        <v>16.733333333333334</v>
      </c>
    </row>
    <row r="392" spans="6:18" x14ac:dyDescent="0.2">
      <c r="F392" s="14" t="s">
        <v>63</v>
      </c>
      <c r="G392" s="14" t="s">
        <v>64</v>
      </c>
      <c r="H392" s="14" t="s">
        <v>395</v>
      </c>
      <c r="I392" s="14">
        <v>-1.4</v>
      </c>
      <c r="J392" s="14">
        <f t="shared" si="15"/>
        <v>18.399999999999999</v>
      </c>
      <c r="K392" s="36">
        <f t="shared" si="16"/>
        <v>16.966666666666665</v>
      </c>
      <c r="M392" s="168" t="s">
        <v>63</v>
      </c>
      <c r="N392" s="14" t="s">
        <v>64</v>
      </c>
      <c r="O392" s="167">
        <v>38309</v>
      </c>
      <c r="P392" s="14">
        <v>-6.7</v>
      </c>
      <c r="Q392" s="14">
        <f t="shared" si="17"/>
        <v>23.7</v>
      </c>
      <c r="R392" s="169">
        <f t="shared" si="18"/>
        <v>20.766666666666666</v>
      </c>
    </row>
    <row r="393" spans="6:18" x14ac:dyDescent="0.2">
      <c r="F393" s="14" t="s">
        <v>63</v>
      </c>
      <c r="G393" s="14" t="s">
        <v>64</v>
      </c>
      <c r="H393" s="14" t="s">
        <v>396</v>
      </c>
      <c r="I393" s="14">
        <v>-0.2</v>
      </c>
      <c r="J393" s="14">
        <f t="shared" si="15"/>
        <v>17.2</v>
      </c>
      <c r="K393" s="36">
        <f t="shared" si="16"/>
        <v>17.166666666666668</v>
      </c>
      <c r="M393" s="168" t="s">
        <v>63</v>
      </c>
      <c r="N393" s="14" t="s">
        <v>64</v>
      </c>
      <c r="O393" s="167">
        <v>38310</v>
      </c>
      <c r="P393" s="14">
        <v>-15.1</v>
      </c>
      <c r="Q393" s="14">
        <f t="shared" si="17"/>
        <v>32.1</v>
      </c>
      <c r="R393" s="169">
        <f t="shared" si="18"/>
        <v>25.966666666666669</v>
      </c>
    </row>
    <row r="394" spans="6:18" x14ac:dyDescent="0.2">
      <c r="F394" s="14" t="s">
        <v>63</v>
      </c>
      <c r="G394" s="14" t="s">
        <v>64</v>
      </c>
      <c r="H394" s="14" t="s">
        <v>397</v>
      </c>
      <c r="I394" s="14">
        <v>-1.3</v>
      </c>
      <c r="J394" s="14">
        <f t="shared" ref="J394:J441" si="19">IF($D$45&gt;I394,$D$45-I394,0)</f>
        <v>18.3</v>
      </c>
      <c r="K394" s="36">
        <f t="shared" si="16"/>
        <v>17.966666666666665</v>
      </c>
      <c r="M394" s="168" t="s">
        <v>63</v>
      </c>
      <c r="N394" s="14" t="s">
        <v>64</v>
      </c>
      <c r="O394" s="167">
        <v>38311</v>
      </c>
      <c r="P394" s="14">
        <v>-13.5</v>
      </c>
      <c r="Q394" s="14">
        <f t="shared" si="17"/>
        <v>30.5</v>
      </c>
      <c r="R394" s="169">
        <f t="shared" si="18"/>
        <v>28.766666666666666</v>
      </c>
    </row>
    <row r="395" spans="6:18" x14ac:dyDescent="0.2">
      <c r="F395" s="14" t="s">
        <v>63</v>
      </c>
      <c r="G395" s="14" t="s">
        <v>64</v>
      </c>
      <c r="H395" s="14" t="s">
        <v>398</v>
      </c>
      <c r="I395" s="14">
        <v>1.9</v>
      </c>
      <c r="J395" s="14">
        <f t="shared" si="19"/>
        <v>15.1</v>
      </c>
      <c r="K395" s="36">
        <f t="shared" si="16"/>
        <v>16.866666666666667</v>
      </c>
      <c r="M395" s="168" t="s">
        <v>63</v>
      </c>
      <c r="N395" s="14" t="s">
        <v>64</v>
      </c>
      <c r="O395" s="167">
        <v>38312</v>
      </c>
      <c r="P395" s="14">
        <v>-16</v>
      </c>
      <c r="Q395" s="14">
        <f t="shared" si="17"/>
        <v>33</v>
      </c>
      <c r="R395" s="169">
        <f t="shared" si="18"/>
        <v>31.866666666666664</v>
      </c>
    </row>
    <row r="396" spans="6:18" x14ac:dyDescent="0.2">
      <c r="F396" s="14" t="s">
        <v>63</v>
      </c>
      <c r="G396" s="14" t="s">
        <v>64</v>
      </c>
      <c r="H396" s="14" t="s">
        <v>399</v>
      </c>
      <c r="I396" s="14">
        <v>5.5</v>
      </c>
      <c r="J396" s="14">
        <f t="shared" si="19"/>
        <v>11.5</v>
      </c>
      <c r="K396" s="36">
        <f t="shared" si="16"/>
        <v>14.966666666666667</v>
      </c>
      <c r="M396" s="168" t="s">
        <v>63</v>
      </c>
      <c r="N396" s="14" t="s">
        <v>64</v>
      </c>
      <c r="O396" s="167">
        <v>38313</v>
      </c>
      <c r="P396" s="14">
        <v>-8.1999999999999993</v>
      </c>
      <c r="Q396" s="14">
        <f t="shared" si="17"/>
        <v>25.2</v>
      </c>
      <c r="R396" s="169">
        <f t="shared" si="18"/>
        <v>29.566666666666666</v>
      </c>
    </row>
    <row r="397" spans="6:18" x14ac:dyDescent="0.2">
      <c r="F397" s="14" t="s">
        <v>63</v>
      </c>
      <c r="G397" s="14" t="s">
        <v>64</v>
      </c>
      <c r="H397" s="14" t="s">
        <v>400</v>
      </c>
      <c r="I397" s="14">
        <v>3.1</v>
      </c>
      <c r="J397" s="14">
        <f t="shared" si="19"/>
        <v>13.9</v>
      </c>
      <c r="K397" s="36">
        <f t="shared" ref="K397:K441" si="20">AVERAGE(J395:J397)</f>
        <v>13.5</v>
      </c>
      <c r="M397" s="168" t="s">
        <v>63</v>
      </c>
      <c r="N397" s="14" t="s">
        <v>64</v>
      </c>
      <c r="O397" s="167">
        <v>38314</v>
      </c>
      <c r="P397" s="14">
        <v>-6.1</v>
      </c>
      <c r="Q397" s="14">
        <f t="shared" ref="Q397:Q460" si="21">IF($D$45&gt;P397,$D$45-P397,0)</f>
        <v>23.1</v>
      </c>
      <c r="R397" s="169">
        <f t="shared" si="18"/>
        <v>27.100000000000005</v>
      </c>
    </row>
    <row r="398" spans="6:18" x14ac:dyDescent="0.2">
      <c r="F398" s="14" t="s">
        <v>63</v>
      </c>
      <c r="G398" s="14" t="s">
        <v>64</v>
      </c>
      <c r="H398" s="14" t="s">
        <v>401</v>
      </c>
      <c r="I398" s="14">
        <v>1</v>
      </c>
      <c r="J398" s="14">
        <f t="shared" si="19"/>
        <v>16</v>
      </c>
      <c r="K398" s="36">
        <f t="shared" si="20"/>
        <v>13.799999999999999</v>
      </c>
      <c r="M398" s="168" t="s">
        <v>63</v>
      </c>
      <c r="N398" s="14" t="s">
        <v>64</v>
      </c>
      <c r="O398" s="167">
        <v>38315</v>
      </c>
      <c r="P398" s="14">
        <v>-6.6</v>
      </c>
      <c r="Q398" s="14">
        <f t="shared" si="21"/>
        <v>23.6</v>
      </c>
      <c r="R398" s="169">
        <f t="shared" si="18"/>
        <v>23.966666666666669</v>
      </c>
    </row>
    <row r="399" spans="6:18" x14ac:dyDescent="0.2">
      <c r="F399" s="14" t="s">
        <v>63</v>
      </c>
      <c r="G399" s="14" t="s">
        <v>64</v>
      </c>
      <c r="H399" s="14" t="s">
        <v>402</v>
      </c>
      <c r="I399" s="14">
        <v>-1.2</v>
      </c>
      <c r="J399" s="14">
        <f t="shared" si="19"/>
        <v>18.2</v>
      </c>
      <c r="K399" s="36">
        <f t="shared" si="20"/>
        <v>16.033333333333331</v>
      </c>
      <c r="M399" s="168" t="s">
        <v>63</v>
      </c>
      <c r="N399" s="14" t="s">
        <v>64</v>
      </c>
      <c r="O399" s="167">
        <v>38316</v>
      </c>
      <c r="P399" s="14">
        <v>-0.8</v>
      </c>
      <c r="Q399" s="14">
        <f t="shared" si="21"/>
        <v>17.8</v>
      </c>
      <c r="R399" s="169">
        <f t="shared" ref="R399:R462" si="22">AVERAGE(Q397:Q399)</f>
        <v>21.5</v>
      </c>
    </row>
    <row r="400" spans="6:18" x14ac:dyDescent="0.2">
      <c r="F400" s="14" t="s">
        <v>63</v>
      </c>
      <c r="G400" s="14" t="s">
        <v>64</v>
      </c>
      <c r="H400" s="14" t="s">
        <v>403</v>
      </c>
      <c r="I400" s="14">
        <v>-2.2999999999999998</v>
      </c>
      <c r="J400" s="14">
        <f t="shared" si="19"/>
        <v>19.3</v>
      </c>
      <c r="K400" s="36">
        <f t="shared" si="20"/>
        <v>17.833333333333332</v>
      </c>
      <c r="M400" s="168" t="s">
        <v>63</v>
      </c>
      <c r="N400" s="14" t="s">
        <v>64</v>
      </c>
      <c r="O400" s="167">
        <v>38317</v>
      </c>
      <c r="P400" s="14">
        <v>-3.7</v>
      </c>
      <c r="Q400" s="14">
        <f t="shared" si="21"/>
        <v>20.7</v>
      </c>
      <c r="R400" s="169">
        <f t="shared" si="22"/>
        <v>20.700000000000003</v>
      </c>
    </row>
    <row r="401" spans="6:18" x14ac:dyDescent="0.2">
      <c r="F401" s="14" t="s">
        <v>63</v>
      </c>
      <c r="G401" s="14" t="s">
        <v>64</v>
      </c>
      <c r="H401" s="14" t="s">
        <v>404</v>
      </c>
      <c r="I401" s="14">
        <v>-4.5999999999999996</v>
      </c>
      <c r="J401" s="14">
        <f t="shared" si="19"/>
        <v>21.6</v>
      </c>
      <c r="K401" s="36">
        <f t="shared" si="20"/>
        <v>19.7</v>
      </c>
      <c r="M401" s="168" t="s">
        <v>63</v>
      </c>
      <c r="N401" s="14" t="s">
        <v>64</v>
      </c>
      <c r="O401" s="167">
        <v>38318</v>
      </c>
      <c r="P401" s="14">
        <v>-5.9</v>
      </c>
      <c r="Q401" s="14">
        <f t="shared" si="21"/>
        <v>22.9</v>
      </c>
      <c r="R401" s="169">
        <f t="shared" si="22"/>
        <v>20.466666666666665</v>
      </c>
    </row>
    <row r="402" spans="6:18" x14ac:dyDescent="0.2">
      <c r="F402" s="14" t="s">
        <v>63</v>
      </c>
      <c r="G402" s="14" t="s">
        <v>64</v>
      </c>
      <c r="H402" s="14" t="s">
        <v>405</v>
      </c>
      <c r="I402" s="14">
        <v>-6</v>
      </c>
      <c r="J402" s="14">
        <f t="shared" si="19"/>
        <v>23</v>
      </c>
      <c r="K402" s="36">
        <f t="shared" si="20"/>
        <v>21.3</v>
      </c>
      <c r="M402" s="168" t="s">
        <v>63</v>
      </c>
      <c r="N402" s="14" t="s">
        <v>64</v>
      </c>
      <c r="O402" s="167">
        <v>38319</v>
      </c>
      <c r="P402" s="14">
        <v>-4.7</v>
      </c>
      <c r="Q402" s="14">
        <f t="shared" si="21"/>
        <v>21.7</v>
      </c>
      <c r="R402" s="169">
        <f t="shared" si="22"/>
        <v>21.766666666666666</v>
      </c>
    </row>
    <row r="403" spans="6:18" x14ac:dyDescent="0.2">
      <c r="F403" s="14" t="s">
        <v>63</v>
      </c>
      <c r="G403" s="14" t="s">
        <v>64</v>
      </c>
      <c r="H403" s="14" t="s">
        <v>406</v>
      </c>
      <c r="I403" s="14">
        <v>-7.6</v>
      </c>
      <c r="J403" s="14">
        <f t="shared" si="19"/>
        <v>24.6</v>
      </c>
      <c r="K403" s="36">
        <f t="shared" si="20"/>
        <v>23.066666666666666</v>
      </c>
      <c r="M403" s="168" t="s">
        <v>63</v>
      </c>
      <c r="N403" s="14" t="s">
        <v>64</v>
      </c>
      <c r="O403" s="167">
        <v>38320</v>
      </c>
      <c r="P403" s="14">
        <v>-10.7</v>
      </c>
      <c r="Q403" s="14">
        <f t="shared" si="21"/>
        <v>27.7</v>
      </c>
      <c r="R403" s="169">
        <f t="shared" si="22"/>
        <v>24.099999999999998</v>
      </c>
    </row>
    <row r="404" spans="6:18" x14ac:dyDescent="0.2">
      <c r="F404" s="14" t="s">
        <v>63</v>
      </c>
      <c r="G404" s="14" t="s">
        <v>64</v>
      </c>
      <c r="H404" s="14" t="s">
        <v>407</v>
      </c>
      <c r="I404" s="14">
        <v>-2.6</v>
      </c>
      <c r="J404" s="14">
        <f t="shared" si="19"/>
        <v>19.600000000000001</v>
      </c>
      <c r="K404" s="36">
        <f t="shared" si="20"/>
        <v>22.400000000000002</v>
      </c>
      <c r="M404" s="168" t="s">
        <v>63</v>
      </c>
      <c r="N404" s="14" t="s">
        <v>64</v>
      </c>
      <c r="O404" s="167">
        <v>38321</v>
      </c>
      <c r="P404" s="14">
        <v>-6.8</v>
      </c>
      <c r="Q404" s="14">
        <f t="shared" si="21"/>
        <v>23.8</v>
      </c>
      <c r="R404" s="169">
        <f t="shared" si="22"/>
        <v>24.400000000000002</v>
      </c>
    </row>
    <row r="405" spans="6:18" x14ac:dyDescent="0.2">
      <c r="F405" s="14" t="s">
        <v>63</v>
      </c>
      <c r="G405" s="14" t="s">
        <v>64</v>
      </c>
      <c r="H405" s="14" t="s">
        <v>408</v>
      </c>
      <c r="I405" s="14">
        <v>6.3</v>
      </c>
      <c r="J405" s="14">
        <f t="shared" si="19"/>
        <v>10.7</v>
      </c>
      <c r="K405" s="36">
        <f t="shared" si="20"/>
        <v>18.3</v>
      </c>
      <c r="M405" s="168" t="s">
        <v>63</v>
      </c>
      <c r="N405" s="14" t="s">
        <v>64</v>
      </c>
      <c r="O405" s="167">
        <v>38322</v>
      </c>
      <c r="P405" s="14">
        <v>-5.6</v>
      </c>
      <c r="Q405" s="14">
        <f t="shared" si="21"/>
        <v>22.6</v>
      </c>
      <c r="R405" s="169">
        <f t="shared" si="22"/>
        <v>24.7</v>
      </c>
    </row>
    <row r="406" spans="6:18" x14ac:dyDescent="0.2">
      <c r="F406" s="14" t="s">
        <v>63</v>
      </c>
      <c r="G406" s="14" t="s">
        <v>64</v>
      </c>
      <c r="H406" s="14" t="s">
        <v>409</v>
      </c>
      <c r="I406" s="14">
        <v>5.8</v>
      </c>
      <c r="J406" s="14">
        <f t="shared" si="19"/>
        <v>11.2</v>
      </c>
      <c r="K406" s="36">
        <f t="shared" si="20"/>
        <v>13.833333333333334</v>
      </c>
      <c r="M406" s="168" t="s">
        <v>63</v>
      </c>
      <c r="N406" s="14" t="s">
        <v>64</v>
      </c>
      <c r="O406" s="167">
        <v>38323</v>
      </c>
      <c r="P406" s="14">
        <v>-5.2</v>
      </c>
      <c r="Q406" s="14">
        <f t="shared" si="21"/>
        <v>22.2</v>
      </c>
      <c r="R406" s="169">
        <f t="shared" si="22"/>
        <v>22.866666666666671</v>
      </c>
    </row>
    <row r="407" spans="6:18" x14ac:dyDescent="0.2">
      <c r="F407" s="14" t="s">
        <v>63</v>
      </c>
      <c r="G407" s="14" t="s">
        <v>64</v>
      </c>
      <c r="H407" s="14" t="s">
        <v>410</v>
      </c>
      <c r="I407" s="14">
        <v>1</v>
      </c>
      <c r="J407" s="14">
        <f t="shared" si="19"/>
        <v>16</v>
      </c>
      <c r="K407" s="36">
        <f t="shared" si="20"/>
        <v>12.633333333333333</v>
      </c>
      <c r="M407" s="168" t="s">
        <v>63</v>
      </c>
      <c r="N407" s="14" t="s">
        <v>64</v>
      </c>
      <c r="O407" s="167">
        <v>38324</v>
      </c>
      <c r="P407" s="14">
        <v>-3.1</v>
      </c>
      <c r="Q407" s="14">
        <f t="shared" si="21"/>
        <v>20.100000000000001</v>
      </c>
      <c r="R407" s="169">
        <f t="shared" si="22"/>
        <v>21.633333333333336</v>
      </c>
    </row>
    <row r="408" spans="6:18" x14ac:dyDescent="0.2">
      <c r="F408" s="14" t="s">
        <v>63</v>
      </c>
      <c r="G408" s="14" t="s">
        <v>64</v>
      </c>
      <c r="H408" s="14" t="s">
        <v>411</v>
      </c>
      <c r="I408" s="14">
        <v>-5.4</v>
      </c>
      <c r="J408" s="14">
        <f t="shared" si="19"/>
        <v>22.4</v>
      </c>
      <c r="K408" s="36">
        <f t="shared" si="20"/>
        <v>16.533333333333331</v>
      </c>
      <c r="M408" s="168" t="s">
        <v>63</v>
      </c>
      <c r="N408" s="14" t="s">
        <v>64</v>
      </c>
      <c r="O408" s="167">
        <v>38325</v>
      </c>
      <c r="P408" s="14">
        <v>0.3</v>
      </c>
      <c r="Q408" s="14">
        <f t="shared" si="21"/>
        <v>16.7</v>
      </c>
      <c r="R408" s="169">
        <f t="shared" si="22"/>
        <v>19.666666666666668</v>
      </c>
    </row>
    <row r="409" spans="6:18" x14ac:dyDescent="0.2">
      <c r="F409" s="14" t="s">
        <v>63</v>
      </c>
      <c r="G409" s="14" t="s">
        <v>64</v>
      </c>
      <c r="H409" s="14" t="s">
        <v>412</v>
      </c>
      <c r="I409" s="14">
        <v>-5.3</v>
      </c>
      <c r="J409" s="14">
        <f t="shared" si="19"/>
        <v>22.3</v>
      </c>
      <c r="K409" s="36">
        <f t="shared" si="20"/>
        <v>20.233333333333334</v>
      </c>
      <c r="M409" s="168" t="s">
        <v>63</v>
      </c>
      <c r="N409" s="14" t="s">
        <v>64</v>
      </c>
      <c r="O409" s="167">
        <v>38326</v>
      </c>
      <c r="P409" s="14">
        <v>4.5999999999999996</v>
      </c>
      <c r="Q409" s="14">
        <f t="shared" si="21"/>
        <v>12.4</v>
      </c>
      <c r="R409" s="169">
        <f t="shared" si="22"/>
        <v>16.399999999999999</v>
      </c>
    </row>
    <row r="410" spans="6:18" x14ac:dyDescent="0.2">
      <c r="F410" s="14" t="s">
        <v>63</v>
      </c>
      <c r="G410" s="14" t="s">
        <v>64</v>
      </c>
      <c r="H410" s="14" t="s">
        <v>413</v>
      </c>
      <c r="I410" s="14">
        <v>5</v>
      </c>
      <c r="J410" s="14">
        <f t="shared" si="19"/>
        <v>12</v>
      </c>
      <c r="K410" s="36">
        <f t="shared" si="20"/>
        <v>18.900000000000002</v>
      </c>
      <c r="M410" s="168" t="s">
        <v>63</v>
      </c>
      <c r="N410" s="14" t="s">
        <v>64</v>
      </c>
      <c r="O410" s="167">
        <v>38327</v>
      </c>
      <c r="P410" s="14">
        <v>0.5</v>
      </c>
      <c r="Q410" s="14">
        <f t="shared" si="21"/>
        <v>16.5</v>
      </c>
      <c r="R410" s="169">
        <f t="shared" si="22"/>
        <v>15.200000000000001</v>
      </c>
    </row>
    <row r="411" spans="6:18" x14ac:dyDescent="0.2">
      <c r="F411" s="14" t="s">
        <v>63</v>
      </c>
      <c r="G411" s="14" t="s">
        <v>64</v>
      </c>
      <c r="H411" s="14" t="s">
        <v>414</v>
      </c>
      <c r="I411" s="14">
        <v>8.1</v>
      </c>
      <c r="J411" s="14">
        <f t="shared" si="19"/>
        <v>8.9</v>
      </c>
      <c r="K411" s="36">
        <f t="shared" si="20"/>
        <v>14.399999999999999</v>
      </c>
      <c r="M411" s="168" t="s">
        <v>63</v>
      </c>
      <c r="N411" s="14" t="s">
        <v>64</v>
      </c>
      <c r="O411" s="167">
        <v>38328</v>
      </c>
      <c r="P411" s="14">
        <v>3.9</v>
      </c>
      <c r="Q411" s="14">
        <f t="shared" si="21"/>
        <v>13.1</v>
      </c>
      <c r="R411" s="169">
        <f t="shared" si="22"/>
        <v>14</v>
      </c>
    </row>
    <row r="412" spans="6:18" x14ac:dyDescent="0.2">
      <c r="F412" s="14" t="s">
        <v>63</v>
      </c>
      <c r="G412" s="14" t="s">
        <v>64</v>
      </c>
      <c r="H412" s="14" t="s">
        <v>415</v>
      </c>
      <c r="I412" s="14">
        <v>4.5</v>
      </c>
      <c r="J412" s="14">
        <f t="shared" si="19"/>
        <v>12.5</v>
      </c>
      <c r="K412" s="36">
        <f t="shared" si="20"/>
        <v>11.133333333333333</v>
      </c>
      <c r="M412" s="168" t="s">
        <v>63</v>
      </c>
      <c r="N412" s="14" t="s">
        <v>64</v>
      </c>
      <c r="O412" s="167">
        <v>38329</v>
      </c>
      <c r="P412" s="14">
        <v>0.2</v>
      </c>
      <c r="Q412" s="14">
        <f t="shared" si="21"/>
        <v>16.8</v>
      </c>
      <c r="R412" s="169">
        <f t="shared" si="22"/>
        <v>15.466666666666669</v>
      </c>
    </row>
    <row r="413" spans="6:18" x14ac:dyDescent="0.2">
      <c r="F413" s="14" t="s">
        <v>63</v>
      </c>
      <c r="G413" s="14" t="s">
        <v>64</v>
      </c>
      <c r="H413" s="14" t="s">
        <v>416</v>
      </c>
      <c r="I413" s="14">
        <v>-4.3</v>
      </c>
      <c r="J413" s="14">
        <f t="shared" si="19"/>
        <v>21.3</v>
      </c>
      <c r="K413" s="36">
        <f t="shared" si="20"/>
        <v>14.233333333333334</v>
      </c>
      <c r="M413" s="168" t="s">
        <v>63</v>
      </c>
      <c r="N413" s="14" t="s">
        <v>64</v>
      </c>
      <c r="O413" s="167">
        <v>38330</v>
      </c>
      <c r="P413" s="14">
        <v>-4.3</v>
      </c>
      <c r="Q413" s="14">
        <f t="shared" si="21"/>
        <v>21.3</v>
      </c>
      <c r="R413" s="169">
        <f t="shared" si="22"/>
        <v>17.066666666666666</v>
      </c>
    </row>
    <row r="414" spans="6:18" x14ac:dyDescent="0.2">
      <c r="F414" s="14" t="s">
        <v>63</v>
      </c>
      <c r="G414" s="14" t="s">
        <v>64</v>
      </c>
      <c r="H414" s="14" t="s">
        <v>417</v>
      </c>
      <c r="I414" s="14">
        <v>-9.3000000000000007</v>
      </c>
      <c r="J414" s="14">
        <f t="shared" si="19"/>
        <v>26.3</v>
      </c>
      <c r="K414" s="36">
        <f t="shared" si="20"/>
        <v>20.033333333333331</v>
      </c>
      <c r="M414" s="168" t="s">
        <v>63</v>
      </c>
      <c r="N414" s="14" t="s">
        <v>64</v>
      </c>
      <c r="O414" s="167">
        <v>38331</v>
      </c>
      <c r="P414" s="14">
        <v>0.2</v>
      </c>
      <c r="Q414" s="14">
        <f t="shared" si="21"/>
        <v>16.8</v>
      </c>
      <c r="R414" s="169">
        <f t="shared" si="22"/>
        <v>18.3</v>
      </c>
    </row>
    <row r="415" spans="6:18" x14ac:dyDescent="0.2">
      <c r="F415" s="14" t="s">
        <v>63</v>
      </c>
      <c r="G415" s="14" t="s">
        <v>64</v>
      </c>
      <c r="H415" s="14" t="s">
        <v>418</v>
      </c>
      <c r="I415" s="14">
        <v>-3.3</v>
      </c>
      <c r="J415" s="14">
        <f t="shared" si="19"/>
        <v>20.3</v>
      </c>
      <c r="K415" s="36">
        <f t="shared" si="20"/>
        <v>22.633333333333336</v>
      </c>
      <c r="M415" s="168" t="s">
        <v>63</v>
      </c>
      <c r="N415" s="14" t="s">
        <v>64</v>
      </c>
      <c r="O415" s="167">
        <v>38332</v>
      </c>
      <c r="P415" s="14">
        <v>-2.4</v>
      </c>
      <c r="Q415" s="14">
        <f t="shared" si="21"/>
        <v>19.399999999999999</v>
      </c>
      <c r="R415" s="169">
        <f t="shared" si="22"/>
        <v>19.166666666666668</v>
      </c>
    </row>
    <row r="416" spans="6:18" x14ac:dyDescent="0.2">
      <c r="F416" s="14" t="s">
        <v>63</v>
      </c>
      <c r="G416" s="14" t="s">
        <v>64</v>
      </c>
      <c r="H416" s="14" t="s">
        <v>419</v>
      </c>
      <c r="I416" s="14">
        <v>0.2</v>
      </c>
      <c r="J416" s="14">
        <f t="shared" si="19"/>
        <v>16.8</v>
      </c>
      <c r="K416" s="36">
        <f t="shared" si="20"/>
        <v>21.133333333333336</v>
      </c>
      <c r="M416" s="168" t="s">
        <v>63</v>
      </c>
      <c r="N416" s="14" t="s">
        <v>64</v>
      </c>
      <c r="O416" s="167">
        <v>38333</v>
      </c>
      <c r="P416" s="14">
        <v>-7</v>
      </c>
      <c r="Q416" s="14">
        <f t="shared" si="21"/>
        <v>24</v>
      </c>
      <c r="R416" s="169">
        <f t="shared" si="22"/>
        <v>20.066666666666666</v>
      </c>
    </row>
    <row r="417" spans="6:18" x14ac:dyDescent="0.2">
      <c r="F417" s="14" t="s">
        <v>63</v>
      </c>
      <c r="G417" s="14" t="s">
        <v>64</v>
      </c>
      <c r="H417" s="14" t="s">
        <v>420</v>
      </c>
      <c r="I417" s="14">
        <v>0.9</v>
      </c>
      <c r="J417" s="14">
        <f t="shared" si="19"/>
        <v>16.100000000000001</v>
      </c>
      <c r="K417" s="36">
        <f t="shared" si="20"/>
        <v>17.733333333333334</v>
      </c>
      <c r="M417" s="168" t="s">
        <v>63</v>
      </c>
      <c r="N417" s="14" t="s">
        <v>64</v>
      </c>
      <c r="O417" s="167">
        <v>38334</v>
      </c>
      <c r="P417" s="14">
        <v>-8.6999999999999993</v>
      </c>
      <c r="Q417" s="14">
        <f t="shared" si="21"/>
        <v>25.7</v>
      </c>
      <c r="R417" s="169">
        <f t="shared" si="22"/>
        <v>23.033333333333331</v>
      </c>
    </row>
    <row r="418" spans="6:18" x14ac:dyDescent="0.2">
      <c r="F418" s="14" t="s">
        <v>63</v>
      </c>
      <c r="G418" s="14" t="s">
        <v>64</v>
      </c>
      <c r="H418" s="14" t="s">
        <v>421</v>
      </c>
      <c r="I418" s="14">
        <v>-2.7</v>
      </c>
      <c r="J418" s="14">
        <f t="shared" si="19"/>
        <v>19.7</v>
      </c>
      <c r="K418" s="36">
        <f t="shared" si="20"/>
        <v>17.533333333333335</v>
      </c>
      <c r="M418" s="168" t="s">
        <v>63</v>
      </c>
      <c r="N418" s="14" t="s">
        <v>64</v>
      </c>
      <c r="O418" s="167">
        <v>38335</v>
      </c>
      <c r="P418" s="14">
        <v>1.2</v>
      </c>
      <c r="Q418" s="14">
        <f t="shared" si="21"/>
        <v>15.8</v>
      </c>
      <c r="R418" s="169">
        <f t="shared" si="22"/>
        <v>21.833333333333332</v>
      </c>
    </row>
    <row r="419" spans="6:18" x14ac:dyDescent="0.2">
      <c r="F419" s="14" t="s">
        <v>63</v>
      </c>
      <c r="G419" s="14" t="s">
        <v>64</v>
      </c>
      <c r="H419" s="14" t="s">
        <v>422</v>
      </c>
      <c r="I419" s="14">
        <v>-9.4</v>
      </c>
      <c r="J419" s="14">
        <f t="shared" si="19"/>
        <v>26.4</v>
      </c>
      <c r="K419" s="36">
        <f t="shared" si="20"/>
        <v>20.733333333333331</v>
      </c>
      <c r="M419" s="168" t="s">
        <v>63</v>
      </c>
      <c r="N419" s="14" t="s">
        <v>64</v>
      </c>
      <c r="O419" s="167">
        <v>38336</v>
      </c>
      <c r="P419" s="14">
        <v>3.6</v>
      </c>
      <c r="Q419" s="14">
        <f t="shared" si="21"/>
        <v>13.4</v>
      </c>
      <c r="R419" s="169">
        <f t="shared" si="22"/>
        <v>18.3</v>
      </c>
    </row>
    <row r="420" spans="6:18" x14ac:dyDescent="0.2">
      <c r="F420" s="14" t="s">
        <v>63</v>
      </c>
      <c r="G420" s="14" t="s">
        <v>64</v>
      </c>
      <c r="H420" s="14" t="s">
        <v>423</v>
      </c>
      <c r="I420" s="14">
        <v>-11.9</v>
      </c>
      <c r="J420" s="14">
        <f t="shared" si="19"/>
        <v>28.9</v>
      </c>
      <c r="K420" s="36">
        <f t="shared" si="20"/>
        <v>25</v>
      </c>
      <c r="M420" s="168" t="s">
        <v>63</v>
      </c>
      <c r="N420" s="14" t="s">
        <v>64</v>
      </c>
      <c r="O420" s="167">
        <v>38337</v>
      </c>
      <c r="P420" s="14">
        <v>2.9</v>
      </c>
      <c r="Q420" s="14">
        <f t="shared" si="21"/>
        <v>14.1</v>
      </c>
      <c r="R420" s="169">
        <f t="shared" si="22"/>
        <v>14.433333333333335</v>
      </c>
    </row>
    <row r="421" spans="6:18" x14ac:dyDescent="0.2">
      <c r="F421" s="14" t="s">
        <v>63</v>
      </c>
      <c r="G421" s="14" t="s">
        <v>64</v>
      </c>
      <c r="H421" s="14" t="s">
        <v>424</v>
      </c>
      <c r="I421" s="14">
        <v>-11.4</v>
      </c>
      <c r="J421" s="14">
        <f t="shared" si="19"/>
        <v>28.4</v>
      </c>
      <c r="K421" s="36">
        <f t="shared" si="20"/>
        <v>27.899999999999995</v>
      </c>
      <c r="M421" s="168" t="s">
        <v>63</v>
      </c>
      <c r="N421" s="14" t="s">
        <v>64</v>
      </c>
      <c r="O421" s="167">
        <v>38338</v>
      </c>
      <c r="P421" s="14">
        <v>3</v>
      </c>
      <c r="Q421" s="14">
        <f t="shared" si="21"/>
        <v>14</v>
      </c>
      <c r="R421" s="169">
        <f t="shared" si="22"/>
        <v>13.833333333333334</v>
      </c>
    </row>
    <row r="422" spans="6:18" x14ac:dyDescent="0.2">
      <c r="F422" s="14" t="s">
        <v>63</v>
      </c>
      <c r="G422" s="14" t="s">
        <v>64</v>
      </c>
      <c r="H422" s="14" t="s">
        <v>425</v>
      </c>
      <c r="I422" s="14">
        <v>-6.2</v>
      </c>
      <c r="J422" s="14">
        <f t="shared" si="19"/>
        <v>23.2</v>
      </c>
      <c r="K422" s="36">
        <f t="shared" si="20"/>
        <v>26.833333333333332</v>
      </c>
      <c r="M422" s="168" t="s">
        <v>63</v>
      </c>
      <c r="N422" s="14" t="s">
        <v>64</v>
      </c>
      <c r="O422" s="167">
        <v>38339</v>
      </c>
      <c r="P422" s="14">
        <v>-1.4</v>
      </c>
      <c r="Q422" s="14">
        <f t="shared" si="21"/>
        <v>18.399999999999999</v>
      </c>
      <c r="R422" s="169">
        <f t="shared" si="22"/>
        <v>15.5</v>
      </c>
    </row>
    <row r="423" spans="6:18" x14ac:dyDescent="0.2">
      <c r="F423" s="14" t="s">
        <v>63</v>
      </c>
      <c r="G423" s="14" t="s">
        <v>64</v>
      </c>
      <c r="H423" s="14" t="s">
        <v>426</v>
      </c>
      <c r="I423" s="14">
        <v>-2.9</v>
      </c>
      <c r="J423" s="14">
        <f t="shared" si="19"/>
        <v>19.899999999999999</v>
      </c>
      <c r="K423" s="36">
        <f t="shared" si="20"/>
        <v>23.833333333333332</v>
      </c>
      <c r="M423" s="168" t="s">
        <v>63</v>
      </c>
      <c r="N423" s="14" t="s">
        <v>64</v>
      </c>
      <c r="O423" s="167">
        <v>38340</v>
      </c>
      <c r="P423" s="14">
        <v>-6.4</v>
      </c>
      <c r="Q423" s="14">
        <f t="shared" si="21"/>
        <v>23.4</v>
      </c>
      <c r="R423" s="169">
        <f t="shared" si="22"/>
        <v>18.599999999999998</v>
      </c>
    </row>
    <row r="424" spans="6:18" x14ac:dyDescent="0.2">
      <c r="F424" s="14" t="s">
        <v>63</v>
      </c>
      <c r="G424" s="14" t="s">
        <v>64</v>
      </c>
      <c r="H424" s="14" t="s">
        <v>427</v>
      </c>
      <c r="I424" s="14">
        <v>1</v>
      </c>
      <c r="J424" s="14">
        <f t="shared" si="19"/>
        <v>16</v>
      </c>
      <c r="K424" s="36">
        <f t="shared" si="20"/>
        <v>19.7</v>
      </c>
      <c r="M424" s="168" t="s">
        <v>63</v>
      </c>
      <c r="N424" s="14" t="s">
        <v>64</v>
      </c>
      <c r="O424" s="167">
        <v>38341</v>
      </c>
      <c r="P424" s="14">
        <v>-12.6</v>
      </c>
      <c r="Q424" s="14">
        <f t="shared" si="21"/>
        <v>29.6</v>
      </c>
      <c r="R424" s="169">
        <f t="shared" si="22"/>
        <v>23.8</v>
      </c>
    </row>
    <row r="425" spans="6:18" x14ac:dyDescent="0.2">
      <c r="F425" s="14" t="s">
        <v>63</v>
      </c>
      <c r="G425" s="14" t="s">
        <v>64</v>
      </c>
      <c r="H425" s="14" t="s">
        <v>428</v>
      </c>
      <c r="I425" s="14">
        <v>-1.9</v>
      </c>
      <c r="J425" s="14">
        <f t="shared" si="19"/>
        <v>18.899999999999999</v>
      </c>
      <c r="K425" s="36">
        <f t="shared" si="20"/>
        <v>18.266666666666666</v>
      </c>
      <c r="M425" s="168" t="s">
        <v>63</v>
      </c>
      <c r="N425" s="14" t="s">
        <v>64</v>
      </c>
      <c r="O425" s="167">
        <v>38342</v>
      </c>
      <c r="P425" s="14">
        <v>-8.8000000000000007</v>
      </c>
      <c r="Q425" s="14">
        <f t="shared" si="21"/>
        <v>25.8</v>
      </c>
      <c r="R425" s="169">
        <f t="shared" si="22"/>
        <v>26.266666666666666</v>
      </c>
    </row>
    <row r="426" spans="6:18" x14ac:dyDescent="0.2">
      <c r="F426" s="14" t="s">
        <v>63</v>
      </c>
      <c r="G426" s="14" t="s">
        <v>64</v>
      </c>
      <c r="H426" s="14" t="s">
        <v>429</v>
      </c>
      <c r="I426" s="14">
        <v>1.3</v>
      </c>
      <c r="J426" s="14">
        <f t="shared" si="19"/>
        <v>15.7</v>
      </c>
      <c r="K426" s="36">
        <f t="shared" si="20"/>
        <v>16.866666666666664</v>
      </c>
      <c r="M426" s="168" t="s">
        <v>63</v>
      </c>
      <c r="N426" s="14" t="s">
        <v>64</v>
      </c>
      <c r="O426" s="167">
        <v>38343</v>
      </c>
      <c r="P426" s="14">
        <v>2.2000000000000002</v>
      </c>
      <c r="Q426" s="14">
        <f t="shared" si="21"/>
        <v>14.8</v>
      </c>
      <c r="R426" s="169">
        <f t="shared" si="22"/>
        <v>23.400000000000002</v>
      </c>
    </row>
    <row r="427" spans="6:18" x14ac:dyDescent="0.2">
      <c r="F427" s="14" t="s">
        <v>63</v>
      </c>
      <c r="G427" s="14" t="s">
        <v>64</v>
      </c>
      <c r="H427" s="14" t="s">
        <v>430</v>
      </c>
      <c r="I427" s="14">
        <v>-2.2000000000000002</v>
      </c>
      <c r="J427" s="14">
        <f t="shared" si="19"/>
        <v>19.2</v>
      </c>
      <c r="K427" s="36">
        <f t="shared" si="20"/>
        <v>17.933333333333334</v>
      </c>
      <c r="M427" s="168" t="s">
        <v>63</v>
      </c>
      <c r="N427" s="14" t="s">
        <v>64</v>
      </c>
      <c r="O427" s="167">
        <v>38344</v>
      </c>
      <c r="P427" s="14">
        <v>-0.5</v>
      </c>
      <c r="Q427" s="14">
        <f t="shared" si="21"/>
        <v>17.5</v>
      </c>
      <c r="R427" s="169">
        <f t="shared" si="22"/>
        <v>19.366666666666667</v>
      </c>
    </row>
    <row r="428" spans="6:18" x14ac:dyDescent="0.2">
      <c r="F428" s="14" t="s">
        <v>63</v>
      </c>
      <c r="G428" s="14" t="s">
        <v>64</v>
      </c>
      <c r="H428" s="14" t="s">
        <v>431</v>
      </c>
      <c r="I428" s="14">
        <v>1</v>
      </c>
      <c r="J428" s="14">
        <f t="shared" si="19"/>
        <v>16</v>
      </c>
      <c r="K428" s="36">
        <f t="shared" si="20"/>
        <v>16.966666666666665</v>
      </c>
      <c r="M428" s="168" t="s">
        <v>63</v>
      </c>
      <c r="N428" s="14" t="s">
        <v>64</v>
      </c>
      <c r="O428" s="167">
        <v>38345</v>
      </c>
      <c r="P428" s="14">
        <v>-8.1</v>
      </c>
      <c r="Q428" s="14">
        <f t="shared" si="21"/>
        <v>25.1</v>
      </c>
      <c r="R428" s="169">
        <f t="shared" si="22"/>
        <v>19.133333333333333</v>
      </c>
    </row>
    <row r="429" spans="6:18" x14ac:dyDescent="0.2">
      <c r="F429" s="14" t="s">
        <v>63</v>
      </c>
      <c r="G429" s="14" t="s">
        <v>64</v>
      </c>
      <c r="H429" s="14" t="s">
        <v>432</v>
      </c>
      <c r="I429" s="14">
        <v>2.2000000000000002</v>
      </c>
      <c r="J429" s="14">
        <f t="shared" si="19"/>
        <v>14.8</v>
      </c>
      <c r="K429" s="36">
        <f t="shared" si="20"/>
        <v>16.666666666666668</v>
      </c>
      <c r="M429" s="168" t="s">
        <v>63</v>
      </c>
      <c r="N429" s="14" t="s">
        <v>64</v>
      </c>
      <c r="O429" s="167">
        <v>38346</v>
      </c>
      <c r="P429" s="14">
        <v>-7.3</v>
      </c>
      <c r="Q429" s="14">
        <f t="shared" si="21"/>
        <v>24.3</v>
      </c>
      <c r="R429" s="169">
        <f t="shared" si="22"/>
        <v>22.3</v>
      </c>
    </row>
    <row r="430" spans="6:18" x14ac:dyDescent="0.2">
      <c r="F430" s="14" t="s">
        <v>63</v>
      </c>
      <c r="G430" s="14" t="s">
        <v>64</v>
      </c>
      <c r="H430" s="14" t="s">
        <v>433</v>
      </c>
      <c r="I430" s="14">
        <v>-0.7</v>
      </c>
      <c r="J430" s="14">
        <f t="shared" si="19"/>
        <v>17.7</v>
      </c>
      <c r="K430" s="36">
        <f t="shared" si="20"/>
        <v>16.166666666666668</v>
      </c>
      <c r="M430" s="168" t="s">
        <v>63</v>
      </c>
      <c r="N430" s="14" t="s">
        <v>64</v>
      </c>
      <c r="O430" s="167">
        <v>38347</v>
      </c>
      <c r="P430" s="14">
        <v>-13.1</v>
      </c>
      <c r="Q430" s="14">
        <f t="shared" si="21"/>
        <v>30.1</v>
      </c>
      <c r="R430" s="169">
        <f t="shared" si="22"/>
        <v>26.5</v>
      </c>
    </row>
    <row r="431" spans="6:18" x14ac:dyDescent="0.2">
      <c r="F431" s="14" t="s">
        <v>63</v>
      </c>
      <c r="G431" s="14" t="s">
        <v>64</v>
      </c>
      <c r="H431" s="14" t="s">
        <v>434</v>
      </c>
      <c r="I431" s="14">
        <v>-2.1</v>
      </c>
      <c r="J431" s="14">
        <f t="shared" si="19"/>
        <v>19.100000000000001</v>
      </c>
      <c r="K431" s="36">
        <f t="shared" si="20"/>
        <v>17.2</v>
      </c>
      <c r="M431" s="168" t="s">
        <v>63</v>
      </c>
      <c r="N431" s="14" t="s">
        <v>64</v>
      </c>
      <c r="O431" s="167">
        <v>38348</v>
      </c>
      <c r="P431" s="14">
        <v>-13.7</v>
      </c>
      <c r="Q431" s="14">
        <f t="shared" si="21"/>
        <v>30.7</v>
      </c>
      <c r="R431" s="169">
        <f t="shared" si="22"/>
        <v>28.366666666666671</v>
      </c>
    </row>
    <row r="432" spans="6:18" x14ac:dyDescent="0.2">
      <c r="F432" s="14" t="s">
        <v>63</v>
      </c>
      <c r="G432" s="14" t="s">
        <v>64</v>
      </c>
      <c r="H432" s="14" t="s">
        <v>435</v>
      </c>
      <c r="I432" s="14">
        <v>2.4</v>
      </c>
      <c r="J432" s="14">
        <f t="shared" si="19"/>
        <v>14.6</v>
      </c>
      <c r="K432" s="36">
        <f t="shared" si="20"/>
        <v>17.133333333333333</v>
      </c>
      <c r="M432" s="168" t="s">
        <v>63</v>
      </c>
      <c r="N432" s="14" t="s">
        <v>64</v>
      </c>
      <c r="O432" s="167">
        <v>38349</v>
      </c>
      <c r="P432" s="14">
        <v>0</v>
      </c>
      <c r="Q432" s="14">
        <f t="shared" si="21"/>
        <v>17</v>
      </c>
      <c r="R432" s="169">
        <f t="shared" si="22"/>
        <v>25.933333333333334</v>
      </c>
    </row>
    <row r="433" spans="6:18" x14ac:dyDescent="0.2">
      <c r="F433" s="14" t="s">
        <v>63</v>
      </c>
      <c r="G433" s="14" t="s">
        <v>64</v>
      </c>
      <c r="H433" s="14" t="s">
        <v>436</v>
      </c>
      <c r="I433" s="14">
        <v>-1.1000000000000001</v>
      </c>
      <c r="J433" s="14">
        <f t="shared" si="19"/>
        <v>18.100000000000001</v>
      </c>
      <c r="K433" s="36">
        <f t="shared" si="20"/>
        <v>17.266666666666669</v>
      </c>
      <c r="M433" s="168" t="s">
        <v>63</v>
      </c>
      <c r="N433" s="14" t="s">
        <v>64</v>
      </c>
      <c r="O433" s="167">
        <v>38350</v>
      </c>
      <c r="P433" s="14">
        <v>-2.2000000000000002</v>
      </c>
      <c r="Q433" s="14">
        <f t="shared" si="21"/>
        <v>19.2</v>
      </c>
      <c r="R433" s="169">
        <f t="shared" si="22"/>
        <v>22.3</v>
      </c>
    </row>
    <row r="434" spans="6:18" x14ac:dyDescent="0.2">
      <c r="F434" s="14" t="s">
        <v>63</v>
      </c>
      <c r="G434" s="14" t="s">
        <v>64</v>
      </c>
      <c r="H434" s="14" t="s">
        <v>437</v>
      </c>
      <c r="I434" s="14">
        <v>-1.2</v>
      </c>
      <c r="J434" s="14">
        <f t="shared" si="19"/>
        <v>18.2</v>
      </c>
      <c r="K434" s="36">
        <f t="shared" si="20"/>
        <v>16.966666666666669</v>
      </c>
      <c r="M434" s="168" t="s">
        <v>63</v>
      </c>
      <c r="N434" s="14" t="s">
        <v>64</v>
      </c>
      <c r="O434" s="167">
        <v>38351</v>
      </c>
      <c r="P434" s="14">
        <v>3.8</v>
      </c>
      <c r="Q434" s="14">
        <f t="shared" si="21"/>
        <v>13.2</v>
      </c>
      <c r="R434" s="169">
        <f t="shared" si="22"/>
        <v>16.466666666666669</v>
      </c>
    </row>
    <row r="435" spans="6:18" x14ac:dyDescent="0.2">
      <c r="F435" s="14" t="s">
        <v>63</v>
      </c>
      <c r="G435" s="14" t="s">
        <v>64</v>
      </c>
      <c r="H435" s="14" t="s">
        <v>438</v>
      </c>
      <c r="I435" s="14">
        <v>5.5</v>
      </c>
      <c r="J435" s="14">
        <f t="shared" si="19"/>
        <v>11.5</v>
      </c>
      <c r="K435" s="36">
        <f t="shared" si="20"/>
        <v>15.933333333333332</v>
      </c>
      <c r="M435" s="168" t="s">
        <v>63</v>
      </c>
      <c r="N435" s="14" t="s">
        <v>64</v>
      </c>
      <c r="O435" s="167">
        <v>38352</v>
      </c>
      <c r="P435" s="14">
        <v>-3.5</v>
      </c>
      <c r="Q435" s="14">
        <f t="shared" si="21"/>
        <v>20.5</v>
      </c>
      <c r="R435" s="169">
        <f t="shared" si="22"/>
        <v>17.633333333333333</v>
      </c>
    </row>
    <row r="436" spans="6:18" x14ac:dyDescent="0.2">
      <c r="F436" s="14" t="s">
        <v>63</v>
      </c>
      <c r="G436" s="14" t="s">
        <v>64</v>
      </c>
      <c r="H436" s="14" t="s">
        <v>439</v>
      </c>
      <c r="I436" s="14">
        <v>4.4000000000000004</v>
      </c>
      <c r="J436" s="14">
        <f t="shared" si="19"/>
        <v>12.6</v>
      </c>
      <c r="K436" s="36">
        <f t="shared" si="20"/>
        <v>14.1</v>
      </c>
      <c r="M436" s="168" t="s">
        <v>63</v>
      </c>
      <c r="N436" s="14" t="s">
        <v>64</v>
      </c>
      <c r="O436" s="167">
        <v>38353</v>
      </c>
      <c r="P436" s="14">
        <v>-3.8</v>
      </c>
      <c r="Q436" s="14">
        <f t="shared" si="21"/>
        <v>20.8</v>
      </c>
      <c r="R436" s="169">
        <f t="shared" si="22"/>
        <v>18.166666666666668</v>
      </c>
    </row>
    <row r="437" spans="6:18" x14ac:dyDescent="0.2">
      <c r="F437" s="14" t="s">
        <v>63</v>
      </c>
      <c r="G437" s="14" t="s">
        <v>64</v>
      </c>
      <c r="H437" s="14" t="s">
        <v>440</v>
      </c>
      <c r="I437" s="14">
        <v>-0.5</v>
      </c>
      <c r="J437" s="14">
        <f t="shared" si="19"/>
        <v>17.5</v>
      </c>
      <c r="K437" s="36">
        <f t="shared" si="20"/>
        <v>13.866666666666667</v>
      </c>
      <c r="M437" s="168" t="s">
        <v>63</v>
      </c>
      <c r="N437" s="14" t="s">
        <v>64</v>
      </c>
      <c r="O437" s="167">
        <v>38354</v>
      </c>
      <c r="P437" s="14">
        <v>1</v>
      </c>
      <c r="Q437" s="14">
        <f t="shared" si="21"/>
        <v>16</v>
      </c>
      <c r="R437" s="169">
        <f t="shared" si="22"/>
        <v>19.099999999999998</v>
      </c>
    </row>
    <row r="438" spans="6:18" x14ac:dyDescent="0.2">
      <c r="F438" s="14" t="s">
        <v>63</v>
      </c>
      <c r="G438" s="14" t="s">
        <v>64</v>
      </c>
      <c r="H438" s="14" t="s">
        <v>441</v>
      </c>
      <c r="I438" s="14">
        <v>1.2</v>
      </c>
      <c r="J438" s="14">
        <f t="shared" si="19"/>
        <v>15.8</v>
      </c>
      <c r="K438" s="36">
        <f t="shared" si="20"/>
        <v>15.300000000000002</v>
      </c>
      <c r="M438" s="168" t="s">
        <v>63</v>
      </c>
      <c r="N438" s="14" t="s">
        <v>64</v>
      </c>
      <c r="O438" s="167">
        <v>38355</v>
      </c>
      <c r="P438" s="14">
        <v>0</v>
      </c>
      <c r="Q438" s="14">
        <f t="shared" si="21"/>
        <v>17</v>
      </c>
      <c r="R438" s="169">
        <f t="shared" si="22"/>
        <v>17.933333333333334</v>
      </c>
    </row>
    <row r="439" spans="6:18" x14ac:dyDescent="0.2">
      <c r="F439" s="14" t="s">
        <v>63</v>
      </c>
      <c r="G439" s="14" t="s">
        <v>64</v>
      </c>
      <c r="H439" s="14" t="s">
        <v>442</v>
      </c>
      <c r="I439" s="14">
        <v>4.2</v>
      </c>
      <c r="J439" s="14">
        <f t="shared" si="19"/>
        <v>12.8</v>
      </c>
      <c r="K439" s="36">
        <f t="shared" si="20"/>
        <v>15.366666666666665</v>
      </c>
      <c r="M439" s="168" t="s">
        <v>63</v>
      </c>
      <c r="N439" s="14" t="s">
        <v>64</v>
      </c>
      <c r="O439" s="167">
        <v>38356</v>
      </c>
      <c r="P439" s="14">
        <v>-3.4</v>
      </c>
      <c r="Q439" s="14">
        <f t="shared" si="21"/>
        <v>20.399999999999999</v>
      </c>
      <c r="R439" s="169">
        <f t="shared" si="22"/>
        <v>17.8</v>
      </c>
    </row>
    <row r="440" spans="6:18" x14ac:dyDescent="0.2">
      <c r="F440" s="14" t="s">
        <v>63</v>
      </c>
      <c r="G440" s="14" t="s">
        <v>64</v>
      </c>
      <c r="H440" s="14" t="s">
        <v>443</v>
      </c>
      <c r="I440" s="14">
        <v>-2.9</v>
      </c>
      <c r="J440" s="14">
        <f t="shared" si="19"/>
        <v>19.899999999999999</v>
      </c>
      <c r="K440" s="36">
        <f t="shared" si="20"/>
        <v>16.166666666666668</v>
      </c>
      <c r="M440" s="168" t="s">
        <v>63</v>
      </c>
      <c r="N440" s="14" t="s">
        <v>64</v>
      </c>
      <c r="O440" s="167">
        <v>38357</v>
      </c>
      <c r="P440" s="14">
        <v>-1.6</v>
      </c>
      <c r="Q440" s="14">
        <f t="shared" si="21"/>
        <v>18.600000000000001</v>
      </c>
      <c r="R440" s="169">
        <f t="shared" si="22"/>
        <v>18.666666666666668</v>
      </c>
    </row>
    <row r="441" spans="6:18" x14ac:dyDescent="0.2">
      <c r="F441" s="14" t="s">
        <v>63</v>
      </c>
      <c r="G441" s="14" t="s">
        <v>64</v>
      </c>
      <c r="H441" s="14" t="s">
        <v>444</v>
      </c>
      <c r="I441" s="14">
        <v>-8.4</v>
      </c>
      <c r="J441" s="14">
        <f t="shared" si="19"/>
        <v>25.4</v>
      </c>
      <c r="K441" s="36">
        <f t="shared" si="20"/>
        <v>19.366666666666667</v>
      </c>
      <c r="M441" s="168" t="s">
        <v>63</v>
      </c>
      <c r="N441" s="14" t="s">
        <v>64</v>
      </c>
      <c r="O441" s="167">
        <v>38358</v>
      </c>
      <c r="P441" s="14">
        <v>2.2000000000000002</v>
      </c>
      <c r="Q441" s="14">
        <f t="shared" si="21"/>
        <v>14.8</v>
      </c>
      <c r="R441" s="169">
        <f t="shared" si="22"/>
        <v>17.933333333333334</v>
      </c>
    </row>
    <row r="442" spans="6:18" x14ac:dyDescent="0.2">
      <c r="F442" t="s">
        <v>495</v>
      </c>
      <c r="K442" s="3"/>
      <c r="M442" s="168" t="s">
        <v>63</v>
      </c>
      <c r="N442" s="14" t="s">
        <v>64</v>
      </c>
      <c r="O442" s="167">
        <v>38359</v>
      </c>
      <c r="P442" s="14">
        <v>5.7</v>
      </c>
      <c r="Q442" s="14">
        <f t="shared" si="21"/>
        <v>11.3</v>
      </c>
      <c r="R442" s="169">
        <f t="shared" si="22"/>
        <v>14.9</v>
      </c>
    </row>
    <row r="443" spans="6:18" x14ac:dyDescent="0.2">
      <c r="M443" s="168" t="s">
        <v>63</v>
      </c>
      <c r="N443" s="14" t="s">
        <v>64</v>
      </c>
      <c r="O443" s="167">
        <v>38360</v>
      </c>
      <c r="P443" s="14">
        <v>3.5</v>
      </c>
      <c r="Q443" s="14">
        <f t="shared" si="21"/>
        <v>13.5</v>
      </c>
      <c r="R443" s="169">
        <f t="shared" si="22"/>
        <v>13.200000000000001</v>
      </c>
    </row>
    <row r="444" spans="6:18" x14ac:dyDescent="0.2">
      <c r="M444" s="168" t="s">
        <v>63</v>
      </c>
      <c r="N444" s="14" t="s">
        <v>64</v>
      </c>
      <c r="O444" s="167">
        <v>38361</v>
      </c>
      <c r="P444" s="14">
        <v>1.9</v>
      </c>
      <c r="Q444" s="14">
        <f t="shared" si="21"/>
        <v>15.1</v>
      </c>
      <c r="R444" s="169">
        <f t="shared" si="22"/>
        <v>13.299999999999999</v>
      </c>
    </row>
    <row r="445" spans="6:18" x14ac:dyDescent="0.2">
      <c r="M445" s="168" t="s">
        <v>63</v>
      </c>
      <c r="N445" s="14" t="s">
        <v>64</v>
      </c>
      <c r="O445" s="167">
        <v>38362</v>
      </c>
      <c r="P445" s="14">
        <v>4.8</v>
      </c>
      <c r="Q445" s="14">
        <f t="shared" si="21"/>
        <v>12.2</v>
      </c>
      <c r="R445" s="169">
        <f t="shared" si="22"/>
        <v>13.6</v>
      </c>
    </row>
    <row r="446" spans="6:18" x14ac:dyDescent="0.2">
      <c r="M446" s="168" t="s">
        <v>63</v>
      </c>
      <c r="N446" s="14" t="s">
        <v>64</v>
      </c>
      <c r="O446" s="167">
        <v>38363</v>
      </c>
      <c r="P446" s="14">
        <v>3.9</v>
      </c>
      <c r="Q446" s="14">
        <f t="shared" si="21"/>
        <v>13.1</v>
      </c>
      <c r="R446" s="169">
        <f t="shared" si="22"/>
        <v>13.466666666666667</v>
      </c>
    </row>
    <row r="447" spans="6:18" x14ac:dyDescent="0.2">
      <c r="M447" s="168" t="s">
        <v>63</v>
      </c>
      <c r="N447" s="14" t="s">
        <v>64</v>
      </c>
      <c r="O447" s="167">
        <v>38364</v>
      </c>
      <c r="P447" s="14">
        <v>4.9000000000000004</v>
      </c>
      <c r="Q447" s="14">
        <f t="shared" si="21"/>
        <v>12.1</v>
      </c>
      <c r="R447" s="169">
        <f t="shared" si="22"/>
        <v>12.466666666666667</v>
      </c>
    </row>
    <row r="448" spans="6:18" x14ac:dyDescent="0.2">
      <c r="M448" s="168" t="s">
        <v>63</v>
      </c>
      <c r="N448" s="14" t="s">
        <v>64</v>
      </c>
      <c r="O448" s="167">
        <v>38365</v>
      </c>
      <c r="P448" s="14">
        <v>4.3</v>
      </c>
      <c r="Q448" s="14">
        <f t="shared" si="21"/>
        <v>12.7</v>
      </c>
      <c r="R448" s="169">
        <f t="shared" si="22"/>
        <v>12.633333333333333</v>
      </c>
    </row>
    <row r="449" spans="13:18" x14ac:dyDescent="0.2">
      <c r="M449" s="168" t="s">
        <v>63</v>
      </c>
      <c r="N449" s="14" t="s">
        <v>64</v>
      </c>
      <c r="O449" s="167">
        <v>38366</v>
      </c>
      <c r="P449" s="14">
        <v>0.3</v>
      </c>
      <c r="Q449" s="14">
        <f t="shared" si="21"/>
        <v>16.7</v>
      </c>
      <c r="R449" s="169">
        <f t="shared" si="22"/>
        <v>13.833333333333334</v>
      </c>
    </row>
    <row r="450" spans="13:18" x14ac:dyDescent="0.2">
      <c r="M450" s="168" t="s">
        <v>63</v>
      </c>
      <c r="N450" s="14" t="s">
        <v>64</v>
      </c>
      <c r="O450" s="167">
        <v>38367</v>
      </c>
      <c r="P450" s="14">
        <v>-2.5</v>
      </c>
      <c r="Q450" s="14">
        <f t="shared" si="21"/>
        <v>19.5</v>
      </c>
      <c r="R450" s="169">
        <f t="shared" si="22"/>
        <v>16.3</v>
      </c>
    </row>
    <row r="451" spans="13:18" x14ac:dyDescent="0.2">
      <c r="M451" s="168" t="s">
        <v>63</v>
      </c>
      <c r="N451" s="14" t="s">
        <v>64</v>
      </c>
      <c r="O451" s="167">
        <v>38368</v>
      </c>
      <c r="P451" s="14">
        <v>4.7</v>
      </c>
      <c r="Q451" s="14">
        <f t="shared" si="21"/>
        <v>12.3</v>
      </c>
      <c r="R451" s="169">
        <f t="shared" si="22"/>
        <v>16.166666666666668</v>
      </c>
    </row>
    <row r="452" spans="13:18" x14ac:dyDescent="0.2">
      <c r="M452" s="168" t="s">
        <v>63</v>
      </c>
      <c r="N452" s="14" t="s">
        <v>64</v>
      </c>
      <c r="O452" s="167">
        <v>38369</v>
      </c>
      <c r="P452" s="14">
        <v>5.3</v>
      </c>
      <c r="Q452" s="14">
        <f t="shared" si="21"/>
        <v>11.7</v>
      </c>
      <c r="R452" s="169">
        <f t="shared" si="22"/>
        <v>14.5</v>
      </c>
    </row>
    <row r="453" spans="13:18" x14ac:dyDescent="0.2">
      <c r="M453" s="168" t="s">
        <v>63</v>
      </c>
      <c r="N453" s="14" t="s">
        <v>64</v>
      </c>
      <c r="O453" s="167">
        <v>38370</v>
      </c>
      <c r="P453" s="14">
        <v>3</v>
      </c>
      <c r="Q453" s="14">
        <f t="shared" si="21"/>
        <v>14</v>
      </c>
      <c r="R453" s="169">
        <f t="shared" si="22"/>
        <v>12.666666666666666</v>
      </c>
    </row>
    <row r="454" spans="13:18" x14ac:dyDescent="0.2">
      <c r="M454" s="168" t="s">
        <v>63</v>
      </c>
      <c r="N454" s="14" t="s">
        <v>64</v>
      </c>
      <c r="O454" s="167">
        <v>38371</v>
      </c>
      <c r="P454" s="14">
        <v>-0.4</v>
      </c>
      <c r="Q454" s="14">
        <f t="shared" si="21"/>
        <v>17.399999999999999</v>
      </c>
      <c r="R454" s="169">
        <f t="shared" si="22"/>
        <v>14.366666666666665</v>
      </c>
    </row>
    <row r="455" spans="13:18" x14ac:dyDescent="0.2">
      <c r="M455" s="168" t="s">
        <v>63</v>
      </c>
      <c r="N455" s="14" t="s">
        <v>64</v>
      </c>
      <c r="O455" s="167">
        <v>38372</v>
      </c>
      <c r="P455" s="14">
        <v>-1.3</v>
      </c>
      <c r="Q455" s="14">
        <f t="shared" si="21"/>
        <v>18.3</v>
      </c>
      <c r="R455" s="169">
        <f t="shared" si="22"/>
        <v>16.566666666666666</v>
      </c>
    </row>
    <row r="456" spans="13:18" x14ac:dyDescent="0.2">
      <c r="M456" s="168" t="s">
        <v>63</v>
      </c>
      <c r="N456" s="14" t="s">
        <v>64</v>
      </c>
      <c r="O456" s="167">
        <v>38373</v>
      </c>
      <c r="P456" s="14">
        <v>-3.8</v>
      </c>
      <c r="Q456" s="14">
        <f t="shared" si="21"/>
        <v>20.8</v>
      </c>
      <c r="R456" s="169">
        <f t="shared" si="22"/>
        <v>18.833333333333332</v>
      </c>
    </row>
    <row r="457" spans="13:18" x14ac:dyDescent="0.2">
      <c r="M457" s="168" t="s">
        <v>63</v>
      </c>
      <c r="N457" s="14" t="s">
        <v>64</v>
      </c>
      <c r="O457" s="167">
        <v>38374</v>
      </c>
      <c r="P457" s="14">
        <v>-4.5</v>
      </c>
      <c r="Q457" s="14">
        <f t="shared" si="21"/>
        <v>21.5</v>
      </c>
      <c r="R457" s="169">
        <f t="shared" si="22"/>
        <v>20.2</v>
      </c>
    </row>
    <row r="458" spans="13:18" x14ac:dyDescent="0.2">
      <c r="M458" s="168" t="s">
        <v>63</v>
      </c>
      <c r="N458" s="14" t="s">
        <v>64</v>
      </c>
      <c r="O458" s="167">
        <v>38375</v>
      </c>
      <c r="P458" s="14">
        <v>-6.7</v>
      </c>
      <c r="Q458" s="14">
        <f t="shared" si="21"/>
        <v>23.7</v>
      </c>
      <c r="R458" s="169">
        <f t="shared" si="22"/>
        <v>22</v>
      </c>
    </row>
    <row r="459" spans="13:18" x14ac:dyDescent="0.2">
      <c r="M459" s="168" t="s">
        <v>63</v>
      </c>
      <c r="N459" s="14" t="s">
        <v>64</v>
      </c>
      <c r="O459" s="167">
        <v>38376</v>
      </c>
      <c r="P459" s="14">
        <v>-2.4</v>
      </c>
      <c r="Q459" s="14">
        <f t="shared" si="21"/>
        <v>19.399999999999999</v>
      </c>
      <c r="R459" s="169">
        <f t="shared" si="22"/>
        <v>21.533333333333331</v>
      </c>
    </row>
    <row r="460" spans="13:18" x14ac:dyDescent="0.2">
      <c r="M460" s="168" t="s">
        <v>63</v>
      </c>
      <c r="N460" s="14" t="s">
        <v>64</v>
      </c>
      <c r="O460" s="167">
        <v>38377</v>
      </c>
      <c r="P460" s="14">
        <v>-5.9</v>
      </c>
      <c r="Q460" s="14">
        <f t="shared" si="21"/>
        <v>22.9</v>
      </c>
      <c r="R460" s="169">
        <f t="shared" si="22"/>
        <v>22</v>
      </c>
    </row>
    <row r="461" spans="13:18" x14ac:dyDescent="0.2">
      <c r="M461" s="168" t="s">
        <v>63</v>
      </c>
      <c r="N461" s="14" t="s">
        <v>64</v>
      </c>
      <c r="O461" s="167">
        <v>38378</v>
      </c>
      <c r="P461" s="14">
        <v>-5.2</v>
      </c>
      <c r="Q461" s="14">
        <f t="shared" ref="Q461:Q524" si="23">IF($D$45&gt;P461,$D$45-P461,0)</f>
        <v>22.2</v>
      </c>
      <c r="R461" s="169">
        <f t="shared" si="22"/>
        <v>21.5</v>
      </c>
    </row>
    <row r="462" spans="13:18" x14ac:dyDescent="0.2">
      <c r="M462" s="168" t="s">
        <v>63</v>
      </c>
      <c r="N462" s="14" t="s">
        <v>64</v>
      </c>
      <c r="O462" s="167">
        <v>38379</v>
      </c>
      <c r="P462" s="14">
        <v>-3.1</v>
      </c>
      <c r="Q462" s="14">
        <f t="shared" si="23"/>
        <v>20.100000000000001</v>
      </c>
      <c r="R462" s="169">
        <f t="shared" si="22"/>
        <v>21.733333333333331</v>
      </c>
    </row>
    <row r="463" spans="13:18" x14ac:dyDescent="0.2">
      <c r="M463" s="168" t="s">
        <v>63</v>
      </c>
      <c r="N463" s="14" t="s">
        <v>64</v>
      </c>
      <c r="O463" s="167">
        <v>38380</v>
      </c>
      <c r="P463" s="14">
        <v>-1.9</v>
      </c>
      <c r="Q463" s="14">
        <f t="shared" si="23"/>
        <v>18.899999999999999</v>
      </c>
      <c r="R463" s="169">
        <f t="shared" ref="R463:R526" si="24">AVERAGE(Q461:Q463)</f>
        <v>20.399999999999999</v>
      </c>
    </row>
    <row r="464" spans="13:18" x14ac:dyDescent="0.2">
      <c r="M464" s="168" t="s">
        <v>63</v>
      </c>
      <c r="N464" s="14" t="s">
        <v>64</v>
      </c>
      <c r="O464" s="167">
        <v>38381</v>
      </c>
      <c r="P464" s="14">
        <v>-2.4</v>
      </c>
      <c r="Q464" s="14">
        <f t="shared" si="23"/>
        <v>19.399999999999999</v>
      </c>
      <c r="R464" s="169">
        <f t="shared" si="24"/>
        <v>19.466666666666665</v>
      </c>
    </row>
    <row r="465" spans="13:18" x14ac:dyDescent="0.2">
      <c r="M465" s="168" t="s">
        <v>63</v>
      </c>
      <c r="N465" s="14" t="s">
        <v>64</v>
      </c>
      <c r="O465" s="167">
        <v>38382</v>
      </c>
      <c r="P465" s="14">
        <v>0.2</v>
      </c>
      <c r="Q465" s="14">
        <f t="shared" si="23"/>
        <v>16.8</v>
      </c>
      <c r="R465" s="169">
        <f t="shared" si="24"/>
        <v>18.366666666666664</v>
      </c>
    </row>
    <row r="466" spans="13:18" x14ac:dyDescent="0.2">
      <c r="M466" s="168" t="s">
        <v>63</v>
      </c>
      <c r="N466" s="14" t="s">
        <v>64</v>
      </c>
      <c r="O466" s="167">
        <v>38383</v>
      </c>
      <c r="P466" s="14">
        <v>1</v>
      </c>
      <c r="Q466" s="14">
        <f t="shared" si="23"/>
        <v>16</v>
      </c>
      <c r="R466" s="169">
        <f t="shared" si="24"/>
        <v>17.400000000000002</v>
      </c>
    </row>
    <row r="467" spans="13:18" x14ac:dyDescent="0.2">
      <c r="M467" s="168" t="s">
        <v>63</v>
      </c>
      <c r="N467" s="14" t="s">
        <v>64</v>
      </c>
      <c r="O467" s="167">
        <v>38384</v>
      </c>
      <c r="P467" s="14">
        <v>1.8</v>
      </c>
      <c r="Q467" s="14">
        <f t="shared" si="23"/>
        <v>15.2</v>
      </c>
      <c r="R467" s="169">
        <f t="shared" si="24"/>
        <v>16</v>
      </c>
    </row>
    <row r="468" spans="13:18" x14ac:dyDescent="0.2">
      <c r="M468" s="168" t="s">
        <v>63</v>
      </c>
      <c r="N468" s="14" t="s">
        <v>64</v>
      </c>
      <c r="O468" s="167">
        <v>38385</v>
      </c>
      <c r="P468" s="14">
        <v>0.5</v>
      </c>
      <c r="Q468" s="14">
        <f t="shared" si="23"/>
        <v>16.5</v>
      </c>
      <c r="R468" s="169">
        <f t="shared" si="24"/>
        <v>15.9</v>
      </c>
    </row>
    <row r="469" spans="13:18" x14ac:dyDescent="0.2">
      <c r="M469" s="168" t="s">
        <v>63</v>
      </c>
      <c r="N469" s="14" t="s">
        <v>64</v>
      </c>
      <c r="O469" s="167">
        <v>38386</v>
      </c>
      <c r="P469" s="14">
        <v>-3.9</v>
      </c>
      <c r="Q469" s="14">
        <f t="shared" si="23"/>
        <v>20.9</v>
      </c>
      <c r="R469" s="169">
        <f t="shared" si="24"/>
        <v>17.533333333333331</v>
      </c>
    </row>
    <row r="470" spans="13:18" x14ac:dyDescent="0.2">
      <c r="M470" s="168" t="s">
        <v>63</v>
      </c>
      <c r="N470" s="14" t="s">
        <v>64</v>
      </c>
      <c r="O470" s="167">
        <v>38387</v>
      </c>
      <c r="P470" s="14">
        <v>0.9</v>
      </c>
      <c r="Q470" s="14">
        <f t="shared" si="23"/>
        <v>16.100000000000001</v>
      </c>
      <c r="R470" s="169">
        <f t="shared" si="24"/>
        <v>17.833333333333332</v>
      </c>
    </row>
    <row r="471" spans="13:18" x14ac:dyDescent="0.2">
      <c r="M471" s="168" t="s">
        <v>63</v>
      </c>
      <c r="N471" s="14" t="s">
        <v>64</v>
      </c>
      <c r="O471" s="167">
        <v>38388</v>
      </c>
      <c r="P471" s="14">
        <v>3.7</v>
      </c>
      <c r="Q471" s="14">
        <f t="shared" si="23"/>
        <v>13.3</v>
      </c>
      <c r="R471" s="169">
        <f t="shared" si="24"/>
        <v>16.766666666666666</v>
      </c>
    </row>
    <row r="472" spans="13:18" x14ac:dyDescent="0.2">
      <c r="M472" s="168" t="s">
        <v>63</v>
      </c>
      <c r="N472" s="14" t="s">
        <v>64</v>
      </c>
      <c r="O472" s="167">
        <v>38389</v>
      </c>
      <c r="P472" s="14">
        <v>1.4</v>
      </c>
      <c r="Q472" s="14">
        <f t="shared" si="23"/>
        <v>15.6</v>
      </c>
      <c r="R472" s="169">
        <f t="shared" si="24"/>
        <v>15</v>
      </c>
    </row>
    <row r="473" spans="13:18" x14ac:dyDescent="0.2">
      <c r="M473" s="168" t="s">
        <v>63</v>
      </c>
      <c r="N473" s="14" t="s">
        <v>64</v>
      </c>
      <c r="O473" s="167">
        <v>38390</v>
      </c>
      <c r="P473" s="14">
        <v>-2.5</v>
      </c>
      <c r="Q473" s="14">
        <f t="shared" si="23"/>
        <v>19.5</v>
      </c>
      <c r="R473" s="169">
        <f t="shared" si="24"/>
        <v>16.133333333333333</v>
      </c>
    </row>
    <row r="474" spans="13:18" x14ac:dyDescent="0.2">
      <c r="M474" s="168" t="s">
        <v>63</v>
      </c>
      <c r="N474" s="14" t="s">
        <v>64</v>
      </c>
      <c r="O474" s="167">
        <v>38391</v>
      </c>
      <c r="P474" s="14">
        <v>-3.6</v>
      </c>
      <c r="Q474" s="14">
        <f t="shared" si="23"/>
        <v>20.6</v>
      </c>
      <c r="R474" s="169">
        <f t="shared" si="24"/>
        <v>18.566666666666666</v>
      </c>
    </row>
    <row r="475" spans="13:18" x14ac:dyDescent="0.2">
      <c r="M475" s="168" t="s">
        <v>63</v>
      </c>
      <c r="N475" s="14" t="s">
        <v>64</v>
      </c>
      <c r="O475" s="167">
        <v>38392</v>
      </c>
      <c r="P475" s="14">
        <v>-2.7</v>
      </c>
      <c r="Q475" s="14">
        <f t="shared" si="23"/>
        <v>19.7</v>
      </c>
      <c r="R475" s="169">
        <f t="shared" si="24"/>
        <v>19.933333333333334</v>
      </c>
    </row>
    <row r="476" spans="13:18" x14ac:dyDescent="0.2">
      <c r="M476" s="168" t="s">
        <v>63</v>
      </c>
      <c r="N476" s="14" t="s">
        <v>64</v>
      </c>
      <c r="O476" s="167">
        <v>38393</v>
      </c>
      <c r="P476" s="14">
        <v>0.4</v>
      </c>
      <c r="Q476" s="14">
        <f t="shared" si="23"/>
        <v>16.600000000000001</v>
      </c>
      <c r="R476" s="169">
        <f t="shared" si="24"/>
        <v>18.966666666666665</v>
      </c>
    </row>
    <row r="477" spans="13:18" x14ac:dyDescent="0.2">
      <c r="M477" s="168" t="s">
        <v>63</v>
      </c>
      <c r="N477" s="14" t="s">
        <v>64</v>
      </c>
      <c r="O477" s="167">
        <v>38394</v>
      </c>
      <c r="P477" s="14">
        <v>-3.4</v>
      </c>
      <c r="Q477" s="14">
        <f t="shared" si="23"/>
        <v>20.399999999999999</v>
      </c>
      <c r="R477" s="169">
        <f t="shared" si="24"/>
        <v>18.899999999999999</v>
      </c>
    </row>
    <row r="478" spans="13:18" x14ac:dyDescent="0.2">
      <c r="M478" s="168" t="s">
        <v>63</v>
      </c>
      <c r="N478" s="14" t="s">
        <v>64</v>
      </c>
      <c r="O478" s="167">
        <v>38395</v>
      </c>
      <c r="P478" s="14">
        <v>-2</v>
      </c>
      <c r="Q478" s="14">
        <f t="shared" si="23"/>
        <v>19</v>
      </c>
      <c r="R478" s="169">
        <f t="shared" si="24"/>
        <v>18.666666666666668</v>
      </c>
    </row>
    <row r="479" spans="13:18" x14ac:dyDescent="0.2">
      <c r="M479" s="168" t="s">
        <v>63</v>
      </c>
      <c r="N479" s="14" t="s">
        <v>64</v>
      </c>
      <c r="O479" s="167">
        <v>38396</v>
      </c>
      <c r="P479" s="14">
        <v>-1.7</v>
      </c>
      <c r="Q479" s="14">
        <f t="shared" si="23"/>
        <v>18.7</v>
      </c>
      <c r="R479" s="169">
        <f t="shared" si="24"/>
        <v>19.366666666666664</v>
      </c>
    </row>
    <row r="480" spans="13:18" x14ac:dyDescent="0.2">
      <c r="M480" s="168" t="s">
        <v>63</v>
      </c>
      <c r="N480" s="14" t="s">
        <v>64</v>
      </c>
      <c r="O480" s="167">
        <v>38397</v>
      </c>
      <c r="P480" s="14">
        <v>-2.7</v>
      </c>
      <c r="Q480" s="14">
        <f t="shared" si="23"/>
        <v>19.7</v>
      </c>
      <c r="R480" s="169">
        <f t="shared" si="24"/>
        <v>19.133333333333336</v>
      </c>
    </row>
    <row r="481" spans="13:18" x14ac:dyDescent="0.2">
      <c r="M481" s="168" t="s">
        <v>63</v>
      </c>
      <c r="N481" s="14" t="s">
        <v>64</v>
      </c>
      <c r="O481" s="167">
        <v>38398</v>
      </c>
      <c r="P481" s="14">
        <v>-6.3</v>
      </c>
      <c r="Q481" s="14">
        <f t="shared" si="23"/>
        <v>23.3</v>
      </c>
      <c r="R481" s="169">
        <f t="shared" si="24"/>
        <v>20.566666666666666</v>
      </c>
    </row>
    <row r="482" spans="13:18" x14ac:dyDescent="0.2">
      <c r="M482" s="168" t="s">
        <v>63</v>
      </c>
      <c r="N482" s="14" t="s">
        <v>64</v>
      </c>
      <c r="O482" s="167">
        <v>38399</v>
      </c>
      <c r="P482" s="14">
        <v>-11.7</v>
      </c>
      <c r="Q482" s="14">
        <f t="shared" si="23"/>
        <v>28.7</v>
      </c>
      <c r="R482" s="169">
        <f t="shared" si="24"/>
        <v>23.900000000000002</v>
      </c>
    </row>
    <row r="483" spans="13:18" x14ac:dyDescent="0.2">
      <c r="M483" s="168" t="s">
        <v>63</v>
      </c>
      <c r="N483" s="14" t="s">
        <v>64</v>
      </c>
      <c r="O483" s="167">
        <v>38400</v>
      </c>
      <c r="P483" s="14">
        <v>-7.3</v>
      </c>
      <c r="Q483" s="14">
        <f t="shared" si="23"/>
        <v>24.3</v>
      </c>
      <c r="R483" s="169">
        <f t="shared" si="24"/>
        <v>25.433333333333334</v>
      </c>
    </row>
    <row r="484" spans="13:18" x14ac:dyDescent="0.2">
      <c r="M484" s="168" t="s">
        <v>63</v>
      </c>
      <c r="N484" s="14" t="s">
        <v>64</v>
      </c>
      <c r="O484" s="167">
        <v>38401</v>
      </c>
      <c r="P484" s="14">
        <v>-1.2</v>
      </c>
      <c r="Q484" s="14">
        <f t="shared" si="23"/>
        <v>18.2</v>
      </c>
      <c r="R484" s="169">
        <f t="shared" si="24"/>
        <v>23.733333333333334</v>
      </c>
    </row>
    <row r="485" spans="13:18" x14ac:dyDescent="0.2">
      <c r="M485" s="168" t="s">
        <v>63</v>
      </c>
      <c r="N485" s="14" t="s">
        <v>64</v>
      </c>
      <c r="O485" s="167">
        <v>38402</v>
      </c>
      <c r="P485" s="14">
        <v>-0.8</v>
      </c>
      <c r="Q485" s="14">
        <f t="shared" si="23"/>
        <v>17.8</v>
      </c>
      <c r="R485" s="169">
        <f t="shared" si="24"/>
        <v>20.099999999999998</v>
      </c>
    </row>
    <row r="486" spans="13:18" x14ac:dyDescent="0.2">
      <c r="M486" s="168" t="s">
        <v>63</v>
      </c>
      <c r="N486" s="14" t="s">
        <v>64</v>
      </c>
      <c r="O486" s="167">
        <v>38403</v>
      </c>
      <c r="P486" s="14">
        <v>-1.6</v>
      </c>
      <c r="Q486" s="14">
        <f t="shared" si="23"/>
        <v>18.600000000000001</v>
      </c>
      <c r="R486" s="169">
        <f t="shared" si="24"/>
        <v>18.2</v>
      </c>
    </row>
    <row r="487" spans="13:18" x14ac:dyDescent="0.2">
      <c r="M487" s="168" t="s">
        <v>63</v>
      </c>
      <c r="N487" s="14" t="s">
        <v>64</v>
      </c>
      <c r="O487" s="167">
        <v>38404</v>
      </c>
      <c r="P487" s="14">
        <v>-1.3</v>
      </c>
      <c r="Q487" s="14">
        <f t="shared" si="23"/>
        <v>18.3</v>
      </c>
      <c r="R487" s="169">
        <f t="shared" si="24"/>
        <v>18.233333333333334</v>
      </c>
    </row>
    <row r="488" spans="13:18" x14ac:dyDescent="0.2">
      <c r="M488" s="168" t="s">
        <v>63</v>
      </c>
      <c r="N488" s="14" t="s">
        <v>64</v>
      </c>
      <c r="O488" s="167">
        <v>38405</v>
      </c>
      <c r="P488" s="14">
        <v>-7.3</v>
      </c>
      <c r="Q488" s="14">
        <f t="shared" si="23"/>
        <v>24.3</v>
      </c>
      <c r="R488" s="169">
        <f t="shared" si="24"/>
        <v>20.400000000000002</v>
      </c>
    </row>
    <row r="489" spans="13:18" x14ac:dyDescent="0.2">
      <c r="M489" s="168" t="s">
        <v>63</v>
      </c>
      <c r="N489" s="14" t="s">
        <v>64</v>
      </c>
      <c r="O489" s="167">
        <v>38406</v>
      </c>
      <c r="P489" s="14">
        <v>-10.3</v>
      </c>
      <c r="Q489" s="14">
        <f t="shared" si="23"/>
        <v>27.3</v>
      </c>
      <c r="R489" s="169">
        <f t="shared" si="24"/>
        <v>23.3</v>
      </c>
    </row>
    <row r="490" spans="13:18" x14ac:dyDescent="0.2">
      <c r="M490" s="168" t="s">
        <v>63</v>
      </c>
      <c r="N490" s="14" t="s">
        <v>64</v>
      </c>
      <c r="O490" s="167">
        <v>38407</v>
      </c>
      <c r="P490" s="14">
        <v>-12</v>
      </c>
      <c r="Q490" s="14">
        <f t="shared" si="23"/>
        <v>29</v>
      </c>
      <c r="R490" s="169">
        <f t="shared" si="24"/>
        <v>26.866666666666664</v>
      </c>
    </row>
    <row r="491" spans="13:18" x14ac:dyDescent="0.2">
      <c r="M491" s="168" t="s">
        <v>63</v>
      </c>
      <c r="N491" s="14" t="s">
        <v>64</v>
      </c>
      <c r="O491" s="167">
        <v>38408</v>
      </c>
      <c r="P491" s="14">
        <v>-6.5</v>
      </c>
      <c r="Q491" s="14">
        <f t="shared" si="23"/>
        <v>23.5</v>
      </c>
      <c r="R491" s="169">
        <f t="shared" si="24"/>
        <v>26.599999999999998</v>
      </c>
    </row>
    <row r="492" spans="13:18" x14ac:dyDescent="0.2">
      <c r="M492" s="168" t="s">
        <v>63</v>
      </c>
      <c r="N492" s="14" t="s">
        <v>64</v>
      </c>
      <c r="O492" s="167">
        <v>38409</v>
      </c>
      <c r="P492" s="14">
        <v>-4.5999999999999996</v>
      </c>
      <c r="Q492" s="14">
        <f t="shared" si="23"/>
        <v>21.6</v>
      </c>
      <c r="R492" s="169">
        <f t="shared" si="24"/>
        <v>24.7</v>
      </c>
    </row>
    <row r="493" spans="13:18" x14ac:dyDescent="0.2">
      <c r="M493" s="168" t="s">
        <v>63</v>
      </c>
      <c r="N493" s="14" t="s">
        <v>64</v>
      </c>
      <c r="O493" s="167">
        <v>38410</v>
      </c>
      <c r="P493" s="14">
        <v>-8.4</v>
      </c>
      <c r="Q493" s="14">
        <f t="shared" si="23"/>
        <v>25.4</v>
      </c>
      <c r="R493" s="169">
        <f t="shared" si="24"/>
        <v>23.5</v>
      </c>
    </row>
    <row r="494" spans="13:18" x14ac:dyDescent="0.2">
      <c r="M494" s="168" t="s">
        <v>63</v>
      </c>
      <c r="N494" s="14" t="s">
        <v>64</v>
      </c>
      <c r="O494" s="167">
        <v>38411</v>
      </c>
      <c r="P494" s="14">
        <v>-6.8</v>
      </c>
      <c r="Q494" s="14">
        <f t="shared" si="23"/>
        <v>23.8</v>
      </c>
      <c r="R494" s="169">
        <f t="shared" si="24"/>
        <v>23.599999999999998</v>
      </c>
    </row>
    <row r="495" spans="13:18" x14ac:dyDescent="0.2">
      <c r="M495" s="168" t="s">
        <v>63</v>
      </c>
      <c r="N495" s="14" t="s">
        <v>64</v>
      </c>
      <c r="O495" s="167">
        <v>38412</v>
      </c>
      <c r="P495" s="14">
        <v>-11.4</v>
      </c>
      <c r="Q495" s="14">
        <f t="shared" si="23"/>
        <v>28.4</v>
      </c>
      <c r="R495" s="169">
        <f t="shared" si="24"/>
        <v>25.866666666666664</v>
      </c>
    </row>
    <row r="496" spans="13:18" x14ac:dyDescent="0.2">
      <c r="M496" s="168" t="s">
        <v>63</v>
      </c>
      <c r="N496" s="14" t="s">
        <v>64</v>
      </c>
      <c r="O496" s="167">
        <v>38413</v>
      </c>
      <c r="P496" s="14">
        <v>-17.7</v>
      </c>
      <c r="Q496" s="14">
        <f t="shared" si="23"/>
        <v>34.700000000000003</v>
      </c>
      <c r="R496" s="169">
        <f t="shared" si="24"/>
        <v>28.966666666666669</v>
      </c>
    </row>
    <row r="497" spans="13:18" x14ac:dyDescent="0.2">
      <c r="M497" s="168" t="s">
        <v>63</v>
      </c>
      <c r="N497" s="14" t="s">
        <v>64</v>
      </c>
      <c r="O497" s="167">
        <v>38414</v>
      </c>
      <c r="P497" s="14">
        <v>-15.5</v>
      </c>
      <c r="Q497" s="14">
        <f t="shared" si="23"/>
        <v>32.5</v>
      </c>
      <c r="R497" s="169">
        <f t="shared" si="24"/>
        <v>31.866666666666664</v>
      </c>
    </row>
    <row r="498" spans="13:18" x14ac:dyDescent="0.2">
      <c r="M498" s="168" t="s">
        <v>63</v>
      </c>
      <c r="N498" s="14" t="s">
        <v>64</v>
      </c>
      <c r="O498" s="167">
        <v>38415</v>
      </c>
      <c r="P498" s="14">
        <v>-3.4</v>
      </c>
      <c r="Q498" s="14">
        <f t="shared" si="23"/>
        <v>20.399999999999999</v>
      </c>
      <c r="R498" s="169">
        <f t="shared" si="24"/>
        <v>29.2</v>
      </c>
    </row>
    <row r="499" spans="13:18" x14ac:dyDescent="0.2">
      <c r="M499" s="168" t="s">
        <v>63</v>
      </c>
      <c r="N499" s="14" t="s">
        <v>64</v>
      </c>
      <c r="O499" s="167">
        <v>38416</v>
      </c>
      <c r="P499" s="14">
        <v>-4.5999999999999996</v>
      </c>
      <c r="Q499" s="14">
        <f t="shared" si="23"/>
        <v>21.6</v>
      </c>
      <c r="R499" s="169">
        <f t="shared" si="24"/>
        <v>24.833333333333332</v>
      </c>
    </row>
    <row r="500" spans="13:18" x14ac:dyDescent="0.2">
      <c r="M500" s="168" t="s">
        <v>63</v>
      </c>
      <c r="N500" s="14" t="s">
        <v>64</v>
      </c>
      <c r="O500" s="167">
        <v>38417</v>
      </c>
      <c r="P500" s="14">
        <v>-5.7</v>
      </c>
      <c r="Q500" s="14">
        <f t="shared" si="23"/>
        <v>22.7</v>
      </c>
      <c r="R500" s="169">
        <f t="shared" si="24"/>
        <v>21.566666666666666</v>
      </c>
    </row>
    <row r="501" spans="13:18" x14ac:dyDescent="0.2">
      <c r="M501" s="168" t="s">
        <v>63</v>
      </c>
      <c r="N501" s="14" t="s">
        <v>64</v>
      </c>
      <c r="O501" s="167">
        <v>38418</v>
      </c>
      <c r="P501" s="14">
        <v>-0.7</v>
      </c>
      <c r="Q501" s="14">
        <f t="shared" si="23"/>
        <v>17.7</v>
      </c>
      <c r="R501" s="169">
        <f t="shared" si="24"/>
        <v>20.666666666666668</v>
      </c>
    </row>
    <row r="502" spans="13:18" x14ac:dyDescent="0.2">
      <c r="M502" s="168" t="s">
        <v>63</v>
      </c>
      <c r="N502" s="14" t="s">
        <v>64</v>
      </c>
      <c r="O502" s="167">
        <v>38419</v>
      </c>
      <c r="P502" s="14">
        <v>1.3</v>
      </c>
      <c r="Q502" s="14">
        <f t="shared" si="23"/>
        <v>15.7</v>
      </c>
      <c r="R502" s="169">
        <f t="shared" si="24"/>
        <v>18.7</v>
      </c>
    </row>
    <row r="503" spans="13:18" x14ac:dyDescent="0.2">
      <c r="M503" s="168" t="s">
        <v>63</v>
      </c>
      <c r="N503" s="14" t="s">
        <v>64</v>
      </c>
      <c r="O503" s="167">
        <v>38420</v>
      </c>
      <c r="P503" s="14">
        <v>-1.9</v>
      </c>
      <c r="Q503" s="14">
        <f t="shared" si="23"/>
        <v>18.899999999999999</v>
      </c>
      <c r="R503" s="169">
        <f t="shared" si="24"/>
        <v>17.433333333333334</v>
      </c>
    </row>
    <row r="504" spans="13:18" x14ac:dyDescent="0.2">
      <c r="M504" s="168" t="s">
        <v>63</v>
      </c>
      <c r="N504" s="14" t="s">
        <v>64</v>
      </c>
      <c r="O504" s="167">
        <v>38421</v>
      </c>
      <c r="P504" s="14">
        <v>0.2</v>
      </c>
      <c r="Q504" s="14">
        <f t="shared" si="23"/>
        <v>16.8</v>
      </c>
      <c r="R504" s="169">
        <f t="shared" si="24"/>
        <v>17.133333333333329</v>
      </c>
    </row>
    <row r="505" spans="13:18" x14ac:dyDescent="0.2">
      <c r="M505" s="168" t="s">
        <v>63</v>
      </c>
      <c r="N505" s="14" t="s">
        <v>64</v>
      </c>
      <c r="O505" s="167">
        <v>38422</v>
      </c>
      <c r="P505" s="14">
        <v>-0.8</v>
      </c>
      <c r="Q505" s="14">
        <f t="shared" si="23"/>
        <v>17.8</v>
      </c>
      <c r="R505" s="169">
        <f t="shared" si="24"/>
        <v>17.833333333333332</v>
      </c>
    </row>
    <row r="506" spans="13:18" x14ac:dyDescent="0.2">
      <c r="M506" s="168" t="s">
        <v>63</v>
      </c>
      <c r="N506" s="14" t="s">
        <v>64</v>
      </c>
      <c r="O506" s="167">
        <v>38423</v>
      </c>
      <c r="P506" s="14">
        <v>-7.1</v>
      </c>
      <c r="Q506" s="14">
        <f t="shared" si="23"/>
        <v>24.1</v>
      </c>
      <c r="R506" s="169">
        <f t="shared" si="24"/>
        <v>19.566666666666666</v>
      </c>
    </row>
    <row r="507" spans="13:18" x14ac:dyDescent="0.2">
      <c r="M507" s="168" t="s">
        <v>63</v>
      </c>
      <c r="N507" s="14" t="s">
        <v>64</v>
      </c>
      <c r="O507" s="167">
        <v>38424</v>
      </c>
      <c r="P507" s="14">
        <v>-11</v>
      </c>
      <c r="Q507" s="14">
        <f t="shared" si="23"/>
        <v>28</v>
      </c>
      <c r="R507" s="169">
        <f t="shared" si="24"/>
        <v>23.3</v>
      </c>
    </row>
    <row r="508" spans="13:18" x14ac:dyDescent="0.2">
      <c r="M508" s="168" t="s">
        <v>63</v>
      </c>
      <c r="N508" s="14" t="s">
        <v>64</v>
      </c>
      <c r="O508" s="167">
        <v>38425</v>
      </c>
      <c r="P508" s="14">
        <v>-7.7</v>
      </c>
      <c r="Q508" s="14">
        <f t="shared" si="23"/>
        <v>24.7</v>
      </c>
      <c r="R508" s="169">
        <f t="shared" si="24"/>
        <v>25.599999999999998</v>
      </c>
    </row>
    <row r="509" spans="13:18" x14ac:dyDescent="0.2">
      <c r="M509" s="168" t="s">
        <v>63</v>
      </c>
      <c r="N509" s="14" t="s">
        <v>64</v>
      </c>
      <c r="O509" s="167">
        <v>38426</v>
      </c>
      <c r="P509" s="14">
        <v>-9.5</v>
      </c>
      <c r="Q509" s="14">
        <f t="shared" si="23"/>
        <v>26.5</v>
      </c>
      <c r="R509" s="169">
        <f t="shared" si="24"/>
        <v>26.400000000000002</v>
      </c>
    </row>
    <row r="510" spans="13:18" x14ac:dyDescent="0.2">
      <c r="M510" s="168" t="s">
        <v>63</v>
      </c>
      <c r="N510" s="14" t="s">
        <v>64</v>
      </c>
      <c r="O510" s="167">
        <v>38427</v>
      </c>
      <c r="P510" s="14">
        <v>-3.8</v>
      </c>
      <c r="Q510" s="14">
        <f t="shared" si="23"/>
        <v>20.8</v>
      </c>
      <c r="R510" s="169">
        <f t="shared" si="24"/>
        <v>24</v>
      </c>
    </row>
    <row r="511" spans="13:18" x14ac:dyDescent="0.2">
      <c r="M511" s="168" t="s">
        <v>63</v>
      </c>
      <c r="N511" s="14" t="s">
        <v>64</v>
      </c>
      <c r="O511" s="167">
        <v>38428</v>
      </c>
      <c r="P511" s="14">
        <v>-0.9</v>
      </c>
      <c r="Q511" s="14">
        <f t="shared" si="23"/>
        <v>17.899999999999999</v>
      </c>
      <c r="R511" s="169">
        <f t="shared" si="24"/>
        <v>21.733333333333331</v>
      </c>
    </row>
    <row r="512" spans="13:18" x14ac:dyDescent="0.2">
      <c r="M512" s="168" t="s">
        <v>63</v>
      </c>
      <c r="N512" s="14" t="s">
        <v>64</v>
      </c>
      <c r="O512" s="167">
        <v>38429</v>
      </c>
      <c r="P512" s="14">
        <v>-5.3</v>
      </c>
      <c r="Q512" s="14">
        <f t="shared" si="23"/>
        <v>22.3</v>
      </c>
      <c r="R512" s="169">
        <f t="shared" si="24"/>
        <v>20.333333333333332</v>
      </c>
    </row>
    <row r="513" spans="13:18" x14ac:dyDescent="0.2">
      <c r="M513" s="168" t="s">
        <v>63</v>
      </c>
      <c r="N513" s="14" t="s">
        <v>64</v>
      </c>
      <c r="O513" s="167">
        <v>38430</v>
      </c>
      <c r="P513" s="14">
        <v>-9.9</v>
      </c>
      <c r="Q513" s="14">
        <f t="shared" si="23"/>
        <v>26.9</v>
      </c>
      <c r="R513" s="169">
        <f t="shared" si="24"/>
        <v>22.366666666666664</v>
      </c>
    </row>
    <row r="514" spans="13:18" x14ac:dyDescent="0.2">
      <c r="M514" s="168" t="s">
        <v>63</v>
      </c>
      <c r="N514" s="14" t="s">
        <v>64</v>
      </c>
      <c r="O514" s="167">
        <v>38431</v>
      </c>
      <c r="P514" s="14">
        <v>-8.1999999999999993</v>
      </c>
      <c r="Q514" s="14">
        <f t="shared" si="23"/>
        <v>25.2</v>
      </c>
      <c r="R514" s="169">
        <f t="shared" si="24"/>
        <v>24.8</v>
      </c>
    </row>
    <row r="515" spans="13:18" x14ac:dyDescent="0.2">
      <c r="M515" s="168" t="s">
        <v>63</v>
      </c>
      <c r="N515" s="14" t="s">
        <v>64</v>
      </c>
      <c r="O515" s="167">
        <v>38432</v>
      </c>
      <c r="P515" s="14">
        <v>-2.1</v>
      </c>
      <c r="Q515" s="14">
        <f t="shared" si="23"/>
        <v>19.100000000000001</v>
      </c>
      <c r="R515" s="169">
        <f t="shared" si="24"/>
        <v>23.733333333333331</v>
      </c>
    </row>
    <row r="516" spans="13:18" x14ac:dyDescent="0.2">
      <c r="M516" s="168" t="s">
        <v>63</v>
      </c>
      <c r="N516" s="14" t="s">
        <v>64</v>
      </c>
      <c r="O516" s="167">
        <v>38433</v>
      </c>
      <c r="P516" s="14">
        <v>-1.5</v>
      </c>
      <c r="Q516" s="14">
        <f t="shared" si="23"/>
        <v>18.5</v>
      </c>
      <c r="R516" s="169">
        <f t="shared" si="24"/>
        <v>20.933333333333334</v>
      </c>
    </row>
    <row r="517" spans="13:18" x14ac:dyDescent="0.2">
      <c r="M517" s="168" t="s">
        <v>63</v>
      </c>
      <c r="N517" s="14" t="s">
        <v>64</v>
      </c>
      <c r="O517" s="167">
        <v>38434</v>
      </c>
      <c r="P517" s="14">
        <v>1.9</v>
      </c>
      <c r="Q517" s="14">
        <f t="shared" si="23"/>
        <v>15.1</v>
      </c>
      <c r="R517" s="169">
        <f t="shared" si="24"/>
        <v>17.566666666666666</v>
      </c>
    </row>
    <row r="518" spans="13:18" x14ac:dyDescent="0.2">
      <c r="M518" s="168" t="s">
        <v>63</v>
      </c>
      <c r="N518" s="14" t="s">
        <v>64</v>
      </c>
      <c r="O518" s="167">
        <v>38435</v>
      </c>
      <c r="P518" s="14">
        <v>1.8</v>
      </c>
      <c r="Q518" s="14">
        <f t="shared" si="23"/>
        <v>15.2</v>
      </c>
      <c r="R518" s="169">
        <f t="shared" si="24"/>
        <v>16.266666666666666</v>
      </c>
    </row>
    <row r="519" spans="13:18" x14ac:dyDescent="0.2">
      <c r="M519" s="168" t="s">
        <v>63</v>
      </c>
      <c r="N519" s="14" t="s">
        <v>64</v>
      </c>
      <c r="O519" s="167">
        <v>38436</v>
      </c>
      <c r="P519" s="14">
        <v>3.2</v>
      </c>
      <c r="Q519" s="14">
        <f t="shared" si="23"/>
        <v>13.8</v>
      </c>
      <c r="R519" s="169">
        <f t="shared" si="24"/>
        <v>14.699999999999998</v>
      </c>
    </row>
    <row r="520" spans="13:18" x14ac:dyDescent="0.2">
      <c r="M520" s="168" t="s">
        <v>63</v>
      </c>
      <c r="N520" s="14" t="s">
        <v>64</v>
      </c>
      <c r="O520" s="167">
        <v>38437</v>
      </c>
      <c r="P520" s="14">
        <v>5</v>
      </c>
      <c r="Q520" s="14">
        <f t="shared" si="23"/>
        <v>12</v>
      </c>
      <c r="R520" s="169">
        <f t="shared" si="24"/>
        <v>13.666666666666666</v>
      </c>
    </row>
    <row r="521" spans="13:18" x14ac:dyDescent="0.2">
      <c r="M521" s="168" t="s">
        <v>63</v>
      </c>
      <c r="N521" s="14" t="s">
        <v>64</v>
      </c>
      <c r="O521" s="167">
        <v>38438</v>
      </c>
      <c r="P521" s="14">
        <v>5</v>
      </c>
      <c r="Q521" s="14">
        <f t="shared" si="23"/>
        <v>12</v>
      </c>
      <c r="R521" s="169">
        <f t="shared" si="24"/>
        <v>12.6</v>
      </c>
    </row>
    <row r="522" spans="13:18" x14ac:dyDescent="0.2">
      <c r="M522" s="168" t="s">
        <v>63</v>
      </c>
      <c r="N522" s="14" t="s">
        <v>64</v>
      </c>
      <c r="O522" s="167">
        <v>38439</v>
      </c>
      <c r="P522" s="14">
        <v>4.0999999999999996</v>
      </c>
      <c r="Q522" s="14">
        <f t="shared" si="23"/>
        <v>12.9</v>
      </c>
      <c r="R522" s="169">
        <f t="shared" si="24"/>
        <v>12.299999999999999</v>
      </c>
    </row>
    <row r="523" spans="13:18" x14ac:dyDescent="0.2">
      <c r="M523" s="168" t="s">
        <v>63</v>
      </c>
      <c r="N523" s="14" t="s">
        <v>64</v>
      </c>
      <c r="O523" s="167">
        <v>38440</v>
      </c>
      <c r="P523" s="14">
        <v>4.3</v>
      </c>
      <c r="Q523" s="14">
        <f t="shared" si="23"/>
        <v>12.7</v>
      </c>
      <c r="R523" s="169">
        <f t="shared" si="24"/>
        <v>12.533333333333331</v>
      </c>
    </row>
    <row r="524" spans="13:18" x14ac:dyDescent="0.2">
      <c r="M524" s="168" t="s">
        <v>63</v>
      </c>
      <c r="N524" s="14" t="s">
        <v>64</v>
      </c>
      <c r="O524" s="167">
        <v>38441</v>
      </c>
      <c r="P524" s="14">
        <v>4.2</v>
      </c>
      <c r="Q524" s="14">
        <f t="shared" si="23"/>
        <v>12.8</v>
      </c>
      <c r="R524" s="169">
        <f t="shared" si="24"/>
        <v>12.800000000000002</v>
      </c>
    </row>
    <row r="525" spans="13:18" x14ac:dyDescent="0.2">
      <c r="M525" s="168" t="s">
        <v>63</v>
      </c>
      <c r="N525" s="14" t="s">
        <v>64</v>
      </c>
      <c r="O525" s="167">
        <v>38442</v>
      </c>
      <c r="P525" s="14">
        <v>3.2</v>
      </c>
      <c r="Q525" s="14">
        <f t="shared" ref="Q525:Q588" si="25">IF($D$45&gt;P525,$D$45-P525,0)</f>
        <v>13.8</v>
      </c>
      <c r="R525" s="169">
        <f t="shared" si="24"/>
        <v>13.1</v>
      </c>
    </row>
    <row r="526" spans="13:18" x14ac:dyDescent="0.2">
      <c r="M526" s="168" t="s">
        <v>63</v>
      </c>
      <c r="N526" s="14" t="s">
        <v>64</v>
      </c>
      <c r="O526" s="167">
        <v>38443</v>
      </c>
      <c r="P526" s="14">
        <v>4</v>
      </c>
      <c r="Q526" s="14">
        <f t="shared" si="25"/>
        <v>13</v>
      </c>
      <c r="R526" s="169">
        <f t="shared" si="24"/>
        <v>13.200000000000001</v>
      </c>
    </row>
    <row r="527" spans="13:18" x14ac:dyDescent="0.2">
      <c r="M527" s="168" t="s">
        <v>63</v>
      </c>
      <c r="N527" s="14" t="s">
        <v>64</v>
      </c>
      <c r="O527" s="167">
        <v>38444</v>
      </c>
      <c r="P527" s="14">
        <v>6</v>
      </c>
      <c r="Q527" s="14">
        <f t="shared" si="25"/>
        <v>11</v>
      </c>
      <c r="R527" s="169">
        <f t="shared" ref="R527:R590" si="26">AVERAGE(Q525:Q527)</f>
        <v>12.6</v>
      </c>
    </row>
    <row r="528" spans="13:18" x14ac:dyDescent="0.2">
      <c r="M528" s="168" t="s">
        <v>63</v>
      </c>
      <c r="N528" s="14" t="s">
        <v>64</v>
      </c>
      <c r="O528" s="167">
        <v>38445</v>
      </c>
      <c r="P528" s="14">
        <v>6.2</v>
      </c>
      <c r="Q528" s="14">
        <f t="shared" si="25"/>
        <v>10.8</v>
      </c>
      <c r="R528" s="169">
        <f t="shared" si="26"/>
        <v>11.6</v>
      </c>
    </row>
    <row r="529" spans="13:18" x14ac:dyDescent="0.2">
      <c r="M529" s="168" t="s">
        <v>63</v>
      </c>
      <c r="N529" s="14" t="s">
        <v>64</v>
      </c>
      <c r="O529" s="167">
        <v>38446</v>
      </c>
      <c r="P529" s="14">
        <v>6.9</v>
      </c>
      <c r="Q529" s="14">
        <f t="shared" si="25"/>
        <v>10.1</v>
      </c>
      <c r="R529" s="169">
        <f t="shared" si="26"/>
        <v>10.633333333333333</v>
      </c>
    </row>
    <row r="530" spans="13:18" x14ac:dyDescent="0.2">
      <c r="M530" s="168" t="s">
        <v>63</v>
      </c>
      <c r="N530" s="14" t="s">
        <v>64</v>
      </c>
      <c r="O530" s="167">
        <v>38447</v>
      </c>
      <c r="P530" s="14">
        <v>6</v>
      </c>
      <c r="Q530" s="14">
        <f t="shared" si="25"/>
        <v>11</v>
      </c>
      <c r="R530" s="169">
        <f t="shared" si="26"/>
        <v>10.633333333333333</v>
      </c>
    </row>
    <row r="531" spans="13:18" x14ac:dyDescent="0.2">
      <c r="M531" s="168" t="s">
        <v>63</v>
      </c>
      <c r="N531" s="14" t="s">
        <v>64</v>
      </c>
      <c r="O531" s="167">
        <v>38448</v>
      </c>
      <c r="P531" s="14">
        <v>3.3</v>
      </c>
      <c r="Q531" s="14">
        <f t="shared" si="25"/>
        <v>13.7</v>
      </c>
      <c r="R531" s="169">
        <f t="shared" si="26"/>
        <v>11.6</v>
      </c>
    </row>
    <row r="532" spans="13:18" x14ac:dyDescent="0.2">
      <c r="M532" s="168" t="s">
        <v>63</v>
      </c>
      <c r="N532" s="14" t="s">
        <v>64</v>
      </c>
      <c r="O532" s="167">
        <v>38449</v>
      </c>
      <c r="P532" s="14">
        <v>3.7</v>
      </c>
      <c r="Q532" s="14">
        <f t="shared" si="25"/>
        <v>13.3</v>
      </c>
      <c r="R532" s="169">
        <f t="shared" si="26"/>
        <v>12.666666666666666</v>
      </c>
    </row>
    <row r="533" spans="13:18" x14ac:dyDescent="0.2">
      <c r="M533" s="168" t="s">
        <v>63</v>
      </c>
      <c r="N533" s="14" t="s">
        <v>64</v>
      </c>
      <c r="O533" s="167">
        <v>38450</v>
      </c>
      <c r="P533" s="14">
        <v>2.5</v>
      </c>
      <c r="Q533" s="14">
        <f t="shared" si="25"/>
        <v>14.5</v>
      </c>
      <c r="R533" s="169">
        <f t="shared" si="26"/>
        <v>13.833333333333334</v>
      </c>
    </row>
    <row r="534" spans="13:18" x14ac:dyDescent="0.2">
      <c r="M534" s="168" t="s">
        <v>63</v>
      </c>
      <c r="N534" s="14" t="s">
        <v>64</v>
      </c>
      <c r="O534" s="167">
        <v>38451</v>
      </c>
      <c r="P534" s="14">
        <v>3.4</v>
      </c>
      <c r="Q534" s="14">
        <f t="shared" si="25"/>
        <v>13.6</v>
      </c>
      <c r="R534" s="169">
        <f t="shared" si="26"/>
        <v>13.799999999999999</v>
      </c>
    </row>
    <row r="535" spans="13:18" x14ac:dyDescent="0.2">
      <c r="M535" s="168" t="s">
        <v>63</v>
      </c>
      <c r="N535" s="14" t="s">
        <v>64</v>
      </c>
      <c r="O535" s="167">
        <v>38452</v>
      </c>
      <c r="P535" s="14">
        <v>4.5999999999999996</v>
      </c>
      <c r="Q535" s="14">
        <f t="shared" si="25"/>
        <v>12.4</v>
      </c>
      <c r="R535" s="169">
        <f t="shared" si="26"/>
        <v>13.5</v>
      </c>
    </row>
    <row r="536" spans="13:18" x14ac:dyDescent="0.2">
      <c r="M536" s="168" t="s">
        <v>63</v>
      </c>
      <c r="N536" s="14" t="s">
        <v>64</v>
      </c>
      <c r="O536" s="167">
        <v>38453</v>
      </c>
      <c r="P536" s="14">
        <v>9.9</v>
      </c>
      <c r="Q536" s="14">
        <f t="shared" si="25"/>
        <v>7.1</v>
      </c>
      <c r="R536" s="169">
        <f t="shared" si="26"/>
        <v>11.033333333333333</v>
      </c>
    </row>
    <row r="537" spans="13:18" x14ac:dyDescent="0.2">
      <c r="M537" s="168" t="s">
        <v>63</v>
      </c>
      <c r="N537" s="14" t="s">
        <v>64</v>
      </c>
      <c r="O537" s="167">
        <v>38454</v>
      </c>
      <c r="P537" s="14">
        <v>7.8</v>
      </c>
      <c r="Q537" s="14">
        <f t="shared" si="25"/>
        <v>9.1999999999999993</v>
      </c>
      <c r="R537" s="169">
        <f t="shared" si="26"/>
        <v>9.5666666666666664</v>
      </c>
    </row>
    <row r="538" spans="13:18" x14ac:dyDescent="0.2">
      <c r="M538" s="168" t="s">
        <v>63</v>
      </c>
      <c r="N538" s="14" t="s">
        <v>64</v>
      </c>
      <c r="O538" s="167">
        <v>38455</v>
      </c>
      <c r="P538" s="14">
        <v>6.2</v>
      </c>
      <c r="Q538" s="14">
        <f t="shared" si="25"/>
        <v>10.8</v>
      </c>
      <c r="R538" s="169">
        <f t="shared" si="26"/>
        <v>9.0333333333333332</v>
      </c>
    </row>
    <row r="539" spans="13:18" x14ac:dyDescent="0.2">
      <c r="M539" s="168" t="s">
        <v>63</v>
      </c>
      <c r="N539" s="14" t="s">
        <v>64</v>
      </c>
      <c r="O539" s="167">
        <v>38456</v>
      </c>
      <c r="P539" s="14">
        <v>4.5</v>
      </c>
      <c r="Q539" s="14">
        <f t="shared" si="25"/>
        <v>12.5</v>
      </c>
      <c r="R539" s="169">
        <f t="shared" si="26"/>
        <v>10.833333333333334</v>
      </c>
    </row>
    <row r="540" spans="13:18" x14ac:dyDescent="0.2">
      <c r="M540" s="168" t="s">
        <v>63</v>
      </c>
      <c r="N540" s="14" t="s">
        <v>64</v>
      </c>
      <c r="O540" s="167">
        <v>38457</v>
      </c>
      <c r="P540" s="14">
        <v>5.8</v>
      </c>
      <c r="Q540" s="14">
        <f t="shared" si="25"/>
        <v>11.2</v>
      </c>
      <c r="R540" s="169">
        <f t="shared" si="26"/>
        <v>11.5</v>
      </c>
    </row>
    <row r="541" spans="13:18" x14ac:dyDescent="0.2">
      <c r="M541" s="168" t="s">
        <v>63</v>
      </c>
      <c r="N541" s="14" t="s">
        <v>64</v>
      </c>
      <c r="O541" s="167">
        <v>38458</v>
      </c>
      <c r="P541" s="14">
        <v>4.7</v>
      </c>
      <c r="Q541" s="14">
        <f t="shared" si="25"/>
        <v>12.3</v>
      </c>
      <c r="R541" s="169">
        <f t="shared" si="26"/>
        <v>12</v>
      </c>
    </row>
    <row r="542" spans="13:18" x14ac:dyDescent="0.2">
      <c r="M542" s="168" t="s">
        <v>63</v>
      </c>
      <c r="N542" s="14" t="s">
        <v>64</v>
      </c>
      <c r="O542" s="167">
        <v>38459</v>
      </c>
      <c r="P542" s="14">
        <v>5.2</v>
      </c>
      <c r="Q542" s="14">
        <f t="shared" si="25"/>
        <v>11.8</v>
      </c>
      <c r="R542" s="169">
        <f t="shared" si="26"/>
        <v>11.766666666666666</v>
      </c>
    </row>
    <row r="543" spans="13:18" x14ac:dyDescent="0.2">
      <c r="M543" s="168" t="s">
        <v>63</v>
      </c>
      <c r="N543" s="14" t="s">
        <v>64</v>
      </c>
      <c r="O543" s="167">
        <v>38460</v>
      </c>
      <c r="P543" s="14">
        <v>4.8</v>
      </c>
      <c r="Q543" s="14">
        <f t="shared" si="25"/>
        <v>12.2</v>
      </c>
      <c r="R543" s="169">
        <f t="shared" si="26"/>
        <v>12.1</v>
      </c>
    </row>
    <row r="544" spans="13:18" x14ac:dyDescent="0.2">
      <c r="M544" s="168" t="s">
        <v>63</v>
      </c>
      <c r="N544" s="14" t="s">
        <v>64</v>
      </c>
      <c r="O544" s="167">
        <v>38461</v>
      </c>
      <c r="P544" s="14">
        <v>4.5</v>
      </c>
      <c r="Q544" s="14">
        <f t="shared" si="25"/>
        <v>12.5</v>
      </c>
      <c r="R544" s="169">
        <f t="shared" si="26"/>
        <v>12.166666666666666</v>
      </c>
    </row>
    <row r="545" spans="13:18" x14ac:dyDescent="0.2">
      <c r="M545" s="168" t="s">
        <v>63</v>
      </c>
      <c r="N545" s="14" t="s">
        <v>64</v>
      </c>
      <c r="O545" s="167">
        <v>38462</v>
      </c>
      <c r="P545" s="14">
        <v>4.0999999999999996</v>
      </c>
      <c r="Q545" s="14">
        <f t="shared" si="25"/>
        <v>12.9</v>
      </c>
      <c r="R545" s="169">
        <f t="shared" si="26"/>
        <v>12.533333333333333</v>
      </c>
    </row>
    <row r="546" spans="13:18" x14ac:dyDescent="0.2">
      <c r="M546" s="168" t="s">
        <v>63</v>
      </c>
      <c r="N546" s="14" t="s">
        <v>64</v>
      </c>
      <c r="O546" s="167">
        <v>38463</v>
      </c>
      <c r="P546" s="14">
        <v>6</v>
      </c>
      <c r="Q546" s="14">
        <f t="shared" si="25"/>
        <v>11</v>
      </c>
      <c r="R546" s="169">
        <f t="shared" si="26"/>
        <v>12.133333333333333</v>
      </c>
    </row>
    <row r="547" spans="13:18" x14ac:dyDescent="0.2">
      <c r="M547" s="168" t="s">
        <v>63</v>
      </c>
      <c r="N547" s="14" t="s">
        <v>64</v>
      </c>
      <c r="O547" s="167">
        <v>38464</v>
      </c>
      <c r="P547" s="14">
        <v>3.8</v>
      </c>
      <c r="Q547" s="14">
        <f t="shared" si="25"/>
        <v>13.2</v>
      </c>
      <c r="R547" s="169">
        <f t="shared" si="26"/>
        <v>12.366666666666665</v>
      </c>
    </row>
    <row r="548" spans="13:18" x14ac:dyDescent="0.2">
      <c r="M548" s="168" t="s">
        <v>63</v>
      </c>
      <c r="N548" s="14" t="s">
        <v>64</v>
      </c>
      <c r="O548" s="167">
        <v>38465</v>
      </c>
      <c r="P548" s="14">
        <v>4.2</v>
      </c>
      <c r="Q548" s="14">
        <f t="shared" si="25"/>
        <v>12.8</v>
      </c>
      <c r="R548" s="169">
        <f t="shared" si="26"/>
        <v>12.333333333333334</v>
      </c>
    </row>
    <row r="549" spans="13:18" x14ac:dyDescent="0.2">
      <c r="M549" s="168" t="s">
        <v>63</v>
      </c>
      <c r="N549" s="14" t="s">
        <v>64</v>
      </c>
      <c r="O549" s="167">
        <v>38466</v>
      </c>
      <c r="P549" s="14">
        <v>6.5</v>
      </c>
      <c r="Q549" s="14">
        <f t="shared" si="25"/>
        <v>10.5</v>
      </c>
      <c r="R549" s="169">
        <f t="shared" si="26"/>
        <v>12.166666666666666</v>
      </c>
    </row>
    <row r="550" spans="13:18" x14ac:dyDescent="0.2">
      <c r="M550" s="168" t="s">
        <v>63</v>
      </c>
      <c r="N550" s="14" t="s">
        <v>64</v>
      </c>
      <c r="O550" s="167">
        <v>38467</v>
      </c>
      <c r="P550" s="14">
        <v>7.9</v>
      </c>
      <c r="Q550" s="14">
        <f t="shared" si="25"/>
        <v>9.1</v>
      </c>
      <c r="R550" s="169">
        <f t="shared" si="26"/>
        <v>10.799999999999999</v>
      </c>
    </row>
    <row r="551" spans="13:18" x14ac:dyDescent="0.2">
      <c r="M551" s="168" t="s">
        <v>63</v>
      </c>
      <c r="N551" s="14" t="s">
        <v>64</v>
      </c>
      <c r="O551" s="167">
        <v>38468</v>
      </c>
      <c r="P551" s="14">
        <v>8</v>
      </c>
      <c r="Q551" s="14">
        <f t="shared" si="25"/>
        <v>9</v>
      </c>
      <c r="R551" s="169">
        <f t="shared" si="26"/>
        <v>9.5333333333333332</v>
      </c>
    </row>
    <row r="552" spans="13:18" x14ac:dyDescent="0.2">
      <c r="M552" s="168" t="s">
        <v>63</v>
      </c>
      <c r="N552" s="14" t="s">
        <v>64</v>
      </c>
      <c r="O552" s="167">
        <v>38469</v>
      </c>
      <c r="P552" s="14">
        <v>7.3</v>
      </c>
      <c r="Q552" s="14">
        <f t="shared" si="25"/>
        <v>9.6999999999999993</v>
      </c>
      <c r="R552" s="169">
        <f t="shared" si="26"/>
        <v>9.2666666666666675</v>
      </c>
    </row>
    <row r="553" spans="13:18" x14ac:dyDescent="0.2">
      <c r="M553" s="168" t="s">
        <v>63</v>
      </c>
      <c r="N553" s="14" t="s">
        <v>64</v>
      </c>
      <c r="O553" s="167">
        <v>38470</v>
      </c>
      <c r="P553" s="14">
        <v>7.1</v>
      </c>
      <c r="Q553" s="14">
        <f t="shared" si="25"/>
        <v>9.9</v>
      </c>
      <c r="R553" s="169">
        <f t="shared" si="26"/>
        <v>9.5333333333333332</v>
      </c>
    </row>
    <row r="554" spans="13:18" x14ac:dyDescent="0.2">
      <c r="M554" s="168" t="s">
        <v>63</v>
      </c>
      <c r="N554" s="14" t="s">
        <v>64</v>
      </c>
      <c r="O554" s="167">
        <v>38471</v>
      </c>
      <c r="P554" s="14">
        <v>5.7</v>
      </c>
      <c r="Q554" s="14">
        <f t="shared" si="25"/>
        <v>11.3</v>
      </c>
      <c r="R554" s="169">
        <f t="shared" si="26"/>
        <v>10.3</v>
      </c>
    </row>
    <row r="555" spans="13:18" x14ac:dyDescent="0.2">
      <c r="M555" s="168" t="s">
        <v>63</v>
      </c>
      <c r="N555" s="14" t="s">
        <v>64</v>
      </c>
      <c r="O555" s="167">
        <v>38472</v>
      </c>
      <c r="P555" s="14">
        <v>7.4</v>
      </c>
      <c r="Q555" s="14">
        <f t="shared" si="25"/>
        <v>9.6</v>
      </c>
      <c r="R555" s="169">
        <f t="shared" si="26"/>
        <v>10.266666666666667</v>
      </c>
    </row>
    <row r="556" spans="13:18" x14ac:dyDescent="0.2">
      <c r="M556" s="168" t="s">
        <v>63</v>
      </c>
      <c r="N556" s="14" t="s">
        <v>64</v>
      </c>
      <c r="O556" s="167">
        <v>38473</v>
      </c>
      <c r="P556" s="14">
        <v>6.2</v>
      </c>
      <c r="Q556" s="14">
        <f t="shared" si="25"/>
        <v>10.8</v>
      </c>
      <c r="R556" s="169">
        <f t="shared" si="26"/>
        <v>10.566666666666666</v>
      </c>
    </row>
    <row r="557" spans="13:18" x14ac:dyDescent="0.2">
      <c r="M557" s="168" t="s">
        <v>63</v>
      </c>
      <c r="N557" s="14" t="s">
        <v>64</v>
      </c>
      <c r="O557" s="167">
        <v>38474</v>
      </c>
      <c r="P557" s="14">
        <v>5.7</v>
      </c>
      <c r="Q557" s="14">
        <f t="shared" si="25"/>
        <v>11.3</v>
      </c>
      <c r="R557" s="169">
        <f t="shared" si="26"/>
        <v>10.566666666666666</v>
      </c>
    </row>
    <row r="558" spans="13:18" x14ac:dyDescent="0.2">
      <c r="M558" s="168" t="s">
        <v>63</v>
      </c>
      <c r="N558" s="14" t="s">
        <v>64</v>
      </c>
      <c r="O558" s="167">
        <v>38475</v>
      </c>
      <c r="P558" s="14">
        <v>9.4</v>
      </c>
      <c r="Q558" s="14">
        <f t="shared" si="25"/>
        <v>7.6</v>
      </c>
      <c r="R558" s="169">
        <f t="shared" si="26"/>
        <v>9.9</v>
      </c>
    </row>
    <row r="559" spans="13:18" x14ac:dyDescent="0.2">
      <c r="M559" s="168" t="s">
        <v>63</v>
      </c>
      <c r="N559" s="14" t="s">
        <v>64</v>
      </c>
      <c r="O559" s="167">
        <v>38476</v>
      </c>
      <c r="P559" s="14">
        <v>7.5</v>
      </c>
      <c r="Q559" s="14">
        <f t="shared" si="25"/>
        <v>9.5</v>
      </c>
      <c r="R559" s="169">
        <f t="shared" si="26"/>
        <v>9.4666666666666668</v>
      </c>
    </row>
    <row r="560" spans="13:18" x14ac:dyDescent="0.2">
      <c r="M560" s="168" t="s">
        <v>63</v>
      </c>
      <c r="N560" s="14" t="s">
        <v>64</v>
      </c>
      <c r="O560" s="167">
        <v>38477</v>
      </c>
      <c r="P560" s="14">
        <v>5.8</v>
      </c>
      <c r="Q560" s="14">
        <f t="shared" si="25"/>
        <v>11.2</v>
      </c>
      <c r="R560" s="169">
        <f t="shared" si="26"/>
        <v>9.4333333333333336</v>
      </c>
    </row>
    <row r="561" spans="13:18" x14ac:dyDescent="0.2">
      <c r="M561" s="168" t="s">
        <v>63</v>
      </c>
      <c r="N561" s="14" t="s">
        <v>64</v>
      </c>
      <c r="O561" s="167">
        <v>38478</v>
      </c>
      <c r="P561" s="14">
        <v>7.2</v>
      </c>
      <c r="Q561" s="14">
        <f t="shared" si="25"/>
        <v>9.8000000000000007</v>
      </c>
      <c r="R561" s="169">
        <f t="shared" si="26"/>
        <v>10.166666666666666</v>
      </c>
    </row>
    <row r="562" spans="13:18" x14ac:dyDescent="0.2">
      <c r="M562" s="168" t="s">
        <v>63</v>
      </c>
      <c r="N562" s="14" t="s">
        <v>64</v>
      </c>
      <c r="O562" s="167">
        <v>38479</v>
      </c>
      <c r="P562" s="14">
        <v>6.8</v>
      </c>
      <c r="Q562" s="14">
        <f t="shared" si="25"/>
        <v>10.199999999999999</v>
      </c>
      <c r="R562" s="169">
        <f t="shared" si="26"/>
        <v>10.4</v>
      </c>
    </row>
    <row r="563" spans="13:18" x14ac:dyDescent="0.2">
      <c r="M563" s="168" t="s">
        <v>63</v>
      </c>
      <c r="N563" s="14" t="s">
        <v>64</v>
      </c>
      <c r="O563" s="167">
        <v>38480</v>
      </c>
      <c r="P563" s="14">
        <v>4.7</v>
      </c>
      <c r="Q563" s="14">
        <f t="shared" si="25"/>
        <v>12.3</v>
      </c>
      <c r="R563" s="169">
        <f t="shared" si="26"/>
        <v>10.766666666666666</v>
      </c>
    </row>
    <row r="564" spans="13:18" x14ac:dyDescent="0.2">
      <c r="M564" s="168" t="s">
        <v>63</v>
      </c>
      <c r="N564" s="14" t="s">
        <v>64</v>
      </c>
      <c r="O564" s="167">
        <v>38481</v>
      </c>
      <c r="P564" s="14">
        <v>4.9000000000000004</v>
      </c>
      <c r="Q564" s="14">
        <f t="shared" si="25"/>
        <v>12.1</v>
      </c>
      <c r="R564" s="169">
        <f t="shared" si="26"/>
        <v>11.533333333333333</v>
      </c>
    </row>
    <row r="565" spans="13:18" x14ac:dyDescent="0.2">
      <c r="M565" s="168" t="s">
        <v>63</v>
      </c>
      <c r="N565" s="14" t="s">
        <v>64</v>
      </c>
      <c r="O565" s="167">
        <v>38482</v>
      </c>
      <c r="P565" s="14">
        <v>6.2</v>
      </c>
      <c r="Q565" s="14">
        <f t="shared" si="25"/>
        <v>10.8</v>
      </c>
      <c r="R565" s="169">
        <f t="shared" si="26"/>
        <v>11.733333333333334</v>
      </c>
    </row>
    <row r="566" spans="13:18" x14ac:dyDescent="0.2">
      <c r="M566" s="168" t="s">
        <v>63</v>
      </c>
      <c r="N566" s="14" t="s">
        <v>64</v>
      </c>
      <c r="O566" s="167">
        <v>38483</v>
      </c>
      <c r="P566" s="14">
        <v>9.4</v>
      </c>
      <c r="Q566" s="14">
        <f t="shared" si="25"/>
        <v>7.6</v>
      </c>
      <c r="R566" s="169">
        <f t="shared" si="26"/>
        <v>10.166666666666666</v>
      </c>
    </row>
    <row r="567" spans="13:18" x14ac:dyDescent="0.2">
      <c r="M567" s="168" t="s">
        <v>63</v>
      </c>
      <c r="N567" s="14" t="s">
        <v>64</v>
      </c>
      <c r="O567" s="167">
        <v>38484</v>
      </c>
      <c r="P567" s="14">
        <v>9.6</v>
      </c>
      <c r="Q567" s="14">
        <f t="shared" si="25"/>
        <v>7.4</v>
      </c>
      <c r="R567" s="169">
        <f t="shared" si="26"/>
        <v>8.6</v>
      </c>
    </row>
    <row r="568" spans="13:18" x14ac:dyDescent="0.2">
      <c r="M568" s="168" t="s">
        <v>63</v>
      </c>
      <c r="N568" s="14" t="s">
        <v>64</v>
      </c>
      <c r="O568" s="167">
        <v>38485</v>
      </c>
      <c r="P568" s="14">
        <v>9</v>
      </c>
      <c r="Q568" s="14">
        <f t="shared" si="25"/>
        <v>8</v>
      </c>
      <c r="R568" s="169">
        <f t="shared" si="26"/>
        <v>7.666666666666667</v>
      </c>
    </row>
    <row r="569" spans="13:18" x14ac:dyDescent="0.2">
      <c r="M569" s="168" t="s">
        <v>63</v>
      </c>
      <c r="N569" s="14" t="s">
        <v>64</v>
      </c>
      <c r="O569" s="167">
        <v>38486</v>
      </c>
      <c r="P569" s="14">
        <v>10.3</v>
      </c>
      <c r="Q569" s="14">
        <f t="shared" si="25"/>
        <v>6.6999999999999993</v>
      </c>
      <c r="R569" s="169">
        <f t="shared" si="26"/>
        <v>7.3666666666666671</v>
      </c>
    </row>
    <row r="570" spans="13:18" x14ac:dyDescent="0.2">
      <c r="M570" s="168" t="s">
        <v>63</v>
      </c>
      <c r="N570" s="14" t="s">
        <v>64</v>
      </c>
      <c r="O570" s="167">
        <v>38487</v>
      </c>
      <c r="P570" s="14">
        <v>10.9</v>
      </c>
      <c r="Q570" s="14">
        <f t="shared" si="25"/>
        <v>6.1</v>
      </c>
      <c r="R570" s="169">
        <f t="shared" si="26"/>
        <v>6.9333333333333327</v>
      </c>
    </row>
    <row r="571" spans="13:18" x14ac:dyDescent="0.2">
      <c r="M571" s="168" t="s">
        <v>63</v>
      </c>
      <c r="N571" s="14" t="s">
        <v>64</v>
      </c>
      <c r="O571" s="167">
        <v>38488</v>
      </c>
      <c r="P571" s="14">
        <v>3.1</v>
      </c>
      <c r="Q571" s="14">
        <f t="shared" si="25"/>
        <v>13.9</v>
      </c>
      <c r="R571" s="169">
        <f t="shared" si="26"/>
        <v>8.9</v>
      </c>
    </row>
    <row r="572" spans="13:18" x14ac:dyDescent="0.2">
      <c r="M572" s="168" t="s">
        <v>63</v>
      </c>
      <c r="N572" s="14" t="s">
        <v>64</v>
      </c>
      <c r="O572" s="167">
        <v>38489</v>
      </c>
      <c r="P572" s="14">
        <v>5.6</v>
      </c>
      <c r="Q572" s="14">
        <f t="shared" si="25"/>
        <v>11.4</v>
      </c>
      <c r="R572" s="169">
        <f t="shared" si="26"/>
        <v>10.466666666666667</v>
      </c>
    </row>
    <row r="573" spans="13:18" x14ac:dyDescent="0.2">
      <c r="M573" s="168" t="s">
        <v>63</v>
      </c>
      <c r="N573" s="14" t="s">
        <v>64</v>
      </c>
      <c r="O573" s="167">
        <v>38490</v>
      </c>
      <c r="P573" s="14">
        <v>3.8</v>
      </c>
      <c r="Q573" s="14">
        <f t="shared" si="25"/>
        <v>13.2</v>
      </c>
      <c r="R573" s="169">
        <f t="shared" si="26"/>
        <v>12.833333333333334</v>
      </c>
    </row>
    <row r="574" spans="13:18" x14ac:dyDescent="0.2">
      <c r="M574" s="168" t="s">
        <v>63</v>
      </c>
      <c r="N574" s="14" t="s">
        <v>64</v>
      </c>
      <c r="O574" s="167">
        <v>38491</v>
      </c>
      <c r="P574" s="14">
        <v>6.9</v>
      </c>
      <c r="Q574" s="14">
        <f t="shared" si="25"/>
        <v>10.1</v>
      </c>
      <c r="R574" s="169">
        <f t="shared" si="26"/>
        <v>11.566666666666668</v>
      </c>
    </row>
    <row r="575" spans="13:18" x14ac:dyDescent="0.2">
      <c r="M575" s="168" t="s">
        <v>63</v>
      </c>
      <c r="N575" s="14" t="s">
        <v>64</v>
      </c>
      <c r="O575" s="167">
        <v>38492</v>
      </c>
      <c r="P575" s="14">
        <v>7.2</v>
      </c>
      <c r="Q575" s="14">
        <f t="shared" si="25"/>
        <v>9.8000000000000007</v>
      </c>
      <c r="R575" s="169">
        <f t="shared" si="26"/>
        <v>11.033333333333331</v>
      </c>
    </row>
    <row r="576" spans="13:18" x14ac:dyDescent="0.2">
      <c r="M576" s="168" t="s">
        <v>63</v>
      </c>
      <c r="N576" s="14" t="s">
        <v>64</v>
      </c>
      <c r="O576" s="167">
        <v>38493</v>
      </c>
      <c r="P576" s="14">
        <v>8.6999999999999993</v>
      </c>
      <c r="Q576" s="14">
        <f t="shared" si="25"/>
        <v>8.3000000000000007</v>
      </c>
      <c r="R576" s="169">
        <f t="shared" si="26"/>
        <v>9.4</v>
      </c>
    </row>
    <row r="577" spans="13:18" x14ac:dyDescent="0.2">
      <c r="M577" s="168" t="s">
        <v>63</v>
      </c>
      <c r="N577" s="14" t="s">
        <v>64</v>
      </c>
      <c r="O577" s="167">
        <v>38494</v>
      </c>
      <c r="P577" s="14">
        <v>11.5</v>
      </c>
      <c r="Q577" s="14">
        <f t="shared" si="25"/>
        <v>5.5</v>
      </c>
      <c r="R577" s="169">
        <f t="shared" si="26"/>
        <v>7.8666666666666671</v>
      </c>
    </row>
    <row r="578" spans="13:18" x14ac:dyDescent="0.2">
      <c r="M578" s="168" t="s">
        <v>63</v>
      </c>
      <c r="N578" s="14" t="s">
        <v>64</v>
      </c>
      <c r="O578" s="167">
        <v>38495</v>
      </c>
      <c r="P578" s="14">
        <v>13.5</v>
      </c>
      <c r="Q578" s="14">
        <f t="shared" si="25"/>
        <v>3.5</v>
      </c>
      <c r="R578" s="169">
        <f t="shared" si="26"/>
        <v>5.7666666666666666</v>
      </c>
    </row>
    <row r="579" spans="13:18" x14ac:dyDescent="0.2">
      <c r="M579" s="168" t="s">
        <v>63</v>
      </c>
      <c r="N579" s="14" t="s">
        <v>64</v>
      </c>
      <c r="O579" s="167">
        <v>38496</v>
      </c>
      <c r="P579" s="14">
        <v>12.5</v>
      </c>
      <c r="Q579" s="14">
        <f t="shared" si="25"/>
        <v>4.5</v>
      </c>
      <c r="R579" s="169">
        <f t="shared" si="26"/>
        <v>4.5</v>
      </c>
    </row>
    <row r="580" spans="13:18" x14ac:dyDescent="0.2">
      <c r="M580" s="168" t="s">
        <v>63</v>
      </c>
      <c r="N580" s="14" t="s">
        <v>64</v>
      </c>
      <c r="O580" s="167">
        <v>38497</v>
      </c>
      <c r="P580" s="14">
        <v>10.6</v>
      </c>
      <c r="Q580" s="14">
        <f t="shared" si="25"/>
        <v>6.4</v>
      </c>
      <c r="R580" s="169">
        <f t="shared" si="26"/>
        <v>4.8</v>
      </c>
    </row>
    <row r="581" spans="13:18" x14ac:dyDescent="0.2">
      <c r="M581" s="168" t="s">
        <v>63</v>
      </c>
      <c r="N581" s="14" t="s">
        <v>64</v>
      </c>
      <c r="O581" s="167">
        <v>38498</v>
      </c>
      <c r="P581" s="14">
        <v>11.4</v>
      </c>
      <c r="Q581" s="14">
        <f t="shared" si="25"/>
        <v>5.6</v>
      </c>
      <c r="R581" s="169">
        <f t="shared" si="26"/>
        <v>5.5</v>
      </c>
    </row>
    <row r="582" spans="13:18" x14ac:dyDescent="0.2">
      <c r="M582" s="168" t="s">
        <v>63</v>
      </c>
      <c r="N582" s="14" t="s">
        <v>64</v>
      </c>
      <c r="O582" s="167">
        <v>38499</v>
      </c>
      <c r="P582" s="14">
        <v>13.5</v>
      </c>
      <c r="Q582" s="14">
        <f t="shared" si="25"/>
        <v>3.5</v>
      </c>
      <c r="R582" s="169">
        <f t="shared" si="26"/>
        <v>5.166666666666667</v>
      </c>
    </row>
    <row r="583" spans="13:18" x14ac:dyDescent="0.2">
      <c r="M583" s="168" t="s">
        <v>63</v>
      </c>
      <c r="N583" s="14" t="s">
        <v>64</v>
      </c>
      <c r="O583" s="167">
        <v>38500</v>
      </c>
      <c r="P583" s="14">
        <v>8.6999999999999993</v>
      </c>
      <c r="Q583" s="14">
        <f t="shared" si="25"/>
        <v>8.3000000000000007</v>
      </c>
      <c r="R583" s="169">
        <f t="shared" si="26"/>
        <v>5.8</v>
      </c>
    </row>
    <row r="584" spans="13:18" x14ac:dyDescent="0.2">
      <c r="M584" s="168" t="s">
        <v>63</v>
      </c>
      <c r="N584" s="14" t="s">
        <v>64</v>
      </c>
      <c r="O584" s="167">
        <v>38501</v>
      </c>
      <c r="P584" s="14">
        <v>11.2</v>
      </c>
      <c r="Q584" s="14">
        <f t="shared" si="25"/>
        <v>5.8000000000000007</v>
      </c>
      <c r="R584" s="169">
        <f t="shared" si="26"/>
        <v>5.8666666666666671</v>
      </c>
    </row>
    <row r="585" spans="13:18" x14ac:dyDescent="0.2">
      <c r="M585" s="168" t="s">
        <v>63</v>
      </c>
      <c r="N585" s="14" t="s">
        <v>64</v>
      </c>
      <c r="O585" s="167">
        <v>38502</v>
      </c>
      <c r="P585" s="14">
        <v>10.8</v>
      </c>
      <c r="Q585" s="14">
        <f t="shared" si="25"/>
        <v>6.1999999999999993</v>
      </c>
      <c r="R585" s="169">
        <f t="shared" si="26"/>
        <v>6.7666666666666666</v>
      </c>
    </row>
    <row r="586" spans="13:18" x14ac:dyDescent="0.2">
      <c r="M586" s="168" t="s">
        <v>63</v>
      </c>
      <c r="N586" s="14" t="s">
        <v>64</v>
      </c>
      <c r="O586" s="167">
        <v>38503</v>
      </c>
      <c r="P586" s="14">
        <v>8.3000000000000007</v>
      </c>
      <c r="Q586" s="14">
        <f t="shared" si="25"/>
        <v>8.6999999999999993</v>
      </c>
      <c r="R586" s="169">
        <f t="shared" si="26"/>
        <v>6.8999999999999995</v>
      </c>
    </row>
    <row r="587" spans="13:18" x14ac:dyDescent="0.2">
      <c r="M587" s="168" t="s">
        <v>63</v>
      </c>
      <c r="N587" s="14" t="s">
        <v>64</v>
      </c>
      <c r="O587" s="167">
        <v>38504</v>
      </c>
      <c r="P587" s="14">
        <v>10</v>
      </c>
      <c r="Q587" s="14">
        <f t="shared" si="25"/>
        <v>7</v>
      </c>
      <c r="R587" s="169">
        <f t="shared" si="26"/>
        <v>7.3</v>
      </c>
    </row>
    <row r="588" spans="13:18" x14ac:dyDescent="0.2">
      <c r="M588" s="168" t="s">
        <v>63</v>
      </c>
      <c r="N588" s="14" t="s">
        <v>64</v>
      </c>
      <c r="O588" s="167">
        <v>38505</v>
      </c>
      <c r="P588" s="14">
        <v>9.1999999999999993</v>
      </c>
      <c r="Q588" s="14">
        <f t="shared" si="25"/>
        <v>7.8000000000000007</v>
      </c>
      <c r="R588" s="169">
        <f t="shared" si="26"/>
        <v>7.833333333333333</v>
      </c>
    </row>
    <row r="589" spans="13:18" x14ac:dyDescent="0.2">
      <c r="M589" s="168" t="s">
        <v>63</v>
      </c>
      <c r="N589" s="14" t="s">
        <v>64</v>
      </c>
      <c r="O589" s="167">
        <v>38506</v>
      </c>
      <c r="P589" s="14">
        <v>8.6</v>
      </c>
      <c r="Q589" s="14">
        <f t="shared" ref="Q589:Q652" si="27">IF($D$45&gt;P589,$D$45-P589,0)</f>
        <v>8.4</v>
      </c>
      <c r="R589" s="169">
        <f t="shared" si="26"/>
        <v>7.7333333333333343</v>
      </c>
    </row>
    <row r="590" spans="13:18" x14ac:dyDescent="0.2">
      <c r="M590" s="168" t="s">
        <v>63</v>
      </c>
      <c r="N590" s="14" t="s">
        <v>64</v>
      </c>
      <c r="O590" s="167">
        <v>38507</v>
      </c>
      <c r="P590" s="14">
        <v>10.8</v>
      </c>
      <c r="Q590" s="14">
        <f t="shared" si="27"/>
        <v>6.1999999999999993</v>
      </c>
      <c r="R590" s="169">
        <f t="shared" si="26"/>
        <v>7.4666666666666677</v>
      </c>
    </row>
    <row r="591" spans="13:18" x14ac:dyDescent="0.2">
      <c r="M591" s="168" t="s">
        <v>63</v>
      </c>
      <c r="N591" s="14" t="s">
        <v>64</v>
      </c>
      <c r="O591" s="167">
        <v>38508</v>
      </c>
      <c r="P591" s="14">
        <v>12.2</v>
      </c>
      <c r="Q591" s="14">
        <f t="shared" si="27"/>
        <v>4.8000000000000007</v>
      </c>
      <c r="R591" s="169">
        <f t="shared" ref="R591:R654" si="28">AVERAGE(Q589:Q591)</f>
        <v>6.4666666666666659</v>
      </c>
    </row>
    <row r="592" spans="13:18" x14ac:dyDescent="0.2">
      <c r="M592" s="168" t="s">
        <v>63</v>
      </c>
      <c r="N592" s="14" t="s">
        <v>64</v>
      </c>
      <c r="O592" s="167">
        <v>38509</v>
      </c>
      <c r="P592" s="14">
        <v>8.6999999999999993</v>
      </c>
      <c r="Q592" s="14">
        <f t="shared" si="27"/>
        <v>8.3000000000000007</v>
      </c>
      <c r="R592" s="169">
        <f t="shared" si="28"/>
        <v>6.4333333333333336</v>
      </c>
    </row>
    <row r="593" spans="13:18" x14ac:dyDescent="0.2">
      <c r="M593" s="168" t="s">
        <v>63</v>
      </c>
      <c r="N593" s="14" t="s">
        <v>64</v>
      </c>
      <c r="O593" s="167">
        <v>38510</v>
      </c>
      <c r="P593" s="14">
        <v>9.8000000000000007</v>
      </c>
      <c r="Q593" s="14">
        <f t="shared" si="27"/>
        <v>7.1999999999999993</v>
      </c>
      <c r="R593" s="169">
        <f t="shared" si="28"/>
        <v>6.7666666666666666</v>
      </c>
    </row>
    <row r="594" spans="13:18" x14ac:dyDescent="0.2">
      <c r="M594" s="168" t="s">
        <v>63</v>
      </c>
      <c r="N594" s="14" t="s">
        <v>64</v>
      </c>
      <c r="O594" s="167">
        <v>38511</v>
      </c>
      <c r="P594" s="14">
        <v>12.5</v>
      </c>
      <c r="Q594" s="14">
        <f t="shared" si="27"/>
        <v>4.5</v>
      </c>
      <c r="R594" s="169">
        <f t="shared" si="28"/>
        <v>6.666666666666667</v>
      </c>
    </row>
    <row r="595" spans="13:18" x14ac:dyDescent="0.2">
      <c r="M595" s="168" t="s">
        <v>63</v>
      </c>
      <c r="N595" s="14" t="s">
        <v>64</v>
      </c>
      <c r="O595" s="167">
        <v>38512</v>
      </c>
      <c r="P595" s="14">
        <v>16</v>
      </c>
      <c r="Q595" s="14">
        <f t="shared" si="27"/>
        <v>1</v>
      </c>
      <c r="R595" s="169">
        <f t="shared" si="28"/>
        <v>4.2333333333333334</v>
      </c>
    </row>
    <row r="596" spans="13:18" x14ac:dyDescent="0.2">
      <c r="M596" s="168" t="s">
        <v>63</v>
      </c>
      <c r="N596" s="14" t="s">
        <v>64</v>
      </c>
      <c r="O596" s="167">
        <v>38513</v>
      </c>
      <c r="P596" s="14">
        <v>13.6</v>
      </c>
      <c r="Q596" s="14">
        <f t="shared" si="27"/>
        <v>3.4000000000000004</v>
      </c>
      <c r="R596" s="169">
        <f t="shared" si="28"/>
        <v>2.9666666666666668</v>
      </c>
    </row>
    <row r="597" spans="13:18" x14ac:dyDescent="0.2">
      <c r="M597" s="168" t="s">
        <v>63</v>
      </c>
      <c r="N597" s="14" t="s">
        <v>64</v>
      </c>
      <c r="O597" s="167">
        <v>38514</v>
      </c>
      <c r="P597" s="14">
        <v>12</v>
      </c>
      <c r="Q597" s="14">
        <f t="shared" si="27"/>
        <v>5</v>
      </c>
      <c r="R597" s="169">
        <f t="shared" si="28"/>
        <v>3.1333333333333333</v>
      </c>
    </row>
    <row r="598" spans="13:18" x14ac:dyDescent="0.2">
      <c r="M598" s="168" t="s">
        <v>63</v>
      </c>
      <c r="N598" s="14" t="s">
        <v>64</v>
      </c>
      <c r="O598" s="167">
        <v>38515</v>
      </c>
      <c r="P598" s="14">
        <v>11.2</v>
      </c>
      <c r="Q598" s="14">
        <f t="shared" si="27"/>
        <v>5.8000000000000007</v>
      </c>
      <c r="R598" s="169">
        <f t="shared" si="28"/>
        <v>4.7333333333333334</v>
      </c>
    </row>
    <row r="599" spans="13:18" x14ac:dyDescent="0.2">
      <c r="M599" s="168" t="s">
        <v>63</v>
      </c>
      <c r="N599" s="14" t="s">
        <v>64</v>
      </c>
      <c r="O599" s="167">
        <v>38516</v>
      </c>
      <c r="P599" s="14">
        <v>11.6</v>
      </c>
      <c r="Q599" s="14">
        <f t="shared" si="27"/>
        <v>5.4</v>
      </c>
      <c r="R599" s="169">
        <f t="shared" si="28"/>
        <v>5.4000000000000012</v>
      </c>
    </row>
    <row r="600" spans="13:18" x14ac:dyDescent="0.2">
      <c r="M600" s="168" t="s">
        <v>63</v>
      </c>
      <c r="N600" s="14" t="s">
        <v>64</v>
      </c>
      <c r="O600" s="167">
        <v>38517</v>
      </c>
      <c r="P600" s="14">
        <v>11.4</v>
      </c>
      <c r="Q600" s="14">
        <f t="shared" si="27"/>
        <v>5.6</v>
      </c>
      <c r="R600" s="169">
        <f t="shared" si="28"/>
        <v>5.6000000000000005</v>
      </c>
    </row>
    <row r="601" spans="13:18" x14ac:dyDescent="0.2">
      <c r="M601" s="168" t="s">
        <v>63</v>
      </c>
      <c r="N601" s="14" t="s">
        <v>64</v>
      </c>
      <c r="O601" s="167">
        <v>38518</v>
      </c>
      <c r="P601" s="14">
        <v>15.1</v>
      </c>
      <c r="Q601" s="14">
        <f t="shared" si="27"/>
        <v>1.9000000000000004</v>
      </c>
      <c r="R601" s="169">
        <f t="shared" si="28"/>
        <v>4.3</v>
      </c>
    </row>
    <row r="602" spans="13:18" x14ac:dyDescent="0.2">
      <c r="M602" s="168" t="s">
        <v>63</v>
      </c>
      <c r="N602" s="14" t="s">
        <v>64</v>
      </c>
      <c r="O602" s="167">
        <v>38519</v>
      </c>
      <c r="P602" s="14">
        <v>16.8</v>
      </c>
      <c r="Q602" s="14">
        <f t="shared" si="27"/>
        <v>0.19999999999999929</v>
      </c>
      <c r="R602" s="169">
        <f t="shared" si="28"/>
        <v>2.5666666666666664</v>
      </c>
    </row>
    <row r="603" spans="13:18" x14ac:dyDescent="0.2">
      <c r="M603" s="168" t="s">
        <v>63</v>
      </c>
      <c r="N603" s="14" t="s">
        <v>64</v>
      </c>
      <c r="O603" s="167">
        <v>38520</v>
      </c>
      <c r="P603" s="14">
        <v>13</v>
      </c>
      <c r="Q603" s="14">
        <f t="shared" si="27"/>
        <v>4</v>
      </c>
      <c r="R603" s="169">
        <f t="shared" si="28"/>
        <v>2.0333333333333332</v>
      </c>
    </row>
    <row r="604" spans="13:18" x14ac:dyDescent="0.2">
      <c r="M604" s="168" t="s">
        <v>63</v>
      </c>
      <c r="N604" s="14" t="s">
        <v>64</v>
      </c>
      <c r="O604" s="167">
        <v>38521</v>
      </c>
      <c r="P604" s="14">
        <v>14.9</v>
      </c>
      <c r="Q604" s="14">
        <f t="shared" si="27"/>
        <v>2.0999999999999996</v>
      </c>
      <c r="R604" s="169">
        <f t="shared" si="28"/>
        <v>2.0999999999999996</v>
      </c>
    </row>
    <row r="605" spans="13:18" x14ac:dyDescent="0.2">
      <c r="M605" s="168" t="s">
        <v>63</v>
      </c>
      <c r="N605" s="14" t="s">
        <v>64</v>
      </c>
      <c r="O605" s="167">
        <v>38522</v>
      </c>
      <c r="P605" s="14">
        <v>16.3</v>
      </c>
      <c r="Q605" s="14">
        <f t="shared" si="27"/>
        <v>0.69999999999999929</v>
      </c>
      <c r="R605" s="169">
        <f t="shared" si="28"/>
        <v>2.2666666666666662</v>
      </c>
    </row>
    <row r="606" spans="13:18" x14ac:dyDescent="0.2">
      <c r="M606" s="168" t="s">
        <v>63</v>
      </c>
      <c r="N606" s="14" t="s">
        <v>64</v>
      </c>
      <c r="O606" s="167">
        <v>38523</v>
      </c>
      <c r="P606" s="14">
        <v>18.3</v>
      </c>
      <c r="Q606" s="14">
        <f t="shared" si="27"/>
        <v>0</v>
      </c>
      <c r="R606" s="169">
        <f t="shared" si="28"/>
        <v>0.93333333333333302</v>
      </c>
    </row>
    <row r="607" spans="13:18" x14ac:dyDescent="0.2">
      <c r="M607" s="168" t="s">
        <v>63</v>
      </c>
      <c r="N607" s="14" t="s">
        <v>64</v>
      </c>
      <c r="O607" s="167">
        <v>38524</v>
      </c>
      <c r="P607" s="14">
        <v>18.399999999999999</v>
      </c>
      <c r="Q607" s="14">
        <f t="shared" si="27"/>
        <v>0</v>
      </c>
      <c r="R607" s="169">
        <f t="shared" si="28"/>
        <v>0.23333333333333309</v>
      </c>
    </row>
    <row r="608" spans="13:18" x14ac:dyDescent="0.2">
      <c r="M608" s="168" t="s">
        <v>63</v>
      </c>
      <c r="N608" s="14" t="s">
        <v>64</v>
      </c>
      <c r="O608" s="167">
        <v>38525</v>
      </c>
      <c r="P608" s="14">
        <v>16.3</v>
      </c>
      <c r="Q608" s="14">
        <f t="shared" si="27"/>
        <v>0.69999999999999929</v>
      </c>
      <c r="R608" s="169">
        <f t="shared" si="28"/>
        <v>0.23333333333333309</v>
      </c>
    </row>
    <row r="609" spans="13:18" x14ac:dyDescent="0.2">
      <c r="M609" s="168" t="s">
        <v>63</v>
      </c>
      <c r="N609" s="14" t="s">
        <v>64</v>
      </c>
      <c r="O609" s="167">
        <v>38526</v>
      </c>
      <c r="P609" s="14">
        <v>18.100000000000001</v>
      </c>
      <c r="Q609" s="14">
        <f t="shared" si="27"/>
        <v>0</v>
      </c>
      <c r="R609" s="169">
        <f t="shared" si="28"/>
        <v>0.23333333333333309</v>
      </c>
    </row>
    <row r="610" spans="13:18" x14ac:dyDescent="0.2">
      <c r="M610" s="168" t="s">
        <v>63</v>
      </c>
      <c r="N610" s="14" t="s">
        <v>64</v>
      </c>
      <c r="O610" s="167">
        <v>38527</v>
      </c>
      <c r="P610" s="14">
        <v>18.5</v>
      </c>
      <c r="Q610" s="14">
        <f t="shared" si="27"/>
        <v>0</v>
      </c>
      <c r="R610" s="169">
        <f t="shared" si="28"/>
        <v>0.23333333333333309</v>
      </c>
    </row>
    <row r="611" spans="13:18" x14ac:dyDescent="0.2">
      <c r="M611" s="168" t="s">
        <v>63</v>
      </c>
      <c r="N611" s="14" t="s">
        <v>64</v>
      </c>
      <c r="O611" s="167">
        <v>38528</v>
      </c>
      <c r="P611" s="14">
        <v>14.1</v>
      </c>
      <c r="Q611" s="14">
        <f t="shared" si="27"/>
        <v>2.9000000000000004</v>
      </c>
      <c r="R611" s="169">
        <f t="shared" si="28"/>
        <v>0.96666666666666679</v>
      </c>
    </row>
    <row r="612" spans="13:18" x14ac:dyDescent="0.2">
      <c r="M612" s="168" t="s">
        <v>63</v>
      </c>
      <c r="N612" s="14" t="s">
        <v>64</v>
      </c>
      <c r="O612" s="167">
        <v>38529</v>
      </c>
      <c r="P612" s="14">
        <v>14.2</v>
      </c>
      <c r="Q612" s="14">
        <f t="shared" si="27"/>
        <v>2.8000000000000007</v>
      </c>
      <c r="R612" s="169">
        <f t="shared" si="28"/>
        <v>1.9000000000000004</v>
      </c>
    </row>
    <row r="613" spans="13:18" x14ac:dyDescent="0.2">
      <c r="M613" s="168" t="s">
        <v>63</v>
      </c>
      <c r="N613" s="14" t="s">
        <v>64</v>
      </c>
      <c r="O613" s="167">
        <v>38530</v>
      </c>
      <c r="P613" s="14">
        <v>15.7</v>
      </c>
      <c r="Q613" s="14">
        <f t="shared" si="27"/>
        <v>1.3000000000000007</v>
      </c>
      <c r="R613" s="169">
        <f t="shared" si="28"/>
        <v>2.3333333333333339</v>
      </c>
    </row>
    <row r="614" spans="13:18" x14ac:dyDescent="0.2">
      <c r="M614" s="168" t="s">
        <v>63</v>
      </c>
      <c r="N614" s="14" t="s">
        <v>64</v>
      </c>
      <c r="O614" s="167">
        <v>38531</v>
      </c>
      <c r="P614" s="14">
        <v>14.7</v>
      </c>
      <c r="Q614" s="14">
        <f t="shared" si="27"/>
        <v>2.3000000000000007</v>
      </c>
      <c r="R614" s="169">
        <f t="shared" si="28"/>
        <v>2.1333333333333342</v>
      </c>
    </row>
    <row r="615" spans="13:18" x14ac:dyDescent="0.2">
      <c r="M615" s="168" t="s">
        <v>63</v>
      </c>
      <c r="N615" s="14" t="s">
        <v>64</v>
      </c>
      <c r="O615" s="167">
        <v>38532</v>
      </c>
      <c r="P615" s="14">
        <v>15.5</v>
      </c>
      <c r="Q615" s="14">
        <f t="shared" si="27"/>
        <v>1.5</v>
      </c>
      <c r="R615" s="169">
        <f t="shared" si="28"/>
        <v>1.7000000000000004</v>
      </c>
    </row>
    <row r="616" spans="13:18" x14ac:dyDescent="0.2">
      <c r="M616" s="168" t="s">
        <v>63</v>
      </c>
      <c r="N616" s="14" t="s">
        <v>64</v>
      </c>
      <c r="O616" s="167">
        <v>38533</v>
      </c>
      <c r="P616" s="14">
        <v>17.399999999999999</v>
      </c>
      <c r="Q616" s="14">
        <f t="shared" si="27"/>
        <v>0</v>
      </c>
      <c r="R616" s="169">
        <f t="shared" si="28"/>
        <v>1.2666666666666668</v>
      </c>
    </row>
    <row r="617" spans="13:18" x14ac:dyDescent="0.2">
      <c r="M617" s="168" t="s">
        <v>63</v>
      </c>
      <c r="N617" s="14" t="s">
        <v>64</v>
      </c>
      <c r="O617" s="167">
        <v>38534</v>
      </c>
      <c r="P617" s="14">
        <v>15.6</v>
      </c>
      <c r="Q617" s="14">
        <f t="shared" si="27"/>
        <v>1.4000000000000004</v>
      </c>
      <c r="R617" s="169">
        <f t="shared" si="28"/>
        <v>0.96666666666666679</v>
      </c>
    </row>
    <row r="618" spans="13:18" x14ac:dyDescent="0.2">
      <c r="M618" s="168" t="s">
        <v>63</v>
      </c>
      <c r="N618" s="14" t="s">
        <v>64</v>
      </c>
      <c r="O618" s="167">
        <v>38535</v>
      </c>
      <c r="P618" s="14">
        <v>16.600000000000001</v>
      </c>
      <c r="Q618" s="14">
        <f t="shared" si="27"/>
        <v>0.39999999999999858</v>
      </c>
      <c r="R618" s="169">
        <f t="shared" si="28"/>
        <v>0.59999999999999964</v>
      </c>
    </row>
    <row r="619" spans="13:18" x14ac:dyDescent="0.2">
      <c r="M619" s="168" t="s">
        <v>63</v>
      </c>
      <c r="N619" s="14" t="s">
        <v>64</v>
      </c>
      <c r="O619" s="167">
        <v>38536</v>
      </c>
      <c r="P619" s="14">
        <v>17.600000000000001</v>
      </c>
      <c r="Q619" s="14">
        <f t="shared" si="27"/>
        <v>0</v>
      </c>
      <c r="R619" s="169">
        <f t="shared" si="28"/>
        <v>0.59999999999999964</v>
      </c>
    </row>
    <row r="620" spans="13:18" x14ac:dyDescent="0.2">
      <c r="M620" s="168" t="s">
        <v>63</v>
      </c>
      <c r="N620" s="14" t="s">
        <v>64</v>
      </c>
      <c r="O620" s="167">
        <v>38537</v>
      </c>
      <c r="P620" s="14">
        <v>19.399999999999999</v>
      </c>
      <c r="Q620" s="14">
        <f t="shared" si="27"/>
        <v>0</v>
      </c>
      <c r="R620" s="169">
        <f t="shared" si="28"/>
        <v>0.13333333333333286</v>
      </c>
    </row>
    <row r="621" spans="13:18" x14ac:dyDescent="0.2">
      <c r="M621" s="168" t="s">
        <v>63</v>
      </c>
      <c r="N621" s="14" t="s">
        <v>64</v>
      </c>
      <c r="O621" s="167">
        <v>38538</v>
      </c>
      <c r="P621" s="14">
        <v>19.899999999999999</v>
      </c>
      <c r="Q621" s="14">
        <f t="shared" si="27"/>
        <v>0</v>
      </c>
      <c r="R621" s="169">
        <f t="shared" si="28"/>
        <v>0</v>
      </c>
    </row>
    <row r="622" spans="13:18" x14ac:dyDescent="0.2">
      <c r="M622" s="168" t="s">
        <v>63</v>
      </c>
      <c r="N622" s="14" t="s">
        <v>64</v>
      </c>
      <c r="O622" s="167">
        <v>38539</v>
      </c>
      <c r="P622" s="14">
        <v>21.1</v>
      </c>
      <c r="Q622" s="14">
        <f t="shared" si="27"/>
        <v>0</v>
      </c>
      <c r="R622" s="169">
        <f t="shared" si="28"/>
        <v>0</v>
      </c>
    </row>
    <row r="623" spans="13:18" x14ac:dyDescent="0.2">
      <c r="M623" s="168" t="s">
        <v>63</v>
      </c>
      <c r="N623" s="14" t="s">
        <v>64</v>
      </c>
      <c r="O623" s="167">
        <v>38540</v>
      </c>
      <c r="P623" s="14">
        <v>21.7</v>
      </c>
      <c r="Q623" s="14">
        <f t="shared" si="27"/>
        <v>0</v>
      </c>
      <c r="R623" s="169">
        <f t="shared" si="28"/>
        <v>0</v>
      </c>
    </row>
    <row r="624" spans="13:18" x14ac:dyDescent="0.2">
      <c r="M624" s="168" t="s">
        <v>63</v>
      </c>
      <c r="N624" s="14" t="s">
        <v>64</v>
      </c>
      <c r="O624" s="167">
        <v>38541</v>
      </c>
      <c r="P624" s="14">
        <v>21.7</v>
      </c>
      <c r="Q624" s="14">
        <f t="shared" si="27"/>
        <v>0</v>
      </c>
      <c r="R624" s="169">
        <f t="shared" si="28"/>
        <v>0</v>
      </c>
    </row>
    <row r="625" spans="13:18" x14ac:dyDescent="0.2">
      <c r="M625" s="168" t="s">
        <v>63</v>
      </c>
      <c r="N625" s="14" t="s">
        <v>64</v>
      </c>
      <c r="O625" s="167">
        <v>38542</v>
      </c>
      <c r="P625" s="14">
        <v>22</v>
      </c>
      <c r="Q625" s="14">
        <f t="shared" si="27"/>
        <v>0</v>
      </c>
      <c r="R625" s="169">
        <f t="shared" si="28"/>
        <v>0</v>
      </c>
    </row>
    <row r="626" spans="13:18" x14ac:dyDescent="0.2">
      <c r="M626" s="168" t="s">
        <v>63</v>
      </c>
      <c r="N626" s="14" t="s">
        <v>64</v>
      </c>
      <c r="O626" s="167">
        <v>38543</v>
      </c>
      <c r="P626" s="14">
        <v>21.6</v>
      </c>
      <c r="Q626" s="14">
        <f t="shared" si="27"/>
        <v>0</v>
      </c>
      <c r="R626" s="169">
        <f t="shared" si="28"/>
        <v>0</v>
      </c>
    </row>
    <row r="627" spans="13:18" x14ac:dyDescent="0.2">
      <c r="M627" s="168" t="s">
        <v>63</v>
      </c>
      <c r="N627" s="14" t="s">
        <v>64</v>
      </c>
      <c r="O627" s="167">
        <v>38544</v>
      </c>
      <c r="P627" s="14">
        <v>23.3</v>
      </c>
      <c r="Q627" s="14">
        <f t="shared" si="27"/>
        <v>0</v>
      </c>
      <c r="R627" s="169">
        <f t="shared" si="28"/>
        <v>0</v>
      </c>
    </row>
    <row r="628" spans="13:18" x14ac:dyDescent="0.2">
      <c r="M628" s="168" t="s">
        <v>63</v>
      </c>
      <c r="N628" s="14" t="s">
        <v>64</v>
      </c>
      <c r="O628" s="167">
        <v>38545</v>
      </c>
      <c r="P628" s="14">
        <v>23.4</v>
      </c>
      <c r="Q628" s="14">
        <f t="shared" si="27"/>
        <v>0</v>
      </c>
      <c r="R628" s="169">
        <f t="shared" si="28"/>
        <v>0</v>
      </c>
    </row>
    <row r="629" spans="13:18" x14ac:dyDescent="0.2">
      <c r="M629" s="168" t="s">
        <v>63</v>
      </c>
      <c r="N629" s="14" t="s">
        <v>64</v>
      </c>
      <c r="O629" s="167">
        <v>38547</v>
      </c>
      <c r="P629" s="14">
        <v>17</v>
      </c>
      <c r="Q629" s="14">
        <f t="shared" si="27"/>
        <v>0</v>
      </c>
      <c r="R629" s="169">
        <f t="shared" si="28"/>
        <v>0</v>
      </c>
    </row>
    <row r="630" spans="13:18" x14ac:dyDescent="0.2">
      <c r="M630" s="168" t="s">
        <v>63</v>
      </c>
      <c r="N630" s="14" t="s">
        <v>64</v>
      </c>
      <c r="O630" s="167">
        <v>38548</v>
      </c>
      <c r="P630" s="14">
        <v>16.399999999999999</v>
      </c>
      <c r="Q630" s="14">
        <f t="shared" si="27"/>
        <v>0.60000000000000142</v>
      </c>
      <c r="R630" s="169">
        <f t="shared" si="28"/>
        <v>0.20000000000000048</v>
      </c>
    </row>
    <row r="631" spans="13:18" x14ac:dyDescent="0.2">
      <c r="M631" s="168" t="s">
        <v>63</v>
      </c>
      <c r="N631" s="14" t="s">
        <v>64</v>
      </c>
      <c r="O631" s="167">
        <v>38549</v>
      </c>
      <c r="P631" s="14">
        <v>15.4</v>
      </c>
      <c r="Q631" s="14">
        <f t="shared" si="27"/>
        <v>1.5999999999999996</v>
      </c>
      <c r="R631" s="169">
        <f t="shared" si="28"/>
        <v>0.73333333333333373</v>
      </c>
    </row>
    <row r="632" spans="13:18" x14ac:dyDescent="0.2">
      <c r="M632" s="168" t="s">
        <v>63</v>
      </c>
      <c r="N632" s="14" t="s">
        <v>64</v>
      </c>
      <c r="O632" s="167">
        <v>38550</v>
      </c>
      <c r="P632" s="14">
        <v>16</v>
      </c>
      <c r="Q632" s="14">
        <f t="shared" si="27"/>
        <v>1</v>
      </c>
      <c r="R632" s="169">
        <f t="shared" si="28"/>
        <v>1.0666666666666671</v>
      </c>
    </row>
    <row r="633" spans="13:18" x14ac:dyDescent="0.2">
      <c r="M633" s="168" t="s">
        <v>63</v>
      </c>
      <c r="N633" s="14" t="s">
        <v>64</v>
      </c>
      <c r="O633" s="167">
        <v>38551</v>
      </c>
      <c r="P633" s="14">
        <v>18</v>
      </c>
      <c r="Q633" s="14">
        <f t="shared" si="27"/>
        <v>0</v>
      </c>
      <c r="R633" s="169">
        <f t="shared" si="28"/>
        <v>0.86666666666666659</v>
      </c>
    </row>
    <row r="634" spans="13:18" x14ac:dyDescent="0.2">
      <c r="M634" s="168" t="s">
        <v>63</v>
      </c>
      <c r="N634" s="14" t="s">
        <v>64</v>
      </c>
      <c r="O634" s="167">
        <v>38552</v>
      </c>
      <c r="P634" s="14">
        <v>19</v>
      </c>
      <c r="Q634" s="14">
        <f t="shared" si="27"/>
        <v>0</v>
      </c>
      <c r="R634" s="169">
        <f t="shared" si="28"/>
        <v>0.33333333333333331</v>
      </c>
    </row>
    <row r="635" spans="13:18" x14ac:dyDescent="0.2">
      <c r="M635" s="168" t="s">
        <v>63</v>
      </c>
      <c r="N635" s="14" t="s">
        <v>64</v>
      </c>
      <c r="O635" s="167">
        <v>38553</v>
      </c>
      <c r="P635" s="14">
        <v>15.2</v>
      </c>
      <c r="Q635" s="14">
        <f t="shared" si="27"/>
        <v>1.8000000000000007</v>
      </c>
      <c r="R635" s="169">
        <f t="shared" si="28"/>
        <v>0.6000000000000002</v>
      </c>
    </row>
    <row r="636" spans="13:18" x14ac:dyDescent="0.2">
      <c r="M636" s="168" t="s">
        <v>63</v>
      </c>
      <c r="N636" s="14" t="s">
        <v>64</v>
      </c>
      <c r="O636" s="167">
        <v>38554</v>
      </c>
      <c r="P636" s="14">
        <v>16.399999999999999</v>
      </c>
      <c r="Q636" s="14">
        <f t="shared" si="27"/>
        <v>0.60000000000000142</v>
      </c>
      <c r="R636" s="169">
        <f t="shared" si="28"/>
        <v>0.80000000000000071</v>
      </c>
    </row>
    <row r="637" spans="13:18" x14ac:dyDescent="0.2">
      <c r="M637" s="168" t="s">
        <v>63</v>
      </c>
      <c r="N637" s="14" t="s">
        <v>64</v>
      </c>
      <c r="O637" s="167">
        <v>38555</v>
      </c>
      <c r="P637" s="14">
        <v>16.3</v>
      </c>
      <c r="Q637" s="14">
        <f t="shared" si="27"/>
        <v>0.69999999999999929</v>
      </c>
      <c r="R637" s="169">
        <f t="shared" si="28"/>
        <v>1.0333333333333339</v>
      </c>
    </row>
    <row r="638" spans="13:18" x14ac:dyDescent="0.2">
      <c r="M638" s="168" t="s">
        <v>63</v>
      </c>
      <c r="N638" s="14" t="s">
        <v>64</v>
      </c>
      <c r="O638" s="167">
        <v>38556</v>
      </c>
      <c r="P638" s="14">
        <v>12.2</v>
      </c>
      <c r="Q638" s="14">
        <f t="shared" si="27"/>
        <v>4.8000000000000007</v>
      </c>
      <c r="R638" s="169">
        <f t="shared" si="28"/>
        <v>2.0333333333333337</v>
      </c>
    </row>
    <row r="639" spans="13:18" x14ac:dyDescent="0.2">
      <c r="M639" s="168" t="s">
        <v>63</v>
      </c>
      <c r="N639" s="14" t="s">
        <v>64</v>
      </c>
      <c r="O639" s="167">
        <v>38557</v>
      </c>
      <c r="P639" s="14">
        <v>13.4</v>
      </c>
      <c r="Q639" s="14">
        <f t="shared" si="27"/>
        <v>3.5999999999999996</v>
      </c>
      <c r="R639" s="169">
        <f t="shared" si="28"/>
        <v>3.0333333333333332</v>
      </c>
    </row>
    <row r="640" spans="13:18" x14ac:dyDescent="0.2">
      <c r="M640" s="168" t="s">
        <v>63</v>
      </c>
      <c r="N640" s="14" t="s">
        <v>64</v>
      </c>
      <c r="O640" s="167">
        <v>38558</v>
      </c>
      <c r="P640" s="14">
        <v>13.6</v>
      </c>
      <c r="Q640" s="14">
        <f t="shared" si="27"/>
        <v>3.4000000000000004</v>
      </c>
      <c r="R640" s="169">
        <f t="shared" si="28"/>
        <v>3.9333333333333336</v>
      </c>
    </row>
    <row r="641" spans="13:18" x14ac:dyDescent="0.2">
      <c r="M641" s="168" t="s">
        <v>63</v>
      </c>
      <c r="N641" s="14" t="s">
        <v>64</v>
      </c>
      <c r="O641" s="167">
        <v>38559</v>
      </c>
      <c r="P641" s="14">
        <v>14.8</v>
      </c>
      <c r="Q641" s="14">
        <f t="shared" si="27"/>
        <v>2.1999999999999993</v>
      </c>
      <c r="R641" s="169">
        <f t="shared" si="28"/>
        <v>3.0666666666666664</v>
      </c>
    </row>
    <row r="642" spans="13:18" x14ac:dyDescent="0.2">
      <c r="M642" s="168" t="s">
        <v>63</v>
      </c>
      <c r="N642" s="14" t="s">
        <v>64</v>
      </c>
      <c r="O642" s="167">
        <v>38561</v>
      </c>
      <c r="P642" s="14">
        <v>15</v>
      </c>
      <c r="Q642" s="14">
        <f t="shared" si="27"/>
        <v>2</v>
      </c>
      <c r="R642" s="169">
        <f t="shared" si="28"/>
        <v>2.5333333333333332</v>
      </c>
    </row>
    <row r="643" spans="13:18" x14ac:dyDescent="0.2">
      <c r="M643" s="168" t="s">
        <v>63</v>
      </c>
      <c r="N643" s="14" t="s">
        <v>64</v>
      </c>
      <c r="O643" s="167">
        <v>38562</v>
      </c>
      <c r="P643" s="14">
        <v>16.3</v>
      </c>
      <c r="Q643" s="14">
        <f t="shared" si="27"/>
        <v>0.69999999999999929</v>
      </c>
      <c r="R643" s="169">
        <f t="shared" si="28"/>
        <v>1.6333333333333329</v>
      </c>
    </row>
    <row r="644" spans="13:18" x14ac:dyDescent="0.2">
      <c r="M644" s="168" t="s">
        <v>63</v>
      </c>
      <c r="N644" s="14" t="s">
        <v>64</v>
      </c>
      <c r="O644" s="167">
        <v>38563</v>
      </c>
      <c r="P644" s="14">
        <v>16.8</v>
      </c>
      <c r="Q644" s="14">
        <f t="shared" si="27"/>
        <v>0.19999999999999929</v>
      </c>
      <c r="R644" s="169">
        <f t="shared" si="28"/>
        <v>0.96666666666666623</v>
      </c>
    </row>
    <row r="645" spans="13:18" x14ac:dyDescent="0.2">
      <c r="M645" s="168" t="s">
        <v>63</v>
      </c>
      <c r="N645" s="14" t="s">
        <v>64</v>
      </c>
      <c r="O645" s="167">
        <v>38564</v>
      </c>
      <c r="P645" s="14">
        <v>13.9</v>
      </c>
      <c r="Q645" s="14">
        <f t="shared" si="27"/>
        <v>3.0999999999999996</v>
      </c>
      <c r="R645" s="169">
        <f t="shared" si="28"/>
        <v>1.3333333333333328</v>
      </c>
    </row>
    <row r="646" spans="13:18" x14ac:dyDescent="0.2">
      <c r="M646" s="168" t="s">
        <v>63</v>
      </c>
      <c r="N646" s="14" t="s">
        <v>64</v>
      </c>
      <c r="O646" s="167">
        <v>38565</v>
      </c>
      <c r="P646" s="14">
        <v>15.7</v>
      </c>
      <c r="Q646" s="14">
        <f t="shared" si="27"/>
        <v>1.3000000000000007</v>
      </c>
      <c r="R646" s="169">
        <f t="shared" si="28"/>
        <v>1.5333333333333332</v>
      </c>
    </row>
    <row r="647" spans="13:18" x14ac:dyDescent="0.2">
      <c r="M647" s="168" t="s">
        <v>63</v>
      </c>
      <c r="N647" s="14" t="s">
        <v>64</v>
      </c>
      <c r="O647" s="167">
        <v>38566</v>
      </c>
      <c r="P647" s="14">
        <v>14.6</v>
      </c>
      <c r="Q647" s="14">
        <f t="shared" si="27"/>
        <v>2.4000000000000004</v>
      </c>
      <c r="R647" s="169">
        <f t="shared" si="28"/>
        <v>2.2666666666666671</v>
      </c>
    </row>
    <row r="648" spans="13:18" x14ac:dyDescent="0.2">
      <c r="M648" s="168" t="s">
        <v>63</v>
      </c>
      <c r="N648" s="14" t="s">
        <v>64</v>
      </c>
      <c r="O648" s="167">
        <v>38567</v>
      </c>
      <c r="P648" s="14">
        <v>14.8</v>
      </c>
      <c r="Q648" s="14">
        <f t="shared" si="27"/>
        <v>2.1999999999999993</v>
      </c>
      <c r="R648" s="169">
        <f t="shared" si="28"/>
        <v>1.9666666666666668</v>
      </c>
    </row>
    <row r="649" spans="13:18" x14ac:dyDescent="0.2">
      <c r="M649" s="168" t="s">
        <v>63</v>
      </c>
      <c r="N649" s="14" t="s">
        <v>64</v>
      </c>
      <c r="O649" s="167">
        <v>38568</v>
      </c>
      <c r="P649" s="14">
        <v>15.1</v>
      </c>
      <c r="Q649" s="14">
        <f t="shared" si="27"/>
        <v>1.9000000000000004</v>
      </c>
      <c r="R649" s="169">
        <f t="shared" si="28"/>
        <v>2.1666666666666665</v>
      </c>
    </row>
    <row r="650" spans="13:18" x14ac:dyDescent="0.2">
      <c r="M650" s="168" t="s">
        <v>63</v>
      </c>
      <c r="N650" s="14" t="s">
        <v>64</v>
      </c>
      <c r="O650" s="167">
        <v>38569</v>
      </c>
      <c r="P650" s="14">
        <v>13.6</v>
      </c>
      <c r="Q650" s="14">
        <f t="shared" si="27"/>
        <v>3.4000000000000004</v>
      </c>
      <c r="R650" s="169">
        <f t="shared" si="28"/>
        <v>2.5</v>
      </c>
    </row>
    <row r="651" spans="13:18" x14ac:dyDescent="0.2">
      <c r="M651" s="168" t="s">
        <v>63</v>
      </c>
      <c r="N651" s="14" t="s">
        <v>64</v>
      </c>
      <c r="O651" s="167">
        <v>38570</v>
      </c>
      <c r="P651" s="14">
        <v>12</v>
      </c>
      <c r="Q651" s="14">
        <f t="shared" si="27"/>
        <v>5</v>
      </c>
      <c r="R651" s="169">
        <f t="shared" si="28"/>
        <v>3.4333333333333336</v>
      </c>
    </row>
    <row r="652" spans="13:18" x14ac:dyDescent="0.2">
      <c r="M652" s="168" t="s">
        <v>63</v>
      </c>
      <c r="N652" s="14" t="s">
        <v>64</v>
      </c>
      <c r="O652" s="167">
        <v>38571</v>
      </c>
      <c r="P652" s="14">
        <v>12.4</v>
      </c>
      <c r="Q652" s="14">
        <f t="shared" si="27"/>
        <v>4.5999999999999996</v>
      </c>
      <c r="R652" s="169">
        <f t="shared" si="28"/>
        <v>4.333333333333333</v>
      </c>
    </row>
    <row r="653" spans="13:18" x14ac:dyDescent="0.2">
      <c r="M653" s="168" t="s">
        <v>63</v>
      </c>
      <c r="N653" s="14" t="s">
        <v>64</v>
      </c>
      <c r="O653" s="167">
        <v>38572</v>
      </c>
      <c r="P653" s="14">
        <v>14.3</v>
      </c>
      <c r="Q653" s="14">
        <f t="shared" ref="Q653:Q716" si="29">IF($D$45&gt;P653,$D$45-P653,0)</f>
        <v>2.6999999999999993</v>
      </c>
      <c r="R653" s="169">
        <f t="shared" si="28"/>
        <v>4.0999999999999996</v>
      </c>
    </row>
    <row r="654" spans="13:18" x14ac:dyDescent="0.2">
      <c r="M654" s="168" t="s">
        <v>63</v>
      </c>
      <c r="N654" s="14" t="s">
        <v>64</v>
      </c>
      <c r="O654" s="167">
        <v>38573</v>
      </c>
      <c r="P654" s="14">
        <v>14</v>
      </c>
      <c r="Q654" s="14">
        <f t="shared" si="29"/>
        <v>3</v>
      </c>
      <c r="R654" s="169">
        <f t="shared" si="28"/>
        <v>3.4333333333333331</v>
      </c>
    </row>
    <row r="655" spans="13:18" x14ac:dyDescent="0.2">
      <c r="M655" s="168" t="s">
        <v>63</v>
      </c>
      <c r="N655" s="14" t="s">
        <v>64</v>
      </c>
      <c r="O655" s="167">
        <v>38574</v>
      </c>
      <c r="P655" s="14">
        <v>18</v>
      </c>
      <c r="Q655" s="14">
        <f t="shared" si="29"/>
        <v>0</v>
      </c>
      <c r="R655" s="169">
        <f t="shared" ref="R655:R718" si="30">AVERAGE(Q653:Q655)</f>
        <v>1.8999999999999997</v>
      </c>
    </row>
    <row r="656" spans="13:18" x14ac:dyDescent="0.2">
      <c r="M656" s="168" t="s">
        <v>63</v>
      </c>
      <c r="N656" s="14" t="s">
        <v>64</v>
      </c>
      <c r="O656" s="167">
        <v>38575</v>
      </c>
      <c r="P656" s="14">
        <v>15.6</v>
      </c>
      <c r="Q656" s="14">
        <f t="shared" si="29"/>
        <v>1.4000000000000004</v>
      </c>
      <c r="R656" s="169">
        <f t="shared" si="30"/>
        <v>1.4666666666666668</v>
      </c>
    </row>
    <row r="657" spans="13:18" x14ac:dyDescent="0.2">
      <c r="M657" s="168" t="s">
        <v>63</v>
      </c>
      <c r="N657" s="14" t="s">
        <v>64</v>
      </c>
      <c r="O657" s="167">
        <v>38576</v>
      </c>
      <c r="P657" s="14">
        <v>15.5</v>
      </c>
      <c r="Q657" s="14">
        <f t="shared" si="29"/>
        <v>1.5</v>
      </c>
      <c r="R657" s="169">
        <f t="shared" si="30"/>
        <v>0.96666666666666679</v>
      </c>
    </row>
    <row r="658" spans="13:18" x14ac:dyDescent="0.2">
      <c r="M658" s="168" t="s">
        <v>63</v>
      </c>
      <c r="N658" s="14" t="s">
        <v>64</v>
      </c>
      <c r="O658" s="167">
        <v>38577</v>
      </c>
      <c r="P658" s="14">
        <v>14.8</v>
      </c>
      <c r="Q658" s="14">
        <f t="shared" si="29"/>
        <v>2.1999999999999993</v>
      </c>
      <c r="R658" s="169">
        <f t="shared" si="30"/>
        <v>1.7</v>
      </c>
    </row>
    <row r="659" spans="13:18" x14ac:dyDescent="0.2">
      <c r="M659" s="168" t="s">
        <v>63</v>
      </c>
      <c r="N659" s="14" t="s">
        <v>64</v>
      </c>
      <c r="O659" s="167">
        <v>38578</v>
      </c>
      <c r="P659" s="14">
        <v>14.1</v>
      </c>
      <c r="Q659" s="14">
        <f t="shared" si="29"/>
        <v>2.9000000000000004</v>
      </c>
      <c r="R659" s="169">
        <f t="shared" si="30"/>
        <v>2.1999999999999997</v>
      </c>
    </row>
    <row r="660" spans="13:18" x14ac:dyDescent="0.2">
      <c r="M660" s="168" t="s">
        <v>63</v>
      </c>
      <c r="N660" s="14" t="s">
        <v>64</v>
      </c>
      <c r="O660" s="167">
        <v>38579</v>
      </c>
      <c r="P660" s="14">
        <v>15.7</v>
      </c>
      <c r="Q660" s="14">
        <f t="shared" si="29"/>
        <v>1.3000000000000007</v>
      </c>
      <c r="R660" s="169">
        <f t="shared" si="30"/>
        <v>2.1333333333333333</v>
      </c>
    </row>
    <row r="661" spans="13:18" x14ac:dyDescent="0.2">
      <c r="M661" s="168" t="s">
        <v>63</v>
      </c>
      <c r="N661" s="14" t="s">
        <v>64</v>
      </c>
      <c r="O661" s="167">
        <v>38580</v>
      </c>
      <c r="P661" s="14">
        <v>15.5</v>
      </c>
      <c r="Q661" s="14">
        <f t="shared" si="29"/>
        <v>1.5</v>
      </c>
      <c r="R661" s="169">
        <f t="shared" si="30"/>
        <v>1.9000000000000004</v>
      </c>
    </row>
    <row r="662" spans="13:18" x14ac:dyDescent="0.2">
      <c r="M662" s="168" t="s">
        <v>63</v>
      </c>
      <c r="N662" s="14" t="s">
        <v>64</v>
      </c>
      <c r="O662" s="167">
        <v>38581</v>
      </c>
      <c r="P662" s="14">
        <v>14.4</v>
      </c>
      <c r="Q662" s="14">
        <f t="shared" si="29"/>
        <v>2.5999999999999996</v>
      </c>
      <c r="R662" s="169">
        <f t="shared" si="30"/>
        <v>1.8</v>
      </c>
    </row>
    <row r="663" spans="13:18" x14ac:dyDescent="0.2">
      <c r="M663" s="168" t="s">
        <v>63</v>
      </c>
      <c r="N663" s="14" t="s">
        <v>64</v>
      </c>
      <c r="O663" s="167">
        <v>38582</v>
      </c>
      <c r="P663" s="14">
        <v>16.7</v>
      </c>
      <c r="Q663" s="14">
        <f t="shared" si="29"/>
        <v>0.30000000000000071</v>
      </c>
      <c r="R663" s="169">
        <f t="shared" si="30"/>
        <v>1.4666666666666668</v>
      </c>
    </row>
    <row r="664" spans="13:18" x14ac:dyDescent="0.2">
      <c r="M664" s="168" t="s">
        <v>63</v>
      </c>
      <c r="N664" s="14" t="s">
        <v>64</v>
      </c>
      <c r="O664" s="167">
        <v>38583</v>
      </c>
      <c r="P664" s="14">
        <v>16.899999999999999</v>
      </c>
      <c r="Q664" s="14">
        <f t="shared" si="29"/>
        <v>0.10000000000000142</v>
      </c>
      <c r="R664" s="169">
        <f t="shared" si="30"/>
        <v>1.0000000000000007</v>
      </c>
    </row>
    <row r="665" spans="13:18" x14ac:dyDescent="0.2">
      <c r="M665" s="168" t="s">
        <v>63</v>
      </c>
      <c r="N665" s="14" t="s">
        <v>64</v>
      </c>
      <c r="O665" s="167">
        <v>38584</v>
      </c>
      <c r="P665" s="14">
        <v>16.5</v>
      </c>
      <c r="Q665" s="14">
        <f t="shared" si="29"/>
        <v>0.5</v>
      </c>
      <c r="R665" s="169">
        <f t="shared" si="30"/>
        <v>0.30000000000000071</v>
      </c>
    </row>
    <row r="666" spans="13:18" x14ac:dyDescent="0.2">
      <c r="M666" s="168" t="s">
        <v>63</v>
      </c>
      <c r="N666" s="14" t="s">
        <v>64</v>
      </c>
      <c r="O666" s="167">
        <v>38585</v>
      </c>
      <c r="P666" s="14">
        <v>17.5</v>
      </c>
      <c r="Q666" s="14">
        <f t="shared" si="29"/>
        <v>0</v>
      </c>
      <c r="R666" s="169">
        <f t="shared" si="30"/>
        <v>0.20000000000000048</v>
      </c>
    </row>
    <row r="667" spans="13:18" x14ac:dyDescent="0.2">
      <c r="M667" s="168" t="s">
        <v>63</v>
      </c>
      <c r="N667" s="14" t="s">
        <v>64</v>
      </c>
      <c r="O667" s="167">
        <v>38586</v>
      </c>
      <c r="P667" s="14">
        <v>18.3</v>
      </c>
      <c r="Q667" s="14">
        <f t="shared" si="29"/>
        <v>0</v>
      </c>
      <c r="R667" s="169">
        <f t="shared" si="30"/>
        <v>0.16666666666666666</v>
      </c>
    </row>
    <row r="668" spans="13:18" x14ac:dyDescent="0.2">
      <c r="M668" s="168" t="s">
        <v>63</v>
      </c>
      <c r="N668" s="14" t="s">
        <v>64</v>
      </c>
      <c r="O668" s="167">
        <v>38587</v>
      </c>
      <c r="P668" s="14">
        <v>16.100000000000001</v>
      </c>
      <c r="Q668" s="14">
        <f t="shared" si="29"/>
        <v>0.89999999999999858</v>
      </c>
      <c r="R668" s="169">
        <f t="shared" si="30"/>
        <v>0.29999999999999954</v>
      </c>
    </row>
    <row r="669" spans="13:18" x14ac:dyDescent="0.2">
      <c r="M669" s="168" t="s">
        <v>63</v>
      </c>
      <c r="N669" s="14" t="s">
        <v>64</v>
      </c>
      <c r="O669" s="167">
        <v>38588</v>
      </c>
      <c r="P669" s="14">
        <v>15.9</v>
      </c>
      <c r="Q669" s="14">
        <f t="shared" si="29"/>
        <v>1.0999999999999996</v>
      </c>
      <c r="R669" s="169">
        <f t="shared" si="30"/>
        <v>0.66666666666666607</v>
      </c>
    </row>
    <row r="670" spans="13:18" x14ac:dyDescent="0.2">
      <c r="M670" s="168" t="s">
        <v>63</v>
      </c>
      <c r="N670" s="14" t="s">
        <v>64</v>
      </c>
      <c r="O670" s="167">
        <v>38589</v>
      </c>
      <c r="P670" s="14">
        <v>12.3</v>
      </c>
      <c r="Q670" s="14">
        <f t="shared" si="29"/>
        <v>4.6999999999999993</v>
      </c>
      <c r="R670" s="169">
        <f t="shared" si="30"/>
        <v>2.2333333333333325</v>
      </c>
    </row>
    <row r="671" spans="13:18" x14ac:dyDescent="0.2">
      <c r="M671" s="168" t="s">
        <v>63</v>
      </c>
      <c r="N671" s="14" t="s">
        <v>64</v>
      </c>
      <c r="O671" s="167">
        <v>38590</v>
      </c>
      <c r="P671" s="14">
        <v>12.6</v>
      </c>
      <c r="Q671" s="14">
        <f t="shared" si="29"/>
        <v>4.4000000000000004</v>
      </c>
      <c r="R671" s="169">
        <f t="shared" si="30"/>
        <v>3.4</v>
      </c>
    </row>
    <row r="672" spans="13:18" x14ac:dyDescent="0.2">
      <c r="M672" s="168" t="s">
        <v>63</v>
      </c>
      <c r="N672" s="14" t="s">
        <v>64</v>
      </c>
      <c r="O672" s="167">
        <v>38591</v>
      </c>
      <c r="P672" s="14">
        <v>11.7</v>
      </c>
      <c r="Q672" s="14">
        <f t="shared" si="29"/>
        <v>5.3000000000000007</v>
      </c>
      <c r="R672" s="169">
        <f t="shared" si="30"/>
        <v>4.8</v>
      </c>
    </row>
    <row r="673" spans="13:18" x14ac:dyDescent="0.2">
      <c r="M673" s="168" t="s">
        <v>63</v>
      </c>
      <c r="N673" s="14" t="s">
        <v>64</v>
      </c>
      <c r="O673" s="167">
        <v>38592</v>
      </c>
      <c r="P673" s="14">
        <v>11.9</v>
      </c>
      <c r="Q673" s="14">
        <f t="shared" si="29"/>
        <v>5.0999999999999996</v>
      </c>
      <c r="R673" s="169">
        <f t="shared" si="30"/>
        <v>4.9333333333333336</v>
      </c>
    </row>
    <row r="674" spans="13:18" x14ac:dyDescent="0.2">
      <c r="M674" s="168" t="s">
        <v>63</v>
      </c>
      <c r="N674" s="14" t="s">
        <v>64</v>
      </c>
      <c r="O674" s="167">
        <v>38593</v>
      </c>
      <c r="P674" s="14">
        <v>16.3</v>
      </c>
      <c r="Q674" s="14">
        <f t="shared" si="29"/>
        <v>0.69999999999999929</v>
      </c>
      <c r="R674" s="169">
        <f t="shared" si="30"/>
        <v>3.6999999999999997</v>
      </c>
    </row>
    <row r="675" spans="13:18" x14ac:dyDescent="0.2">
      <c r="M675" s="168" t="s">
        <v>63</v>
      </c>
      <c r="N675" s="14" t="s">
        <v>64</v>
      </c>
      <c r="O675" s="167">
        <v>38594</v>
      </c>
      <c r="P675" s="14">
        <v>14</v>
      </c>
      <c r="Q675" s="14">
        <f t="shared" si="29"/>
        <v>3</v>
      </c>
      <c r="R675" s="169">
        <f t="shared" si="30"/>
        <v>2.9333333333333331</v>
      </c>
    </row>
    <row r="676" spans="13:18" x14ac:dyDescent="0.2">
      <c r="M676" s="168" t="s">
        <v>63</v>
      </c>
      <c r="N676" s="14" t="s">
        <v>64</v>
      </c>
      <c r="O676" s="167">
        <v>38595</v>
      </c>
      <c r="P676" s="14">
        <v>12.6</v>
      </c>
      <c r="Q676" s="14">
        <f t="shared" si="29"/>
        <v>4.4000000000000004</v>
      </c>
      <c r="R676" s="169">
        <f t="shared" si="30"/>
        <v>2.6999999999999997</v>
      </c>
    </row>
    <row r="677" spans="13:18" x14ac:dyDescent="0.2">
      <c r="M677" s="168" t="s">
        <v>63</v>
      </c>
      <c r="N677" s="14" t="s">
        <v>64</v>
      </c>
      <c r="O677" s="167">
        <v>38596</v>
      </c>
      <c r="P677" s="14">
        <v>13.7</v>
      </c>
      <c r="Q677" s="14">
        <f t="shared" si="29"/>
        <v>3.3000000000000007</v>
      </c>
      <c r="R677" s="169">
        <f t="shared" si="30"/>
        <v>3.5666666666666669</v>
      </c>
    </row>
    <row r="678" spans="13:18" x14ac:dyDescent="0.2">
      <c r="M678" s="168" t="s">
        <v>63</v>
      </c>
      <c r="N678" s="14" t="s">
        <v>64</v>
      </c>
      <c r="O678" s="167">
        <v>38597</v>
      </c>
      <c r="P678" s="14">
        <v>11.9</v>
      </c>
      <c r="Q678" s="14">
        <f t="shared" si="29"/>
        <v>5.0999999999999996</v>
      </c>
      <c r="R678" s="169">
        <f t="shared" si="30"/>
        <v>4.2666666666666666</v>
      </c>
    </row>
    <row r="679" spans="13:18" x14ac:dyDescent="0.2">
      <c r="M679" s="168" t="s">
        <v>63</v>
      </c>
      <c r="N679" s="14" t="s">
        <v>64</v>
      </c>
      <c r="O679" s="167">
        <v>38598</v>
      </c>
      <c r="P679" s="14">
        <v>12.9</v>
      </c>
      <c r="Q679" s="14">
        <f t="shared" si="29"/>
        <v>4.0999999999999996</v>
      </c>
      <c r="R679" s="169">
        <f t="shared" si="30"/>
        <v>4.166666666666667</v>
      </c>
    </row>
    <row r="680" spans="13:18" x14ac:dyDescent="0.2">
      <c r="M680" s="168" t="s">
        <v>63</v>
      </c>
      <c r="N680" s="14" t="s">
        <v>64</v>
      </c>
      <c r="O680" s="167">
        <v>38599</v>
      </c>
      <c r="P680" s="14">
        <v>11.7</v>
      </c>
      <c r="Q680" s="14">
        <f t="shared" si="29"/>
        <v>5.3000000000000007</v>
      </c>
      <c r="R680" s="169">
        <f t="shared" si="30"/>
        <v>4.833333333333333</v>
      </c>
    </row>
    <row r="681" spans="13:18" x14ac:dyDescent="0.2">
      <c r="M681" s="168" t="s">
        <v>63</v>
      </c>
      <c r="N681" s="14" t="s">
        <v>64</v>
      </c>
      <c r="O681" s="167">
        <v>38600</v>
      </c>
      <c r="P681" s="14">
        <v>14.2</v>
      </c>
      <c r="Q681" s="14">
        <f t="shared" si="29"/>
        <v>2.8000000000000007</v>
      </c>
      <c r="R681" s="169">
        <f t="shared" si="30"/>
        <v>4.0666666666666673</v>
      </c>
    </row>
    <row r="682" spans="13:18" x14ac:dyDescent="0.2">
      <c r="M682" s="168" t="s">
        <v>63</v>
      </c>
      <c r="N682" s="14" t="s">
        <v>64</v>
      </c>
      <c r="O682" s="167">
        <v>38601</v>
      </c>
      <c r="P682" s="14">
        <v>16.100000000000001</v>
      </c>
      <c r="Q682" s="14">
        <f t="shared" si="29"/>
        <v>0.89999999999999858</v>
      </c>
      <c r="R682" s="169">
        <f t="shared" si="30"/>
        <v>3</v>
      </c>
    </row>
    <row r="683" spans="13:18" x14ac:dyDescent="0.2">
      <c r="M683" s="168" t="s">
        <v>63</v>
      </c>
      <c r="N683" s="14" t="s">
        <v>64</v>
      </c>
      <c r="O683" s="167">
        <v>38602</v>
      </c>
      <c r="P683" s="14">
        <v>14.5</v>
      </c>
      <c r="Q683" s="14">
        <f t="shared" si="29"/>
        <v>2.5</v>
      </c>
      <c r="R683" s="169">
        <f t="shared" si="30"/>
        <v>2.0666666666666664</v>
      </c>
    </row>
    <row r="684" spans="13:18" x14ac:dyDescent="0.2">
      <c r="M684" s="168" t="s">
        <v>63</v>
      </c>
      <c r="N684" s="14" t="s">
        <v>64</v>
      </c>
      <c r="O684" s="167">
        <v>38603</v>
      </c>
      <c r="P684" s="14">
        <v>14.9</v>
      </c>
      <c r="Q684" s="14">
        <f t="shared" si="29"/>
        <v>2.0999999999999996</v>
      </c>
      <c r="R684" s="169">
        <f t="shared" si="30"/>
        <v>1.8333333333333328</v>
      </c>
    </row>
    <row r="685" spans="13:18" x14ac:dyDescent="0.2">
      <c r="M685" s="168" t="s">
        <v>63</v>
      </c>
      <c r="N685" s="14" t="s">
        <v>64</v>
      </c>
      <c r="O685" s="167">
        <v>38604</v>
      </c>
      <c r="P685" s="14">
        <v>10.8</v>
      </c>
      <c r="Q685" s="14">
        <f t="shared" si="29"/>
        <v>6.1999999999999993</v>
      </c>
      <c r="R685" s="169">
        <f t="shared" si="30"/>
        <v>3.5999999999999996</v>
      </c>
    </row>
    <row r="686" spans="13:18" x14ac:dyDescent="0.2">
      <c r="M686" s="168" t="s">
        <v>63</v>
      </c>
      <c r="N686" s="14" t="s">
        <v>64</v>
      </c>
      <c r="O686" s="167">
        <v>38605</v>
      </c>
      <c r="P686" s="14">
        <v>7.7</v>
      </c>
      <c r="Q686" s="14">
        <f t="shared" si="29"/>
        <v>9.3000000000000007</v>
      </c>
      <c r="R686" s="169">
        <f t="shared" si="30"/>
        <v>5.8666666666666671</v>
      </c>
    </row>
    <row r="687" spans="13:18" x14ac:dyDescent="0.2">
      <c r="M687" s="168" t="s">
        <v>63</v>
      </c>
      <c r="N687" s="14" t="s">
        <v>64</v>
      </c>
      <c r="O687" s="167">
        <v>38606</v>
      </c>
      <c r="P687" s="14">
        <v>8.6999999999999993</v>
      </c>
      <c r="Q687" s="14">
        <f t="shared" si="29"/>
        <v>8.3000000000000007</v>
      </c>
      <c r="R687" s="169">
        <f t="shared" si="30"/>
        <v>7.9333333333333336</v>
      </c>
    </row>
    <row r="688" spans="13:18" x14ac:dyDescent="0.2">
      <c r="M688" s="168" t="s">
        <v>63</v>
      </c>
      <c r="N688" s="14" t="s">
        <v>64</v>
      </c>
      <c r="O688" s="167">
        <v>38607</v>
      </c>
      <c r="P688" s="14">
        <v>12.1</v>
      </c>
      <c r="Q688" s="14">
        <f t="shared" si="29"/>
        <v>4.9000000000000004</v>
      </c>
      <c r="R688" s="169">
        <f t="shared" si="30"/>
        <v>7.5</v>
      </c>
    </row>
    <row r="689" spans="13:18" x14ac:dyDescent="0.2">
      <c r="M689" s="168" t="s">
        <v>63</v>
      </c>
      <c r="N689" s="14" t="s">
        <v>64</v>
      </c>
      <c r="O689" s="167">
        <v>38608</v>
      </c>
      <c r="P689" s="14">
        <v>7.5</v>
      </c>
      <c r="Q689" s="14">
        <f t="shared" si="29"/>
        <v>9.5</v>
      </c>
      <c r="R689" s="169">
        <f t="shared" si="30"/>
        <v>7.5666666666666673</v>
      </c>
    </row>
    <row r="690" spans="13:18" x14ac:dyDescent="0.2">
      <c r="M690" s="168" t="s">
        <v>63</v>
      </c>
      <c r="N690" s="14" t="s">
        <v>64</v>
      </c>
      <c r="O690" s="167">
        <v>38609</v>
      </c>
      <c r="P690" s="14">
        <v>15.1</v>
      </c>
      <c r="Q690" s="14">
        <f t="shared" si="29"/>
        <v>1.9000000000000004</v>
      </c>
      <c r="R690" s="169">
        <f t="shared" si="30"/>
        <v>5.4333333333333336</v>
      </c>
    </row>
    <row r="691" spans="13:18" x14ac:dyDescent="0.2">
      <c r="M691" s="168" t="s">
        <v>63</v>
      </c>
      <c r="N691" s="14" t="s">
        <v>64</v>
      </c>
      <c r="O691" s="167">
        <v>38610</v>
      </c>
      <c r="P691" s="14">
        <v>8.3000000000000007</v>
      </c>
      <c r="Q691" s="14">
        <f t="shared" si="29"/>
        <v>8.6999999999999993</v>
      </c>
      <c r="R691" s="169">
        <f t="shared" si="30"/>
        <v>6.7</v>
      </c>
    </row>
    <row r="692" spans="13:18" x14ac:dyDescent="0.2">
      <c r="M692" s="168" t="s">
        <v>63</v>
      </c>
      <c r="N692" s="14" t="s">
        <v>64</v>
      </c>
      <c r="O692" s="167">
        <v>38611</v>
      </c>
      <c r="P692" s="14">
        <v>5.9</v>
      </c>
      <c r="Q692" s="14">
        <f t="shared" si="29"/>
        <v>11.1</v>
      </c>
      <c r="R692" s="169">
        <f t="shared" si="30"/>
        <v>7.2333333333333334</v>
      </c>
    </row>
    <row r="693" spans="13:18" x14ac:dyDescent="0.2">
      <c r="M693" s="168" t="s">
        <v>63</v>
      </c>
      <c r="N693" s="14" t="s">
        <v>64</v>
      </c>
      <c r="O693" s="167">
        <v>38612</v>
      </c>
      <c r="P693" s="14">
        <v>6.5</v>
      </c>
      <c r="Q693" s="14">
        <f t="shared" si="29"/>
        <v>10.5</v>
      </c>
      <c r="R693" s="169">
        <f t="shared" si="30"/>
        <v>10.1</v>
      </c>
    </row>
    <row r="694" spans="13:18" x14ac:dyDescent="0.2">
      <c r="M694" s="168" t="s">
        <v>63</v>
      </c>
      <c r="N694" s="14" t="s">
        <v>64</v>
      </c>
      <c r="O694" s="167">
        <v>38613</v>
      </c>
      <c r="P694" s="14">
        <v>11.9</v>
      </c>
      <c r="Q694" s="14">
        <f t="shared" si="29"/>
        <v>5.0999999999999996</v>
      </c>
      <c r="R694" s="169">
        <f t="shared" si="30"/>
        <v>8.9</v>
      </c>
    </row>
    <row r="695" spans="13:18" x14ac:dyDescent="0.2">
      <c r="M695" s="168" t="s">
        <v>63</v>
      </c>
      <c r="N695" s="14" t="s">
        <v>64</v>
      </c>
      <c r="O695" s="167">
        <v>38614</v>
      </c>
      <c r="P695" s="14">
        <v>13.7</v>
      </c>
      <c r="Q695" s="14">
        <f t="shared" si="29"/>
        <v>3.3000000000000007</v>
      </c>
      <c r="R695" s="169">
        <f t="shared" si="30"/>
        <v>6.3</v>
      </c>
    </row>
    <row r="696" spans="13:18" x14ac:dyDescent="0.2">
      <c r="M696" s="168" t="s">
        <v>63</v>
      </c>
      <c r="N696" s="14" t="s">
        <v>64</v>
      </c>
      <c r="O696" s="167">
        <v>38615</v>
      </c>
      <c r="P696" s="14">
        <v>12.9</v>
      </c>
      <c r="Q696" s="14">
        <f t="shared" si="29"/>
        <v>4.0999999999999996</v>
      </c>
      <c r="R696" s="169">
        <f t="shared" si="30"/>
        <v>4.166666666666667</v>
      </c>
    </row>
    <row r="697" spans="13:18" x14ac:dyDescent="0.2">
      <c r="M697" s="168" t="s">
        <v>63</v>
      </c>
      <c r="N697" s="14" t="s">
        <v>64</v>
      </c>
      <c r="O697" s="167">
        <v>38616</v>
      </c>
      <c r="P697" s="14">
        <v>9.5</v>
      </c>
      <c r="Q697" s="14">
        <f t="shared" si="29"/>
        <v>7.5</v>
      </c>
      <c r="R697" s="169">
        <f t="shared" si="30"/>
        <v>4.9666666666666668</v>
      </c>
    </row>
    <row r="698" spans="13:18" x14ac:dyDescent="0.2">
      <c r="M698" s="168" t="s">
        <v>63</v>
      </c>
      <c r="N698" s="14" t="s">
        <v>64</v>
      </c>
      <c r="O698" s="167">
        <v>38617</v>
      </c>
      <c r="P698" s="14">
        <v>11.9</v>
      </c>
      <c r="Q698" s="14">
        <f t="shared" si="29"/>
        <v>5.0999999999999996</v>
      </c>
      <c r="R698" s="169">
        <f t="shared" si="30"/>
        <v>5.5666666666666664</v>
      </c>
    </row>
    <row r="699" spans="13:18" x14ac:dyDescent="0.2">
      <c r="M699" s="168" t="s">
        <v>63</v>
      </c>
      <c r="N699" s="14" t="s">
        <v>64</v>
      </c>
      <c r="O699" s="167">
        <v>38618</v>
      </c>
      <c r="P699" s="14">
        <v>13.3</v>
      </c>
      <c r="Q699" s="14">
        <f t="shared" si="29"/>
        <v>3.6999999999999993</v>
      </c>
      <c r="R699" s="169">
        <f t="shared" si="30"/>
        <v>5.4333333333333327</v>
      </c>
    </row>
    <row r="700" spans="13:18" x14ac:dyDescent="0.2">
      <c r="M700" s="168" t="s">
        <v>63</v>
      </c>
      <c r="N700" s="14" t="s">
        <v>64</v>
      </c>
      <c r="O700" s="167">
        <v>38619</v>
      </c>
      <c r="P700" s="14">
        <v>11.3</v>
      </c>
      <c r="Q700" s="14">
        <f t="shared" si="29"/>
        <v>5.6999999999999993</v>
      </c>
      <c r="R700" s="169">
        <f t="shared" si="30"/>
        <v>4.833333333333333</v>
      </c>
    </row>
    <row r="701" spans="13:18" x14ac:dyDescent="0.2">
      <c r="M701" s="168" t="s">
        <v>63</v>
      </c>
      <c r="N701" s="14" t="s">
        <v>64</v>
      </c>
      <c r="O701" s="167">
        <v>38620</v>
      </c>
      <c r="P701" s="14">
        <v>6.4</v>
      </c>
      <c r="Q701" s="14">
        <f t="shared" si="29"/>
        <v>10.6</v>
      </c>
      <c r="R701" s="169">
        <f t="shared" si="30"/>
        <v>6.666666666666667</v>
      </c>
    </row>
    <row r="702" spans="13:18" x14ac:dyDescent="0.2">
      <c r="M702" s="168" t="s">
        <v>63</v>
      </c>
      <c r="N702" s="14" t="s">
        <v>64</v>
      </c>
      <c r="O702" s="167">
        <v>38621</v>
      </c>
      <c r="P702" s="14">
        <v>12.6</v>
      </c>
      <c r="Q702" s="14">
        <f t="shared" si="29"/>
        <v>4.4000000000000004</v>
      </c>
      <c r="R702" s="169">
        <f t="shared" si="30"/>
        <v>6.8999999999999986</v>
      </c>
    </row>
    <row r="703" spans="13:18" x14ac:dyDescent="0.2">
      <c r="M703" s="168" t="s">
        <v>63</v>
      </c>
      <c r="N703" s="14" t="s">
        <v>64</v>
      </c>
      <c r="O703" s="167">
        <v>38622</v>
      </c>
      <c r="P703" s="14">
        <v>12.9</v>
      </c>
      <c r="Q703" s="14">
        <f t="shared" si="29"/>
        <v>4.0999999999999996</v>
      </c>
      <c r="R703" s="169">
        <f t="shared" si="30"/>
        <v>6.3666666666666671</v>
      </c>
    </row>
    <row r="704" spans="13:18" x14ac:dyDescent="0.2">
      <c r="M704" s="168" t="s">
        <v>63</v>
      </c>
      <c r="N704" s="14" t="s">
        <v>64</v>
      </c>
      <c r="O704" s="167">
        <v>38623</v>
      </c>
      <c r="P704" s="14">
        <v>10.9</v>
      </c>
      <c r="Q704" s="14">
        <f t="shared" si="29"/>
        <v>6.1</v>
      </c>
      <c r="R704" s="169">
        <f t="shared" si="30"/>
        <v>4.8666666666666663</v>
      </c>
    </row>
    <row r="705" spans="13:18" x14ac:dyDescent="0.2">
      <c r="M705" s="168" t="s">
        <v>63</v>
      </c>
      <c r="N705" s="14" t="s">
        <v>64</v>
      </c>
      <c r="O705" s="167">
        <v>38624</v>
      </c>
      <c r="P705" s="14">
        <v>7.3</v>
      </c>
      <c r="Q705" s="14">
        <f t="shared" si="29"/>
        <v>9.6999999999999993</v>
      </c>
      <c r="R705" s="169">
        <f t="shared" si="30"/>
        <v>6.6333333333333329</v>
      </c>
    </row>
    <row r="706" spans="13:18" x14ac:dyDescent="0.2">
      <c r="M706" s="168" t="s">
        <v>63</v>
      </c>
      <c r="N706" s="14" t="s">
        <v>64</v>
      </c>
      <c r="O706" s="167">
        <v>38625</v>
      </c>
      <c r="P706" s="14">
        <v>9.9</v>
      </c>
      <c r="Q706" s="14">
        <f t="shared" si="29"/>
        <v>7.1</v>
      </c>
      <c r="R706" s="169">
        <f t="shared" si="30"/>
        <v>7.6333333333333329</v>
      </c>
    </row>
    <row r="707" spans="13:18" x14ac:dyDescent="0.2">
      <c r="M707" s="168" t="s">
        <v>63</v>
      </c>
      <c r="N707" s="14" t="s">
        <v>64</v>
      </c>
      <c r="O707" s="167">
        <v>38626</v>
      </c>
      <c r="P707" s="14">
        <v>9.9</v>
      </c>
      <c r="Q707" s="14">
        <f t="shared" si="29"/>
        <v>7.1</v>
      </c>
      <c r="R707" s="169">
        <f t="shared" si="30"/>
        <v>7.9666666666666659</v>
      </c>
    </row>
    <row r="708" spans="13:18" x14ac:dyDescent="0.2">
      <c r="M708" s="168" t="s">
        <v>63</v>
      </c>
      <c r="N708" s="14" t="s">
        <v>64</v>
      </c>
      <c r="O708" s="167">
        <v>38627</v>
      </c>
      <c r="P708" s="14">
        <v>10.1</v>
      </c>
      <c r="Q708" s="14">
        <f t="shared" si="29"/>
        <v>6.9</v>
      </c>
      <c r="R708" s="169">
        <f t="shared" si="30"/>
        <v>7.0333333333333341</v>
      </c>
    </row>
    <row r="709" spans="13:18" x14ac:dyDescent="0.2">
      <c r="M709" s="168" t="s">
        <v>63</v>
      </c>
      <c r="N709" s="14" t="s">
        <v>64</v>
      </c>
      <c r="O709" s="167">
        <v>38628</v>
      </c>
      <c r="P709" s="14">
        <v>9.5</v>
      </c>
      <c r="Q709" s="14">
        <f t="shared" si="29"/>
        <v>7.5</v>
      </c>
      <c r="R709" s="169">
        <f t="shared" si="30"/>
        <v>7.166666666666667</v>
      </c>
    </row>
    <row r="710" spans="13:18" x14ac:dyDescent="0.2">
      <c r="M710" s="168" t="s">
        <v>63</v>
      </c>
      <c r="N710" s="14" t="s">
        <v>64</v>
      </c>
      <c r="O710" s="167">
        <v>38629</v>
      </c>
      <c r="P710" s="14">
        <v>8.6</v>
      </c>
      <c r="Q710" s="14">
        <f t="shared" si="29"/>
        <v>8.4</v>
      </c>
      <c r="R710" s="169">
        <f t="shared" si="30"/>
        <v>7.6000000000000005</v>
      </c>
    </row>
    <row r="711" spans="13:18" x14ac:dyDescent="0.2">
      <c r="M711" s="168" t="s">
        <v>63</v>
      </c>
      <c r="N711" s="14" t="s">
        <v>64</v>
      </c>
      <c r="O711" s="167">
        <v>38630</v>
      </c>
      <c r="P711" s="14">
        <v>7.9</v>
      </c>
      <c r="Q711" s="14">
        <f t="shared" si="29"/>
        <v>9.1</v>
      </c>
      <c r="R711" s="169">
        <f t="shared" si="30"/>
        <v>8.3333333333333339</v>
      </c>
    </row>
    <row r="712" spans="13:18" x14ac:dyDescent="0.2">
      <c r="M712" s="168" t="s">
        <v>63</v>
      </c>
      <c r="N712" s="14" t="s">
        <v>64</v>
      </c>
      <c r="O712" s="167">
        <v>38631</v>
      </c>
      <c r="P712" s="14">
        <v>8.3000000000000007</v>
      </c>
      <c r="Q712" s="14">
        <f t="shared" si="29"/>
        <v>8.6999999999999993</v>
      </c>
      <c r="R712" s="169">
        <f t="shared" si="30"/>
        <v>8.7333333333333325</v>
      </c>
    </row>
    <row r="713" spans="13:18" x14ac:dyDescent="0.2">
      <c r="M713" s="168" t="s">
        <v>63</v>
      </c>
      <c r="N713" s="14" t="s">
        <v>64</v>
      </c>
      <c r="O713" s="167">
        <v>38632</v>
      </c>
      <c r="P713" s="14">
        <v>10.3</v>
      </c>
      <c r="Q713" s="14">
        <f t="shared" si="29"/>
        <v>6.6999999999999993</v>
      </c>
      <c r="R713" s="169">
        <f t="shared" si="30"/>
        <v>8.1666666666666661</v>
      </c>
    </row>
    <row r="714" spans="13:18" x14ac:dyDescent="0.2">
      <c r="M714" s="168" t="s">
        <v>63</v>
      </c>
      <c r="N714" s="14" t="s">
        <v>64</v>
      </c>
      <c r="O714" s="167">
        <v>38633</v>
      </c>
      <c r="P714" s="14">
        <v>9.6</v>
      </c>
      <c r="Q714" s="14">
        <f t="shared" si="29"/>
        <v>7.4</v>
      </c>
      <c r="R714" s="169">
        <f t="shared" si="30"/>
        <v>7.5999999999999988</v>
      </c>
    </row>
    <row r="715" spans="13:18" x14ac:dyDescent="0.2">
      <c r="M715" s="168" t="s">
        <v>63</v>
      </c>
      <c r="N715" s="14" t="s">
        <v>64</v>
      </c>
      <c r="O715" s="167">
        <v>38634</v>
      </c>
      <c r="P715" s="14">
        <v>10.1</v>
      </c>
      <c r="Q715" s="14">
        <f t="shared" si="29"/>
        <v>6.9</v>
      </c>
      <c r="R715" s="169">
        <f t="shared" si="30"/>
        <v>7</v>
      </c>
    </row>
    <row r="716" spans="13:18" x14ac:dyDescent="0.2">
      <c r="M716" s="168" t="s">
        <v>63</v>
      </c>
      <c r="N716" s="14" t="s">
        <v>64</v>
      </c>
      <c r="O716" s="167">
        <v>38635</v>
      </c>
      <c r="P716" s="14">
        <v>10.8</v>
      </c>
      <c r="Q716" s="14">
        <f t="shared" si="29"/>
        <v>6.1999999999999993</v>
      </c>
      <c r="R716" s="169">
        <f t="shared" si="30"/>
        <v>6.833333333333333</v>
      </c>
    </row>
    <row r="717" spans="13:18" x14ac:dyDescent="0.2">
      <c r="M717" s="168" t="s">
        <v>63</v>
      </c>
      <c r="N717" s="14" t="s">
        <v>64</v>
      </c>
      <c r="O717" s="167">
        <v>38636</v>
      </c>
      <c r="P717" s="14">
        <v>12.5</v>
      </c>
      <c r="Q717" s="14">
        <f t="shared" ref="Q717:Q780" si="31">IF($D$45&gt;P717,$D$45-P717,0)</f>
        <v>4.5</v>
      </c>
      <c r="R717" s="169">
        <f t="shared" si="30"/>
        <v>5.8666666666666671</v>
      </c>
    </row>
    <row r="718" spans="13:18" x14ac:dyDescent="0.2">
      <c r="M718" s="168" t="s">
        <v>63</v>
      </c>
      <c r="N718" s="14" t="s">
        <v>64</v>
      </c>
      <c r="O718" s="167">
        <v>38637</v>
      </c>
      <c r="P718" s="14">
        <v>8.5</v>
      </c>
      <c r="Q718" s="14">
        <f t="shared" si="31"/>
        <v>8.5</v>
      </c>
      <c r="R718" s="169">
        <f t="shared" si="30"/>
        <v>6.3999999999999995</v>
      </c>
    </row>
    <row r="719" spans="13:18" x14ac:dyDescent="0.2">
      <c r="M719" s="168" t="s">
        <v>63</v>
      </c>
      <c r="N719" s="14" t="s">
        <v>64</v>
      </c>
      <c r="O719" s="167">
        <v>38638</v>
      </c>
      <c r="P719" s="14">
        <v>7.9</v>
      </c>
      <c r="Q719" s="14">
        <f t="shared" si="31"/>
        <v>9.1</v>
      </c>
      <c r="R719" s="169">
        <f t="shared" ref="R719:R782" si="32">AVERAGE(Q717:Q719)</f>
        <v>7.3666666666666671</v>
      </c>
    </row>
    <row r="720" spans="13:18" x14ac:dyDescent="0.2">
      <c r="M720" s="168" t="s">
        <v>63</v>
      </c>
      <c r="N720" s="14" t="s">
        <v>64</v>
      </c>
      <c r="O720" s="167">
        <v>38639</v>
      </c>
      <c r="P720" s="14">
        <v>8.6</v>
      </c>
      <c r="Q720" s="14">
        <f t="shared" si="31"/>
        <v>8.4</v>
      </c>
      <c r="R720" s="169">
        <f t="shared" si="32"/>
        <v>8.6666666666666661</v>
      </c>
    </row>
    <row r="721" spans="13:18" x14ac:dyDescent="0.2">
      <c r="M721" s="168" t="s">
        <v>63</v>
      </c>
      <c r="N721" s="14" t="s">
        <v>64</v>
      </c>
      <c r="O721" s="167">
        <v>38640</v>
      </c>
      <c r="P721" s="14">
        <v>4.4000000000000004</v>
      </c>
      <c r="Q721" s="14">
        <f t="shared" si="31"/>
        <v>12.6</v>
      </c>
      <c r="R721" s="169">
        <f t="shared" si="32"/>
        <v>10.033333333333333</v>
      </c>
    </row>
    <row r="722" spans="13:18" x14ac:dyDescent="0.2">
      <c r="M722" s="168" t="s">
        <v>63</v>
      </c>
      <c r="N722" s="14" t="s">
        <v>64</v>
      </c>
      <c r="O722" s="167">
        <v>38641</v>
      </c>
      <c r="P722" s="14">
        <v>1</v>
      </c>
      <c r="Q722" s="14">
        <f t="shared" si="31"/>
        <v>16</v>
      </c>
      <c r="R722" s="169">
        <f t="shared" si="32"/>
        <v>12.333333333333334</v>
      </c>
    </row>
    <row r="723" spans="13:18" x14ac:dyDescent="0.2">
      <c r="M723" s="168" t="s">
        <v>63</v>
      </c>
      <c r="N723" s="14" t="s">
        <v>64</v>
      </c>
      <c r="O723" s="167">
        <v>38642</v>
      </c>
      <c r="P723" s="14">
        <v>-1.5</v>
      </c>
      <c r="Q723" s="14">
        <f t="shared" si="31"/>
        <v>18.5</v>
      </c>
      <c r="R723" s="169">
        <f t="shared" si="32"/>
        <v>15.700000000000001</v>
      </c>
    </row>
    <row r="724" spans="13:18" x14ac:dyDescent="0.2">
      <c r="M724" s="168" t="s">
        <v>63</v>
      </c>
      <c r="N724" s="14" t="s">
        <v>64</v>
      </c>
      <c r="O724" s="167">
        <v>38643</v>
      </c>
      <c r="P724" s="14">
        <v>-1.3</v>
      </c>
      <c r="Q724" s="14">
        <f t="shared" si="31"/>
        <v>18.3</v>
      </c>
      <c r="R724" s="169">
        <f t="shared" si="32"/>
        <v>17.599999999999998</v>
      </c>
    </row>
    <row r="725" spans="13:18" x14ac:dyDescent="0.2">
      <c r="M725" s="168" t="s">
        <v>63</v>
      </c>
      <c r="N725" s="14" t="s">
        <v>64</v>
      </c>
      <c r="O725" s="167">
        <v>38644</v>
      </c>
      <c r="P725" s="14">
        <v>-2.5</v>
      </c>
      <c r="Q725" s="14">
        <f t="shared" si="31"/>
        <v>19.5</v>
      </c>
      <c r="R725" s="169">
        <f t="shared" si="32"/>
        <v>18.766666666666666</v>
      </c>
    </row>
    <row r="726" spans="13:18" x14ac:dyDescent="0.2">
      <c r="M726" s="168" t="s">
        <v>63</v>
      </c>
      <c r="N726" s="14" t="s">
        <v>64</v>
      </c>
      <c r="O726" s="167">
        <v>38645</v>
      </c>
      <c r="P726" s="14">
        <v>-1.8</v>
      </c>
      <c r="Q726" s="14">
        <f t="shared" si="31"/>
        <v>18.8</v>
      </c>
      <c r="R726" s="169">
        <f t="shared" si="32"/>
        <v>18.866666666666664</v>
      </c>
    </row>
    <row r="727" spans="13:18" x14ac:dyDescent="0.2">
      <c r="M727" s="168" t="s">
        <v>63</v>
      </c>
      <c r="N727" s="14" t="s">
        <v>64</v>
      </c>
      <c r="O727" s="167">
        <v>38646</v>
      </c>
      <c r="P727" s="14">
        <v>3.9</v>
      </c>
      <c r="Q727" s="14">
        <f t="shared" si="31"/>
        <v>13.1</v>
      </c>
      <c r="R727" s="169">
        <f t="shared" si="32"/>
        <v>17.133333333333333</v>
      </c>
    </row>
    <row r="728" spans="13:18" x14ac:dyDescent="0.2">
      <c r="M728" s="168" t="s">
        <v>63</v>
      </c>
      <c r="N728" s="14" t="s">
        <v>64</v>
      </c>
      <c r="O728" s="167">
        <v>38647</v>
      </c>
      <c r="P728" s="14">
        <v>1.6</v>
      </c>
      <c r="Q728" s="14">
        <f t="shared" si="31"/>
        <v>15.4</v>
      </c>
      <c r="R728" s="169">
        <f t="shared" si="32"/>
        <v>15.766666666666666</v>
      </c>
    </row>
    <row r="729" spans="13:18" x14ac:dyDescent="0.2">
      <c r="M729" s="168" t="s">
        <v>63</v>
      </c>
      <c r="N729" s="14" t="s">
        <v>64</v>
      </c>
      <c r="O729" s="167">
        <v>38648</v>
      </c>
      <c r="P729" s="14">
        <v>-0.4</v>
      </c>
      <c r="Q729" s="14">
        <f t="shared" si="31"/>
        <v>17.399999999999999</v>
      </c>
      <c r="R729" s="169">
        <f t="shared" si="32"/>
        <v>15.299999999999999</v>
      </c>
    </row>
    <row r="730" spans="13:18" x14ac:dyDescent="0.2">
      <c r="M730" s="168" t="s">
        <v>63</v>
      </c>
      <c r="N730" s="14" t="s">
        <v>64</v>
      </c>
      <c r="O730" s="167">
        <v>38649</v>
      </c>
      <c r="P730" s="14">
        <v>-5.7</v>
      </c>
      <c r="Q730" s="14">
        <f t="shared" si="31"/>
        <v>22.7</v>
      </c>
      <c r="R730" s="169">
        <f t="shared" si="32"/>
        <v>18.5</v>
      </c>
    </row>
    <row r="731" spans="13:18" x14ac:dyDescent="0.2">
      <c r="M731" s="168" t="s">
        <v>63</v>
      </c>
      <c r="N731" s="14" t="s">
        <v>64</v>
      </c>
      <c r="O731" s="167">
        <v>38650</v>
      </c>
      <c r="P731" s="14">
        <v>-2.9</v>
      </c>
      <c r="Q731" s="14">
        <f t="shared" si="31"/>
        <v>19.899999999999999</v>
      </c>
      <c r="R731" s="169">
        <f t="shared" si="32"/>
        <v>19.999999999999996</v>
      </c>
    </row>
    <row r="732" spans="13:18" x14ac:dyDescent="0.2">
      <c r="M732" s="168" t="s">
        <v>63</v>
      </c>
      <c r="N732" s="14" t="s">
        <v>64</v>
      </c>
      <c r="O732" s="167">
        <v>38651</v>
      </c>
      <c r="P732" s="14">
        <v>0.9</v>
      </c>
      <c r="Q732" s="14">
        <f t="shared" si="31"/>
        <v>16.100000000000001</v>
      </c>
      <c r="R732" s="169">
        <f t="shared" si="32"/>
        <v>19.566666666666666</v>
      </c>
    </row>
    <row r="733" spans="13:18" x14ac:dyDescent="0.2">
      <c r="M733" s="168" t="s">
        <v>63</v>
      </c>
      <c r="N733" s="14" t="s">
        <v>64</v>
      </c>
      <c r="O733" s="167">
        <v>38652</v>
      </c>
      <c r="P733" s="14">
        <v>-1.2</v>
      </c>
      <c r="Q733" s="14">
        <f t="shared" si="31"/>
        <v>18.2</v>
      </c>
      <c r="R733" s="169">
        <f t="shared" si="32"/>
        <v>18.066666666666666</v>
      </c>
    </row>
    <row r="734" spans="13:18" x14ac:dyDescent="0.2">
      <c r="M734" s="168" t="s">
        <v>63</v>
      </c>
      <c r="N734" s="14" t="s">
        <v>64</v>
      </c>
      <c r="O734" s="167">
        <v>38653</v>
      </c>
      <c r="P734" s="14">
        <v>5.5</v>
      </c>
      <c r="Q734" s="14">
        <f t="shared" si="31"/>
        <v>11.5</v>
      </c>
      <c r="R734" s="169">
        <f t="shared" si="32"/>
        <v>15.266666666666666</v>
      </c>
    </row>
    <row r="735" spans="13:18" x14ac:dyDescent="0.2">
      <c r="M735" s="168" t="s">
        <v>63</v>
      </c>
      <c r="N735" s="14" t="s">
        <v>64</v>
      </c>
      <c r="O735" s="167">
        <v>38654</v>
      </c>
      <c r="P735" s="14">
        <v>8.3000000000000007</v>
      </c>
      <c r="Q735" s="14">
        <f t="shared" si="31"/>
        <v>8.6999999999999993</v>
      </c>
      <c r="R735" s="169">
        <f t="shared" si="32"/>
        <v>12.799999999999999</v>
      </c>
    </row>
    <row r="736" spans="13:18" x14ac:dyDescent="0.2">
      <c r="M736" s="168" t="s">
        <v>63</v>
      </c>
      <c r="N736" s="14" t="s">
        <v>64</v>
      </c>
      <c r="O736" s="167">
        <v>38655</v>
      </c>
      <c r="P736" s="14">
        <v>8.5</v>
      </c>
      <c r="Q736" s="14">
        <f t="shared" si="31"/>
        <v>8.5</v>
      </c>
      <c r="R736" s="169">
        <f t="shared" si="32"/>
        <v>9.5666666666666664</v>
      </c>
    </row>
    <row r="737" spans="13:18" x14ac:dyDescent="0.2">
      <c r="M737" s="168" t="s">
        <v>63</v>
      </c>
      <c r="N737" s="14" t="s">
        <v>64</v>
      </c>
      <c r="O737" s="167">
        <v>38656</v>
      </c>
      <c r="P737" s="14">
        <v>9.1</v>
      </c>
      <c r="Q737" s="14">
        <f t="shared" si="31"/>
        <v>7.9</v>
      </c>
      <c r="R737" s="169">
        <f t="shared" si="32"/>
        <v>8.3666666666666671</v>
      </c>
    </row>
    <row r="738" spans="13:18" x14ac:dyDescent="0.2">
      <c r="M738" s="168" t="s">
        <v>63</v>
      </c>
      <c r="N738" s="14" t="s">
        <v>64</v>
      </c>
      <c r="O738" s="167">
        <v>38657</v>
      </c>
      <c r="P738" s="14">
        <v>7.2</v>
      </c>
      <c r="Q738" s="14">
        <f t="shared" si="31"/>
        <v>9.8000000000000007</v>
      </c>
      <c r="R738" s="169">
        <f t="shared" si="32"/>
        <v>8.7333333333333325</v>
      </c>
    </row>
    <row r="739" spans="13:18" x14ac:dyDescent="0.2">
      <c r="M739" s="168" t="s">
        <v>63</v>
      </c>
      <c r="N739" s="14" t="s">
        <v>64</v>
      </c>
      <c r="O739" s="167">
        <v>38658</v>
      </c>
      <c r="P739" s="14">
        <v>8.1</v>
      </c>
      <c r="Q739" s="14">
        <f t="shared" si="31"/>
        <v>8.9</v>
      </c>
      <c r="R739" s="169">
        <f t="shared" si="32"/>
        <v>8.8666666666666671</v>
      </c>
    </row>
    <row r="740" spans="13:18" x14ac:dyDescent="0.2">
      <c r="M740" s="168" t="s">
        <v>63</v>
      </c>
      <c r="N740" s="14" t="s">
        <v>64</v>
      </c>
      <c r="O740" s="167">
        <v>38659</v>
      </c>
      <c r="P740" s="14">
        <v>8.3000000000000007</v>
      </c>
      <c r="Q740" s="14">
        <f t="shared" si="31"/>
        <v>8.6999999999999993</v>
      </c>
      <c r="R740" s="169">
        <f t="shared" si="32"/>
        <v>9.1333333333333346</v>
      </c>
    </row>
    <row r="741" spans="13:18" x14ac:dyDescent="0.2">
      <c r="M741" s="168" t="s">
        <v>63</v>
      </c>
      <c r="N741" s="14" t="s">
        <v>64</v>
      </c>
      <c r="O741" s="167">
        <v>38660</v>
      </c>
      <c r="P741" s="14">
        <v>11.2</v>
      </c>
      <c r="Q741" s="14">
        <f t="shared" si="31"/>
        <v>5.8000000000000007</v>
      </c>
      <c r="R741" s="169">
        <f t="shared" si="32"/>
        <v>7.8000000000000007</v>
      </c>
    </row>
    <row r="742" spans="13:18" x14ac:dyDescent="0.2">
      <c r="M742" s="168" t="s">
        <v>63</v>
      </c>
      <c r="N742" s="14" t="s">
        <v>64</v>
      </c>
      <c r="O742" s="167">
        <v>38661</v>
      </c>
      <c r="P742" s="14">
        <v>8.5</v>
      </c>
      <c r="Q742" s="14">
        <f t="shared" si="31"/>
        <v>8.5</v>
      </c>
      <c r="R742" s="169">
        <f t="shared" si="32"/>
        <v>7.666666666666667</v>
      </c>
    </row>
    <row r="743" spans="13:18" x14ac:dyDescent="0.2">
      <c r="M743" s="168" t="s">
        <v>63</v>
      </c>
      <c r="N743" s="14" t="s">
        <v>64</v>
      </c>
      <c r="O743" s="167">
        <v>38662</v>
      </c>
      <c r="P743" s="14">
        <v>7.3</v>
      </c>
      <c r="Q743" s="14">
        <f t="shared" si="31"/>
        <v>9.6999999999999993</v>
      </c>
      <c r="R743" s="169">
        <f t="shared" si="32"/>
        <v>8</v>
      </c>
    </row>
    <row r="744" spans="13:18" x14ac:dyDescent="0.2">
      <c r="M744" s="168" t="s">
        <v>63</v>
      </c>
      <c r="N744" s="14" t="s">
        <v>64</v>
      </c>
      <c r="O744" s="167">
        <v>38663</v>
      </c>
      <c r="P744" s="14">
        <v>9.5</v>
      </c>
      <c r="Q744" s="14">
        <f t="shared" si="31"/>
        <v>7.5</v>
      </c>
      <c r="R744" s="169">
        <f t="shared" si="32"/>
        <v>8.5666666666666664</v>
      </c>
    </row>
    <row r="745" spans="13:18" x14ac:dyDescent="0.2">
      <c r="M745" s="168" t="s">
        <v>63</v>
      </c>
      <c r="N745" s="14" t="s">
        <v>64</v>
      </c>
      <c r="O745" s="167">
        <v>38664</v>
      </c>
      <c r="P745" s="14">
        <v>7.5</v>
      </c>
      <c r="Q745" s="14">
        <f t="shared" si="31"/>
        <v>9.5</v>
      </c>
      <c r="R745" s="169">
        <f t="shared" si="32"/>
        <v>8.9</v>
      </c>
    </row>
    <row r="746" spans="13:18" x14ac:dyDescent="0.2">
      <c r="M746" s="168" t="s">
        <v>63</v>
      </c>
      <c r="N746" s="14" t="s">
        <v>64</v>
      </c>
      <c r="O746" s="167">
        <v>38665</v>
      </c>
      <c r="P746" s="14">
        <v>8.8000000000000007</v>
      </c>
      <c r="Q746" s="14">
        <f t="shared" si="31"/>
        <v>8.1999999999999993</v>
      </c>
      <c r="R746" s="169">
        <f t="shared" si="32"/>
        <v>8.4</v>
      </c>
    </row>
    <row r="747" spans="13:18" x14ac:dyDescent="0.2">
      <c r="M747" s="168" t="s">
        <v>63</v>
      </c>
      <c r="N747" s="14" t="s">
        <v>64</v>
      </c>
      <c r="O747" s="167">
        <v>38666</v>
      </c>
      <c r="P747" s="14">
        <v>5.4</v>
      </c>
      <c r="Q747" s="14">
        <f t="shared" si="31"/>
        <v>11.6</v>
      </c>
      <c r="R747" s="169">
        <f t="shared" si="32"/>
        <v>9.7666666666666657</v>
      </c>
    </row>
    <row r="748" spans="13:18" x14ac:dyDescent="0.2">
      <c r="M748" s="168" t="s">
        <v>63</v>
      </c>
      <c r="N748" s="14" t="s">
        <v>64</v>
      </c>
      <c r="O748" s="167">
        <v>38667</v>
      </c>
      <c r="P748" s="14">
        <v>3.1</v>
      </c>
      <c r="Q748" s="14">
        <f t="shared" si="31"/>
        <v>13.9</v>
      </c>
      <c r="R748" s="169">
        <f t="shared" si="32"/>
        <v>11.233333333333333</v>
      </c>
    </row>
    <row r="749" spans="13:18" x14ac:dyDescent="0.2">
      <c r="M749" s="168" t="s">
        <v>63</v>
      </c>
      <c r="N749" s="14" t="s">
        <v>64</v>
      </c>
      <c r="O749" s="167">
        <v>38668</v>
      </c>
      <c r="P749" s="14">
        <v>8.1</v>
      </c>
      <c r="Q749" s="14">
        <f t="shared" si="31"/>
        <v>8.9</v>
      </c>
      <c r="R749" s="169">
        <f t="shared" si="32"/>
        <v>11.466666666666667</v>
      </c>
    </row>
    <row r="750" spans="13:18" x14ac:dyDescent="0.2">
      <c r="M750" s="168" t="s">
        <v>63</v>
      </c>
      <c r="N750" s="14" t="s">
        <v>64</v>
      </c>
      <c r="O750" s="167">
        <v>38669</v>
      </c>
      <c r="P750" s="14">
        <v>5.8</v>
      </c>
      <c r="Q750" s="14">
        <f t="shared" si="31"/>
        <v>11.2</v>
      </c>
      <c r="R750" s="169">
        <f t="shared" si="32"/>
        <v>11.333333333333334</v>
      </c>
    </row>
    <row r="751" spans="13:18" x14ac:dyDescent="0.2">
      <c r="M751" s="168" t="s">
        <v>63</v>
      </c>
      <c r="N751" s="14" t="s">
        <v>64</v>
      </c>
      <c r="O751" s="167">
        <v>38670</v>
      </c>
      <c r="P751" s="14">
        <v>7.3</v>
      </c>
      <c r="Q751" s="14">
        <f t="shared" si="31"/>
        <v>9.6999999999999993</v>
      </c>
      <c r="R751" s="169">
        <f t="shared" si="32"/>
        <v>9.9333333333333336</v>
      </c>
    </row>
    <row r="752" spans="13:18" x14ac:dyDescent="0.2">
      <c r="M752" s="168" t="s">
        <v>63</v>
      </c>
      <c r="N752" s="14" t="s">
        <v>64</v>
      </c>
      <c r="O752" s="167">
        <v>38671</v>
      </c>
      <c r="P752" s="14">
        <v>4.3</v>
      </c>
      <c r="Q752" s="14">
        <f t="shared" si="31"/>
        <v>12.7</v>
      </c>
      <c r="R752" s="169">
        <f t="shared" si="32"/>
        <v>11.199999999999998</v>
      </c>
    </row>
    <row r="753" spans="13:18" x14ac:dyDescent="0.2">
      <c r="M753" s="168" t="s">
        <v>63</v>
      </c>
      <c r="N753" s="14" t="s">
        <v>64</v>
      </c>
      <c r="O753" s="167">
        <v>38672</v>
      </c>
      <c r="P753" s="14">
        <v>-1.5</v>
      </c>
      <c r="Q753" s="14">
        <f t="shared" si="31"/>
        <v>18.5</v>
      </c>
      <c r="R753" s="169">
        <f t="shared" si="32"/>
        <v>13.633333333333333</v>
      </c>
    </row>
    <row r="754" spans="13:18" x14ac:dyDescent="0.2">
      <c r="M754" s="168" t="s">
        <v>63</v>
      </c>
      <c r="N754" s="14" t="s">
        <v>64</v>
      </c>
      <c r="O754" s="167">
        <v>38673</v>
      </c>
      <c r="P754" s="14">
        <v>-2.7</v>
      </c>
      <c r="Q754" s="14">
        <f t="shared" si="31"/>
        <v>19.7</v>
      </c>
      <c r="R754" s="169">
        <f t="shared" si="32"/>
        <v>16.966666666666665</v>
      </c>
    </row>
    <row r="755" spans="13:18" x14ac:dyDescent="0.2">
      <c r="M755" s="168" t="s">
        <v>63</v>
      </c>
      <c r="N755" s="14" t="s">
        <v>64</v>
      </c>
      <c r="O755" s="167">
        <v>38674</v>
      </c>
      <c r="P755" s="14">
        <v>-1.1000000000000001</v>
      </c>
      <c r="Q755" s="14">
        <f t="shared" si="31"/>
        <v>18.100000000000001</v>
      </c>
      <c r="R755" s="169">
        <f t="shared" si="32"/>
        <v>18.766666666666669</v>
      </c>
    </row>
    <row r="756" spans="13:18" x14ac:dyDescent="0.2">
      <c r="M756" s="168" t="s">
        <v>63</v>
      </c>
      <c r="N756" s="14" t="s">
        <v>64</v>
      </c>
      <c r="O756" s="167">
        <v>38675</v>
      </c>
      <c r="P756" s="14">
        <v>-1.3</v>
      </c>
      <c r="Q756" s="14">
        <f t="shared" si="31"/>
        <v>18.3</v>
      </c>
      <c r="R756" s="169">
        <f t="shared" si="32"/>
        <v>18.7</v>
      </c>
    </row>
    <row r="757" spans="13:18" x14ac:dyDescent="0.2">
      <c r="M757" s="168" t="s">
        <v>63</v>
      </c>
      <c r="N757" s="14" t="s">
        <v>64</v>
      </c>
      <c r="O757" s="167">
        <v>38676</v>
      </c>
      <c r="P757" s="14">
        <v>0</v>
      </c>
      <c r="Q757" s="14">
        <f t="shared" si="31"/>
        <v>17</v>
      </c>
      <c r="R757" s="169">
        <f t="shared" si="32"/>
        <v>17.8</v>
      </c>
    </row>
    <row r="758" spans="13:18" x14ac:dyDescent="0.2">
      <c r="M758" s="168" t="s">
        <v>63</v>
      </c>
      <c r="N758" s="14" t="s">
        <v>64</v>
      </c>
      <c r="O758" s="167">
        <v>38677</v>
      </c>
      <c r="P758" s="14">
        <v>-0.3</v>
      </c>
      <c r="Q758" s="14">
        <f t="shared" si="31"/>
        <v>17.3</v>
      </c>
      <c r="R758" s="169">
        <f t="shared" si="32"/>
        <v>17.533333333333331</v>
      </c>
    </row>
    <row r="759" spans="13:18" x14ac:dyDescent="0.2">
      <c r="M759" s="168" t="s">
        <v>63</v>
      </c>
      <c r="N759" s="14" t="s">
        <v>64</v>
      </c>
      <c r="O759" s="167">
        <v>38678</v>
      </c>
      <c r="P759" s="14">
        <v>-0.1</v>
      </c>
      <c r="Q759" s="14">
        <f t="shared" si="31"/>
        <v>17.100000000000001</v>
      </c>
      <c r="R759" s="169">
        <f t="shared" si="32"/>
        <v>17.133333333333333</v>
      </c>
    </row>
    <row r="760" spans="13:18" x14ac:dyDescent="0.2">
      <c r="M760" s="168" t="s">
        <v>63</v>
      </c>
      <c r="N760" s="14" t="s">
        <v>64</v>
      </c>
      <c r="O760" s="167">
        <v>38679</v>
      </c>
      <c r="P760" s="14">
        <v>-0.3</v>
      </c>
      <c r="Q760" s="14">
        <f t="shared" si="31"/>
        <v>17.3</v>
      </c>
      <c r="R760" s="169">
        <f t="shared" si="32"/>
        <v>17.233333333333334</v>
      </c>
    </row>
    <row r="761" spans="13:18" x14ac:dyDescent="0.2">
      <c r="M761" s="168" t="s">
        <v>63</v>
      </c>
      <c r="N761" s="14" t="s">
        <v>64</v>
      </c>
      <c r="O761" s="167">
        <v>38680</v>
      </c>
      <c r="P761" s="14">
        <v>3.4</v>
      </c>
      <c r="Q761" s="14">
        <f t="shared" si="31"/>
        <v>13.6</v>
      </c>
      <c r="R761" s="169">
        <f t="shared" si="32"/>
        <v>16.000000000000004</v>
      </c>
    </row>
    <row r="762" spans="13:18" x14ac:dyDescent="0.2">
      <c r="M762" s="168" t="s">
        <v>63</v>
      </c>
      <c r="N762" s="14" t="s">
        <v>64</v>
      </c>
      <c r="O762" s="167">
        <v>38681</v>
      </c>
      <c r="P762" s="14">
        <v>1.9</v>
      </c>
      <c r="Q762" s="14">
        <f t="shared" si="31"/>
        <v>15.1</v>
      </c>
      <c r="R762" s="169">
        <f t="shared" si="32"/>
        <v>15.333333333333334</v>
      </c>
    </row>
    <row r="763" spans="13:18" x14ac:dyDescent="0.2">
      <c r="M763" s="168" t="s">
        <v>63</v>
      </c>
      <c r="N763" s="14" t="s">
        <v>64</v>
      </c>
      <c r="O763" s="167">
        <v>38682</v>
      </c>
      <c r="P763" s="14">
        <v>0.3</v>
      </c>
      <c r="Q763" s="14">
        <f t="shared" si="31"/>
        <v>16.7</v>
      </c>
      <c r="R763" s="169">
        <f t="shared" si="32"/>
        <v>15.133333333333333</v>
      </c>
    </row>
    <row r="764" spans="13:18" x14ac:dyDescent="0.2">
      <c r="M764" s="168" t="s">
        <v>63</v>
      </c>
      <c r="N764" s="14" t="s">
        <v>64</v>
      </c>
      <c r="O764" s="167">
        <v>38683</v>
      </c>
      <c r="P764" s="14">
        <v>-1.8</v>
      </c>
      <c r="Q764" s="14">
        <f t="shared" si="31"/>
        <v>18.8</v>
      </c>
      <c r="R764" s="169">
        <f t="shared" si="32"/>
        <v>16.866666666666664</v>
      </c>
    </row>
    <row r="765" spans="13:18" x14ac:dyDescent="0.2">
      <c r="M765" s="168" t="s">
        <v>63</v>
      </c>
      <c r="N765" s="14" t="s">
        <v>64</v>
      </c>
      <c r="O765" s="167">
        <v>38684</v>
      </c>
      <c r="P765" s="14">
        <v>-3.7</v>
      </c>
      <c r="Q765" s="14">
        <f t="shared" si="31"/>
        <v>20.7</v>
      </c>
      <c r="R765" s="169">
        <f t="shared" si="32"/>
        <v>18.733333333333334</v>
      </c>
    </row>
    <row r="766" spans="13:18" x14ac:dyDescent="0.2">
      <c r="M766" s="168" t="s">
        <v>63</v>
      </c>
      <c r="N766" s="14" t="s">
        <v>64</v>
      </c>
      <c r="O766" s="167">
        <v>38685</v>
      </c>
      <c r="P766" s="14">
        <v>-10.7</v>
      </c>
      <c r="Q766" s="14">
        <f t="shared" si="31"/>
        <v>27.7</v>
      </c>
      <c r="R766" s="169">
        <f t="shared" si="32"/>
        <v>22.400000000000002</v>
      </c>
    </row>
    <row r="767" spans="13:18" x14ac:dyDescent="0.2">
      <c r="M767" s="168" t="s">
        <v>63</v>
      </c>
      <c r="N767" s="14" t="s">
        <v>64</v>
      </c>
      <c r="O767" s="167">
        <v>38686</v>
      </c>
      <c r="P767" s="14">
        <v>-8.1</v>
      </c>
      <c r="Q767" s="14">
        <f t="shared" si="31"/>
        <v>25.1</v>
      </c>
      <c r="R767" s="169">
        <f t="shared" si="32"/>
        <v>24.5</v>
      </c>
    </row>
    <row r="768" spans="13:18" x14ac:dyDescent="0.2">
      <c r="M768" s="168" t="s">
        <v>63</v>
      </c>
      <c r="N768" s="14" t="s">
        <v>64</v>
      </c>
      <c r="O768" s="167">
        <v>38687</v>
      </c>
      <c r="P768" s="14">
        <v>-6.9</v>
      </c>
      <c r="Q768" s="14">
        <f t="shared" si="31"/>
        <v>23.9</v>
      </c>
      <c r="R768" s="169">
        <f t="shared" si="32"/>
        <v>25.566666666666663</v>
      </c>
    </row>
    <row r="769" spans="13:18" x14ac:dyDescent="0.2">
      <c r="M769" s="168" t="s">
        <v>63</v>
      </c>
      <c r="N769" s="14" t="s">
        <v>64</v>
      </c>
      <c r="O769" s="167">
        <v>38688</v>
      </c>
      <c r="P769" s="14">
        <v>-0.4</v>
      </c>
      <c r="Q769" s="14">
        <f t="shared" si="31"/>
        <v>17.399999999999999</v>
      </c>
      <c r="R769" s="169">
        <f t="shared" si="32"/>
        <v>22.133333333333336</v>
      </c>
    </row>
    <row r="770" spans="13:18" x14ac:dyDescent="0.2">
      <c r="M770" s="168" t="s">
        <v>63</v>
      </c>
      <c r="N770" s="14" t="s">
        <v>64</v>
      </c>
      <c r="O770" s="167">
        <v>38689</v>
      </c>
      <c r="P770" s="14">
        <v>-1.3</v>
      </c>
      <c r="Q770" s="14">
        <f t="shared" si="31"/>
        <v>18.3</v>
      </c>
      <c r="R770" s="169">
        <f t="shared" si="32"/>
        <v>19.866666666666664</v>
      </c>
    </row>
    <row r="771" spans="13:18" x14ac:dyDescent="0.2">
      <c r="M771" s="168" t="s">
        <v>63</v>
      </c>
      <c r="N771" s="14" t="s">
        <v>64</v>
      </c>
      <c r="O771" s="167">
        <v>38690</v>
      </c>
      <c r="P771" s="14">
        <v>-0.8</v>
      </c>
      <c r="Q771" s="14">
        <f t="shared" si="31"/>
        <v>17.8</v>
      </c>
      <c r="R771" s="169">
        <f t="shared" si="32"/>
        <v>17.833333333333332</v>
      </c>
    </row>
    <row r="772" spans="13:18" x14ac:dyDescent="0.2">
      <c r="M772" s="168" t="s">
        <v>63</v>
      </c>
      <c r="N772" s="14" t="s">
        <v>64</v>
      </c>
      <c r="O772" s="167">
        <v>38691</v>
      </c>
      <c r="P772" s="14">
        <v>0.4</v>
      </c>
      <c r="Q772" s="14">
        <f t="shared" si="31"/>
        <v>16.600000000000001</v>
      </c>
      <c r="R772" s="169">
        <f t="shared" si="32"/>
        <v>17.566666666666666</v>
      </c>
    </row>
    <row r="773" spans="13:18" x14ac:dyDescent="0.2">
      <c r="M773" s="168" t="s">
        <v>63</v>
      </c>
      <c r="N773" s="14" t="s">
        <v>64</v>
      </c>
      <c r="O773" s="167">
        <v>38692</v>
      </c>
      <c r="P773" s="14">
        <v>1.1000000000000001</v>
      </c>
      <c r="Q773" s="14">
        <f t="shared" si="31"/>
        <v>15.9</v>
      </c>
      <c r="R773" s="169">
        <f t="shared" si="32"/>
        <v>16.766666666666669</v>
      </c>
    </row>
    <row r="774" spans="13:18" x14ac:dyDescent="0.2">
      <c r="M774" s="168" t="s">
        <v>63</v>
      </c>
      <c r="N774" s="14" t="s">
        <v>64</v>
      </c>
      <c r="O774" s="167">
        <v>38693</v>
      </c>
      <c r="P774" s="14">
        <v>-0.4</v>
      </c>
      <c r="Q774" s="14">
        <f t="shared" si="31"/>
        <v>17.399999999999999</v>
      </c>
      <c r="R774" s="169">
        <f t="shared" si="32"/>
        <v>16.633333333333333</v>
      </c>
    </row>
    <row r="775" spans="13:18" x14ac:dyDescent="0.2">
      <c r="M775" s="168" t="s">
        <v>63</v>
      </c>
      <c r="N775" s="14" t="s">
        <v>64</v>
      </c>
      <c r="O775" s="167">
        <v>38694</v>
      </c>
      <c r="P775" s="14">
        <v>-2</v>
      </c>
      <c r="Q775" s="14">
        <f t="shared" si="31"/>
        <v>19</v>
      </c>
      <c r="R775" s="169">
        <f t="shared" si="32"/>
        <v>17.433333333333334</v>
      </c>
    </row>
    <row r="776" spans="13:18" x14ac:dyDescent="0.2">
      <c r="M776" s="168" t="s">
        <v>63</v>
      </c>
      <c r="N776" s="14" t="s">
        <v>64</v>
      </c>
      <c r="O776" s="167">
        <v>38695</v>
      </c>
      <c r="P776" s="14">
        <v>-8.5</v>
      </c>
      <c r="Q776" s="14">
        <f t="shared" si="31"/>
        <v>25.5</v>
      </c>
      <c r="R776" s="169">
        <f t="shared" si="32"/>
        <v>20.633333333333333</v>
      </c>
    </row>
    <row r="777" spans="13:18" x14ac:dyDescent="0.2">
      <c r="M777" s="168" t="s">
        <v>63</v>
      </c>
      <c r="N777" s="14" t="s">
        <v>64</v>
      </c>
      <c r="O777" s="167">
        <v>38696</v>
      </c>
      <c r="P777" s="14">
        <v>-7.4</v>
      </c>
      <c r="Q777" s="14">
        <f t="shared" si="31"/>
        <v>24.4</v>
      </c>
      <c r="R777" s="169">
        <f t="shared" si="32"/>
        <v>22.966666666666669</v>
      </c>
    </row>
    <row r="778" spans="13:18" x14ac:dyDescent="0.2">
      <c r="M778" s="168" t="s">
        <v>63</v>
      </c>
      <c r="N778" s="14" t="s">
        <v>64</v>
      </c>
      <c r="O778" s="167">
        <v>38697</v>
      </c>
      <c r="P778" s="14">
        <v>0.1</v>
      </c>
      <c r="Q778" s="14">
        <f t="shared" si="31"/>
        <v>16.899999999999999</v>
      </c>
      <c r="R778" s="169">
        <f t="shared" si="32"/>
        <v>22.266666666666666</v>
      </c>
    </row>
    <row r="779" spans="13:18" x14ac:dyDescent="0.2">
      <c r="M779" s="168" t="s">
        <v>63</v>
      </c>
      <c r="N779" s="14" t="s">
        <v>64</v>
      </c>
      <c r="O779" s="167">
        <v>38698</v>
      </c>
      <c r="P779" s="14">
        <v>2.6</v>
      </c>
      <c r="Q779" s="14">
        <f t="shared" si="31"/>
        <v>14.4</v>
      </c>
      <c r="R779" s="169">
        <f t="shared" si="32"/>
        <v>18.566666666666666</v>
      </c>
    </row>
    <row r="780" spans="13:18" x14ac:dyDescent="0.2">
      <c r="M780" s="168" t="s">
        <v>63</v>
      </c>
      <c r="N780" s="14" t="s">
        <v>64</v>
      </c>
      <c r="O780" s="167">
        <v>38699</v>
      </c>
      <c r="P780" s="14">
        <v>-2.2000000000000002</v>
      </c>
      <c r="Q780" s="14">
        <f t="shared" si="31"/>
        <v>19.2</v>
      </c>
      <c r="R780" s="169">
        <f t="shared" si="32"/>
        <v>16.833333333333332</v>
      </c>
    </row>
    <row r="781" spans="13:18" x14ac:dyDescent="0.2">
      <c r="M781" s="168" t="s">
        <v>63</v>
      </c>
      <c r="N781" s="14" t="s">
        <v>64</v>
      </c>
      <c r="O781" s="167">
        <v>38700</v>
      </c>
      <c r="P781" s="14">
        <v>-4.9000000000000004</v>
      </c>
      <c r="Q781" s="14">
        <f t="shared" ref="Q781:Q844" si="33">IF($D$45&gt;P781,$D$45-P781,0)</f>
        <v>21.9</v>
      </c>
      <c r="R781" s="169">
        <f t="shared" si="32"/>
        <v>18.5</v>
      </c>
    </row>
    <row r="782" spans="13:18" x14ac:dyDescent="0.2">
      <c r="M782" s="168" t="s">
        <v>63</v>
      </c>
      <c r="N782" s="14" t="s">
        <v>64</v>
      </c>
      <c r="O782" s="167">
        <v>38701</v>
      </c>
      <c r="P782" s="14">
        <v>-2.7</v>
      </c>
      <c r="Q782" s="14">
        <f t="shared" si="33"/>
        <v>19.7</v>
      </c>
      <c r="R782" s="169">
        <f t="shared" si="32"/>
        <v>20.266666666666666</v>
      </c>
    </row>
    <row r="783" spans="13:18" x14ac:dyDescent="0.2">
      <c r="M783" s="168" t="s">
        <v>63</v>
      </c>
      <c r="N783" s="14" t="s">
        <v>64</v>
      </c>
      <c r="O783" s="167">
        <v>38702</v>
      </c>
      <c r="P783" s="14">
        <v>-11.8</v>
      </c>
      <c r="Q783" s="14">
        <f t="shared" si="33"/>
        <v>28.8</v>
      </c>
      <c r="R783" s="169">
        <f t="shared" ref="R783:R846" si="34">AVERAGE(Q781:Q783)</f>
        <v>23.466666666666665</v>
      </c>
    </row>
    <row r="784" spans="13:18" x14ac:dyDescent="0.2">
      <c r="M784" s="168" t="s">
        <v>63</v>
      </c>
      <c r="N784" s="14" t="s">
        <v>64</v>
      </c>
      <c r="O784" s="167">
        <v>38703</v>
      </c>
      <c r="P784" s="14">
        <v>-11.1</v>
      </c>
      <c r="Q784" s="14">
        <f t="shared" si="33"/>
        <v>28.1</v>
      </c>
      <c r="R784" s="169">
        <f t="shared" si="34"/>
        <v>25.533333333333331</v>
      </c>
    </row>
    <row r="785" spans="13:18" x14ac:dyDescent="0.2">
      <c r="M785" s="168" t="s">
        <v>63</v>
      </c>
      <c r="N785" s="14" t="s">
        <v>64</v>
      </c>
      <c r="O785" s="167">
        <v>38704</v>
      </c>
      <c r="P785" s="14">
        <v>-12.7</v>
      </c>
      <c r="Q785" s="14">
        <f t="shared" si="33"/>
        <v>29.7</v>
      </c>
      <c r="R785" s="169">
        <f t="shared" si="34"/>
        <v>28.866666666666671</v>
      </c>
    </row>
    <row r="786" spans="13:18" x14ac:dyDescent="0.2">
      <c r="M786" s="168" t="s">
        <v>63</v>
      </c>
      <c r="N786" s="14" t="s">
        <v>64</v>
      </c>
      <c r="O786" s="167">
        <v>38705</v>
      </c>
      <c r="P786" s="14">
        <v>-10.6</v>
      </c>
      <c r="Q786" s="14">
        <f t="shared" si="33"/>
        <v>27.6</v>
      </c>
      <c r="R786" s="169">
        <f t="shared" si="34"/>
        <v>28.466666666666669</v>
      </c>
    </row>
    <row r="787" spans="13:18" x14ac:dyDescent="0.2">
      <c r="M787" s="168" t="s">
        <v>63</v>
      </c>
      <c r="N787" s="14" t="s">
        <v>64</v>
      </c>
      <c r="O787" s="167">
        <v>38706</v>
      </c>
      <c r="P787" s="14">
        <v>-12.2</v>
      </c>
      <c r="Q787" s="14">
        <f t="shared" si="33"/>
        <v>29.2</v>
      </c>
      <c r="R787" s="169">
        <f t="shared" si="34"/>
        <v>28.833333333333332</v>
      </c>
    </row>
    <row r="788" spans="13:18" x14ac:dyDescent="0.2">
      <c r="M788" s="168" t="s">
        <v>63</v>
      </c>
      <c r="N788" s="14" t="s">
        <v>64</v>
      </c>
      <c r="O788" s="167">
        <v>38707</v>
      </c>
      <c r="P788" s="14">
        <v>-10.4</v>
      </c>
      <c r="Q788" s="14">
        <f t="shared" si="33"/>
        <v>27.4</v>
      </c>
      <c r="R788" s="169">
        <f t="shared" si="34"/>
        <v>28.066666666666663</v>
      </c>
    </row>
    <row r="789" spans="13:18" x14ac:dyDescent="0.2">
      <c r="M789" s="168" t="s">
        <v>63</v>
      </c>
      <c r="N789" s="14" t="s">
        <v>64</v>
      </c>
      <c r="O789" s="167">
        <v>38708</v>
      </c>
      <c r="P789" s="14">
        <v>-3.4</v>
      </c>
      <c r="Q789" s="14">
        <f t="shared" si="33"/>
        <v>20.399999999999999</v>
      </c>
      <c r="R789" s="169">
        <f t="shared" si="34"/>
        <v>25.666666666666668</v>
      </c>
    </row>
    <row r="790" spans="13:18" x14ac:dyDescent="0.2">
      <c r="M790" s="168" t="s">
        <v>63</v>
      </c>
      <c r="N790" s="14" t="s">
        <v>64</v>
      </c>
      <c r="O790" s="167">
        <v>38709</v>
      </c>
      <c r="P790" s="14">
        <v>-0.6</v>
      </c>
      <c r="Q790" s="14">
        <f t="shared" si="33"/>
        <v>17.600000000000001</v>
      </c>
      <c r="R790" s="169">
        <f t="shared" si="34"/>
        <v>21.8</v>
      </c>
    </row>
    <row r="791" spans="13:18" x14ac:dyDescent="0.2">
      <c r="M791" s="168" t="s">
        <v>63</v>
      </c>
      <c r="N791" s="14" t="s">
        <v>64</v>
      </c>
      <c r="O791" s="167">
        <v>38710</v>
      </c>
      <c r="P791" s="14">
        <v>0.1</v>
      </c>
      <c r="Q791" s="14">
        <f t="shared" si="33"/>
        <v>16.899999999999999</v>
      </c>
      <c r="R791" s="169">
        <f t="shared" si="34"/>
        <v>18.3</v>
      </c>
    </row>
    <row r="792" spans="13:18" x14ac:dyDescent="0.2">
      <c r="M792" s="168" t="s">
        <v>63</v>
      </c>
      <c r="N792" s="14" t="s">
        <v>64</v>
      </c>
      <c r="O792" s="167">
        <v>38711</v>
      </c>
      <c r="P792" s="14">
        <v>0.4</v>
      </c>
      <c r="Q792" s="14">
        <f t="shared" si="33"/>
        <v>16.600000000000001</v>
      </c>
      <c r="R792" s="169">
        <f t="shared" si="34"/>
        <v>17.033333333333335</v>
      </c>
    </row>
    <row r="793" spans="13:18" x14ac:dyDescent="0.2">
      <c r="M793" s="168" t="s">
        <v>63</v>
      </c>
      <c r="N793" s="14" t="s">
        <v>64</v>
      </c>
      <c r="O793" s="167">
        <v>38712</v>
      </c>
      <c r="P793" s="14">
        <v>-3.8</v>
      </c>
      <c r="Q793" s="14">
        <f t="shared" si="33"/>
        <v>20.8</v>
      </c>
      <c r="R793" s="169">
        <f t="shared" si="34"/>
        <v>18.099999999999998</v>
      </c>
    </row>
    <row r="794" spans="13:18" x14ac:dyDescent="0.2">
      <c r="M794" s="168" t="s">
        <v>63</v>
      </c>
      <c r="N794" s="14" t="s">
        <v>64</v>
      </c>
      <c r="O794" s="167">
        <v>38713</v>
      </c>
      <c r="P794" s="14">
        <v>-10.6</v>
      </c>
      <c r="Q794" s="14">
        <f t="shared" si="33"/>
        <v>27.6</v>
      </c>
      <c r="R794" s="169">
        <f t="shared" si="34"/>
        <v>21.666666666666668</v>
      </c>
    </row>
    <row r="795" spans="13:18" x14ac:dyDescent="0.2">
      <c r="M795" s="168" t="s">
        <v>63</v>
      </c>
      <c r="N795" s="14" t="s">
        <v>64</v>
      </c>
      <c r="O795" s="167">
        <v>38714</v>
      </c>
      <c r="P795" s="14">
        <v>-11.5</v>
      </c>
      <c r="Q795" s="14">
        <f t="shared" si="33"/>
        <v>28.5</v>
      </c>
      <c r="R795" s="169">
        <f t="shared" si="34"/>
        <v>25.633333333333336</v>
      </c>
    </row>
    <row r="796" spans="13:18" x14ac:dyDescent="0.2">
      <c r="M796" s="168" t="s">
        <v>63</v>
      </c>
      <c r="N796" s="14" t="s">
        <v>64</v>
      </c>
      <c r="O796" s="167">
        <v>38715</v>
      </c>
      <c r="P796" s="14">
        <v>-6</v>
      </c>
      <c r="Q796" s="14">
        <f t="shared" si="33"/>
        <v>23</v>
      </c>
      <c r="R796" s="169">
        <f t="shared" si="34"/>
        <v>26.366666666666664</v>
      </c>
    </row>
    <row r="797" spans="13:18" x14ac:dyDescent="0.2">
      <c r="M797" s="168" t="s">
        <v>63</v>
      </c>
      <c r="N797" s="14" t="s">
        <v>64</v>
      </c>
      <c r="O797" s="167">
        <v>38716</v>
      </c>
      <c r="P797" s="14">
        <v>-4</v>
      </c>
      <c r="Q797" s="14">
        <f t="shared" si="33"/>
        <v>21</v>
      </c>
      <c r="R797" s="169">
        <f t="shared" si="34"/>
        <v>24.166666666666668</v>
      </c>
    </row>
    <row r="798" spans="13:18" x14ac:dyDescent="0.2">
      <c r="M798" s="168" t="s">
        <v>63</v>
      </c>
      <c r="N798" s="14" t="s">
        <v>64</v>
      </c>
      <c r="O798" s="167">
        <v>38717</v>
      </c>
      <c r="P798" s="14">
        <v>-3.1</v>
      </c>
      <c r="Q798" s="14">
        <f t="shared" si="33"/>
        <v>20.100000000000001</v>
      </c>
      <c r="R798" s="169">
        <f t="shared" si="34"/>
        <v>21.366666666666664</v>
      </c>
    </row>
    <row r="799" spans="13:18" x14ac:dyDescent="0.2">
      <c r="M799" s="168" t="s">
        <v>63</v>
      </c>
      <c r="N799" s="14" t="s">
        <v>64</v>
      </c>
      <c r="O799" s="167">
        <v>38718</v>
      </c>
      <c r="P799" s="14">
        <v>-4.9000000000000004</v>
      </c>
      <c r="Q799" s="14">
        <f t="shared" si="33"/>
        <v>21.9</v>
      </c>
      <c r="R799" s="169">
        <f t="shared" si="34"/>
        <v>21</v>
      </c>
    </row>
    <row r="800" spans="13:18" x14ac:dyDescent="0.2">
      <c r="M800" s="168" t="s">
        <v>63</v>
      </c>
      <c r="N800" s="14" t="s">
        <v>64</v>
      </c>
      <c r="O800" s="167">
        <v>38719</v>
      </c>
      <c r="P800" s="14">
        <v>-11</v>
      </c>
      <c r="Q800" s="14">
        <f t="shared" si="33"/>
        <v>28</v>
      </c>
      <c r="R800" s="169">
        <f t="shared" si="34"/>
        <v>23.333333333333332</v>
      </c>
    </row>
    <row r="801" spans="13:18" x14ac:dyDescent="0.2">
      <c r="M801" s="168" t="s">
        <v>63</v>
      </c>
      <c r="N801" s="14" t="s">
        <v>64</v>
      </c>
      <c r="O801" s="167">
        <v>38720</v>
      </c>
      <c r="P801" s="14">
        <v>-12</v>
      </c>
      <c r="Q801" s="14">
        <f t="shared" si="33"/>
        <v>29</v>
      </c>
      <c r="R801" s="169">
        <f t="shared" si="34"/>
        <v>26.3</v>
      </c>
    </row>
    <row r="802" spans="13:18" x14ac:dyDescent="0.2">
      <c r="M802" s="168" t="s">
        <v>63</v>
      </c>
      <c r="N802" s="14" t="s">
        <v>64</v>
      </c>
      <c r="O802" s="167">
        <v>38721</v>
      </c>
      <c r="P802" s="14">
        <v>-10</v>
      </c>
      <c r="Q802" s="14">
        <f t="shared" si="33"/>
        <v>27</v>
      </c>
      <c r="R802" s="169">
        <f t="shared" si="34"/>
        <v>28</v>
      </c>
    </row>
    <row r="803" spans="13:18" x14ac:dyDescent="0.2">
      <c r="M803" s="168" t="s">
        <v>63</v>
      </c>
      <c r="N803" s="14" t="s">
        <v>64</v>
      </c>
      <c r="O803" s="167">
        <v>38722</v>
      </c>
      <c r="P803" s="14">
        <v>-7</v>
      </c>
      <c r="Q803" s="14">
        <f t="shared" si="33"/>
        <v>24</v>
      </c>
      <c r="R803" s="169">
        <f t="shared" si="34"/>
        <v>26.666666666666668</v>
      </c>
    </row>
    <row r="804" spans="13:18" x14ac:dyDescent="0.2">
      <c r="M804" s="168" t="s">
        <v>63</v>
      </c>
      <c r="N804" s="14" t="s">
        <v>64</v>
      </c>
      <c r="O804" s="167">
        <v>38723</v>
      </c>
      <c r="P804" s="14">
        <v>-6.1</v>
      </c>
      <c r="Q804" s="14">
        <f t="shared" si="33"/>
        <v>23.1</v>
      </c>
      <c r="R804" s="169">
        <f t="shared" si="34"/>
        <v>24.7</v>
      </c>
    </row>
    <row r="805" spans="13:18" x14ac:dyDescent="0.2">
      <c r="M805" s="168" t="s">
        <v>63</v>
      </c>
      <c r="N805" s="14" t="s">
        <v>64</v>
      </c>
      <c r="O805" s="167">
        <v>38724</v>
      </c>
      <c r="P805" s="14">
        <v>-7.7</v>
      </c>
      <c r="Q805" s="14">
        <f t="shared" si="33"/>
        <v>24.7</v>
      </c>
      <c r="R805" s="169">
        <f t="shared" si="34"/>
        <v>23.933333333333334</v>
      </c>
    </row>
    <row r="806" spans="13:18" x14ac:dyDescent="0.2">
      <c r="M806" s="168" t="s">
        <v>63</v>
      </c>
      <c r="N806" s="14" t="s">
        <v>64</v>
      </c>
      <c r="O806" s="167">
        <v>38725</v>
      </c>
      <c r="P806" s="14">
        <v>-7.5</v>
      </c>
      <c r="Q806" s="14">
        <f t="shared" si="33"/>
        <v>24.5</v>
      </c>
      <c r="R806" s="169">
        <f t="shared" si="34"/>
        <v>24.099999999999998</v>
      </c>
    </row>
    <row r="807" spans="13:18" x14ac:dyDescent="0.2">
      <c r="M807" s="168" t="s">
        <v>63</v>
      </c>
      <c r="N807" s="14" t="s">
        <v>64</v>
      </c>
      <c r="O807" s="167">
        <v>38726</v>
      </c>
      <c r="P807" s="14">
        <v>-5.5</v>
      </c>
      <c r="Q807" s="14">
        <f t="shared" si="33"/>
        <v>22.5</v>
      </c>
      <c r="R807" s="169">
        <f t="shared" si="34"/>
        <v>23.900000000000002</v>
      </c>
    </row>
    <row r="808" spans="13:18" x14ac:dyDescent="0.2">
      <c r="M808" s="168" t="s">
        <v>63</v>
      </c>
      <c r="N808" s="14" t="s">
        <v>64</v>
      </c>
      <c r="O808" s="167">
        <v>38727</v>
      </c>
      <c r="P808" s="14">
        <v>-0.2</v>
      </c>
      <c r="Q808" s="14">
        <f t="shared" si="33"/>
        <v>17.2</v>
      </c>
      <c r="R808" s="169">
        <f t="shared" si="34"/>
        <v>21.400000000000002</v>
      </c>
    </row>
    <row r="809" spans="13:18" x14ac:dyDescent="0.2">
      <c r="M809" s="168" t="s">
        <v>63</v>
      </c>
      <c r="N809" s="14" t="s">
        <v>64</v>
      </c>
      <c r="O809" s="167">
        <v>38728</v>
      </c>
      <c r="P809" s="14">
        <v>3.8</v>
      </c>
      <c r="Q809" s="14">
        <f t="shared" si="33"/>
        <v>13.2</v>
      </c>
      <c r="R809" s="169">
        <f t="shared" si="34"/>
        <v>17.633333333333336</v>
      </c>
    </row>
    <row r="810" spans="13:18" x14ac:dyDescent="0.2">
      <c r="M810" s="168" t="s">
        <v>63</v>
      </c>
      <c r="N810" s="14" t="s">
        <v>64</v>
      </c>
      <c r="O810" s="167">
        <v>38729</v>
      </c>
      <c r="P810" s="14">
        <v>1.6</v>
      </c>
      <c r="Q810" s="14">
        <f t="shared" si="33"/>
        <v>15.4</v>
      </c>
      <c r="R810" s="169">
        <f t="shared" si="34"/>
        <v>15.266666666666666</v>
      </c>
    </row>
    <row r="811" spans="13:18" x14ac:dyDescent="0.2">
      <c r="M811" s="168" t="s">
        <v>63</v>
      </c>
      <c r="N811" s="14" t="s">
        <v>64</v>
      </c>
      <c r="O811" s="167">
        <v>38730</v>
      </c>
      <c r="P811" s="14">
        <v>2.9</v>
      </c>
      <c r="Q811" s="14">
        <f t="shared" si="33"/>
        <v>14.1</v>
      </c>
      <c r="R811" s="169">
        <f t="shared" si="34"/>
        <v>14.233333333333334</v>
      </c>
    </row>
    <row r="812" spans="13:18" x14ac:dyDescent="0.2">
      <c r="M812" s="168" t="s">
        <v>63</v>
      </c>
      <c r="N812" s="14" t="s">
        <v>64</v>
      </c>
      <c r="O812" s="167">
        <v>38731</v>
      </c>
      <c r="P812" s="14">
        <v>0.5</v>
      </c>
      <c r="Q812" s="14">
        <f t="shared" si="33"/>
        <v>16.5</v>
      </c>
      <c r="R812" s="169">
        <f t="shared" si="34"/>
        <v>15.333333333333334</v>
      </c>
    </row>
    <row r="813" spans="13:18" x14ac:dyDescent="0.2">
      <c r="M813" s="168" t="s">
        <v>63</v>
      </c>
      <c r="N813" s="14" t="s">
        <v>64</v>
      </c>
      <c r="O813" s="167">
        <v>38732</v>
      </c>
      <c r="P813" s="14">
        <v>0.3</v>
      </c>
      <c r="Q813" s="14">
        <f t="shared" si="33"/>
        <v>16.7</v>
      </c>
      <c r="R813" s="169">
        <f t="shared" si="34"/>
        <v>15.766666666666666</v>
      </c>
    </row>
    <row r="814" spans="13:18" x14ac:dyDescent="0.2">
      <c r="M814" s="168" t="s">
        <v>63</v>
      </c>
      <c r="N814" s="14" t="s">
        <v>64</v>
      </c>
      <c r="O814" s="167">
        <v>38733</v>
      </c>
      <c r="P814" s="14">
        <v>-2.2000000000000002</v>
      </c>
      <c r="Q814" s="14">
        <f t="shared" si="33"/>
        <v>19.2</v>
      </c>
      <c r="R814" s="169">
        <f t="shared" si="34"/>
        <v>17.466666666666669</v>
      </c>
    </row>
    <row r="815" spans="13:18" x14ac:dyDescent="0.2">
      <c r="M815" s="168" t="s">
        <v>63</v>
      </c>
      <c r="N815" s="14" t="s">
        <v>64</v>
      </c>
      <c r="O815" s="167">
        <v>38734</v>
      </c>
      <c r="P815" s="14">
        <v>-4.4000000000000004</v>
      </c>
      <c r="Q815" s="14">
        <f t="shared" si="33"/>
        <v>21.4</v>
      </c>
      <c r="R815" s="169">
        <f t="shared" si="34"/>
        <v>19.099999999999998</v>
      </c>
    </row>
    <row r="816" spans="13:18" x14ac:dyDescent="0.2">
      <c r="M816" s="168" t="s">
        <v>63</v>
      </c>
      <c r="N816" s="14" t="s">
        <v>64</v>
      </c>
      <c r="O816" s="167">
        <v>38735</v>
      </c>
      <c r="P816" s="14">
        <v>-2.6</v>
      </c>
      <c r="Q816" s="14">
        <f t="shared" si="33"/>
        <v>19.600000000000001</v>
      </c>
      <c r="R816" s="169">
        <f t="shared" si="34"/>
        <v>20.066666666666666</v>
      </c>
    </row>
    <row r="817" spans="13:18" x14ac:dyDescent="0.2">
      <c r="M817" s="168" t="s">
        <v>63</v>
      </c>
      <c r="N817" s="14" t="s">
        <v>64</v>
      </c>
      <c r="O817" s="167">
        <v>38736</v>
      </c>
      <c r="P817" s="14">
        <v>-8.8000000000000007</v>
      </c>
      <c r="Q817" s="14">
        <f t="shared" si="33"/>
        <v>25.8</v>
      </c>
      <c r="R817" s="169">
        <f t="shared" si="34"/>
        <v>22.266666666666666</v>
      </c>
    </row>
    <row r="818" spans="13:18" x14ac:dyDescent="0.2">
      <c r="M818" s="168" t="s">
        <v>63</v>
      </c>
      <c r="N818" s="14" t="s">
        <v>64</v>
      </c>
      <c r="O818" s="167">
        <v>38737</v>
      </c>
      <c r="P818" s="14">
        <v>-8.8000000000000007</v>
      </c>
      <c r="Q818" s="14">
        <f t="shared" si="33"/>
        <v>25.8</v>
      </c>
      <c r="R818" s="169">
        <f t="shared" si="34"/>
        <v>23.733333333333334</v>
      </c>
    </row>
    <row r="819" spans="13:18" x14ac:dyDescent="0.2">
      <c r="M819" s="168" t="s">
        <v>63</v>
      </c>
      <c r="N819" s="14" t="s">
        <v>64</v>
      </c>
      <c r="O819" s="167">
        <v>38738</v>
      </c>
      <c r="P819" s="14">
        <v>-10.3</v>
      </c>
      <c r="Q819" s="14">
        <f t="shared" si="33"/>
        <v>27.3</v>
      </c>
      <c r="R819" s="169">
        <f t="shared" si="34"/>
        <v>26.3</v>
      </c>
    </row>
    <row r="820" spans="13:18" x14ac:dyDescent="0.2">
      <c r="M820" s="168" t="s">
        <v>63</v>
      </c>
      <c r="N820" s="14" t="s">
        <v>64</v>
      </c>
      <c r="O820" s="167">
        <v>38739</v>
      </c>
      <c r="P820" s="14">
        <v>-9.6999999999999993</v>
      </c>
      <c r="Q820" s="14">
        <f t="shared" si="33"/>
        <v>26.7</v>
      </c>
      <c r="R820" s="169">
        <f t="shared" si="34"/>
        <v>26.599999999999998</v>
      </c>
    </row>
    <row r="821" spans="13:18" x14ac:dyDescent="0.2">
      <c r="M821" s="168" t="s">
        <v>63</v>
      </c>
      <c r="N821" s="14" t="s">
        <v>64</v>
      </c>
      <c r="O821" s="167">
        <v>38740</v>
      </c>
      <c r="P821" s="14">
        <v>-1.4</v>
      </c>
      <c r="Q821" s="14">
        <f t="shared" si="33"/>
        <v>18.399999999999999</v>
      </c>
      <c r="R821" s="169">
        <f t="shared" si="34"/>
        <v>24.133333333333336</v>
      </c>
    </row>
    <row r="822" spans="13:18" x14ac:dyDescent="0.2">
      <c r="M822" s="168" t="s">
        <v>63</v>
      </c>
      <c r="N822" s="14" t="s">
        <v>64</v>
      </c>
      <c r="O822" s="167">
        <v>38741</v>
      </c>
      <c r="P822" s="14">
        <v>0.1</v>
      </c>
      <c r="Q822" s="14">
        <f t="shared" si="33"/>
        <v>16.899999999999999</v>
      </c>
      <c r="R822" s="169">
        <f t="shared" si="34"/>
        <v>20.666666666666664</v>
      </c>
    </row>
    <row r="823" spans="13:18" x14ac:dyDescent="0.2">
      <c r="M823" s="168" t="s">
        <v>63</v>
      </c>
      <c r="N823" s="14" t="s">
        <v>64</v>
      </c>
      <c r="O823" s="167">
        <v>38742</v>
      </c>
      <c r="P823" s="14">
        <v>-2.1</v>
      </c>
      <c r="Q823" s="14">
        <f t="shared" si="33"/>
        <v>19.100000000000001</v>
      </c>
      <c r="R823" s="169">
        <f t="shared" si="34"/>
        <v>18.133333333333333</v>
      </c>
    </row>
    <row r="824" spans="13:18" x14ac:dyDescent="0.2">
      <c r="M824" s="168" t="s">
        <v>63</v>
      </c>
      <c r="N824" s="14" t="s">
        <v>64</v>
      </c>
      <c r="O824" s="167">
        <v>38743</v>
      </c>
      <c r="P824" s="14">
        <v>-9.9</v>
      </c>
      <c r="Q824" s="14">
        <f t="shared" si="33"/>
        <v>26.9</v>
      </c>
      <c r="R824" s="169">
        <f t="shared" si="34"/>
        <v>20.966666666666665</v>
      </c>
    </row>
    <row r="825" spans="13:18" x14ac:dyDescent="0.2">
      <c r="M825" s="168" t="s">
        <v>63</v>
      </c>
      <c r="N825" s="14" t="s">
        <v>64</v>
      </c>
      <c r="O825" s="167">
        <v>38744</v>
      </c>
      <c r="P825" s="14">
        <v>-11</v>
      </c>
      <c r="Q825" s="14">
        <f t="shared" si="33"/>
        <v>28</v>
      </c>
      <c r="R825" s="169">
        <f t="shared" si="34"/>
        <v>24.666666666666668</v>
      </c>
    </row>
    <row r="826" spans="13:18" x14ac:dyDescent="0.2">
      <c r="M826" s="168" t="s">
        <v>63</v>
      </c>
      <c r="N826" s="14" t="s">
        <v>64</v>
      </c>
      <c r="O826" s="167">
        <v>38745</v>
      </c>
      <c r="P826" s="14">
        <v>-7.8</v>
      </c>
      <c r="Q826" s="14">
        <f t="shared" si="33"/>
        <v>24.8</v>
      </c>
      <c r="R826" s="169">
        <f t="shared" si="34"/>
        <v>26.566666666666666</v>
      </c>
    </row>
    <row r="827" spans="13:18" x14ac:dyDescent="0.2">
      <c r="M827" s="168" t="s">
        <v>63</v>
      </c>
      <c r="N827" s="14" t="s">
        <v>64</v>
      </c>
      <c r="O827" s="167">
        <v>38746</v>
      </c>
      <c r="P827" s="14">
        <v>-9.6999999999999993</v>
      </c>
      <c r="Q827" s="14">
        <f t="shared" si="33"/>
        <v>26.7</v>
      </c>
      <c r="R827" s="169">
        <f t="shared" si="34"/>
        <v>26.5</v>
      </c>
    </row>
    <row r="828" spans="13:18" x14ac:dyDescent="0.2">
      <c r="M828" s="168" t="s">
        <v>63</v>
      </c>
      <c r="N828" s="14" t="s">
        <v>64</v>
      </c>
      <c r="O828" s="167">
        <v>38747</v>
      </c>
      <c r="P828" s="14">
        <v>-5</v>
      </c>
      <c r="Q828" s="14">
        <f t="shared" si="33"/>
        <v>22</v>
      </c>
      <c r="R828" s="169">
        <f t="shared" si="34"/>
        <v>24.5</v>
      </c>
    </row>
    <row r="829" spans="13:18" x14ac:dyDescent="0.2">
      <c r="M829" s="168" t="s">
        <v>63</v>
      </c>
      <c r="N829" s="14" t="s">
        <v>64</v>
      </c>
      <c r="O829" s="167">
        <v>38748</v>
      </c>
      <c r="P829" s="14">
        <v>-3.2</v>
      </c>
      <c r="Q829" s="14">
        <f t="shared" si="33"/>
        <v>20.2</v>
      </c>
      <c r="R829" s="169">
        <f t="shared" si="34"/>
        <v>22.966666666666669</v>
      </c>
    </row>
    <row r="830" spans="13:18" x14ac:dyDescent="0.2">
      <c r="M830" s="168" t="s">
        <v>63</v>
      </c>
      <c r="N830" s="14" t="s">
        <v>64</v>
      </c>
      <c r="O830" s="167">
        <v>38749</v>
      </c>
      <c r="P830" s="14">
        <v>-6.6</v>
      </c>
      <c r="Q830" s="14">
        <f t="shared" si="33"/>
        <v>23.6</v>
      </c>
      <c r="R830" s="169">
        <f t="shared" si="34"/>
        <v>21.933333333333337</v>
      </c>
    </row>
    <row r="831" spans="13:18" x14ac:dyDescent="0.2">
      <c r="M831" s="168" t="s">
        <v>63</v>
      </c>
      <c r="N831" s="14" t="s">
        <v>64</v>
      </c>
      <c r="O831" s="167">
        <v>38750</v>
      </c>
      <c r="P831" s="14">
        <v>-3.4</v>
      </c>
      <c r="Q831" s="14">
        <f t="shared" si="33"/>
        <v>20.399999999999999</v>
      </c>
      <c r="R831" s="169">
        <f t="shared" si="34"/>
        <v>21.399999999999995</v>
      </c>
    </row>
    <row r="832" spans="13:18" x14ac:dyDescent="0.2">
      <c r="M832" s="168" t="s">
        <v>63</v>
      </c>
      <c r="N832" s="14" t="s">
        <v>64</v>
      </c>
      <c r="O832" s="167">
        <v>38751</v>
      </c>
      <c r="P832" s="14">
        <v>-6.2</v>
      </c>
      <c r="Q832" s="14">
        <f t="shared" si="33"/>
        <v>23.2</v>
      </c>
      <c r="R832" s="169">
        <f t="shared" si="34"/>
        <v>22.400000000000002</v>
      </c>
    </row>
    <row r="833" spans="13:18" x14ac:dyDescent="0.2">
      <c r="M833" s="168" t="s">
        <v>63</v>
      </c>
      <c r="N833" s="14" t="s">
        <v>64</v>
      </c>
      <c r="O833" s="167">
        <v>38752</v>
      </c>
      <c r="P833" s="14">
        <v>-13</v>
      </c>
      <c r="Q833" s="14">
        <f t="shared" si="33"/>
        <v>30</v>
      </c>
      <c r="R833" s="169">
        <f t="shared" si="34"/>
        <v>24.533333333333331</v>
      </c>
    </row>
    <row r="834" spans="13:18" x14ac:dyDescent="0.2">
      <c r="M834" s="168" t="s">
        <v>63</v>
      </c>
      <c r="N834" s="14" t="s">
        <v>64</v>
      </c>
      <c r="O834" s="167">
        <v>38753</v>
      </c>
      <c r="P834" s="14">
        <v>-9</v>
      </c>
      <c r="Q834" s="14">
        <f t="shared" si="33"/>
        <v>26</v>
      </c>
      <c r="R834" s="169">
        <f t="shared" si="34"/>
        <v>26.400000000000002</v>
      </c>
    </row>
    <row r="835" spans="13:18" x14ac:dyDescent="0.2">
      <c r="M835" s="168" t="s">
        <v>63</v>
      </c>
      <c r="N835" s="14" t="s">
        <v>64</v>
      </c>
      <c r="O835" s="167">
        <v>38754</v>
      </c>
      <c r="P835" s="14">
        <v>-6.7</v>
      </c>
      <c r="Q835" s="14">
        <f t="shared" si="33"/>
        <v>23.7</v>
      </c>
      <c r="R835" s="169">
        <f t="shared" si="34"/>
        <v>26.566666666666666</v>
      </c>
    </row>
    <row r="836" spans="13:18" x14ac:dyDescent="0.2">
      <c r="M836" s="168" t="s">
        <v>63</v>
      </c>
      <c r="N836" s="14" t="s">
        <v>64</v>
      </c>
      <c r="O836" s="167">
        <v>38755</v>
      </c>
      <c r="P836" s="14">
        <v>-5.3</v>
      </c>
      <c r="Q836" s="14">
        <f t="shared" si="33"/>
        <v>22.3</v>
      </c>
      <c r="R836" s="169">
        <f t="shared" si="34"/>
        <v>24</v>
      </c>
    </row>
    <row r="837" spans="13:18" x14ac:dyDescent="0.2">
      <c r="M837" s="168" t="s">
        <v>63</v>
      </c>
      <c r="N837" s="14" t="s">
        <v>64</v>
      </c>
      <c r="O837" s="167">
        <v>38756</v>
      </c>
      <c r="P837" s="14">
        <v>-3.1</v>
      </c>
      <c r="Q837" s="14">
        <f t="shared" si="33"/>
        <v>20.100000000000001</v>
      </c>
      <c r="R837" s="169">
        <f t="shared" si="34"/>
        <v>22.033333333333331</v>
      </c>
    </row>
    <row r="838" spans="13:18" x14ac:dyDescent="0.2">
      <c r="M838" s="168" t="s">
        <v>63</v>
      </c>
      <c r="N838" s="14" t="s">
        <v>64</v>
      </c>
      <c r="O838" s="167">
        <v>38757</v>
      </c>
      <c r="P838" s="14">
        <v>-3.5</v>
      </c>
      <c r="Q838" s="14">
        <f t="shared" si="33"/>
        <v>20.5</v>
      </c>
      <c r="R838" s="169">
        <f t="shared" si="34"/>
        <v>20.966666666666669</v>
      </c>
    </row>
    <row r="839" spans="13:18" x14ac:dyDescent="0.2">
      <c r="M839" s="168" t="s">
        <v>63</v>
      </c>
      <c r="N839" s="14" t="s">
        <v>64</v>
      </c>
      <c r="O839" s="167">
        <v>38758</v>
      </c>
      <c r="P839" s="14">
        <v>-10.3</v>
      </c>
      <c r="Q839" s="14">
        <f t="shared" si="33"/>
        <v>27.3</v>
      </c>
      <c r="R839" s="169">
        <f t="shared" si="34"/>
        <v>22.633333333333336</v>
      </c>
    </row>
    <row r="840" spans="13:18" x14ac:dyDescent="0.2">
      <c r="M840" s="168" t="s">
        <v>63</v>
      </c>
      <c r="N840" s="14" t="s">
        <v>64</v>
      </c>
      <c r="O840" s="167">
        <v>38759</v>
      </c>
      <c r="P840" s="14">
        <v>-16.2</v>
      </c>
      <c r="Q840" s="14">
        <f t="shared" si="33"/>
        <v>33.200000000000003</v>
      </c>
      <c r="R840" s="169">
        <f t="shared" si="34"/>
        <v>27</v>
      </c>
    </row>
    <row r="841" spans="13:18" x14ac:dyDescent="0.2">
      <c r="M841" s="168" t="s">
        <v>63</v>
      </c>
      <c r="N841" s="14" t="s">
        <v>64</v>
      </c>
      <c r="O841" s="167">
        <v>38760</v>
      </c>
      <c r="P841" s="14">
        <v>-18.5</v>
      </c>
      <c r="Q841" s="14">
        <f t="shared" si="33"/>
        <v>35.5</v>
      </c>
      <c r="R841" s="169">
        <f t="shared" si="34"/>
        <v>32</v>
      </c>
    </row>
    <row r="842" spans="13:18" x14ac:dyDescent="0.2">
      <c r="M842" s="168" t="s">
        <v>63</v>
      </c>
      <c r="N842" s="14" t="s">
        <v>64</v>
      </c>
      <c r="O842" s="167">
        <v>38761</v>
      </c>
      <c r="P842" s="14">
        <v>-15.8</v>
      </c>
      <c r="Q842" s="14">
        <f t="shared" si="33"/>
        <v>32.799999999999997</v>
      </c>
      <c r="R842" s="169">
        <f t="shared" si="34"/>
        <v>33.833333333333336</v>
      </c>
    </row>
    <row r="843" spans="13:18" x14ac:dyDescent="0.2">
      <c r="M843" s="168" t="s">
        <v>63</v>
      </c>
      <c r="N843" s="14" t="s">
        <v>64</v>
      </c>
      <c r="O843" s="167">
        <v>38762</v>
      </c>
      <c r="P843" s="14">
        <v>-11.3</v>
      </c>
      <c r="Q843" s="14">
        <f t="shared" si="33"/>
        <v>28.3</v>
      </c>
      <c r="R843" s="169">
        <f t="shared" si="34"/>
        <v>32.199999999999996</v>
      </c>
    </row>
    <row r="844" spans="13:18" x14ac:dyDescent="0.2">
      <c r="M844" s="168" t="s">
        <v>63</v>
      </c>
      <c r="N844" s="14" t="s">
        <v>64</v>
      </c>
      <c r="O844" s="167">
        <v>38763</v>
      </c>
      <c r="P844" s="14">
        <v>-3.4</v>
      </c>
      <c r="Q844" s="14">
        <f t="shared" si="33"/>
        <v>20.399999999999999</v>
      </c>
      <c r="R844" s="169">
        <f t="shared" si="34"/>
        <v>27.166666666666668</v>
      </c>
    </row>
    <row r="845" spans="13:18" x14ac:dyDescent="0.2">
      <c r="M845" s="168" t="s">
        <v>63</v>
      </c>
      <c r="N845" s="14" t="s">
        <v>64</v>
      </c>
      <c r="O845" s="167">
        <v>38764</v>
      </c>
      <c r="P845" s="14">
        <v>-1.8</v>
      </c>
      <c r="Q845" s="14">
        <f t="shared" ref="Q845:Q908" si="35">IF($D$45&gt;P845,$D$45-P845,0)</f>
        <v>18.8</v>
      </c>
      <c r="R845" s="169">
        <f t="shared" si="34"/>
        <v>22.5</v>
      </c>
    </row>
    <row r="846" spans="13:18" x14ac:dyDescent="0.2">
      <c r="M846" s="168" t="s">
        <v>63</v>
      </c>
      <c r="N846" s="14" t="s">
        <v>64</v>
      </c>
      <c r="O846" s="167">
        <v>38765</v>
      </c>
      <c r="P846" s="14">
        <v>-4.7</v>
      </c>
      <c r="Q846" s="14">
        <f t="shared" si="35"/>
        <v>21.7</v>
      </c>
      <c r="R846" s="169">
        <f t="shared" si="34"/>
        <v>20.3</v>
      </c>
    </row>
    <row r="847" spans="13:18" x14ac:dyDescent="0.2">
      <c r="M847" s="168" t="s">
        <v>63</v>
      </c>
      <c r="N847" s="14" t="s">
        <v>64</v>
      </c>
      <c r="O847" s="167">
        <v>38766</v>
      </c>
      <c r="P847" s="14">
        <v>-6.3</v>
      </c>
      <c r="Q847" s="14">
        <f t="shared" si="35"/>
        <v>23.3</v>
      </c>
      <c r="R847" s="169">
        <f t="shared" ref="R847:R910" si="36">AVERAGE(Q845:Q847)</f>
        <v>21.266666666666666</v>
      </c>
    </row>
    <row r="848" spans="13:18" x14ac:dyDescent="0.2">
      <c r="M848" s="168" t="s">
        <v>63</v>
      </c>
      <c r="N848" s="14" t="s">
        <v>64</v>
      </c>
      <c r="O848" s="167">
        <v>38767</v>
      </c>
      <c r="P848" s="14">
        <v>-7.1</v>
      </c>
      <c r="Q848" s="14">
        <f t="shared" si="35"/>
        <v>24.1</v>
      </c>
      <c r="R848" s="169">
        <f t="shared" si="36"/>
        <v>23.033333333333331</v>
      </c>
    </row>
    <row r="849" spans="13:18" x14ac:dyDescent="0.2">
      <c r="M849" s="168" t="s">
        <v>63</v>
      </c>
      <c r="N849" s="14" t="s">
        <v>64</v>
      </c>
      <c r="O849" s="167">
        <v>38768</v>
      </c>
      <c r="P849" s="14">
        <v>-12.6</v>
      </c>
      <c r="Q849" s="14">
        <f t="shared" si="35"/>
        <v>29.6</v>
      </c>
      <c r="R849" s="169">
        <f t="shared" si="36"/>
        <v>25.666666666666668</v>
      </c>
    </row>
    <row r="850" spans="13:18" x14ac:dyDescent="0.2">
      <c r="M850" s="168" t="s">
        <v>63</v>
      </c>
      <c r="N850" s="14" t="s">
        <v>64</v>
      </c>
      <c r="O850" s="167">
        <v>38769</v>
      </c>
      <c r="P850" s="14">
        <v>-10.8</v>
      </c>
      <c r="Q850" s="14">
        <f t="shared" si="35"/>
        <v>27.8</v>
      </c>
      <c r="R850" s="169">
        <f t="shared" si="36"/>
        <v>27.166666666666668</v>
      </c>
    </row>
    <row r="851" spans="13:18" x14ac:dyDescent="0.2">
      <c r="M851" s="168" t="s">
        <v>63</v>
      </c>
      <c r="N851" s="14" t="s">
        <v>64</v>
      </c>
      <c r="O851" s="167">
        <v>38770</v>
      </c>
      <c r="P851" s="14">
        <v>-5.9</v>
      </c>
      <c r="Q851" s="14">
        <f t="shared" si="35"/>
        <v>22.9</v>
      </c>
      <c r="R851" s="169">
        <f t="shared" si="36"/>
        <v>26.766666666666669</v>
      </c>
    </row>
    <row r="852" spans="13:18" x14ac:dyDescent="0.2">
      <c r="M852" s="168" t="s">
        <v>63</v>
      </c>
      <c r="N852" s="14" t="s">
        <v>64</v>
      </c>
      <c r="O852" s="167">
        <v>38771</v>
      </c>
      <c r="P852" s="14">
        <v>2.5</v>
      </c>
      <c r="Q852" s="14">
        <f t="shared" si="35"/>
        <v>14.5</v>
      </c>
      <c r="R852" s="169">
        <f t="shared" si="36"/>
        <v>21.733333333333334</v>
      </c>
    </row>
    <row r="853" spans="13:18" x14ac:dyDescent="0.2">
      <c r="M853" s="168" t="s">
        <v>63</v>
      </c>
      <c r="N853" s="14" t="s">
        <v>64</v>
      </c>
      <c r="O853" s="167">
        <v>38772</v>
      </c>
      <c r="P853" s="14">
        <v>0.3</v>
      </c>
      <c r="Q853" s="14">
        <f t="shared" si="35"/>
        <v>16.7</v>
      </c>
      <c r="R853" s="169">
        <f t="shared" si="36"/>
        <v>18.033333333333331</v>
      </c>
    </row>
    <row r="854" spans="13:18" x14ac:dyDescent="0.2">
      <c r="M854" s="168" t="s">
        <v>63</v>
      </c>
      <c r="N854" s="14" t="s">
        <v>64</v>
      </c>
      <c r="O854" s="167">
        <v>38773</v>
      </c>
      <c r="P854" s="14">
        <v>-1.5</v>
      </c>
      <c r="Q854" s="14">
        <f t="shared" si="35"/>
        <v>18.5</v>
      </c>
      <c r="R854" s="169">
        <f t="shared" si="36"/>
        <v>16.566666666666666</v>
      </c>
    </row>
    <row r="855" spans="13:18" x14ac:dyDescent="0.2">
      <c r="M855" s="168" t="s">
        <v>63</v>
      </c>
      <c r="N855" s="14" t="s">
        <v>64</v>
      </c>
      <c r="O855" s="167">
        <v>38774</v>
      </c>
      <c r="P855" s="14">
        <v>-6.5</v>
      </c>
      <c r="Q855" s="14">
        <f t="shared" si="35"/>
        <v>23.5</v>
      </c>
      <c r="R855" s="169">
        <f t="shared" si="36"/>
        <v>19.566666666666666</v>
      </c>
    </row>
    <row r="856" spans="13:18" x14ac:dyDescent="0.2">
      <c r="M856" s="168" t="s">
        <v>63</v>
      </c>
      <c r="N856" s="14" t="s">
        <v>64</v>
      </c>
      <c r="O856" s="167">
        <v>38775</v>
      </c>
      <c r="P856" s="14">
        <v>-8.3000000000000007</v>
      </c>
      <c r="Q856" s="14">
        <f t="shared" si="35"/>
        <v>25.3</v>
      </c>
      <c r="R856" s="169">
        <f t="shared" si="36"/>
        <v>22.433333333333334</v>
      </c>
    </row>
    <row r="857" spans="13:18" x14ac:dyDescent="0.2">
      <c r="M857" s="168" t="s">
        <v>63</v>
      </c>
      <c r="N857" s="14" t="s">
        <v>64</v>
      </c>
      <c r="O857" s="167">
        <v>38776</v>
      </c>
      <c r="P857" s="14">
        <v>-6.5</v>
      </c>
      <c r="Q857" s="14">
        <f t="shared" si="35"/>
        <v>23.5</v>
      </c>
      <c r="R857" s="169">
        <f t="shared" si="36"/>
        <v>24.099999999999998</v>
      </c>
    </row>
    <row r="858" spans="13:18" x14ac:dyDescent="0.2">
      <c r="M858" s="168" t="s">
        <v>63</v>
      </c>
      <c r="N858" s="14" t="s">
        <v>64</v>
      </c>
      <c r="O858" s="167">
        <v>38777</v>
      </c>
      <c r="P858" s="14">
        <v>-6.5</v>
      </c>
      <c r="Q858" s="14">
        <f t="shared" si="35"/>
        <v>23.5</v>
      </c>
      <c r="R858" s="169">
        <f t="shared" si="36"/>
        <v>24.099999999999998</v>
      </c>
    </row>
    <row r="859" spans="13:18" x14ac:dyDescent="0.2">
      <c r="M859" s="168" t="s">
        <v>63</v>
      </c>
      <c r="N859" s="14" t="s">
        <v>64</v>
      </c>
      <c r="O859" s="167">
        <v>38778</v>
      </c>
      <c r="P859" s="14">
        <v>-5.8</v>
      </c>
      <c r="Q859" s="14">
        <f t="shared" si="35"/>
        <v>22.8</v>
      </c>
      <c r="R859" s="169">
        <f t="shared" si="36"/>
        <v>23.266666666666666</v>
      </c>
    </row>
    <row r="860" spans="13:18" x14ac:dyDescent="0.2">
      <c r="M860" s="168" t="s">
        <v>63</v>
      </c>
      <c r="N860" s="14" t="s">
        <v>64</v>
      </c>
      <c r="O860" s="167">
        <v>38779</v>
      </c>
      <c r="P860" s="14">
        <v>-10.1</v>
      </c>
      <c r="Q860" s="14">
        <f t="shared" si="35"/>
        <v>27.1</v>
      </c>
      <c r="R860" s="169">
        <f t="shared" si="36"/>
        <v>24.466666666666669</v>
      </c>
    </row>
    <row r="861" spans="13:18" x14ac:dyDescent="0.2">
      <c r="M861" s="168" t="s">
        <v>63</v>
      </c>
      <c r="N861" s="14" t="s">
        <v>64</v>
      </c>
      <c r="O861" s="167">
        <v>38780</v>
      </c>
      <c r="P861" s="14">
        <v>-11.4</v>
      </c>
      <c r="Q861" s="14">
        <f t="shared" si="35"/>
        <v>28.4</v>
      </c>
      <c r="R861" s="169">
        <f t="shared" si="36"/>
        <v>26.100000000000005</v>
      </c>
    </row>
    <row r="862" spans="13:18" x14ac:dyDescent="0.2">
      <c r="M862" s="168" t="s">
        <v>63</v>
      </c>
      <c r="N862" s="14" t="s">
        <v>64</v>
      </c>
      <c r="O862" s="167">
        <v>38781</v>
      </c>
      <c r="P862" s="14">
        <v>-11.7</v>
      </c>
      <c r="Q862" s="14">
        <f t="shared" si="35"/>
        <v>28.7</v>
      </c>
      <c r="R862" s="169">
        <f t="shared" si="36"/>
        <v>28.066666666666666</v>
      </c>
    </row>
    <row r="863" spans="13:18" x14ac:dyDescent="0.2">
      <c r="M863" s="168" t="s">
        <v>63</v>
      </c>
      <c r="N863" s="14" t="s">
        <v>64</v>
      </c>
      <c r="O863" s="167">
        <v>38782</v>
      </c>
      <c r="P863" s="14">
        <v>-14.2</v>
      </c>
      <c r="Q863" s="14">
        <f t="shared" si="35"/>
        <v>31.2</v>
      </c>
      <c r="R863" s="169">
        <f t="shared" si="36"/>
        <v>29.433333333333334</v>
      </c>
    </row>
    <row r="864" spans="13:18" x14ac:dyDescent="0.2">
      <c r="M864" s="168" t="s">
        <v>63</v>
      </c>
      <c r="N864" s="14" t="s">
        <v>64</v>
      </c>
      <c r="O864" s="167">
        <v>38783</v>
      </c>
      <c r="P864" s="14">
        <v>-15.1</v>
      </c>
      <c r="Q864" s="14">
        <f t="shared" si="35"/>
        <v>32.1</v>
      </c>
      <c r="R864" s="169">
        <f t="shared" si="36"/>
        <v>30.666666666666668</v>
      </c>
    </row>
    <row r="865" spans="13:18" x14ac:dyDescent="0.2">
      <c r="M865" s="168" t="s">
        <v>63</v>
      </c>
      <c r="N865" s="14" t="s">
        <v>64</v>
      </c>
      <c r="O865" s="167">
        <v>38784</v>
      </c>
      <c r="P865" s="14">
        <v>-12.7</v>
      </c>
      <c r="Q865" s="14">
        <f t="shared" si="35"/>
        <v>29.7</v>
      </c>
      <c r="R865" s="169">
        <f t="shared" si="36"/>
        <v>31</v>
      </c>
    </row>
    <row r="866" spans="13:18" x14ac:dyDescent="0.2">
      <c r="M866" s="168" t="s">
        <v>63</v>
      </c>
      <c r="N866" s="14" t="s">
        <v>64</v>
      </c>
      <c r="O866" s="167">
        <v>38785</v>
      </c>
      <c r="P866" s="14">
        <v>-10.1</v>
      </c>
      <c r="Q866" s="14">
        <f t="shared" si="35"/>
        <v>27.1</v>
      </c>
      <c r="R866" s="169">
        <f t="shared" si="36"/>
        <v>29.633333333333336</v>
      </c>
    </row>
    <row r="867" spans="13:18" x14ac:dyDescent="0.2">
      <c r="M867" s="168" t="s">
        <v>63</v>
      </c>
      <c r="N867" s="14" t="s">
        <v>64</v>
      </c>
      <c r="O867" s="167">
        <v>38786</v>
      </c>
      <c r="P867" s="14">
        <v>-13.9</v>
      </c>
      <c r="Q867" s="14">
        <f t="shared" si="35"/>
        <v>30.9</v>
      </c>
      <c r="R867" s="169">
        <f t="shared" si="36"/>
        <v>29.233333333333331</v>
      </c>
    </row>
    <row r="868" spans="13:18" x14ac:dyDescent="0.2">
      <c r="M868" s="168" t="s">
        <v>63</v>
      </c>
      <c r="N868" s="14" t="s">
        <v>64</v>
      </c>
      <c r="O868" s="167">
        <v>38787</v>
      </c>
      <c r="P868" s="14">
        <v>-9</v>
      </c>
      <c r="Q868" s="14">
        <f t="shared" si="35"/>
        <v>26</v>
      </c>
      <c r="R868" s="169">
        <f t="shared" si="36"/>
        <v>28</v>
      </c>
    </row>
    <row r="869" spans="13:18" x14ac:dyDescent="0.2">
      <c r="M869" s="168" t="s">
        <v>63</v>
      </c>
      <c r="N869" s="14" t="s">
        <v>64</v>
      </c>
      <c r="O869" s="167">
        <v>38788</v>
      </c>
      <c r="P869" s="14">
        <v>-4.8</v>
      </c>
      <c r="Q869" s="14">
        <f t="shared" si="35"/>
        <v>21.8</v>
      </c>
      <c r="R869" s="169">
        <f t="shared" si="36"/>
        <v>26.233333333333334</v>
      </c>
    </row>
    <row r="870" spans="13:18" x14ac:dyDescent="0.2">
      <c r="M870" s="168" t="s">
        <v>63</v>
      </c>
      <c r="N870" s="14" t="s">
        <v>64</v>
      </c>
      <c r="O870" s="167">
        <v>38789</v>
      </c>
      <c r="P870" s="14">
        <v>-10.1</v>
      </c>
      <c r="Q870" s="14">
        <f t="shared" si="35"/>
        <v>27.1</v>
      </c>
      <c r="R870" s="169">
        <f t="shared" si="36"/>
        <v>24.966666666666669</v>
      </c>
    </row>
    <row r="871" spans="13:18" x14ac:dyDescent="0.2">
      <c r="M871" s="168" t="s">
        <v>63</v>
      </c>
      <c r="N871" s="14" t="s">
        <v>64</v>
      </c>
      <c r="O871" s="167">
        <v>38790</v>
      </c>
      <c r="P871" s="14">
        <v>-9.1999999999999993</v>
      </c>
      <c r="Q871" s="14">
        <f t="shared" si="35"/>
        <v>26.2</v>
      </c>
      <c r="R871" s="169">
        <f t="shared" si="36"/>
        <v>25.033333333333335</v>
      </c>
    </row>
    <row r="872" spans="13:18" x14ac:dyDescent="0.2">
      <c r="M872" s="168" t="s">
        <v>63</v>
      </c>
      <c r="N872" s="14" t="s">
        <v>64</v>
      </c>
      <c r="O872" s="167">
        <v>38791</v>
      </c>
      <c r="P872" s="14">
        <v>-4.8</v>
      </c>
      <c r="Q872" s="14">
        <f t="shared" si="35"/>
        <v>21.8</v>
      </c>
      <c r="R872" s="169">
        <f t="shared" si="36"/>
        <v>25.033333333333331</v>
      </c>
    </row>
    <row r="873" spans="13:18" x14ac:dyDescent="0.2">
      <c r="M873" s="168" t="s">
        <v>63</v>
      </c>
      <c r="N873" s="14" t="s">
        <v>64</v>
      </c>
      <c r="O873" s="167">
        <v>38792</v>
      </c>
      <c r="P873" s="14">
        <v>-5.4</v>
      </c>
      <c r="Q873" s="14">
        <f t="shared" si="35"/>
        <v>22.4</v>
      </c>
      <c r="R873" s="169">
        <f t="shared" si="36"/>
        <v>23.466666666666669</v>
      </c>
    </row>
    <row r="874" spans="13:18" x14ac:dyDescent="0.2">
      <c r="M874" s="168" t="s">
        <v>63</v>
      </c>
      <c r="N874" s="14" t="s">
        <v>64</v>
      </c>
      <c r="O874" s="167">
        <v>38793</v>
      </c>
      <c r="P874" s="14">
        <v>-3.2</v>
      </c>
      <c r="Q874" s="14">
        <f t="shared" si="35"/>
        <v>20.2</v>
      </c>
      <c r="R874" s="169">
        <f t="shared" si="36"/>
        <v>21.466666666666669</v>
      </c>
    </row>
    <row r="875" spans="13:18" x14ac:dyDescent="0.2">
      <c r="M875" s="168" t="s">
        <v>63</v>
      </c>
      <c r="N875" s="14" t="s">
        <v>64</v>
      </c>
      <c r="O875" s="167">
        <v>38794</v>
      </c>
      <c r="P875" s="14">
        <v>-1.6</v>
      </c>
      <c r="Q875" s="14">
        <f t="shared" si="35"/>
        <v>18.600000000000001</v>
      </c>
      <c r="R875" s="169">
        <f t="shared" si="36"/>
        <v>20.399999999999999</v>
      </c>
    </row>
    <row r="876" spans="13:18" x14ac:dyDescent="0.2">
      <c r="M876" s="168" t="s">
        <v>63</v>
      </c>
      <c r="N876" s="14" t="s">
        <v>64</v>
      </c>
      <c r="O876" s="167">
        <v>38795</v>
      </c>
      <c r="P876" s="14">
        <v>-0.8</v>
      </c>
      <c r="Q876" s="14">
        <f t="shared" si="35"/>
        <v>17.8</v>
      </c>
      <c r="R876" s="169">
        <f t="shared" si="36"/>
        <v>18.866666666666664</v>
      </c>
    </row>
    <row r="877" spans="13:18" x14ac:dyDescent="0.2">
      <c r="M877" s="168" t="s">
        <v>63</v>
      </c>
      <c r="N877" s="14" t="s">
        <v>64</v>
      </c>
      <c r="O877" s="167">
        <v>38796</v>
      </c>
      <c r="P877" s="14">
        <v>-5</v>
      </c>
      <c r="Q877" s="14">
        <f t="shared" si="35"/>
        <v>22</v>
      </c>
      <c r="R877" s="169">
        <f t="shared" si="36"/>
        <v>19.466666666666669</v>
      </c>
    </row>
    <row r="878" spans="13:18" x14ac:dyDescent="0.2">
      <c r="M878" s="168" t="s">
        <v>63</v>
      </c>
      <c r="N878" s="14" t="s">
        <v>64</v>
      </c>
      <c r="O878" s="167">
        <v>38797</v>
      </c>
      <c r="P878" s="14">
        <v>-6.4</v>
      </c>
      <c r="Q878" s="14">
        <f t="shared" si="35"/>
        <v>23.4</v>
      </c>
      <c r="R878" s="169">
        <f t="shared" si="36"/>
        <v>21.066666666666666</v>
      </c>
    </row>
    <row r="879" spans="13:18" x14ac:dyDescent="0.2">
      <c r="M879" s="168" t="s">
        <v>63</v>
      </c>
      <c r="N879" s="14" t="s">
        <v>64</v>
      </c>
      <c r="O879" s="167">
        <v>38798</v>
      </c>
      <c r="P879" s="14">
        <v>-6.9</v>
      </c>
      <c r="Q879" s="14">
        <f t="shared" si="35"/>
        <v>23.9</v>
      </c>
      <c r="R879" s="169">
        <f t="shared" si="36"/>
        <v>23.099999999999998</v>
      </c>
    </row>
    <row r="880" spans="13:18" x14ac:dyDescent="0.2">
      <c r="M880" s="168" t="s">
        <v>63</v>
      </c>
      <c r="N880" s="14" t="s">
        <v>64</v>
      </c>
      <c r="O880" s="167">
        <v>38799</v>
      </c>
      <c r="P880" s="14">
        <v>-7</v>
      </c>
      <c r="Q880" s="14">
        <f t="shared" si="35"/>
        <v>24</v>
      </c>
      <c r="R880" s="169">
        <f t="shared" si="36"/>
        <v>23.766666666666666</v>
      </c>
    </row>
    <row r="881" spans="13:18" x14ac:dyDescent="0.2">
      <c r="M881" s="168" t="s">
        <v>63</v>
      </c>
      <c r="N881" s="14" t="s">
        <v>64</v>
      </c>
      <c r="O881" s="167">
        <v>38800</v>
      </c>
      <c r="P881" s="14">
        <v>-6.5</v>
      </c>
      <c r="Q881" s="14">
        <f t="shared" si="35"/>
        <v>23.5</v>
      </c>
      <c r="R881" s="169">
        <f t="shared" si="36"/>
        <v>23.8</v>
      </c>
    </row>
    <row r="882" spans="13:18" x14ac:dyDescent="0.2">
      <c r="M882" s="168" t="s">
        <v>63</v>
      </c>
      <c r="N882" s="14" t="s">
        <v>64</v>
      </c>
      <c r="O882" s="167">
        <v>38801</v>
      </c>
      <c r="P882" s="14">
        <v>-7.4</v>
      </c>
      <c r="Q882" s="14">
        <f t="shared" si="35"/>
        <v>24.4</v>
      </c>
      <c r="R882" s="169">
        <f t="shared" si="36"/>
        <v>23.966666666666669</v>
      </c>
    </row>
    <row r="883" spans="13:18" x14ac:dyDescent="0.2">
      <c r="M883" s="168" t="s">
        <v>63</v>
      </c>
      <c r="N883" s="14" t="s">
        <v>64</v>
      </c>
      <c r="O883" s="167">
        <v>38802</v>
      </c>
      <c r="P883" s="14">
        <v>-4.4000000000000004</v>
      </c>
      <c r="Q883" s="14">
        <f t="shared" si="35"/>
        <v>21.4</v>
      </c>
      <c r="R883" s="169">
        <f t="shared" si="36"/>
        <v>23.099999999999998</v>
      </c>
    </row>
    <row r="884" spans="13:18" x14ac:dyDescent="0.2">
      <c r="M884" s="168" t="s">
        <v>63</v>
      </c>
      <c r="N884" s="14" t="s">
        <v>64</v>
      </c>
      <c r="O884" s="167">
        <v>38803</v>
      </c>
      <c r="P884" s="14">
        <v>-0.9</v>
      </c>
      <c r="Q884" s="14">
        <f t="shared" si="35"/>
        <v>17.899999999999999</v>
      </c>
      <c r="R884" s="169">
        <f t="shared" si="36"/>
        <v>21.233333333333331</v>
      </c>
    </row>
    <row r="885" spans="13:18" x14ac:dyDescent="0.2">
      <c r="M885" s="168" t="s">
        <v>63</v>
      </c>
      <c r="N885" s="14" t="s">
        <v>64</v>
      </c>
      <c r="O885" s="167">
        <v>38804</v>
      </c>
      <c r="P885" s="14">
        <v>1.4</v>
      </c>
      <c r="Q885" s="14">
        <f t="shared" si="35"/>
        <v>15.6</v>
      </c>
      <c r="R885" s="169">
        <f t="shared" si="36"/>
        <v>18.3</v>
      </c>
    </row>
    <row r="886" spans="13:18" x14ac:dyDescent="0.2">
      <c r="M886" s="168" t="s">
        <v>63</v>
      </c>
      <c r="N886" s="14" t="s">
        <v>64</v>
      </c>
      <c r="O886" s="167">
        <v>38805</v>
      </c>
      <c r="P886" s="14">
        <v>1.5</v>
      </c>
      <c r="Q886" s="14">
        <f t="shared" si="35"/>
        <v>15.5</v>
      </c>
      <c r="R886" s="169">
        <f t="shared" si="36"/>
        <v>16.333333333333332</v>
      </c>
    </row>
    <row r="887" spans="13:18" x14ac:dyDescent="0.2">
      <c r="M887" s="168" t="s">
        <v>63</v>
      </c>
      <c r="N887" s="14" t="s">
        <v>64</v>
      </c>
      <c r="O887" s="167">
        <v>38806</v>
      </c>
      <c r="P887" s="14">
        <v>0.6</v>
      </c>
      <c r="Q887" s="14">
        <f t="shared" si="35"/>
        <v>16.399999999999999</v>
      </c>
      <c r="R887" s="169">
        <f t="shared" si="36"/>
        <v>15.833333333333334</v>
      </c>
    </row>
    <row r="888" spans="13:18" x14ac:dyDescent="0.2">
      <c r="M888" s="168" t="s">
        <v>63</v>
      </c>
      <c r="N888" s="14" t="s">
        <v>64</v>
      </c>
      <c r="O888" s="167">
        <v>38807</v>
      </c>
      <c r="P888" s="14">
        <v>-1.2</v>
      </c>
      <c r="Q888" s="14">
        <f t="shared" si="35"/>
        <v>18.2</v>
      </c>
      <c r="R888" s="169">
        <f t="shared" si="36"/>
        <v>16.7</v>
      </c>
    </row>
    <row r="889" spans="13:18" x14ac:dyDescent="0.2">
      <c r="M889" s="168" t="s">
        <v>63</v>
      </c>
      <c r="N889" s="14" t="s">
        <v>64</v>
      </c>
      <c r="O889" s="167">
        <v>38808</v>
      </c>
      <c r="P889" s="14">
        <v>-0.9</v>
      </c>
      <c r="Q889" s="14">
        <f t="shared" si="35"/>
        <v>17.899999999999999</v>
      </c>
      <c r="R889" s="169">
        <f t="shared" si="36"/>
        <v>17.499999999999996</v>
      </c>
    </row>
    <row r="890" spans="13:18" x14ac:dyDescent="0.2">
      <c r="M890" s="168" t="s">
        <v>63</v>
      </c>
      <c r="N890" s="14" t="s">
        <v>64</v>
      </c>
      <c r="O890" s="167">
        <v>38809</v>
      </c>
      <c r="P890" s="14">
        <v>-0.7</v>
      </c>
      <c r="Q890" s="14">
        <f t="shared" si="35"/>
        <v>17.7</v>
      </c>
      <c r="R890" s="169">
        <f t="shared" si="36"/>
        <v>17.933333333333334</v>
      </c>
    </row>
    <row r="891" spans="13:18" x14ac:dyDescent="0.2">
      <c r="M891" s="168" t="s">
        <v>63</v>
      </c>
      <c r="N891" s="14" t="s">
        <v>64</v>
      </c>
      <c r="O891" s="167">
        <v>38810</v>
      </c>
      <c r="P891" s="14">
        <v>1.4</v>
      </c>
      <c r="Q891" s="14">
        <f t="shared" si="35"/>
        <v>15.6</v>
      </c>
      <c r="R891" s="169">
        <f t="shared" si="36"/>
        <v>17.066666666666666</v>
      </c>
    </row>
    <row r="892" spans="13:18" x14ac:dyDescent="0.2">
      <c r="M892" s="168" t="s">
        <v>63</v>
      </c>
      <c r="N892" s="14" t="s">
        <v>64</v>
      </c>
      <c r="O892" s="167">
        <v>38811</v>
      </c>
      <c r="P892" s="14">
        <v>1.6</v>
      </c>
      <c r="Q892" s="14">
        <f t="shared" si="35"/>
        <v>15.4</v>
      </c>
      <c r="R892" s="169">
        <f t="shared" si="36"/>
        <v>16.233333333333331</v>
      </c>
    </row>
    <row r="893" spans="13:18" x14ac:dyDescent="0.2">
      <c r="M893" s="168" t="s">
        <v>63</v>
      </c>
      <c r="N893" s="14" t="s">
        <v>64</v>
      </c>
      <c r="O893" s="167">
        <v>38812</v>
      </c>
      <c r="P893" s="14">
        <v>1</v>
      </c>
      <c r="Q893" s="14">
        <f t="shared" si="35"/>
        <v>16</v>
      </c>
      <c r="R893" s="169">
        <f t="shared" si="36"/>
        <v>15.666666666666666</v>
      </c>
    </row>
    <row r="894" spans="13:18" x14ac:dyDescent="0.2">
      <c r="M894" s="168" t="s">
        <v>63</v>
      </c>
      <c r="N894" s="14" t="s">
        <v>64</v>
      </c>
      <c r="O894" s="167">
        <v>38813</v>
      </c>
      <c r="P894" s="14">
        <v>-0.4</v>
      </c>
      <c r="Q894" s="14">
        <f t="shared" si="35"/>
        <v>17.399999999999999</v>
      </c>
      <c r="R894" s="169">
        <f t="shared" si="36"/>
        <v>16.266666666666666</v>
      </c>
    </row>
    <row r="895" spans="13:18" x14ac:dyDescent="0.2">
      <c r="M895" s="168" t="s">
        <v>63</v>
      </c>
      <c r="N895" s="14" t="s">
        <v>64</v>
      </c>
      <c r="O895" s="167">
        <v>38814</v>
      </c>
      <c r="P895" s="14">
        <v>2.7</v>
      </c>
      <c r="Q895" s="14">
        <f t="shared" si="35"/>
        <v>14.3</v>
      </c>
      <c r="R895" s="169">
        <f t="shared" si="36"/>
        <v>15.9</v>
      </c>
    </row>
    <row r="896" spans="13:18" x14ac:dyDescent="0.2">
      <c r="M896" s="168" t="s">
        <v>63</v>
      </c>
      <c r="N896" s="14" t="s">
        <v>64</v>
      </c>
      <c r="O896" s="167">
        <v>38815</v>
      </c>
      <c r="P896" s="14">
        <v>2.6</v>
      </c>
      <c r="Q896" s="14">
        <f t="shared" si="35"/>
        <v>14.4</v>
      </c>
      <c r="R896" s="169">
        <f t="shared" si="36"/>
        <v>15.366666666666667</v>
      </c>
    </row>
    <row r="897" spans="13:18" x14ac:dyDescent="0.2">
      <c r="M897" s="168" t="s">
        <v>63</v>
      </c>
      <c r="N897" s="14" t="s">
        <v>64</v>
      </c>
      <c r="O897" s="167">
        <v>38816</v>
      </c>
      <c r="P897" s="14">
        <v>1.3</v>
      </c>
      <c r="Q897" s="14">
        <f t="shared" si="35"/>
        <v>15.7</v>
      </c>
      <c r="R897" s="169">
        <f t="shared" si="36"/>
        <v>14.800000000000002</v>
      </c>
    </row>
    <row r="898" spans="13:18" x14ac:dyDescent="0.2">
      <c r="M898" s="168" t="s">
        <v>63</v>
      </c>
      <c r="N898" s="14" t="s">
        <v>64</v>
      </c>
      <c r="O898" s="167">
        <v>38817</v>
      </c>
      <c r="P898" s="14">
        <v>2.2000000000000002</v>
      </c>
      <c r="Q898" s="14">
        <f t="shared" si="35"/>
        <v>14.8</v>
      </c>
      <c r="R898" s="169">
        <f t="shared" si="36"/>
        <v>14.966666666666669</v>
      </c>
    </row>
    <row r="899" spans="13:18" x14ac:dyDescent="0.2">
      <c r="M899" s="168" t="s">
        <v>63</v>
      </c>
      <c r="N899" s="14" t="s">
        <v>64</v>
      </c>
      <c r="O899" s="167">
        <v>38818</v>
      </c>
      <c r="P899" s="14">
        <v>1</v>
      </c>
      <c r="Q899" s="14">
        <f t="shared" si="35"/>
        <v>16</v>
      </c>
      <c r="R899" s="169">
        <f t="shared" si="36"/>
        <v>15.5</v>
      </c>
    </row>
    <row r="900" spans="13:18" x14ac:dyDescent="0.2">
      <c r="M900" s="168" t="s">
        <v>63</v>
      </c>
      <c r="N900" s="14" t="s">
        <v>64</v>
      </c>
      <c r="O900" s="167">
        <v>38819</v>
      </c>
      <c r="P900" s="14">
        <v>1.7</v>
      </c>
      <c r="Q900" s="14">
        <f t="shared" si="35"/>
        <v>15.3</v>
      </c>
      <c r="R900" s="169">
        <f t="shared" si="36"/>
        <v>15.366666666666667</v>
      </c>
    </row>
    <row r="901" spans="13:18" x14ac:dyDescent="0.2">
      <c r="M901" s="168" t="s">
        <v>63</v>
      </c>
      <c r="N901" s="14" t="s">
        <v>64</v>
      </c>
      <c r="O901" s="167">
        <v>38820</v>
      </c>
      <c r="P901" s="14">
        <v>2.4</v>
      </c>
      <c r="Q901" s="14">
        <f t="shared" si="35"/>
        <v>14.6</v>
      </c>
      <c r="R901" s="169">
        <f t="shared" si="36"/>
        <v>15.299999999999999</v>
      </c>
    </row>
    <row r="902" spans="13:18" x14ac:dyDescent="0.2">
      <c r="M902" s="168" t="s">
        <v>63</v>
      </c>
      <c r="N902" s="14" t="s">
        <v>64</v>
      </c>
      <c r="O902" s="167">
        <v>38821</v>
      </c>
      <c r="P902" s="14">
        <v>3.6</v>
      </c>
      <c r="Q902" s="14">
        <f t="shared" si="35"/>
        <v>13.4</v>
      </c>
      <c r="R902" s="169">
        <f t="shared" si="36"/>
        <v>14.433333333333332</v>
      </c>
    </row>
    <row r="903" spans="13:18" x14ac:dyDescent="0.2">
      <c r="M903" s="168" t="s">
        <v>63</v>
      </c>
      <c r="N903" s="14" t="s">
        <v>64</v>
      </c>
      <c r="O903" s="167">
        <v>38822</v>
      </c>
      <c r="P903" s="14">
        <v>4.0999999999999996</v>
      </c>
      <c r="Q903" s="14">
        <f t="shared" si="35"/>
        <v>12.9</v>
      </c>
      <c r="R903" s="169">
        <f t="shared" si="36"/>
        <v>13.633333333333333</v>
      </c>
    </row>
    <row r="904" spans="13:18" x14ac:dyDescent="0.2">
      <c r="M904" s="168" t="s">
        <v>63</v>
      </c>
      <c r="N904" s="14" t="s">
        <v>64</v>
      </c>
      <c r="O904" s="167">
        <v>38823</v>
      </c>
      <c r="P904" s="14">
        <v>3.5</v>
      </c>
      <c r="Q904" s="14">
        <f t="shared" si="35"/>
        <v>13.5</v>
      </c>
      <c r="R904" s="169">
        <f t="shared" si="36"/>
        <v>13.266666666666666</v>
      </c>
    </row>
    <row r="905" spans="13:18" x14ac:dyDescent="0.2">
      <c r="M905" s="168" t="s">
        <v>63</v>
      </c>
      <c r="N905" s="14" t="s">
        <v>64</v>
      </c>
      <c r="O905" s="167">
        <v>38824</v>
      </c>
      <c r="P905" s="14">
        <v>4.0999999999999996</v>
      </c>
      <c r="Q905" s="14">
        <f t="shared" si="35"/>
        <v>12.9</v>
      </c>
      <c r="R905" s="169">
        <f t="shared" si="36"/>
        <v>13.1</v>
      </c>
    </row>
    <row r="906" spans="13:18" x14ac:dyDescent="0.2">
      <c r="M906" s="168" t="s">
        <v>63</v>
      </c>
      <c r="N906" s="14" t="s">
        <v>64</v>
      </c>
      <c r="O906" s="167">
        <v>38825</v>
      </c>
      <c r="P906" s="14">
        <v>3.3</v>
      </c>
      <c r="Q906" s="14">
        <f t="shared" si="35"/>
        <v>13.7</v>
      </c>
      <c r="R906" s="169">
        <f t="shared" si="36"/>
        <v>13.366666666666665</v>
      </c>
    </row>
    <row r="907" spans="13:18" x14ac:dyDescent="0.2">
      <c r="M907" s="168" t="s">
        <v>63</v>
      </c>
      <c r="N907" s="14" t="s">
        <v>64</v>
      </c>
      <c r="O907" s="167">
        <v>38826</v>
      </c>
      <c r="P907" s="14">
        <v>3.6</v>
      </c>
      <c r="Q907" s="14">
        <f t="shared" si="35"/>
        <v>13.4</v>
      </c>
      <c r="R907" s="169">
        <f t="shared" si="36"/>
        <v>13.333333333333334</v>
      </c>
    </row>
    <row r="908" spans="13:18" x14ac:dyDescent="0.2">
      <c r="M908" s="168" t="s">
        <v>63</v>
      </c>
      <c r="N908" s="14" t="s">
        <v>64</v>
      </c>
      <c r="O908" s="167">
        <v>38827</v>
      </c>
      <c r="P908" s="14">
        <v>3.2</v>
      </c>
      <c r="Q908" s="14">
        <f t="shared" si="35"/>
        <v>13.8</v>
      </c>
      <c r="R908" s="169">
        <f t="shared" si="36"/>
        <v>13.633333333333335</v>
      </c>
    </row>
    <row r="909" spans="13:18" x14ac:dyDescent="0.2">
      <c r="M909" s="168" t="s">
        <v>63</v>
      </c>
      <c r="N909" s="14" t="s">
        <v>64</v>
      </c>
      <c r="O909" s="167">
        <v>38828</v>
      </c>
      <c r="P909" s="14">
        <v>3.1</v>
      </c>
      <c r="Q909" s="14">
        <f t="shared" ref="Q909:Q972" si="37">IF($D$45&gt;P909,$D$45-P909,0)</f>
        <v>13.9</v>
      </c>
      <c r="R909" s="169">
        <f t="shared" si="36"/>
        <v>13.700000000000001</v>
      </c>
    </row>
    <row r="910" spans="13:18" x14ac:dyDescent="0.2">
      <c r="M910" s="168" t="s">
        <v>63</v>
      </c>
      <c r="N910" s="14" t="s">
        <v>64</v>
      </c>
      <c r="O910" s="167">
        <v>38829</v>
      </c>
      <c r="P910" s="14">
        <v>5.0999999999999996</v>
      </c>
      <c r="Q910" s="14">
        <f t="shared" si="37"/>
        <v>11.9</v>
      </c>
      <c r="R910" s="169">
        <f t="shared" si="36"/>
        <v>13.200000000000001</v>
      </c>
    </row>
    <row r="911" spans="13:18" x14ac:dyDescent="0.2">
      <c r="M911" s="168" t="s">
        <v>63</v>
      </c>
      <c r="N911" s="14" t="s">
        <v>64</v>
      </c>
      <c r="O911" s="167">
        <v>38830</v>
      </c>
      <c r="P911" s="14">
        <v>7.5</v>
      </c>
      <c r="Q911" s="14">
        <f t="shared" si="37"/>
        <v>9.5</v>
      </c>
      <c r="R911" s="169">
        <f t="shared" ref="R911:R974" si="38">AVERAGE(Q909:Q911)</f>
        <v>11.766666666666666</v>
      </c>
    </row>
    <row r="912" spans="13:18" x14ac:dyDescent="0.2">
      <c r="M912" s="168" t="s">
        <v>63</v>
      </c>
      <c r="N912" s="14" t="s">
        <v>64</v>
      </c>
      <c r="O912" s="167">
        <v>38831</v>
      </c>
      <c r="P912" s="14">
        <v>5.5</v>
      </c>
      <c r="Q912" s="14">
        <f t="shared" si="37"/>
        <v>11.5</v>
      </c>
      <c r="R912" s="169">
        <f t="shared" si="38"/>
        <v>10.966666666666667</v>
      </c>
    </row>
    <row r="913" spans="13:18" x14ac:dyDescent="0.2">
      <c r="M913" s="168" t="s">
        <v>63</v>
      </c>
      <c r="N913" s="14" t="s">
        <v>64</v>
      </c>
      <c r="O913" s="167">
        <v>38832</v>
      </c>
      <c r="P913" s="14">
        <v>6</v>
      </c>
      <c r="Q913" s="14">
        <f t="shared" si="37"/>
        <v>11</v>
      </c>
      <c r="R913" s="169">
        <f t="shared" si="38"/>
        <v>10.666666666666666</v>
      </c>
    </row>
    <row r="914" spans="13:18" x14ac:dyDescent="0.2">
      <c r="M914" s="168" t="s">
        <v>63</v>
      </c>
      <c r="N914" s="14" t="s">
        <v>64</v>
      </c>
      <c r="O914" s="167">
        <v>38833</v>
      </c>
      <c r="P914" s="14">
        <v>6.6</v>
      </c>
      <c r="Q914" s="14">
        <f t="shared" si="37"/>
        <v>10.4</v>
      </c>
      <c r="R914" s="169">
        <f t="shared" si="38"/>
        <v>10.966666666666667</v>
      </c>
    </row>
    <row r="915" spans="13:18" x14ac:dyDescent="0.2">
      <c r="M915" s="168" t="s">
        <v>63</v>
      </c>
      <c r="N915" s="14" t="s">
        <v>64</v>
      </c>
      <c r="O915" s="167">
        <v>38834</v>
      </c>
      <c r="P915" s="14">
        <v>5.9</v>
      </c>
      <c r="Q915" s="14">
        <f t="shared" si="37"/>
        <v>11.1</v>
      </c>
      <c r="R915" s="169">
        <f t="shared" si="38"/>
        <v>10.833333333333334</v>
      </c>
    </row>
    <row r="916" spans="13:18" x14ac:dyDescent="0.2">
      <c r="M916" s="168" t="s">
        <v>63</v>
      </c>
      <c r="N916" s="14" t="s">
        <v>64</v>
      </c>
      <c r="O916" s="167">
        <v>38835</v>
      </c>
      <c r="P916" s="14">
        <v>5.7</v>
      </c>
      <c r="Q916" s="14">
        <f t="shared" si="37"/>
        <v>11.3</v>
      </c>
      <c r="R916" s="169">
        <f t="shared" si="38"/>
        <v>10.933333333333332</v>
      </c>
    </row>
    <row r="917" spans="13:18" x14ac:dyDescent="0.2">
      <c r="M917" s="168" t="s">
        <v>63</v>
      </c>
      <c r="N917" s="14" t="s">
        <v>64</v>
      </c>
      <c r="O917" s="167">
        <v>38836</v>
      </c>
      <c r="P917" s="14">
        <v>6.7</v>
      </c>
      <c r="Q917" s="14">
        <f t="shared" si="37"/>
        <v>10.3</v>
      </c>
      <c r="R917" s="169">
        <f t="shared" si="38"/>
        <v>10.9</v>
      </c>
    </row>
    <row r="918" spans="13:18" x14ac:dyDescent="0.2">
      <c r="M918" s="168" t="s">
        <v>63</v>
      </c>
      <c r="N918" s="14" t="s">
        <v>64</v>
      </c>
      <c r="O918" s="167">
        <v>38837</v>
      </c>
      <c r="P918" s="14">
        <v>9.9</v>
      </c>
      <c r="Q918" s="14">
        <f t="shared" si="37"/>
        <v>7.1</v>
      </c>
      <c r="R918" s="169">
        <f t="shared" si="38"/>
        <v>9.5666666666666682</v>
      </c>
    </row>
    <row r="919" spans="13:18" x14ac:dyDescent="0.2">
      <c r="M919" s="168" t="s">
        <v>63</v>
      </c>
      <c r="N919" s="14" t="s">
        <v>64</v>
      </c>
      <c r="O919" s="167">
        <v>38838</v>
      </c>
      <c r="P919" s="14">
        <v>5.2</v>
      </c>
      <c r="Q919" s="14">
        <f t="shared" si="37"/>
        <v>11.8</v>
      </c>
      <c r="R919" s="169">
        <f t="shared" si="38"/>
        <v>9.7333333333333325</v>
      </c>
    </row>
    <row r="920" spans="13:18" x14ac:dyDescent="0.2">
      <c r="M920" s="168" t="s">
        <v>63</v>
      </c>
      <c r="N920" s="14" t="s">
        <v>64</v>
      </c>
      <c r="O920" s="167">
        <v>38839</v>
      </c>
      <c r="P920" s="14">
        <v>4.7</v>
      </c>
      <c r="Q920" s="14">
        <f t="shared" si="37"/>
        <v>12.3</v>
      </c>
      <c r="R920" s="169">
        <f t="shared" si="38"/>
        <v>10.4</v>
      </c>
    </row>
    <row r="921" spans="13:18" x14ac:dyDescent="0.2">
      <c r="M921" s="168" t="s">
        <v>63</v>
      </c>
      <c r="N921" s="14" t="s">
        <v>64</v>
      </c>
      <c r="O921" s="167">
        <v>38840</v>
      </c>
      <c r="P921" s="14">
        <v>7.9</v>
      </c>
      <c r="Q921" s="14">
        <f t="shared" si="37"/>
        <v>9.1</v>
      </c>
      <c r="R921" s="169">
        <f t="shared" si="38"/>
        <v>11.066666666666668</v>
      </c>
    </row>
    <row r="922" spans="13:18" x14ac:dyDescent="0.2">
      <c r="M922" s="168" t="s">
        <v>63</v>
      </c>
      <c r="N922" s="14" t="s">
        <v>64</v>
      </c>
      <c r="O922" s="167">
        <v>38841</v>
      </c>
      <c r="P922" s="14">
        <v>12.5</v>
      </c>
      <c r="Q922" s="14">
        <f t="shared" si="37"/>
        <v>4.5</v>
      </c>
      <c r="R922" s="169">
        <f t="shared" si="38"/>
        <v>8.6333333333333329</v>
      </c>
    </row>
    <row r="923" spans="13:18" x14ac:dyDescent="0.2">
      <c r="M923" s="168" t="s">
        <v>63</v>
      </c>
      <c r="N923" s="14" t="s">
        <v>64</v>
      </c>
      <c r="O923" s="167">
        <v>38842</v>
      </c>
      <c r="P923" s="14">
        <v>12.8</v>
      </c>
      <c r="Q923" s="14">
        <f t="shared" si="37"/>
        <v>4.1999999999999993</v>
      </c>
      <c r="R923" s="169">
        <f t="shared" si="38"/>
        <v>5.9333333333333327</v>
      </c>
    </row>
    <row r="924" spans="13:18" x14ac:dyDescent="0.2">
      <c r="M924" s="168" t="s">
        <v>63</v>
      </c>
      <c r="N924" s="14" t="s">
        <v>64</v>
      </c>
      <c r="O924" s="167">
        <v>38843</v>
      </c>
      <c r="P924" s="14">
        <v>13</v>
      </c>
      <c r="Q924" s="14">
        <f t="shared" si="37"/>
        <v>4</v>
      </c>
      <c r="R924" s="169">
        <f t="shared" si="38"/>
        <v>4.2333333333333334</v>
      </c>
    </row>
    <row r="925" spans="13:18" x14ac:dyDescent="0.2">
      <c r="M925" s="168" t="s">
        <v>63</v>
      </c>
      <c r="N925" s="14" t="s">
        <v>64</v>
      </c>
      <c r="O925" s="167">
        <v>38844</v>
      </c>
      <c r="P925" s="14">
        <v>14</v>
      </c>
      <c r="Q925" s="14">
        <f t="shared" si="37"/>
        <v>3</v>
      </c>
      <c r="R925" s="169">
        <f t="shared" si="38"/>
        <v>3.7333333333333329</v>
      </c>
    </row>
    <row r="926" spans="13:18" x14ac:dyDescent="0.2">
      <c r="M926" s="168" t="s">
        <v>63</v>
      </c>
      <c r="N926" s="14" t="s">
        <v>64</v>
      </c>
      <c r="O926" s="167">
        <v>38845</v>
      </c>
      <c r="P926" s="14">
        <v>16</v>
      </c>
      <c r="Q926" s="14">
        <f t="shared" si="37"/>
        <v>1</v>
      </c>
      <c r="R926" s="169">
        <f t="shared" si="38"/>
        <v>2.6666666666666665</v>
      </c>
    </row>
    <row r="927" spans="13:18" x14ac:dyDescent="0.2">
      <c r="M927" s="168" t="s">
        <v>63</v>
      </c>
      <c r="N927" s="14" t="s">
        <v>64</v>
      </c>
      <c r="O927" s="167">
        <v>38846</v>
      </c>
      <c r="P927" s="14">
        <v>16.3</v>
      </c>
      <c r="Q927" s="14">
        <f t="shared" si="37"/>
        <v>0.69999999999999929</v>
      </c>
      <c r="R927" s="169">
        <f t="shared" si="38"/>
        <v>1.5666666666666664</v>
      </c>
    </row>
    <row r="928" spans="13:18" x14ac:dyDescent="0.2">
      <c r="M928" s="168" t="s">
        <v>63</v>
      </c>
      <c r="N928" s="14" t="s">
        <v>64</v>
      </c>
      <c r="O928" s="167">
        <v>38847</v>
      </c>
      <c r="P928" s="14">
        <v>15.1</v>
      </c>
      <c r="Q928" s="14">
        <f t="shared" si="37"/>
        <v>1.9000000000000004</v>
      </c>
      <c r="R928" s="169">
        <f t="shared" si="38"/>
        <v>1.2</v>
      </c>
    </row>
    <row r="929" spans="13:18" x14ac:dyDescent="0.2">
      <c r="M929" s="168" t="s">
        <v>63</v>
      </c>
      <c r="N929" s="14" t="s">
        <v>64</v>
      </c>
      <c r="O929" s="167">
        <v>38848</v>
      </c>
      <c r="P929" s="14">
        <v>13.5</v>
      </c>
      <c r="Q929" s="14">
        <f t="shared" si="37"/>
        <v>3.5</v>
      </c>
      <c r="R929" s="169">
        <f t="shared" si="38"/>
        <v>2.0333333333333332</v>
      </c>
    </row>
    <row r="930" spans="13:18" x14ac:dyDescent="0.2">
      <c r="M930" s="168" t="s">
        <v>63</v>
      </c>
      <c r="N930" s="14" t="s">
        <v>64</v>
      </c>
      <c r="O930" s="167">
        <v>38849</v>
      </c>
      <c r="P930" s="14">
        <v>11.2</v>
      </c>
      <c r="Q930" s="14">
        <f t="shared" si="37"/>
        <v>5.8000000000000007</v>
      </c>
      <c r="R930" s="169">
        <f t="shared" si="38"/>
        <v>3.7333333333333338</v>
      </c>
    </row>
    <row r="931" spans="13:18" x14ac:dyDescent="0.2">
      <c r="M931" s="168" t="s">
        <v>63</v>
      </c>
      <c r="N931" s="14" t="s">
        <v>64</v>
      </c>
      <c r="O931" s="167">
        <v>38850</v>
      </c>
      <c r="P931" s="14">
        <v>8.6</v>
      </c>
      <c r="Q931" s="14">
        <f t="shared" si="37"/>
        <v>8.4</v>
      </c>
      <c r="R931" s="169">
        <f t="shared" si="38"/>
        <v>5.9000000000000012</v>
      </c>
    </row>
    <row r="932" spans="13:18" x14ac:dyDescent="0.2">
      <c r="M932" s="168" t="s">
        <v>63</v>
      </c>
      <c r="N932" s="14" t="s">
        <v>64</v>
      </c>
      <c r="O932" s="167">
        <v>38851</v>
      </c>
      <c r="P932" s="14">
        <v>7.1</v>
      </c>
      <c r="Q932" s="14">
        <f t="shared" si="37"/>
        <v>9.9</v>
      </c>
      <c r="R932" s="169">
        <f t="shared" si="38"/>
        <v>8.0333333333333332</v>
      </c>
    </row>
    <row r="933" spans="13:18" x14ac:dyDescent="0.2">
      <c r="M933" s="168" t="s">
        <v>63</v>
      </c>
      <c r="N933" s="14" t="s">
        <v>64</v>
      </c>
      <c r="O933" s="167">
        <v>38852</v>
      </c>
      <c r="P933" s="14">
        <v>6</v>
      </c>
      <c r="Q933" s="14">
        <f t="shared" si="37"/>
        <v>11</v>
      </c>
      <c r="R933" s="169">
        <f t="shared" si="38"/>
        <v>9.7666666666666675</v>
      </c>
    </row>
    <row r="934" spans="13:18" x14ac:dyDescent="0.2">
      <c r="M934" s="168" t="s">
        <v>63</v>
      </c>
      <c r="N934" s="14" t="s">
        <v>64</v>
      </c>
      <c r="O934" s="167">
        <v>38853</v>
      </c>
      <c r="P934" s="14">
        <v>7.8</v>
      </c>
      <c r="Q934" s="14">
        <f t="shared" si="37"/>
        <v>9.1999999999999993</v>
      </c>
      <c r="R934" s="169">
        <f t="shared" si="38"/>
        <v>10.033333333333333</v>
      </c>
    </row>
    <row r="935" spans="13:18" x14ac:dyDescent="0.2">
      <c r="M935" s="168" t="s">
        <v>63</v>
      </c>
      <c r="N935" s="14" t="s">
        <v>64</v>
      </c>
      <c r="O935" s="167">
        <v>38854</v>
      </c>
      <c r="P935" s="14">
        <v>6.5</v>
      </c>
      <c r="Q935" s="14">
        <f t="shared" si="37"/>
        <v>10.5</v>
      </c>
      <c r="R935" s="169">
        <f t="shared" si="38"/>
        <v>10.233333333333333</v>
      </c>
    </row>
    <row r="936" spans="13:18" x14ac:dyDescent="0.2">
      <c r="M936" s="168" t="s">
        <v>63</v>
      </c>
      <c r="N936" s="14" t="s">
        <v>64</v>
      </c>
      <c r="O936" s="167">
        <v>38855</v>
      </c>
      <c r="P936" s="14">
        <v>6.8</v>
      </c>
      <c r="Q936" s="14">
        <f t="shared" si="37"/>
        <v>10.199999999999999</v>
      </c>
      <c r="R936" s="169">
        <f t="shared" si="38"/>
        <v>9.9666666666666668</v>
      </c>
    </row>
    <row r="937" spans="13:18" x14ac:dyDescent="0.2">
      <c r="M937" s="168" t="s">
        <v>63</v>
      </c>
      <c r="N937" s="14" t="s">
        <v>64</v>
      </c>
      <c r="O937" s="167">
        <v>38856</v>
      </c>
      <c r="P937" s="14">
        <v>9.9</v>
      </c>
      <c r="Q937" s="14">
        <f t="shared" si="37"/>
        <v>7.1</v>
      </c>
      <c r="R937" s="169">
        <f t="shared" si="38"/>
        <v>9.2666666666666657</v>
      </c>
    </row>
    <row r="938" spans="13:18" x14ac:dyDescent="0.2">
      <c r="M938" s="168" t="s">
        <v>63</v>
      </c>
      <c r="N938" s="14" t="s">
        <v>64</v>
      </c>
      <c r="O938" s="167">
        <v>38857</v>
      </c>
      <c r="P938" s="14">
        <v>9.8000000000000007</v>
      </c>
      <c r="Q938" s="14">
        <f t="shared" si="37"/>
        <v>7.1999999999999993</v>
      </c>
      <c r="R938" s="169">
        <f t="shared" si="38"/>
        <v>8.1666666666666661</v>
      </c>
    </row>
    <row r="939" spans="13:18" x14ac:dyDescent="0.2">
      <c r="M939" s="168" t="s">
        <v>63</v>
      </c>
      <c r="N939" s="14" t="s">
        <v>64</v>
      </c>
      <c r="O939" s="167">
        <v>38858</v>
      </c>
      <c r="P939" s="14">
        <v>10.6</v>
      </c>
      <c r="Q939" s="14">
        <f t="shared" si="37"/>
        <v>6.4</v>
      </c>
      <c r="R939" s="169">
        <f t="shared" si="38"/>
        <v>6.8999999999999995</v>
      </c>
    </row>
    <row r="940" spans="13:18" x14ac:dyDescent="0.2">
      <c r="M940" s="168" t="s">
        <v>63</v>
      </c>
      <c r="N940" s="14" t="s">
        <v>64</v>
      </c>
      <c r="O940" s="167">
        <v>38859</v>
      </c>
      <c r="P940" s="14">
        <v>9.6</v>
      </c>
      <c r="Q940" s="14">
        <f t="shared" si="37"/>
        <v>7.4</v>
      </c>
      <c r="R940" s="169">
        <f t="shared" si="38"/>
        <v>7</v>
      </c>
    </row>
    <row r="941" spans="13:18" x14ac:dyDescent="0.2">
      <c r="M941" s="168" t="s">
        <v>63</v>
      </c>
      <c r="N941" s="14" t="s">
        <v>64</v>
      </c>
      <c r="O941" s="167">
        <v>38860</v>
      </c>
      <c r="P941" s="14">
        <v>10.9</v>
      </c>
      <c r="Q941" s="14">
        <f t="shared" si="37"/>
        <v>6.1</v>
      </c>
      <c r="R941" s="169">
        <f t="shared" si="38"/>
        <v>6.6333333333333329</v>
      </c>
    </row>
    <row r="942" spans="13:18" x14ac:dyDescent="0.2">
      <c r="M942" s="168" t="s">
        <v>63</v>
      </c>
      <c r="N942" s="14" t="s">
        <v>64</v>
      </c>
      <c r="O942" s="167">
        <v>38861</v>
      </c>
      <c r="P942" s="14">
        <v>9.4</v>
      </c>
      <c r="Q942" s="14">
        <f t="shared" si="37"/>
        <v>7.6</v>
      </c>
      <c r="R942" s="169">
        <f t="shared" si="38"/>
        <v>7.0333333333333341</v>
      </c>
    </row>
    <row r="943" spans="13:18" x14ac:dyDescent="0.2">
      <c r="M943" s="168" t="s">
        <v>63</v>
      </c>
      <c r="N943" s="14" t="s">
        <v>64</v>
      </c>
      <c r="O943" s="167">
        <v>38862</v>
      </c>
      <c r="P943" s="14">
        <v>7.7</v>
      </c>
      <c r="Q943" s="14">
        <f t="shared" si="37"/>
        <v>9.3000000000000007</v>
      </c>
      <c r="R943" s="169">
        <f t="shared" si="38"/>
        <v>7.666666666666667</v>
      </c>
    </row>
    <row r="944" spans="13:18" x14ac:dyDescent="0.2">
      <c r="M944" s="168" t="s">
        <v>63</v>
      </c>
      <c r="N944" s="14" t="s">
        <v>64</v>
      </c>
      <c r="O944" s="167">
        <v>38863</v>
      </c>
      <c r="P944" s="14">
        <v>9.1999999999999993</v>
      </c>
      <c r="Q944" s="14">
        <f t="shared" si="37"/>
        <v>7.8000000000000007</v>
      </c>
      <c r="R944" s="169">
        <f t="shared" si="38"/>
        <v>8.2333333333333325</v>
      </c>
    </row>
    <row r="945" spans="13:18" x14ac:dyDescent="0.2">
      <c r="M945" s="168" t="s">
        <v>63</v>
      </c>
      <c r="N945" s="14" t="s">
        <v>64</v>
      </c>
      <c r="O945" s="167">
        <v>38864</v>
      </c>
      <c r="P945" s="14">
        <v>9.6999999999999993</v>
      </c>
      <c r="Q945" s="14">
        <f t="shared" si="37"/>
        <v>7.3000000000000007</v>
      </c>
      <c r="R945" s="169">
        <f t="shared" si="38"/>
        <v>8.1333333333333346</v>
      </c>
    </row>
    <row r="946" spans="13:18" x14ac:dyDescent="0.2">
      <c r="M946" s="168" t="s">
        <v>63</v>
      </c>
      <c r="N946" s="14" t="s">
        <v>64</v>
      </c>
      <c r="O946" s="167">
        <v>38865</v>
      </c>
      <c r="P946" s="14">
        <v>10.6</v>
      </c>
      <c r="Q946" s="14">
        <f t="shared" si="37"/>
        <v>6.4</v>
      </c>
      <c r="R946" s="169">
        <f t="shared" si="38"/>
        <v>7.166666666666667</v>
      </c>
    </row>
    <row r="947" spans="13:18" x14ac:dyDescent="0.2">
      <c r="M947" s="168" t="s">
        <v>63</v>
      </c>
      <c r="N947" s="14" t="s">
        <v>64</v>
      </c>
      <c r="O947" s="167">
        <v>38866</v>
      </c>
      <c r="P947" s="14">
        <v>11.8</v>
      </c>
      <c r="Q947" s="14">
        <f t="shared" si="37"/>
        <v>5.1999999999999993</v>
      </c>
      <c r="R947" s="169">
        <f t="shared" si="38"/>
        <v>6.3</v>
      </c>
    </row>
    <row r="948" spans="13:18" x14ac:dyDescent="0.2">
      <c r="M948" s="168" t="s">
        <v>63</v>
      </c>
      <c r="N948" s="14" t="s">
        <v>64</v>
      </c>
      <c r="O948" s="167">
        <v>38867</v>
      </c>
      <c r="P948" s="14">
        <v>10.7</v>
      </c>
      <c r="Q948" s="14">
        <f t="shared" si="37"/>
        <v>6.3000000000000007</v>
      </c>
      <c r="R948" s="169">
        <f t="shared" si="38"/>
        <v>5.9666666666666659</v>
      </c>
    </row>
    <row r="949" spans="13:18" x14ac:dyDescent="0.2">
      <c r="M949" s="168" t="s">
        <v>63</v>
      </c>
      <c r="N949" s="14" t="s">
        <v>64</v>
      </c>
      <c r="O949" s="167">
        <v>38868</v>
      </c>
      <c r="P949" s="14">
        <v>9.6999999999999993</v>
      </c>
      <c r="Q949" s="14">
        <f t="shared" si="37"/>
        <v>7.3000000000000007</v>
      </c>
      <c r="R949" s="169">
        <f t="shared" si="38"/>
        <v>6.2666666666666666</v>
      </c>
    </row>
    <row r="950" spans="13:18" x14ac:dyDescent="0.2">
      <c r="M950" s="168" t="s">
        <v>63</v>
      </c>
      <c r="N950" s="14" t="s">
        <v>64</v>
      </c>
      <c r="O950" s="167">
        <v>38869</v>
      </c>
      <c r="P950" s="14">
        <v>11.5</v>
      </c>
      <c r="Q950" s="14">
        <f t="shared" si="37"/>
        <v>5.5</v>
      </c>
      <c r="R950" s="169">
        <f t="shared" si="38"/>
        <v>6.3666666666666671</v>
      </c>
    </row>
    <row r="951" spans="13:18" x14ac:dyDescent="0.2">
      <c r="M951" s="168" t="s">
        <v>63</v>
      </c>
      <c r="N951" s="14" t="s">
        <v>64</v>
      </c>
      <c r="O951" s="167">
        <v>38870</v>
      </c>
      <c r="P951" s="14">
        <v>14.6</v>
      </c>
      <c r="Q951" s="14">
        <f t="shared" si="37"/>
        <v>2.4000000000000004</v>
      </c>
      <c r="R951" s="169">
        <f t="shared" si="38"/>
        <v>5.0666666666666673</v>
      </c>
    </row>
    <row r="952" spans="13:18" x14ac:dyDescent="0.2">
      <c r="M952" s="168" t="s">
        <v>63</v>
      </c>
      <c r="N952" s="14" t="s">
        <v>64</v>
      </c>
      <c r="O952" s="167">
        <v>38871</v>
      </c>
      <c r="P952" s="14">
        <v>13.1</v>
      </c>
      <c r="Q952" s="14">
        <f t="shared" si="37"/>
        <v>3.9000000000000004</v>
      </c>
      <c r="R952" s="169">
        <f t="shared" si="38"/>
        <v>3.9333333333333336</v>
      </c>
    </row>
    <row r="953" spans="13:18" x14ac:dyDescent="0.2">
      <c r="M953" s="168" t="s">
        <v>63</v>
      </c>
      <c r="N953" s="14" t="s">
        <v>64</v>
      </c>
      <c r="O953" s="167">
        <v>38872</v>
      </c>
      <c r="P953" s="14">
        <v>11.9</v>
      </c>
      <c r="Q953" s="14">
        <f t="shared" si="37"/>
        <v>5.0999999999999996</v>
      </c>
      <c r="R953" s="169">
        <f t="shared" si="38"/>
        <v>3.8000000000000003</v>
      </c>
    </row>
    <row r="954" spans="13:18" x14ac:dyDescent="0.2">
      <c r="M954" s="168" t="s">
        <v>63</v>
      </c>
      <c r="N954" s="14" t="s">
        <v>64</v>
      </c>
      <c r="O954" s="167">
        <v>38873</v>
      </c>
      <c r="P954" s="14">
        <v>11.5</v>
      </c>
      <c r="Q954" s="14">
        <f t="shared" si="37"/>
        <v>5.5</v>
      </c>
      <c r="R954" s="169">
        <f t="shared" si="38"/>
        <v>4.833333333333333</v>
      </c>
    </row>
    <row r="955" spans="13:18" x14ac:dyDescent="0.2">
      <c r="M955" s="168" t="s">
        <v>63</v>
      </c>
      <c r="N955" s="14" t="s">
        <v>64</v>
      </c>
      <c r="O955" s="167">
        <v>38874</v>
      </c>
      <c r="P955" s="14">
        <v>12.5</v>
      </c>
      <c r="Q955" s="14">
        <f t="shared" si="37"/>
        <v>4.5</v>
      </c>
      <c r="R955" s="169">
        <f t="shared" si="38"/>
        <v>5.0333333333333332</v>
      </c>
    </row>
    <row r="956" spans="13:18" x14ac:dyDescent="0.2">
      <c r="M956" s="168" t="s">
        <v>63</v>
      </c>
      <c r="N956" s="14" t="s">
        <v>64</v>
      </c>
      <c r="O956" s="167">
        <v>38875</v>
      </c>
      <c r="P956" s="14">
        <v>13.8</v>
      </c>
      <c r="Q956" s="14">
        <f t="shared" si="37"/>
        <v>3.1999999999999993</v>
      </c>
      <c r="R956" s="169">
        <f t="shared" si="38"/>
        <v>4.3999999999999995</v>
      </c>
    </row>
    <row r="957" spans="13:18" x14ac:dyDescent="0.2">
      <c r="M957" s="168" t="s">
        <v>63</v>
      </c>
      <c r="N957" s="14" t="s">
        <v>64</v>
      </c>
      <c r="O957" s="167">
        <v>38876</v>
      </c>
      <c r="P957" s="14">
        <v>16.899999999999999</v>
      </c>
      <c r="Q957" s="14">
        <f t="shared" si="37"/>
        <v>0.10000000000000142</v>
      </c>
      <c r="R957" s="169">
        <f t="shared" si="38"/>
        <v>2.6</v>
      </c>
    </row>
    <row r="958" spans="13:18" x14ac:dyDescent="0.2">
      <c r="M958" s="168" t="s">
        <v>63</v>
      </c>
      <c r="N958" s="14" t="s">
        <v>64</v>
      </c>
      <c r="O958" s="167">
        <v>38877</v>
      </c>
      <c r="P958" s="14">
        <v>20.3</v>
      </c>
      <c r="Q958" s="14">
        <f t="shared" si="37"/>
        <v>0</v>
      </c>
      <c r="R958" s="169">
        <f t="shared" si="38"/>
        <v>1.1000000000000003</v>
      </c>
    </row>
    <row r="959" spans="13:18" x14ac:dyDescent="0.2">
      <c r="M959" s="168" t="s">
        <v>63</v>
      </c>
      <c r="N959" s="14" t="s">
        <v>64</v>
      </c>
      <c r="O959" s="167">
        <v>38878</v>
      </c>
      <c r="P959" s="14">
        <v>20.6</v>
      </c>
      <c r="Q959" s="14">
        <f t="shared" si="37"/>
        <v>0</v>
      </c>
      <c r="R959" s="169">
        <f t="shared" si="38"/>
        <v>3.3333333333333805E-2</v>
      </c>
    </row>
    <row r="960" spans="13:18" x14ac:dyDescent="0.2">
      <c r="M960" s="168" t="s">
        <v>63</v>
      </c>
      <c r="N960" s="14" t="s">
        <v>64</v>
      </c>
      <c r="O960" s="167">
        <v>38879</v>
      </c>
      <c r="P960" s="14">
        <v>19.5</v>
      </c>
      <c r="Q960" s="14">
        <f t="shared" si="37"/>
        <v>0</v>
      </c>
      <c r="R960" s="169">
        <f t="shared" si="38"/>
        <v>0</v>
      </c>
    </row>
    <row r="961" spans="13:18" x14ac:dyDescent="0.2">
      <c r="M961" s="168" t="s">
        <v>63</v>
      </c>
      <c r="N961" s="14" t="s">
        <v>64</v>
      </c>
      <c r="O961" s="167">
        <v>38880</v>
      </c>
      <c r="P961" s="14">
        <v>22.1</v>
      </c>
      <c r="Q961" s="14">
        <f t="shared" si="37"/>
        <v>0</v>
      </c>
      <c r="R961" s="169">
        <f t="shared" si="38"/>
        <v>0</v>
      </c>
    </row>
    <row r="962" spans="13:18" x14ac:dyDescent="0.2">
      <c r="M962" s="168" t="s">
        <v>63</v>
      </c>
      <c r="N962" s="14" t="s">
        <v>64</v>
      </c>
      <c r="O962" s="167">
        <v>38881</v>
      </c>
      <c r="P962" s="14">
        <v>21.9</v>
      </c>
      <c r="Q962" s="14">
        <f t="shared" si="37"/>
        <v>0</v>
      </c>
      <c r="R962" s="169">
        <f t="shared" si="38"/>
        <v>0</v>
      </c>
    </row>
    <row r="963" spans="13:18" x14ac:dyDescent="0.2">
      <c r="M963" s="168" t="s">
        <v>63</v>
      </c>
      <c r="N963" s="14" t="s">
        <v>64</v>
      </c>
      <c r="O963" s="167">
        <v>38882</v>
      </c>
      <c r="P963" s="14">
        <v>16.399999999999999</v>
      </c>
      <c r="Q963" s="14">
        <f t="shared" si="37"/>
        <v>0.60000000000000142</v>
      </c>
      <c r="R963" s="169">
        <f t="shared" si="38"/>
        <v>0.20000000000000048</v>
      </c>
    </row>
    <row r="964" spans="13:18" x14ac:dyDescent="0.2">
      <c r="M964" s="168" t="s">
        <v>63</v>
      </c>
      <c r="N964" s="14" t="s">
        <v>64</v>
      </c>
      <c r="O964" s="167">
        <v>38883</v>
      </c>
      <c r="P964" s="14">
        <v>16</v>
      </c>
      <c r="Q964" s="14">
        <f t="shared" si="37"/>
        <v>1</v>
      </c>
      <c r="R964" s="169">
        <f t="shared" si="38"/>
        <v>0.53333333333333377</v>
      </c>
    </row>
    <row r="965" spans="13:18" x14ac:dyDescent="0.2">
      <c r="M965" s="168" t="s">
        <v>63</v>
      </c>
      <c r="N965" s="14" t="s">
        <v>64</v>
      </c>
      <c r="O965" s="167">
        <v>38884</v>
      </c>
      <c r="P965" s="14">
        <v>18.2</v>
      </c>
      <c r="Q965" s="14">
        <f t="shared" si="37"/>
        <v>0</v>
      </c>
      <c r="R965" s="169">
        <f t="shared" si="38"/>
        <v>0.53333333333333377</v>
      </c>
    </row>
    <row r="966" spans="13:18" x14ac:dyDescent="0.2">
      <c r="M966" s="168" t="s">
        <v>63</v>
      </c>
      <c r="N966" s="14" t="s">
        <v>64</v>
      </c>
      <c r="O966" s="167">
        <v>38885</v>
      </c>
      <c r="P966" s="14">
        <v>19.100000000000001</v>
      </c>
      <c r="Q966" s="14">
        <f t="shared" si="37"/>
        <v>0</v>
      </c>
      <c r="R966" s="169">
        <f t="shared" si="38"/>
        <v>0.33333333333333331</v>
      </c>
    </row>
    <row r="967" spans="13:18" x14ac:dyDescent="0.2">
      <c r="M967" s="168" t="s">
        <v>63</v>
      </c>
      <c r="N967" s="14" t="s">
        <v>64</v>
      </c>
      <c r="O967" s="167">
        <v>38886</v>
      </c>
      <c r="P967" s="14">
        <v>17.3</v>
      </c>
      <c r="Q967" s="14">
        <f t="shared" si="37"/>
        <v>0</v>
      </c>
      <c r="R967" s="169">
        <f t="shared" si="38"/>
        <v>0</v>
      </c>
    </row>
    <row r="968" spans="13:18" x14ac:dyDescent="0.2">
      <c r="M968" s="168" t="s">
        <v>63</v>
      </c>
      <c r="N968" s="14" t="s">
        <v>64</v>
      </c>
      <c r="O968" s="167">
        <v>38887</v>
      </c>
      <c r="P968" s="14">
        <v>16.2</v>
      </c>
      <c r="Q968" s="14">
        <f t="shared" si="37"/>
        <v>0.80000000000000071</v>
      </c>
      <c r="R968" s="169">
        <f t="shared" si="38"/>
        <v>0.26666666666666689</v>
      </c>
    </row>
    <row r="969" spans="13:18" x14ac:dyDescent="0.2">
      <c r="M969" s="168" t="s">
        <v>63</v>
      </c>
      <c r="N969" s="14" t="s">
        <v>64</v>
      </c>
      <c r="O969" s="167">
        <v>38888</v>
      </c>
      <c r="P969" s="14">
        <v>16.600000000000001</v>
      </c>
      <c r="Q969" s="14">
        <f t="shared" si="37"/>
        <v>0.39999999999999858</v>
      </c>
      <c r="R969" s="169">
        <f t="shared" si="38"/>
        <v>0.39999999999999974</v>
      </c>
    </row>
    <row r="970" spans="13:18" x14ac:dyDescent="0.2">
      <c r="M970" s="168" t="s">
        <v>63</v>
      </c>
      <c r="N970" s="14" t="s">
        <v>64</v>
      </c>
      <c r="O970" s="167">
        <v>38889</v>
      </c>
      <c r="P970" s="14">
        <v>13.5</v>
      </c>
      <c r="Q970" s="14">
        <f t="shared" si="37"/>
        <v>3.5</v>
      </c>
      <c r="R970" s="169">
        <f t="shared" si="38"/>
        <v>1.5666666666666664</v>
      </c>
    </row>
    <row r="971" spans="13:18" x14ac:dyDescent="0.2">
      <c r="M971" s="168" t="s">
        <v>63</v>
      </c>
      <c r="N971" s="14" t="s">
        <v>64</v>
      </c>
      <c r="O971" s="167">
        <v>38890</v>
      </c>
      <c r="P971" s="14">
        <v>10.9</v>
      </c>
      <c r="Q971" s="14">
        <f t="shared" si="37"/>
        <v>6.1</v>
      </c>
      <c r="R971" s="169">
        <f t="shared" si="38"/>
        <v>3.3333333333333326</v>
      </c>
    </row>
    <row r="972" spans="13:18" x14ac:dyDescent="0.2">
      <c r="M972" s="168" t="s">
        <v>63</v>
      </c>
      <c r="N972" s="14" t="s">
        <v>64</v>
      </c>
      <c r="O972" s="167">
        <v>38891</v>
      </c>
      <c r="P972" s="14">
        <v>12.2</v>
      </c>
      <c r="Q972" s="14">
        <f t="shared" si="37"/>
        <v>4.8000000000000007</v>
      </c>
      <c r="R972" s="169">
        <f t="shared" si="38"/>
        <v>4.8</v>
      </c>
    </row>
    <row r="973" spans="13:18" x14ac:dyDescent="0.2">
      <c r="M973" s="168" t="s">
        <v>63</v>
      </c>
      <c r="N973" s="14" t="s">
        <v>64</v>
      </c>
      <c r="O973" s="167">
        <v>38892</v>
      </c>
      <c r="P973" s="14">
        <v>14</v>
      </c>
      <c r="Q973" s="14">
        <f t="shared" ref="Q973:Q1036" si="39">IF($D$45&gt;P973,$D$45-P973,0)</f>
        <v>3</v>
      </c>
      <c r="R973" s="169">
        <f t="shared" si="38"/>
        <v>4.6333333333333337</v>
      </c>
    </row>
    <row r="974" spans="13:18" x14ac:dyDescent="0.2">
      <c r="M974" s="168" t="s">
        <v>63</v>
      </c>
      <c r="N974" s="14" t="s">
        <v>64</v>
      </c>
      <c r="O974" s="167">
        <v>38893</v>
      </c>
      <c r="P974" s="14">
        <v>13.9</v>
      </c>
      <c r="Q974" s="14">
        <f t="shared" si="39"/>
        <v>3.0999999999999996</v>
      </c>
      <c r="R974" s="169">
        <f t="shared" si="38"/>
        <v>3.6333333333333333</v>
      </c>
    </row>
    <row r="975" spans="13:18" x14ac:dyDescent="0.2">
      <c r="M975" s="168" t="s">
        <v>63</v>
      </c>
      <c r="N975" s="14" t="s">
        <v>64</v>
      </c>
      <c r="O975" s="167">
        <v>38894</v>
      </c>
      <c r="P975" s="14">
        <v>15.5</v>
      </c>
      <c r="Q975" s="14">
        <f t="shared" si="39"/>
        <v>1.5</v>
      </c>
      <c r="R975" s="169">
        <f t="shared" ref="R975:R1038" si="40">AVERAGE(Q973:Q975)</f>
        <v>2.5333333333333332</v>
      </c>
    </row>
    <row r="976" spans="13:18" x14ac:dyDescent="0.2">
      <c r="M976" s="168" t="s">
        <v>63</v>
      </c>
      <c r="N976" s="14" t="s">
        <v>64</v>
      </c>
      <c r="O976" s="167">
        <v>38895</v>
      </c>
      <c r="P976" s="14">
        <v>11.6</v>
      </c>
      <c r="Q976" s="14">
        <f t="shared" si="39"/>
        <v>5.4</v>
      </c>
      <c r="R976" s="169">
        <f t="shared" si="40"/>
        <v>3.3333333333333335</v>
      </c>
    </row>
    <row r="977" spans="13:18" x14ac:dyDescent="0.2">
      <c r="M977" s="168" t="s">
        <v>63</v>
      </c>
      <c r="N977" s="14" t="s">
        <v>64</v>
      </c>
      <c r="O977" s="167">
        <v>38896</v>
      </c>
      <c r="P977" s="14">
        <v>13.4</v>
      </c>
      <c r="Q977" s="14">
        <f t="shared" si="39"/>
        <v>3.5999999999999996</v>
      </c>
      <c r="R977" s="169">
        <f t="shared" si="40"/>
        <v>3.5</v>
      </c>
    </row>
    <row r="978" spans="13:18" x14ac:dyDescent="0.2">
      <c r="M978" s="168" t="s">
        <v>63</v>
      </c>
      <c r="N978" s="14" t="s">
        <v>64</v>
      </c>
      <c r="O978" s="167">
        <v>38897</v>
      </c>
      <c r="P978" s="14">
        <v>17</v>
      </c>
      <c r="Q978" s="14">
        <f t="shared" si="39"/>
        <v>0</v>
      </c>
      <c r="R978" s="169">
        <f t="shared" si="40"/>
        <v>3</v>
      </c>
    </row>
    <row r="979" spans="13:18" x14ac:dyDescent="0.2">
      <c r="M979" s="168" t="s">
        <v>63</v>
      </c>
      <c r="N979" s="14" t="s">
        <v>64</v>
      </c>
      <c r="O979" s="167">
        <v>38898</v>
      </c>
      <c r="P979" s="14">
        <v>18.2</v>
      </c>
      <c r="Q979" s="14">
        <f t="shared" si="39"/>
        <v>0</v>
      </c>
      <c r="R979" s="169">
        <f t="shared" si="40"/>
        <v>1.2</v>
      </c>
    </row>
    <row r="980" spans="13:18" x14ac:dyDescent="0.2">
      <c r="M980" s="168" t="s">
        <v>63</v>
      </c>
      <c r="N980" s="14" t="s">
        <v>64</v>
      </c>
      <c r="O980" s="167">
        <v>38899</v>
      </c>
      <c r="P980" s="14">
        <v>18.3</v>
      </c>
      <c r="Q980" s="14">
        <f t="shared" si="39"/>
        <v>0</v>
      </c>
      <c r="R980" s="169">
        <f t="shared" si="40"/>
        <v>0</v>
      </c>
    </row>
    <row r="981" spans="13:18" x14ac:dyDescent="0.2">
      <c r="M981" s="168" t="s">
        <v>63</v>
      </c>
      <c r="N981" s="14" t="s">
        <v>64</v>
      </c>
      <c r="O981" s="167">
        <v>38900</v>
      </c>
      <c r="P981" s="14">
        <v>19</v>
      </c>
      <c r="Q981" s="14">
        <f t="shared" si="39"/>
        <v>0</v>
      </c>
      <c r="R981" s="169">
        <f t="shared" si="40"/>
        <v>0</v>
      </c>
    </row>
    <row r="982" spans="13:18" x14ac:dyDescent="0.2">
      <c r="M982" s="168" t="s">
        <v>63</v>
      </c>
      <c r="N982" s="14" t="s">
        <v>64</v>
      </c>
      <c r="O982" s="167">
        <v>38901</v>
      </c>
      <c r="P982" s="14">
        <v>20.100000000000001</v>
      </c>
      <c r="Q982" s="14">
        <f t="shared" si="39"/>
        <v>0</v>
      </c>
      <c r="R982" s="169">
        <f t="shared" si="40"/>
        <v>0</v>
      </c>
    </row>
    <row r="983" spans="13:18" x14ac:dyDescent="0.2">
      <c r="M983" s="168" t="s">
        <v>63</v>
      </c>
      <c r="N983" s="14" t="s">
        <v>64</v>
      </c>
      <c r="O983" s="167">
        <v>38902</v>
      </c>
      <c r="P983" s="14">
        <v>21.1</v>
      </c>
      <c r="Q983" s="14">
        <f t="shared" si="39"/>
        <v>0</v>
      </c>
      <c r="R983" s="169">
        <f t="shared" si="40"/>
        <v>0</v>
      </c>
    </row>
    <row r="984" spans="13:18" x14ac:dyDescent="0.2">
      <c r="M984" s="168" t="s">
        <v>63</v>
      </c>
      <c r="N984" s="14" t="s">
        <v>64</v>
      </c>
      <c r="O984" s="167">
        <v>38903</v>
      </c>
      <c r="P984" s="14">
        <v>20.9</v>
      </c>
      <c r="Q984" s="14">
        <f t="shared" si="39"/>
        <v>0</v>
      </c>
      <c r="R984" s="169">
        <f t="shared" si="40"/>
        <v>0</v>
      </c>
    </row>
    <row r="985" spans="13:18" x14ac:dyDescent="0.2">
      <c r="M985" s="168" t="s">
        <v>63</v>
      </c>
      <c r="N985" s="14" t="s">
        <v>64</v>
      </c>
      <c r="O985" s="167">
        <v>38904</v>
      </c>
      <c r="P985" s="14">
        <v>21.5</v>
      </c>
      <c r="Q985" s="14">
        <f t="shared" si="39"/>
        <v>0</v>
      </c>
      <c r="R985" s="169">
        <f t="shared" si="40"/>
        <v>0</v>
      </c>
    </row>
    <row r="986" spans="13:18" x14ac:dyDescent="0.2">
      <c r="M986" s="168" t="s">
        <v>63</v>
      </c>
      <c r="N986" s="14" t="s">
        <v>64</v>
      </c>
      <c r="O986" s="167">
        <v>38905</v>
      </c>
      <c r="P986" s="14">
        <v>22</v>
      </c>
      <c r="Q986" s="14">
        <f t="shared" si="39"/>
        <v>0</v>
      </c>
      <c r="R986" s="169">
        <f t="shared" si="40"/>
        <v>0</v>
      </c>
    </row>
    <row r="987" spans="13:18" x14ac:dyDescent="0.2">
      <c r="M987" s="168" t="s">
        <v>63</v>
      </c>
      <c r="N987" s="14" t="s">
        <v>64</v>
      </c>
      <c r="O987" s="167">
        <v>38906</v>
      </c>
      <c r="P987" s="14">
        <v>20.100000000000001</v>
      </c>
      <c r="Q987" s="14">
        <f t="shared" si="39"/>
        <v>0</v>
      </c>
      <c r="R987" s="169">
        <f t="shared" si="40"/>
        <v>0</v>
      </c>
    </row>
    <row r="988" spans="13:18" x14ac:dyDescent="0.2">
      <c r="M988" s="168" t="s">
        <v>63</v>
      </c>
      <c r="N988" s="14" t="s">
        <v>64</v>
      </c>
      <c r="O988" s="167">
        <v>38907</v>
      </c>
      <c r="P988" s="14">
        <v>16</v>
      </c>
      <c r="Q988" s="14">
        <f t="shared" si="39"/>
        <v>1</v>
      </c>
      <c r="R988" s="169">
        <f t="shared" si="40"/>
        <v>0.33333333333333331</v>
      </c>
    </row>
    <row r="989" spans="13:18" x14ac:dyDescent="0.2">
      <c r="M989" s="168" t="s">
        <v>63</v>
      </c>
      <c r="N989" s="14" t="s">
        <v>64</v>
      </c>
      <c r="O989" s="167">
        <v>38908</v>
      </c>
      <c r="P989" s="14">
        <v>18.3</v>
      </c>
      <c r="Q989" s="14">
        <f t="shared" si="39"/>
        <v>0</v>
      </c>
      <c r="R989" s="169">
        <f t="shared" si="40"/>
        <v>0.33333333333333331</v>
      </c>
    </row>
    <row r="990" spans="13:18" x14ac:dyDescent="0.2">
      <c r="M990" s="168" t="s">
        <v>63</v>
      </c>
      <c r="N990" s="14" t="s">
        <v>64</v>
      </c>
      <c r="O990" s="167">
        <v>38909</v>
      </c>
      <c r="P990" s="14">
        <v>13.8</v>
      </c>
      <c r="Q990" s="14">
        <f t="shared" si="39"/>
        <v>3.1999999999999993</v>
      </c>
      <c r="R990" s="169">
        <f t="shared" si="40"/>
        <v>1.3999999999999997</v>
      </c>
    </row>
    <row r="991" spans="13:18" x14ac:dyDescent="0.2">
      <c r="M991" s="168" t="s">
        <v>63</v>
      </c>
      <c r="N991" s="14" t="s">
        <v>64</v>
      </c>
      <c r="O991" s="167">
        <v>38910</v>
      </c>
      <c r="P991" s="14">
        <v>15.7</v>
      </c>
      <c r="Q991" s="14">
        <f t="shared" si="39"/>
        <v>1.3000000000000007</v>
      </c>
      <c r="R991" s="169">
        <f t="shared" si="40"/>
        <v>1.5</v>
      </c>
    </row>
    <row r="992" spans="13:18" x14ac:dyDescent="0.2">
      <c r="M992" s="168" t="s">
        <v>63</v>
      </c>
      <c r="N992" s="14" t="s">
        <v>64</v>
      </c>
      <c r="O992" s="167">
        <v>38911</v>
      </c>
      <c r="P992" s="14">
        <v>17</v>
      </c>
      <c r="Q992" s="14">
        <f t="shared" si="39"/>
        <v>0</v>
      </c>
      <c r="R992" s="169">
        <f t="shared" si="40"/>
        <v>1.5</v>
      </c>
    </row>
    <row r="993" spans="13:18" x14ac:dyDescent="0.2">
      <c r="M993" s="168" t="s">
        <v>63</v>
      </c>
      <c r="N993" s="14" t="s">
        <v>64</v>
      </c>
      <c r="O993" s="167">
        <v>38912</v>
      </c>
      <c r="P993" s="14">
        <v>15.1</v>
      </c>
      <c r="Q993" s="14">
        <f t="shared" si="39"/>
        <v>1.9000000000000004</v>
      </c>
      <c r="R993" s="169">
        <f t="shared" si="40"/>
        <v>1.0666666666666671</v>
      </c>
    </row>
    <row r="994" spans="13:18" x14ac:dyDescent="0.2">
      <c r="M994" s="168" t="s">
        <v>63</v>
      </c>
      <c r="N994" s="14" t="s">
        <v>64</v>
      </c>
      <c r="O994" s="167">
        <v>38913</v>
      </c>
      <c r="P994" s="14">
        <v>16.5</v>
      </c>
      <c r="Q994" s="14">
        <f t="shared" si="39"/>
        <v>0.5</v>
      </c>
      <c r="R994" s="169">
        <f t="shared" si="40"/>
        <v>0.80000000000000016</v>
      </c>
    </row>
    <row r="995" spans="13:18" x14ac:dyDescent="0.2">
      <c r="M995" s="168" t="s">
        <v>63</v>
      </c>
      <c r="N995" s="14" t="s">
        <v>64</v>
      </c>
      <c r="O995" s="167">
        <v>38914</v>
      </c>
      <c r="P995" s="14">
        <v>18.7</v>
      </c>
      <c r="Q995" s="14">
        <f t="shared" si="39"/>
        <v>0</v>
      </c>
      <c r="R995" s="169">
        <f t="shared" si="40"/>
        <v>0.80000000000000016</v>
      </c>
    </row>
    <row r="996" spans="13:18" x14ac:dyDescent="0.2">
      <c r="M996" s="168" t="s">
        <v>63</v>
      </c>
      <c r="N996" s="14" t="s">
        <v>64</v>
      </c>
      <c r="O996" s="167">
        <v>38915</v>
      </c>
      <c r="P996" s="14">
        <v>18.2</v>
      </c>
      <c r="Q996" s="14">
        <f t="shared" si="39"/>
        <v>0</v>
      </c>
      <c r="R996" s="169">
        <f t="shared" si="40"/>
        <v>0.16666666666666666</v>
      </c>
    </row>
    <row r="997" spans="13:18" x14ac:dyDescent="0.2">
      <c r="M997" s="168" t="s">
        <v>63</v>
      </c>
      <c r="N997" s="14" t="s">
        <v>64</v>
      </c>
      <c r="O997" s="167">
        <v>38916</v>
      </c>
      <c r="P997" s="14">
        <v>17</v>
      </c>
      <c r="Q997" s="14">
        <f t="shared" si="39"/>
        <v>0</v>
      </c>
      <c r="R997" s="169">
        <f t="shared" si="40"/>
        <v>0</v>
      </c>
    </row>
    <row r="998" spans="13:18" x14ac:dyDescent="0.2">
      <c r="M998" s="168" t="s">
        <v>63</v>
      </c>
      <c r="N998" s="14" t="s">
        <v>64</v>
      </c>
      <c r="O998" s="167">
        <v>38917</v>
      </c>
      <c r="P998" s="14">
        <v>15.6</v>
      </c>
      <c r="Q998" s="14">
        <f t="shared" si="39"/>
        <v>1.4000000000000004</v>
      </c>
      <c r="R998" s="169">
        <f t="shared" si="40"/>
        <v>0.46666666666666679</v>
      </c>
    </row>
    <row r="999" spans="13:18" x14ac:dyDescent="0.2">
      <c r="M999" s="168" t="s">
        <v>63</v>
      </c>
      <c r="N999" s="14" t="s">
        <v>64</v>
      </c>
      <c r="O999" s="167">
        <v>38918</v>
      </c>
      <c r="P999" s="14">
        <v>18.600000000000001</v>
      </c>
      <c r="Q999" s="14">
        <f t="shared" si="39"/>
        <v>0</v>
      </c>
      <c r="R999" s="169">
        <f t="shared" si="40"/>
        <v>0.46666666666666679</v>
      </c>
    </row>
    <row r="1000" spans="13:18" x14ac:dyDescent="0.2">
      <c r="M1000" s="168" t="s">
        <v>63</v>
      </c>
      <c r="N1000" s="14" t="s">
        <v>64</v>
      </c>
      <c r="O1000" s="167">
        <v>38919</v>
      </c>
      <c r="P1000" s="14">
        <v>21.8</v>
      </c>
      <c r="Q1000" s="14">
        <f t="shared" si="39"/>
        <v>0</v>
      </c>
      <c r="R1000" s="169">
        <f t="shared" si="40"/>
        <v>0.46666666666666679</v>
      </c>
    </row>
    <row r="1001" spans="13:18" x14ac:dyDescent="0.2">
      <c r="M1001" s="168" t="s">
        <v>63</v>
      </c>
      <c r="N1001" s="14" t="s">
        <v>64</v>
      </c>
      <c r="O1001" s="167">
        <v>38920</v>
      </c>
      <c r="P1001" s="14">
        <v>20.399999999999999</v>
      </c>
      <c r="Q1001" s="14">
        <f t="shared" si="39"/>
        <v>0</v>
      </c>
      <c r="R1001" s="169">
        <f t="shared" si="40"/>
        <v>0</v>
      </c>
    </row>
    <row r="1002" spans="13:18" x14ac:dyDescent="0.2">
      <c r="M1002" s="168" t="s">
        <v>63</v>
      </c>
      <c r="N1002" s="14" t="s">
        <v>64</v>
      </c>
      <c r="O1002" s="167">
        <v>38921</v>
      </c>
      <c r="P1002" s="14">
        <v>18</v>
      </c>
      <c r="Q1002" s="14">
        <f t="shared" si="39"/>
        <v>0</v>
      </c>
      <c r="R1002" s="169">
        <f t="shared" si="40"/>
        <v>0</v>
      </c>
    </row>
    <row r="1003" spans="13:18" x14ac:dyDescent="0.2">
      <c r="M1003" s="168" t="s">
        <v>63</v>
      </c>
      <c r="N1003" s="14" t="s">
        <v>64</v>
      </c>
      <c r="O1003" s="167">
        <v>38922</v>
      </c>
      <c r="P1003" s="14">
        <v>19.399999999999999</v>
      </c>
      <c r="Q1003" s="14">
        <f t="shared" si="39"/>
        <v>0</v>
      </c>
      <c r="R1003" s="169">
        <f t="shared" si="40"/>
        <v>0</v>
      </c>
    </row>
    <row r="1004" spans="13:18" x14ac:dyDescent="0.2">
      <c r="M1004" s="168" t="s">
        <v>63</v>
      </c>
      <c r="N1004" s="14" t="s">
        <v>64</v>
      </c>
      <c r="O1004" s="167">
        <v>38923</v>
      </c>
      <c r="P1004" s="14">
        <v>21.2</v>
      </c>
      <c r="Q1004" s="14">
        <f t="shared" si="39"/>
        <v>0</v>
      </c>
      <c r="R1004" s="169">
        <f t="shared" si="40"/>
        <v>0</v>
      </c>
    </row>
    <row r="1005" spans="13:18" x14ac:dyDescent="0.2">
      <c r="M1005" s="168" t="s">
        <v>63</v>
      </c>
      <c r="N1005" s="14" t="s">
        <v>64</v>
      </c>
      <c r="O1005" s="167">
        <v>38924</v>
      </c>
      <c r="P1005" s="14">
        <v>21.2</v>
      </c>
      <c r="Q1005" s="14">
        <f t="shared" si="39"/>
        <v>0</v>
      </c>
      <c r="R1005" s="169">
        <f t="shared" si="40"/>
        <v>0</v>
      </c>
    </row>
    <row r="1006" spans="13:18" x14ac:dyDescent="0.2">
      <c r="M1006" s="168" t="s">
        <v>63</v>
      </c>
      <c r="N1006" s="14" t="s">
        <v>64</v>
      </c>
      <c r="O1006" s="167">
        <v>38925</v>
      </c>
      <c r="P1006" s="14">
        <v>22.2</v>
      </c>
      <c r="Q1006" s="14">
        <f t="shared" si="39"/>
        <v>0</v>
      </c>
      <c r="R1006" s="169">
        <f t="shared" si="40"/>
        <v>0</v>
      </c>
    </row>
    <row r="1007" spans="13:18" x14ac:dyDescent="0.2">
      <c r="M1007" s="168" t="s">
        <v>63</v>
      </c>
      <c r="N1007" s="14" t="s">
        <v>64</v>
      </c>
      <c r="O1007" s="167">
        <v>38926</v>
      </c>
      <c r="P1007" s="14">
        <v>19.7</v>
      </c>
      <c r="Q1007" s="14">
        <f t="shared" si="39"/>
        <v>0</v>
      </c>
      <c r="R1007" s="169">
        <f t="shared" si="40"/>
        <v>0</v>
      </c>
    </row>
    <row r="1008" spans="13:18" x14ac:dyDescent="0.2">
      <c r="M1008" s="168" t="s">
        <v>63</v>
      </c>
      <c r="N1008" s="14" t="s">
        <v>64</v>
      </c>
      <c r="O1008" s="167">
        <v>38927</v>
      </c>
      <c r="P1008" s="14">
        <v>18.100000000000001</v>
      </c>
      <c r="Q1008" s="14">
        <f t="shared" si="39"/>
        <v>0</v>
      </c>
      <c r="R1008" s="169">
        <f t="shared" si="40"/>
        <v>0</v>
      </c>
    </row>
    <row r="1009" spans="13:18" x14ac:dyDescent="0.2">
      <c r="M1009" s="168" t="s">
        <v>63</v>
      </c>
      <c r="N1009" s="14" t="s">
        <v>64</v>
      </c>
      <c r="O1009" s="167">
        <v>38928</v>
      </c>
      <c r="P1009" s="14">
        <v>18.8</v>
      </c>
      <c r="Q1009" s="14">
        <f t="shared" si="39"/>
        <v>0</v>
      </c>
      <c r="R1009" s="169">
        <f t="shared" si="40"/>
        <v>0</v>
      </c>
    </row>
    <row r="1010" spans="13:18" x14ac:dyDescent="0.2">
      <c r="M1010" s="168" t="s">
        <v>63</v>
      </c>
      <c r="N1010" s="14" t="s">
        <v>64</v>
      </c>
      <c r="O1010" s="167">
        <v>38929</v>
      </c>
      <c r="P1010" s="14">
        <v>17.7</v>
      </c>
      <c r="Q1010" s="14">
        <f t="shared" si="39"/>
        <v>0</v>
      </c>
      <c r="R1010" s="169">
        <f t="shared" si="40"/>
        <v>0</v>
      </c>
    </row>
    <row r="1011" spans="13:18" x14ac:dyDescent="0.2">
      <c r="M1011" s="168" t="s">
        <v>63</v>
      </c>
      <c r="N1011" s="14" t="s">
        <v>64</v>
      </c>
      <c r="O1011" s="167">
        <v>38930</v>
      </c>
      <c r="P1011" s="14">
        <v>18.7</v>
      </c>
      <c r="Q1011" s="14">
        <f t="shared" si="39"/>
        <v>0</v>
      </c>
      <c r="R1011" s="169">
        <f t="shared" si="40"/>
        <v>0</v>
      </c>
    </row>
    <row r="1012" spans="13:18" x14ac:dyDescent="0.2">
      <c r="M1012" s="168" t="s">
        <v>63</v>
      </c>
      <c r="N1012" s="14" t="s">
        <v>64</v>
      </c>
      <c r="O1012" s="167">
        <v>38931</v>
      </c>
      <c r="P1012" s="14">
        <v>18.3</v>
      </c>
      <c r="Q1012" s="14">
        <f t="shared" si="39"/>
        <v>0</v>
      </c>
      <c r="R1012" s="169">
        <f t="shared" si="40"/>
        <v>0</v>
      </c>
    </row>
    <row r="1013" spans="13:18" x14ac:dyDescent="0.2">
      <c r="M1013" s="168" t="s">
        <v>63</v>
      </c>
      <c r="N1013" s="14" t="s">
        <v>64</v>
      </c>
      <c r="O1013" s="167">
        <v>38932</v>
      </c>
      <c r="P1013" s="14">
        <v>19.899999999999999</v>
      </c>
      <c r="Q1013" s="14">
        <f t="shared" si="39"/>
        <v>0</v>
      </c>
      <c r="R1013" s="169">
        <f t="shared" si="40"/>
        <v>0</v>
      </c>
    </row>
    <row r="1014" spans="13:18" x14ac:dyDescent="0.2">
      <c r="M1014" s="168" t="s">
        <v>63</v>
      </c>
      <c r="N1014" s="14" t="s">
        <v>64</v>
      </c>
      <c r="O1014" s="167">
        <v>38933</v>
      </c>
      <c r="P1014" s="14">
        <v>18.8</v>
      </c>
      <c r="Q1014" s="14">
        <f t="shared" si="39"/>
        <v>0</v>
      </c>
      <c r="R1014" s="169">
        <f t="shared" si="40"/>
        <v>0</v>
      </c>
    </row>
    <row r="1015" spans="13:18" x14ac:dyDescent="0.2">
      <c r="M1015" s="168" t="s">
        <v>63</v>
      </c>
      <c r="N1015" s="14" t="s">
        <v>64</v>
      </c>
      <c r="O1015" s="167">
        <v>38934</v>
      </c>
      <c r="P1015" s="14">
        <v>19.5</v>
      </c>
      <c r="Q1015" s="14">
        <f t="shared" si="39"/>
        <v>0</v>
      </c>
      <c r="R1015" s="169">
        <f t="shared" si="40"/>
        <v>0</v>
      </c>
    </row>
    <row r="1016" spans="13:18" x14ac:dyDescent="0.2">
      <c r="M1016" s="168" t="s">
        <v>63</v>
      </c>
      <c r="N1016" s="14" t="s">
        <v>64</v>
      </c>
      <c r="O1016" s="167">
        <v>38935</v>
      </c>
      <c r="P1016" s="14">
        <v>19.7</v>
      </c>
      <c r="Q1016" s="14">
        <f t="shared" si="39"/>
        <v>0</v>
      </c>
      <c r="R1016" s="169">
        <f t="shared" si="40"/>
        <v>0</v>
      </c>
    </row>
    <row r="1017" spans="13:18" x14ac:dyDescent="0.2">
      <c r="M1017" s="168" t="s">
        <v>63</v>
      </c>
      <c r="N1017" s="14" t="s">
        <v>64</v>
      </c>
      <c r="O1017" s="167">
        <v>38936</v>
      </c>
      <c r="P1017" s="14">
        <v>18.899999999999999</v>
      </c>
      <c r="Q1017" s="14">
        <f t="shared" si="39"/>
        <v>0</v>
      </c>
      <c r="R1017" s="169">
        <f t="shared" si="40"/>
        <v>0</v>
      </c>
    </row>
    <row r="1018" spans="13:18" x14ac:dyDescent="0.2">
      <c r="M1018" s="168" t="s">
        <v>63</v>
      </c>
      <c r="N1018" s="14" t="s">
        <v>64</v>
      </c>
      <c r="O1018" s="167">
        <v>38937</v>
      </c>
      <c r="P1018" s="14">
        <v>17.399999999999999</v>
      </c>
      <c r="Q1018" s="14">
        <f t="shared" si="39"/>
        <v>0</v>
      </c>
      <c r="R1018" s="169">
        <f t="shared" si="40"/>
        <v>0</v>
      </c>
    </row>
    <row r="1019" spans="13:18" x14ac:dyDescent="0.2">
      <c r="M1019" s="168" t="s">
        <v>63</v>
      </c>
      <c r="N1019" s="14" t="s">
        <v>64</v>
      </c>
      <c r="O1019" s="167">
        <v>38938</v>
      </c>
      <c r="P1019" s="14">
        <v>17.8</v>
      </c>
      <c r="Q1019" s="14">
        <f t="shared" si="39"/>
        <v>0</v>
      </c>
      <c r="R1019" s="169">
        <f t="shared" si="40"/>
        <v>0</v>
      </c>
    </row>
    <row r="1020" spans="13:18" x14ac:dyDescent="0.2">
      <c r="M1020" s="168" t="s">
        <v>63</v>
      </c>
      <c r="N1020" s="14" t="s">
        <v>64</v>
      </c>
      <c r="O1020" s="167">
        <v>38939</v>
      </c>
      <c r="P1020" s="14">
        <v>16.5</v>
      </c>
      <c r="Q1020" s="14">
        <f t="shared" si="39"/>
        <v>0.5</v>
      </c>
      <c r="R1020" s="169">
        <f t="shared" si="40"/>
        <v>0.16666666666666666</v>
      </c>
    </row>
    <row r="1021" spans="13:18" x14ac:dyDescent="0.2">
      <c r="M1021" s="168" t="s">
        <v>63</v>
      </c>
      <c r="N1021" s="14" t="s">
        <v>64</v>
      </c>
      <c r="O1021" s="167">
        <v>38940</v>
      </c>
      <c r="P1021" s="14">
        <v>18.7</v>
      </c>
      <c r="Q1021" s="14">
        <f t="shared" si="39"/>
        <v>0</v>
      </c>
      <c r="R1021" s="169">
        <f t="shared" si="40"/>
        <v>0.16666666666666666</v>
      </c>
    </row>
    <row r="1022" spans="13:18" x14ac:dyDescent="0.2">
      <c r="M1022" s="168" t="s">
        <v>63</v>
      </c>
      <c r="N1022" s="14" t="s">
        <v>64</v>
      </c>
      <c r="O1022" s="167">
        <v>38941</v>
      </c>
      <c r="P1022" s="14">
        <v>19.399999999999999</v>
      </c>
      <c r="Q1022" s="14">
        <f t="shared" si="39"/>
        <v>0</v>
      </c>
      <c r="R1022" s="169">
        <f t="shared" si="40"/>
        <v>0.16666666666666666</v>
      </c>
    </row>
    <row r="1023" spans="13:18" x14ac:dyDescent="0.2">
      <c r="M1023" s="168" t="s">
        <v>63</v>
      </c>
      <c r="N1023" s="14" t="s">
        <v>64</v>
      </c>
      <c r="O1023" s="167">
        <v>38942</v>
      </c>
      <c r="P1023" s="14">
        <v>19.3</v>
      </c>
      <c r="Q1023" s="14">
        <f t="shared" si="39"/>
        <v>0</v>
      </c>
      <c r="R1023" s="169">
        <f t="shared" si="40"/>
        <v>0</v>
      </c>
    </row>
    <row r="1024" spans="13:18" x14ac:dyDescent="0.2">
      <c r="M1024" s="168" t="s">
        <v>63</v>
      </c>
      <c r="N1024" s="14" t="s">
        <v>64</v>
      </c>
      <c r="O1024" s="167">
        <v>38943</v>
      </c>
      <c r="P1024" s="14">
        <v>16.5</v>
      </c>
      <c r="Q1024" s="14">
        <f t="shared" si="39"/>
        <v>0.5</v>
      </c>
      <c r="R1024" s="169">
        <f t="shared" si="40"/>
        <v>0.16666666666666666</v>
      </c>
    </row>
    <row r="1025" spans="13:18" x14ac:dyDescent="0.2">
      <c r="M1025" s="168" t="s">
        <v>63</v>
      </c>
      <c r="N1025" s="14" t="s">
        <v>64</v>
      </c>
      <c r="O1025" s="167">
        <v>38944</v>
      </c>
      <c r="P1025" s="14">
        <v>14.7</v>
      </c>
      <c r="Q1025" s="14">
        <f t="shared" si="39"/>
        <v>2.3000000000000007</v>
      </c>
      <c r="R1025" s="169">
        <f t="shared" si="40"/>
        <v>0.93333333333333357</v>
      </c>
    </row>
    <row r="1026" spans="13:18" x14ac:dyDescent="0.2">
      <c r="M1026" s="168" t="s">
        <v>63</v>
      </c>
      <c r="N1026" s="14" t="s">
        <v>64</v>
      </c>
      <c r="O1026" s="167">
        <v>38945</v>
      </c>
      <c r="P1026" s="14">
        <v>14</v>
      </c>
      <c r="Q1026" s="14">
        <f t="shared" si="39"/>
        <v>3</v>
      </c>
      <c r="R1026" s="169">
        <f t="shared" si="40"/>
        <v>1.9333333333333336</v>
      </c>
    </row>
    <row r="1027" spans="13:18" x14ac:dyDescent="0.2">
      <c r="M1027" s="168" t="s">
        <v>63</v>
      </c>
      <c r="N1027" s="14" t="s">
        <v>64</v>
      </c>
      <c r="O1027" s="167">
        <v>38946</v>
      </c>
      <c r="P1027" s="14">
        <v>16.100000000000001</v>
      </c>
      <c r="Q1027" s="14">
        <f t="shared" si="39"/>
        <v>0.89999999999999858</v>
      </c>
      <c r="R1027" s="169">
        <f t="shared" si="40"/>
        <v>2.0666666666666664</v>
      </c>
    </row>
    <row r="1028" spans="13:18" x14ac:dyDescent="0.2">
      <c r="M1028" s="168" t="s">
        <v>63</v>
      </c>
      <c r="N1028" s="14" t="s">
        <v>64</v>
      </c>
      <c r="O1028" s="167">
        <v>38947</v>
      </c>
      <c r="P1028" s="14">
        <v>17</v>
      </c>
      <c r="Q1028" s="14">
        <f t="shared" si="39"/>
        <v>0</v>
      </c>
      <c r="R1028" s="169">
        <f t="shared" si="40"/>
        <v>1.2999999999999996</v>
      </c>
    </row>
    <row r="1029" spans="13:18" x14ac:dyDescent="0.2">
      <c r="M1029" s="168" t="s">
        <v>63</v>
      </c>
      <c r="N1029" s="14" t="s">
        <v>64</v>
      </c>
      <c r="O1029" s="167">
        <v>38948</v>
      </c>
      <c r="P1029" s="14">
        <v>16.2</v>
      </c>
      <c r="Q1029" s="14">
        <f t="shared" si="39"/>
        <v>0.80000000000000071</v>
      </c>
      <c r="R1029" s="169">
        <f t="shared" si="40"/>
        <v>0.56666666666666643</v>
      </c>
    </row>
    <row r="1030" spans="13:18" x14ac:dyDescent="0.2">
      <c r="M1030" s="168" t="s">
        <v>63</v>
      </c>
      <c r="N1030" s="14" t="s">
        <v>64</v>
      </c>
      <c r="O1030" s="167">
        <v>38949</v>
      </c>
      <c r="P1030" s="14">
        <v>16.899999999999999</v>
      </c>
      <c r="Q1030" s="14">
        <f t="shared" si="39"/>
        <v>0.10000000000000142</v>
      </c>
      <c r="R1030" s="169">
        <f t="shared" si="40"/>
        <v>0.30000000000000071</v>
      </c>
    </row>
    <row r="1031" spans="13:18" x14ac:dyDescent="0.2">
      <c r="M1031" s="168" t="s">
        <v>63</v>
      </c>
      <c r="N1031" s="14" t="s">
        <v>64</v>
      </c>
      <c r="O1031" s="167">
        <v>38950</v>
      </c>
      <c r="P1031" s="14">
        <v>15.3</v>
      </c>
      <c r="Q1031" s="14">
        <f t="shared" si="39"/>
        <v>1.6999999999999993</v>
      </c>
      <c r="R1031" s="169">
        <f t="shared" si="40"/>
        <v>0.86666666666666714</v>
      </c>
    </row>
    <row r="1032" spans="13:18" x14ac:dyDescent="0.2">
      <c r="M1032" s="168" t="s">
        <v>63</v>
      </c>
      <c r="N1032" s="14" t="s">
        <v>64</v>
      </c>
      <c r="O1032" s="167">
        <v>38951</v>
      </c>
      <c r="P1032" s="14">
        <v>16.5</v>
      </c>
      <c r="Q1032" s="14">
        <f t="shared" si="39"/>
        <v>0.5</v>
      </c>
      <c r="R1032" s="169">
        <f t="shared" si="40"/>
        <v>0.76666666666666694</v>
      </c>
    </row>
    <row r="1033" spans="13:18" x14ac:dyDescent="0.2">
      <c r="M1033" s="168" t="s">
        <v>63</v>
      </c>
      <c r="N1033" s="14" t="s">
        <v>64</v>
      </c>
      <c r="O1033" s="167">
        <v>38952</v>
      </c>
      <c r="P1033" s="14">
        <v>15.7</v>
      </c>
      <c r="Q1033" s="14">
        <f t="shared" si="39"/>
        <v>1.3000000000000007</v>
      </c>
      <c r="R1033" s="169">
        <f t="shared" si="40"/>
        <v>1.1666666666666667</v>
      </c>
    </row>
    <row r="1034" spans="13:18" x14ac:dyDescent="0.2">
      <c r="M1034" s="168" t="s">
        <v>63</v>
      </c>
      <c r="N1034" s="14" t="s">
        <v>64</v>
      </c>
      <c r="O1034" s="167">
        <v>38953</v>
      </c>
      <c r="P1034" s="14">
        <v>16.5</v>
      </c>
      <c r="Q1034" s="14">
        <f t="shared" si="39"/>
        <v>0.5</v>
      </c>
      <c r="R1034" s="169">
        <f t="shared" si="40"/>
        <v>0.76666666666666694</v>
      </c>
    </row>
    <row r="1035" spans="13:18" x14ac:dyDescent="0.2">
      <c r="M1035" s="168" t="s">
        <v>63</v>
      </c>
      <c r="N1035" s="14" t="s">
        <v>64</v>
      </c>
      <c r="O1035" s="167">
        <v>38954</v>
      </c>
      <c r="P1035" s="14">
        <v>16.3</v>
      </c>
      <c r="Q1035" s="14">
        <f t="shared" si="39"/>
        <v>0.69999999999999929</v>
      </c>
      <c r="R1035" s="169">
        <f t="shared" si="40"/>
        <v>0.83333333333333337</v>
      </c>
    </row>
    <row r="1036" spans="13:18" x14ac:dyDescent="0.2">
      <c r="M1036" s="168" t="s">
        <v>63</v>
      </c>
      <c r="N1036" s="14" t="s">
        <v>64</v>
      </c>
      <c r="O1036" s="167">
        <v>38955</v>
      </c>
      <c r="P1036" s="14">
        <v>16.100000000000001</v>
      </c>
      <c r="Q1036" s="14">
        <f t="shared" si="39"/>
        <v>0.89999999999999858</v>
      </c>
      <c r="R1036" s="169">
        <f t="shared" si="40"/>
        <v>0.69999999999999929</v>
      </c>
    </row>
    <row r="1037" spans="13:18" x14ac:dyDescent="0.2">
      <c r="M1037" s="168" t="s">
        <v>63</v>
      </c>
      <c r="N1037" s="14" t="s">
        <v>64</v>
      </c>
      <c r="O1037" s="167">
        <v>38956</v>
      </c>
      <c r="P1037" s="14">
        <v>15.8</v>
      </c>
      <c r="Q1037" s="14">
        <f t="shared" ref="Q1037:Q1100" si="41">IF($D$45&gt;P1037,$D$45-P1037,0)</f>
        <v>1.1999999999999993</v>
      </c>
      <c r="R1037" s="169">
        <f t="shared" si="40"/>
        <v>0.93333333333333235</v>
      </c>
    </row>
    <row r="1038" spans="13:18" x14ac:dyDescent="0.2">
      <c r="M1038" s="168" t="s">
        <v>63</v>
      </c>
      <c r="N1038" s="14" t="s">
        <v>64</v>
      </c>
      <c r="O1038" s="167">
        <v>38957</v>
      </c>
      <c r="P1038" s="14">
        <v>14.8</v>
      </c>
      <c r="Q1038" s="14">
        <f t="shared" si="41"/>
        <v>2.1999999999999993</v>
      </c>
      <c r="R1038" s="169">
        <f t="shared" si="40"/>
        <v>1.4333333333333325</v>
      </c>
    </row>
    <row r="1039" spans="13:18" x14ac:dyDescent="0.2">
      <c r="M1039" s="168" t="s">
        <v>63</v>
      </c>
      <c r="N1039" s="14" t="s">
        <v>64</v>
      </c>
      <c r="O1039" s="167">
        <v>38958</v>
      </c>
      <c r="P1039" s="14">
        <v>13.2</v>
      </c>
      <c r="Q1039" s="14">
        <f t="shared" si="41"/>
        <v>3.8000000000000007</v>
      </c>
      <c r="R1039" s="169">
        <f t="shared" ref="R1039:R1102" si="42">AVERAGE(Q1037:Q1039)</f>
        <v>2.4</v>
      </c>
    </row>
    <row r="1040" spans="13:18" x14ac:dyDescent="0.2">
      <c r="M1040" s="168" t="s">
        <v>63</v>
      </c>
      <c r="N1040" s="14" t="s">
        <v>64</v>
      </c>
      <c r="O1040" s="167">
        <v>38959</v>
      </c>
      <c r="P1040" s="14">
        <v>13.2</v>
      </c>
      <c r="Q1040" s="14">
        <f t="shared" si="41"/>
        <v>3.8000000000000007</v>
      </c>
      <c r="R1040" s="169">
        <f t="shared" si="42"/>
        <v>3.2666666666666671</v>
      </c>
    </row>
    <row r="1041" spans="13:18" x14ac:dyDescent="0.2">
      <c r="M1041" s="168" t="s">
        <v>63</v>
      </c>
      <c r="N1041" s="14" t="s">
        <v>64</v>
      </c>
      <c r="O1041" s="167">
        <v>38960</v>
      </c>
      <c r="P1041" s="14">
        <v>13</v>
      </c>
      <c r="Q1041" s="14">
        <f t="shared" si="41"/>
        <v>4</v>
      </c>
      <c r="R1041" s="169">
        <f t="shared" si="42"/>
        <v>3.8666666666666671</v>
      </c>
    </row>
    <row r="1042" spans="13:18" x14ac:dyDescent="0.2">
      <c r="M1042" s="168" t="s">
        <v>63</v>
      </c>
      <c r="N1042" s="14" t="s">
        <v>64</v>
      </c>
      <c r="O1042" s="167">
        <v>38961</v>
      </c>
      <c r="P1042" s="14">
        <v>13.2</v>
      </c>
      <c r="Q1042" s="14">
        <f t="shared" si="41"/>
        <v>3.8000000000000007</v>
      </c>
      <c r="R1042" s="169">
        <f t="shared" si="42"/>
        <v>3.8666666666666671</v>
      </c>
    </row>
    <row r="1043" spans="13:18" x14ac:dyDescent="0.2">
      <c r="M1043" s="168" t="s">
        <v>63</v>
      </c>
      <c r="N1043" s="14" t="s">
        <v>64</v>
      </c>
      <c r="O1043" s="167">
        <v>38962</v>
      </c>
      <c r="P1043" s="14">
        <v>13.7</v>
      </c>
      <c r="Q1043" s="14">
        <f t="shared" si="41"/>
        <v>3.3000000000000007</v>
      </c>
      <c r="R1043" s="169">
        <f t="shared" si="42"/>
        <v>3.7000000000000006</v>
      </c>
    </row>
    <row r="1044" spans="13:18" x14ac:dyDescent="0.2">
      <c r="M1044" s="168" t="s">
        <v>63</v>
      </c>
      <c r="N1044" s="14" t="s">
        <v>64</v>
      </c>
      <c r="O1044" s="167">
        <v>38963</v>
      </c>
      <c r="P1044" s="14">
        <v>13.8</v>
      </c>
      <c r="Q1044" s="14">
        <f t="shared" si="41"/>
        <v>3.1999999999999993</v>
      </c>
      <c r="R1044" s="169">
        <f t="shared" si="42"/>
        <v>3.4333333333333336</v>
      </c>
    </row>
    <row r="1045" spans="13:18" x14ac:dyDescent="0.2">
      <c r="M1045" s="168" t="s">
        <v>63</v>
      </c>
      <c r="N1045" s="14" t="s">
        <v>64</v>
      </c>
      <c r="O1045" s="167">
        <v>38964</v>
      </c>
      <c r="P1045" s="14">
        <v>14.8</v>
      </c>
      <c r="Q1045" s="14">
        <f t="shared" si="41"/>
        <v>2.1999999999999993</v>
      </c>
      <c r="R1045" s="169">
        <f t="shared" si="42"/>
        <v>2.9</v>
      </c>
    </row>
    <row r="1046" spans="13:18" x14ac:dyDescent="0.2">
      <c r="M1046" s="168" t="s">
        <v>63</v>
      </c>
      <c r="N1046" s="14" t="s">
        <v>64</v>
      </c>
      <c r="O1046" s="167">
        <v>38965</v>
      </c>
      <c r="P1046" s="14">
        <v>15.5</v>
      </c>
      <c r="Q1046" s="14">
        <f t="shared" si="41"/>
        <v>1.5</v>
      </c>
      <c r="R1046" s="169">
        <f t="shared" si="42"/>
        <v>2.2999999999999994</v>
      </c>
    </row>
    <row r="1047" spans="13:18" x14ac:dyDescent="0.2">
      <c r="M1047" s="168" t="s">
        <v>63</v>
      </c>
      <c r="N1047" s="14" t="s">
        <v>64</v>
      </c>
      <c r="O1047" s="167">
        <v>38966</v>
      </c>
      <c r="P1047" s="14">
        <v>11.5</v>
      </c>
      <c r="Q1047" s="14">
        <f t="shared" si="41"/>
        <v>5.5</v>
      </c>
      <c r="R1047" s="169">
        <f t="shared" si="42"/>
        <v>3.0666666666666664</v>
      </c>
    </row>
    <row r="1048" spans="13:18" x14ac:dyDescent="0.2">
      <c r="M1048" s="168" t="s">
        <v>63</v>
      </c>
      <c r="N1048" s="14" t="s">
        <v>64</v>
      </c>
      <c r="O1048" s="167">
        <v>38967</v>
      </c>
      <c r="P1048" s="14">
        <v>11.6</v>
      </c>
      <c r="Q1048" s="14">
        <f t="shared" si="41"/>
        <v>5.4</v>
      </c>
      <c r="R1048" s="169">
        <f t="shared" si="42"/>
        <v>4.1333333333333337</v>
      </c>
    </row>
    <row r="1049" spans="13:18" x14ac:dyDescent="0.2">
      <c r="M1049" s="168" t="s">
        <v>63</v>
      </c>
      <c r="N1049" s="14" t="s">
        <v>64</v>
      </c>
      <c r="O1049" s="167">
        <v>38968</v>
      </c>
      <c r="P1049" s="14">
        <v>12</v>
      </c>
      <c r="Q1049" s="14">
        <f t="shared" si="41"/>
        <v>5</v>
      </c>
      <c r="R1049" s="169">
        <f t="shared" si="42"/>
        <v>5.3</v>
      </c>
    </row>
    <row r="1050" spans="13:18" x14ac:dyDescent="0.2">
      <c r="M1050" s="168" t="s">
        <v>63</v>
      </c>
      <c r="N1050" s="14" t="s">
        <v>64</v>
      </c>
      <c r="O1050" s="167">
        <v>38969</v>
      </c>
      <c r="P1050" s="14">
        <v>13.7</v>
      </c>
      <c r="Q1050" s="14">
        <f t="shared" si="41"/>
        <v>3.3000000000000007</v>
      </c>
      <c r="R1050" s="169">
        <f t="shared" si="42"/>
        <v>4.5666666666666673</v>
      </c>
    </row>
    <row r="1051" spans="13:18" x14ac:dyDescent="0.2">
      <c r="M1051" s="168" t="s">
        <v>63</v>
      </c>
      <c r="N1051" s="14" t="s">
        <v>64</v>
      </c>
      <c r="O1051" s="167">
        <v>38970</v>
      </c>
      <c r="P1051" s="14">
        <v>11.9</v>
      </c>
      <c r="Q1051" s="14">
        <f t="shared" si="41"/>
        <v>5.0999999999999996</v>
      </c>
      <c r="R1051" s="169">
        <f t="shared" si="42"/>
        <v>4.4666666666666668</v>
      </c>
    </row>
    <row r="1052" spans="13:18" x14ac:dyDescent="0.2">
      <c r="M1052" s="168" t="s">
        <v>63</v>
      </c>
      <c r="N1052" s="14" t="s">
        <v>64</v>
      </c>
      <c r="O1052" s="167">
        <v>38971</v>
      </c>
      <c r="P1052" s="14">
        <v>12.9</v>
      </c>
      <c r="Q1052" s="14">
        <f t="shared" si="41"/>
        <v>4.0999999999999996</v>
      </c>
      <c r="R1052" s="169">
        <f t="shared" si="42"/>
        <v>4.166666666666667</v>
      </c>
    </row>
    <row r="1053" spans="13:18" x14ac:dyDescent="0.2">
      <c r="M1053" s="168" t="s">
        <v>63</v>
      </c>
      <c r="N1053" s="14" t="s">
        <v>64</v>
      </c>
      <c r="O1053" s="167">
        <v>38972</v>
      </c>
      <c r="P1053" s="14">
        <v>16</v>
      </c>
      <c r="Q1053" s="14">
        <f t="shared" si="41"/>
        <v>1</v>
      </c>
      <c r="R1053" s="169">
        <f t="shared" si="42"/>
        <v>3.4</v>
      </c>
    </row>
    <row r="1054" spans="13:18" x14ac:dyDescent="0.2">
      <c r="M1054" s="168" t="s">
        <v>63</v>
      </c>
      <c r="N1054" s="14" t="s">
        <v>64</v>
      </c>
      <c r="O1054" s="167">
        <v>38973</v>
      </c>
      <c r="P1054" s="14">
        <v>15.7</v>
      </c>
      <c r="Q1054" s="14">
        <f t="shared" si="41"/>
        <v>1.3000000000000007</v>
      </c>
      <c r="R1054" s="169">
        <f t="shared" si="42"/>
        <v>2.1333333333333333</v>
      </c>
    </row>
    <row r="1055" spans="13:18" x14ac:dyDescent="0.2">
      <c r="M1055" s="168" t="s">
        <v>63</v>
      </c>
      <c r="N1055" s="14" t="s">
        <v>64</v>
      </c>
      <c r="O1055" s="167">
        <v>38974</v>
      </c>
      <c r="P1055" s="14">
        <v>15.5</v>
      </c>
      <c r="Q1055" s="14">
        <f t="shared" si="41"/>
        <v>1.5</v>
      </c>
      <c r="R1055" s="169">
        <f t="shared" si="42"/>
        <v>1.2666666666666668</v>
      </c>
    </row>
    <row r="1056" spans="13:18" x14ac:dyDescent="0.2">
      <c r="M1056" s="168" t="s">
        <v>63</v>
      </c>
      <c r="N1056" s="14" t="s">
        <v>64</v>
      </c>
      <c r="O1056" s="167">
        <v>38975</v>
      </c>
      <c r="P1056" s="14">
        <v>14.7</v>
      </c>
      <c r="Q1056" s="14">
        <f t="shared" si="41"/>
        <v>2.3000000000000007</v>
      </c>
      <c r="R1056" s="169">
        <f t="shared" si="42"/>
        <v>1.7000000000000004</v>
      </c>
    </row>
    <row r="1057" spans="13:18" x14ac:dyDescent="0.2">
      <c r="M1057" s="168" t="s">
        <v>63</v>
      </c>
      <c r="N1057" s="14" t="s">
        <v>64</v>
      </c>
      <c r="O1057" s="167">
        <v>38976</v>
      </c>
      <c r="P1057" s="14">
        <v>10.9</v>
      </c>
      <c r="Q1057" s="14">
        <f t="shared" si="41"/>
        <v>6.1</v>
      </c>
      <c r="R1057" s="169">
        <f t="shared" si="42"/>
        <v>3.3000000000000003</v>
      </c>
    </row>
    <row r="1058" spans="13:18" x14ac:dyDescent="0.2">
      <c r="M1058" s="168" t="s">
        <v>63</v>
      </c>
      <c r="N1058" s="14" t="s">
        <v>64</v>
      </c>
      <c r="O1058" s="167">
        <v>38977</v>
      </c>
      <c r="P1058" s="14">
        <v>11.7</v>
      </c>
      <c r="Q1058" s="14">
        <f t="shared" si="41"/>
        <v>5.3000000000000007</v>
      </c>
      <c r="R1058" s="169">
        <f t="shared" si="42"/>
        <v>4.5666666666666673</v>
      </c>
    </row>
    <row r="1059" spans="13:18" x14ac:dyDescent="0.2">
      <c r="M1059" s="168" t="s">
        <v>63</v>
      </c>
      <c r="N1059" s="14" t="s">
        <v>64</v>
      </c>
      <c r="O1059" s="167">
        <v>38978</v>
      </c>
      <c r="P1059" s="14">
        <v>13.1</v>
      </c>
      <c r="Q1059" s="14">
        <f t="shared" si="41"/>
        <v>3.9000000000000004</v>
      </c>
      <c r="R1059" s="169">
        <f t="shared" si="42"/>
        <v>5.1000000000000005</v>
      </c>
    </row>
    <row r="1060" spans="13:18" x14ac:dyDescent="0.2">
      <c r="M1060" s="168" t="s">
        <v>63</v>
      </c>
      <c r="N1060" s="14" t="s">
        <v>64</v>
      </c>
      <c r="O1060" s="167">
        <v>38979</v>
      </c>
      <c r="P1060" s="14">
        <v>13.9</v>
      </c>
      <c r="Q1060" s="14">
        <f t="shared" si="41"/>
        <v>3.0999999999999996</v>
      </c>
      <c r="R1060" s="169">
        <f t="shared" si="42"/>
        <v>4.1000000000000005</v>
      </c>
    </row>
    <row r="1061" spans="13:18" x14ac:dyDescent="0.2">
      <c r="M1061" s="168" t="s">
        <v>63</v>
      </c>
      <c r="N1061" s="14" t="s">
        <v>64</v>
      </c>
      <c r="O1061" s="167">
        <v>38980</v>
      </c>
      <c r="P1061" s="14">
        <v>13.3</v>
      </c>
      <c r="Q1061" s="14">
        <f t="shared" si="41"/>
        <v>3.6999999999999993</v>
      </c>
      <c r="R1061" s="169">
        <f t="shared" si="42"/>
        <v>3.5666666666666664</v>
      </c>
    </row>
    <row r="1062" spans="13:18" x14ac:dyDescent="0.2">
      <c r="M1062" s="168" t="s">
        <v>63</v>
      </c>
      <c r="N1062" s="14" t="s">
        <v>64</v>
      </c>
      <c r="O1062" s="167">
        <v>38981</v>
      </c>
      <c r="P1062" s="14">
        <v>16.2</v>
      </c>
      <c r="Q1062" s="14">
        <f t="shared" si="41"/>
        <v>0.80000000000000071</v>
      </c>
      <c r="R1062" s="169">
        <f t="shared" si="42"/>
        <v>2.5333333333333332</v>
      </c>
    </row>
    <row r="1063" spans="13:18" x14ac:dyDescent="0.2">
      <c r="M1063" s="168" t="s">
        <v>63</v>
      </c>
      <c r="N1063" s="14" t="s">
        <v>64</v>
      </c>
      <c r="O1063" s="167">
        <v>38982</v>
      </c>
      <c r="P1063" s="14">
        <v>13.1</v>
      </c>
      <c r="Q1063" s="14">
        <f t="shared" si="41"/>
        <v>3.9000000000000004</v>
      </c>
      <c r="R1063" s="169">
        <f t="shared" si="42"/>
        <v>2.8000000000000003</v>
      </c>
    </row>
    <row r="1064" spans="13:18" x14ac:dyDescent="0.2">
      <c r="M1064" s="168" t="s">
        <v>63</v>
      </c>
      <c r="N1064" s="14" t="s">
        <v>64</v>
      </c>
      <c r="O1064" s="167">
        <v>38983</v>
      </c>
      <c r="P1064" s="14">
        <v>13.6</v>
      </c>
      <c r="Q1064" s="14">
        <f t="shared" si="41"/>
        <v>3.4000000000000004</v>
      </c>
      <c r="R1064" s="169">
        <f t="shared" si="42"/>
        <v>2.7000000000000006</v>
      </c>
    </row>
    <row r="1065" spans="13:18" x14ac:dyDescent="0.2">
      <c r="M1065" s="168" t="s">
        <v>63</v>
      </c>
      <c r="N1065" s="14" t="s">
        <v>64</v>
      </c>
      <c r="O1065" s="167">
        <v>38984</v>
      </c>
      <c r="P1065" s="14">
        <v>14.2</v>
      </c>
      <c r="Q1065" s="14">
        <f t="shared" si="41"/>
        <v>2.8000000000000007</v>
      </c>
      <c r="R1065" s="169">
        <f t="shared" si="42"/>
        <v>3.3666666666666671</v>
      </c>
    </row>
    <row r="1066" spans="13:18" x14ac:dyDescent="0.2">
      <c r="M1066" s="168" t="s">
        <v>63</v>
      </c>
      <c r="N1066" s="14" t="s">
        <v>64</v>
      </c>
      <c r="O1066" s="167">
        <v>38985</v>
      </c>
      <c r="P1066" s="14">
        <v>14.9</v>
      </c>
      <c r="Q1066" s="14">
        <f t="shared" si="41"/>
        <v>2.0999999999999996</v>
      </c>
      <c r="R1066" s="169">
        <f t="shared" si="42"/>
        <v>2.7666666666666671</v>
      </c>
    </row>
    <row r="1067" spans="13:18" x14ac:dyDescent="0.2">
      <c r="M1067" s="168" t="s">
        <v>63</v>
      </c>
      <c r="N1067" s="14" t="s">
        <v>64</v>
      </c>
      <c r="O1067" s="167">
        <v>38986</v>
      </c>
      <c r="P1067" s="14">
        <v>14.3</v>
      </c>
      <c r="Q1067" s="14">
        <f t="shared" si="41"/>
        <v>2.6999999999999993</v>
      </c>
      <c r="R1067" s="169">
        <f t="shared" si="42"/>
        <v>2.5333333333333332</v>
      </c>
    </row>
    <row r="1068" spans="13:18" x14ac:dyDescent="0.2">
      <c r="M1068" s="168" t="s">
        <v>63</v>
      </c>
      <c r="N1068" s="14" t="s">
        <v>64</v>
      </c>
      <c r="O1068" s="167">
        <v>38987</v>
      </c>
      <c r="P1068" s="14">
        <v>13.8</v>
      </c>
      <c r="Q1068" s="14">
        <f t="shared" si="41"/>
        <v>3.1999999999999993</v>
      </c>
      <c r="R1068" s="169">
        <f t="shared" si="42"/>
        <v>2.6666666666666661</v>
      </c>
    </row>
    <row r="1069" spans="13:18" x14ac:dyDescent="0.2">
      <c r="M1069" s="168" t="s">
        <v>63</v>
      </c>
      <c r="N1069" s="14" t="s">
        <v>64</v>
      </c>
      <c r="O1069" s="167">
        <v>38988</v>
      </c>
      <c r="P1069" s="14">
        <v>14.1</v>
      </c>
      <c r="Q1069" s="14">
        <f t="shared" si="41"/>
        <v>2.9000000000000004</v>
      </c>
      <c r="R1069" s="169">
        <f t="shared" si="42"/>
        <v>2.9333333333333331</v>
      </c>
    </row>
    <row r="1070" spans="13:18" x14ac:dyDescent="0.2">
      <c r="M1070" s="168" t="s">
        <v>63</v>
      </c>
      <c r="N1070" s="14" t="s">
        <v>64</v>
      </c>
      <c r="O1070" s="167">
        <v>38989</v>
      </c>
      <c r="P1070" s="14">
        <v>13.5</v>
      </c>
      <c r="Q1070" s="14">
        <f t="shared" si="41"/>
        <v>3.5</v>
      </c>
      <c r="R1070" s="169">
        <f t="shared" si="42"/>
        <v>3.1999999999999997</v>
      </c>
    </row>
    <row r="1071" spans="13:18" x14ac:dyDescent="0.2">
      <c r="M1071" s="168" t="s">
        <v>63</v>
      </c>
      <c r="N1071" s="14" t="s">
        <v>64</v>
      </c>
      <c r="O1071" s="167">
        <v>38990</v>
      </c>
      <c r="P1071" s="14">
        <v>11.7</v>
      </c>
      <c r="Q1071" s="14">
        <f t="shared" si="41"/>
        <v>5.3000000000000007</v>
      </c>
      <c r="R1071" s="169">
        <f t="shared" si="42"/>
        <v>3.9000000000000004</v>
      </c>
    </row>
    <row r="1072" spans="13:18" x14ac:dyDescent="0.2">
      <c r="M1072" s="168" t="s">
        <v>63</v>
      </c>
      <c r="N1072" s="14" t="s">
        <v>64</v>
      </c>
      <c r="O1072" s="167">
        <v>38991</v>
      </c>
      <c r="P1072" s="14">
        <v>12.3</v>
      </c>
      <c r="Q1072" s="14">
        <f t="shared" si="41"/>
        <v>4.6999999999999993</v>
      </c>
      <c r="R1072" s="169">
        <f t="shared" si="42"/>
        <v>4.5</v>
      </c>
    </row>
    <row r="1073" spans="13:18" x14ac:dyDescent="0.2">
      <c r="M1073" s="168" t="s">
        <v>63</v>
      </c>
      <c r="N1073" s="14" t="s">
        <v>64</v>
      </c>
      <c r="O1073" s="167">
        <v>38992</v>
      </c>
      <c r="P1073" s="14">
        <v>10.7</v>
      </c>
      <c r="Q1073" s="14">
        <f t="shared" si="41"/>
        <v>6.3000000000000007</v>
      </c>
      <c r="R1073" s="169">
        <f t="shared" si="42"/>
        <v>5.4333333333333336</v>
      </c>
    </row>
    <row r="1074" spans="13:18" x14ac:dyDescent="0.2">
      <c r="M1074" s="168" t="s">
        <v>63</v>
      </c>
      <c r="N1074" s="14" t="s">
        <v>64</v>
      </c>
      <c r="O1074" s="167">
        <v>38993</v>
      </c>
      <c r="P1074" s="14">
        <v>11.3</v>
      </c>
      <c r="Q1074" s="14">
        <f t="shared" si="41"/>
        <v>5.6999999999999993</v>
      </c>
      <c r="R1074" s="169">
        <f t="shared" si="42"/>
        <v>5.5666666666666664</v>
      </c>
    </row>
    <row r="1075" spans="13:18" x14ac:dyDescent="0.2">
      <c r="M1075" s="168" t="s">
        <v>63</v>
      </c>
      <c r="N1075" s="14" t="s">
        <v>64</v>
      </c>
      <c r="O1075" s="167">
        <v>38994</v>
      </c>
      <c r="P1075" s="14">
        <v>11.4</v>
      </c>
      <c r="Q1075" s="14">
        <f t="shared" si="41"/>
        <v>5.6</v>
      </c>
      <c r="R1075" s="169">
        <f t="shared" si="42"/>
        <v>5.8666666666666671</v>
      </c>
    </row>
    <row r="1076" spans="13:18" x14ac:dyDescent="0.2">
      <c r="M1076" s="168" t="s">
        <v>63</v>
      </c>
      <c r="N1076" s="14" t="s">
        <v>64</v>
      </c>
      <c r="O1076" s="167">
        <v>38995</v>
      </c>
      <c r="P1076" s="14">
        <v>9.6</v>
      </c>
      <c r="Q1076" s="14">
        <f t="shared" si="41"/>
        <v>7.4</v>
      </c>
      <c r="R1076" s="169">
        <f t="shared" si="42"/>
        <v>6.2333333333333334</v>
      </c>
    </row>
    <row r="1077" spans="13:18" x14ac:dyDescent="0.2">
      <c r="M1077" s="168" t="s">
        <v>63</v>
      </c>
      <c r="N1077" s="14" t="s">
        <v>64</v>
      </c>
      <c r="O1077" s="167">
        <v>38996</v>
      </c>
      <c r="P1077" s="14">
        <v>8.1</v>
      </c>
      <c r="Q1077" s="14">
        <f t="shared" si="41"/>
        <v>8.9</v>
      </c>
      <c r="R1077" s="169">
        <f t="shared" si="42"/>
        <v>7.3</v>
      </c>
    </row>
    <row r="1078" spans="13:18" x14ac:dyDescent="0.2">
      <c r="M1078" s="168" t="s">
        <v>63</v>
      </c>
      <c r="N1078" s="14" t="s">
        <v>64</v>
      </c>
      <c r="O1078" s="167">
        <v>38997</v>
      </c>
      <c r="P1078" s="14">
        <v>11.8</v>
      </c>
      <c r="Q1078" s="14">
        <f t="shared" si="41"/>
        <v>5.1999999999999993</v>
      </c>
      <c r="R1078" s="169">
        <f t="shared" si="42"/>
        <v>7.166666666666667</v>
      </c>
    </row>
    <row r="1079" spans="13:18" x14ac:dyDescent="0.2">
      <c r="M1079" s="168" t="s">
        <v>63</v>
      </c>
      <c r="N1079" s="14" t="s">
        <v>64</v>
      </c>
      <c r="O1079" s="167">
        <v>38998</v>
      </c>
      <c r="P1079" s="14">
        <v>10.9</v>
      </c>
      <c r="Q1079" s="14">
        <f t="shared" si="41"/>
        <v>6.1</v>
      </c>
      <c r="R1079" s="169">
        <f t="shared" si="42"/>
        <v>6.7333333333333334</v>
      </c>
    </row>
    <row r="1080" spans="13:18" x14ac:dyDescent="0.2">
      <c r="M1080" s="168" t="s">
        <v>63</v>
      </c>
      <c r="N1080" s="14" t="s">
        <v>64</v>
      </c>
      <c r="O1080" s="167">
        <v>38999</v>
      </c>
      <c r="P1080" s="14">
        <v>7.1</v>
      </c>
      <c r="Q1080" s="14">
        <f t="shared" si="41"/>
        <v>9.9</v>
      </c>
      <c r="R1080" s="169">
        <f t="shared" si="42"/>
        <v>7.0666666666666664</v>
      </c>
    </row>
    <row r="1081" spans="13:18" x14ac:dyDescent="0.2">
      <c r="M1081" s="168" t="s">
        <v>63</v>
      </c>
      <c r="N1081" s="14" t="s">
        <v>64</v>
      </c>
      <c r="O1081" s="167">
        <v>39000</v>
      </c>
      <c r="P1081" s="14">
        <v>10.7</v>
      </c>
      <c r="Q1081" s="14">
        <f t="shared" si="41"/>
        <v>6.3000000000000007</v>
      </c>
      <c r="R1081" s="169">
        <f t="shared" si="42"/>
        <v>7.4333333333333336</v>
      </c>
    </row>
    <row r="1082" spans="13:18" x14ac:dyDescent="0.2">
      <c r="M1082" s="168" t="s">
        <v>63</v>
      </c>
      <c r="N1082" s="14" t="s">
        <v>64</v>
      </c>
      <c r="O1082" s="167">
        <v>39001</v>
      </c>
      <c r="P1082" s="14">
        <v>8</v>
      </c>
      <c r="Q1082" s="14">
        <f t="shared" si="41"/>
        <v>9</v>
      </c>
      <c r="R1082" s="169">
        <f t="shared" si="42"/>
        <v>8.4</v>
      </c>
    </row>
    <row r="1083" spans="13:18" x14ac:dyDescent="0.2">
      <c r="M1083" s="168" t="s">
        <v>63</v>
      </c>
      <c r="N1083" s="14" t="s">
        <v>64</v>
      </c>
      <c r="O1083" s="167">
        <v>39002</v>
      </c>
      <c r="P1083" s="14">
        <v>8.1</v>
      </c>
      <c r="Q1083" s="14">
        <f t="shared" si="41"/>
        <v>8.9</v>
      </c>
      <c r="R1083" s="169">
        <f t="shared" si="42"/>
        <v>8.0666666666666682</v>
      </c>
    </row>
    <row r="1084" spans="13:18" x14ac:dyDescent="0.2">
      <c r="M1084" s="168" t="s">
        <v>63</v>
      </c>
      <c r="N1084" s="14" t="s">
        <v>64</v>
      </c>
      <c r="O1084" s="167">
        <v>39003</v>
      </c>
      <c r="P1084" s="14">
        <v>7.3</v>
      </c>
      <c r="Q1084" s="14">
        <f t="shared" si="41"/>
        <v>9.6999999999999993</v>
      </c>
      <c r="R1084" s="169">
        <f t="shared" si="42"/>
        <v>9.1999999999999993</v>
      </c>
    </row>
    <row r="1085" spans="13:18" x14ac:dyDescent="0.2">
      <c r="M1085" s="168" t="s">
        <v>63</v>
      </c>
      <c r="N1085" s="14" t="s">
        <v>64</v>
      </c>
      <c r="O1085" s="167">
        <v>39004</v>
      </c>
      <c r="P1085" s="14">
        <v>7.5</v>
      </c>
      <c r="Q1085" s="14">
        <f t="shared" si="41"/>
        <v>9.5</v>
      </c>
      <c r="R1085" s="169">
        <f t="shared" si="42"/>
        <v>9.3666666666666671</v>
      </c>
    </row>
    <row r="1086" spans="13:18" x14ac:dyDescent="0.2">
      <c r="M1086" s="168" t="s">
        <v>63</v>
      </c>
      <c r="N1086" s="14" t="s">
        <v>64</v>
      </c>
      <c r="O1086" s="167">
        <v>39005</v>
      </c>
      <c r="P1086" s="14">
        <v>3.9</v>
      </c>
      <c r="Q1086" s="14">
        <f t="shared" si="41"/>
        <v>13.1</v>
      </c>
      <c r="R1086" s="169">
        <f t="shared" si="42"/>
        <v>10.766666666666666</v>
      </c>
    </row>
    <row r="1087" spans="13:18" x14ac:dyDescent="0.2">
      <c r="M1087" s="168" t="s">
        <v>63</v>
      </c>
      <c r="N1087" s="14" t="s">
        <v>64</v>
      </c>
      <c r="O1087" s="167">
        <v>39006</v>
      </c>
      <c r="P1087" s="14">
        <v>4.7</v>
      </c>
      <c r="Q1087" s="14">
        <f t="shared" si="41"/>
        <v>12.3</v>
      </c>
      <c r="R1087" s="169">
        <f t="shared" si="42"/>
        <v>11.633333333333335</v>
      </c>
    </row>
    <row r="1088" spans="13:18" x14ac:dyDescent="0.2">
      <c r="M1088" s="168" t="s">
        <v>63</v>
      </c>
      <c r="N1088" s="14" t="s">
        <v>64</v>
      </c>
      <c r="O1088" s="167">
        <v>39007</v>
      </c>
      <c r="P1088" s="14">
        <v>4.5</v>
      </c>
      <c r="Q1088" s="14">
        <f t="shared" si="41"/>
        <v>12.5</v>
      </c>
      <c r="R1088" s="169">
        <f t="shared" si="42"/>
        <v>12.633333333333333</v>
      </c>
    </row>
    <row r="1089" spans="13:18" x14ac:dyDescent="0.2">
      <c r="M1089" s="168" t="s">
        <v>63</v>
      </c>
      <c r="N1089" s="14" t="s">
        <v>64</v>
      </c>
      <c r="O1089" s="167">
        <v>39008</v>
      </c>
      <c r="P1089" s="14">
        <v>3.9</v>
      </c>
      <c r="Q1089" s="14">
        <f t="shared" si="41"/>
        <v>13.1</v>
      </c>
      <c r="R1089" s="169">
        <f t="shared" si="42"/>
        <v>12.633333333333333</v>
      </c>
    </row>
    <row r="1090" spans="13:18" x14ac:dyDescent="0.2">
      <c r="M1090" s="168" t="s">
        <v>63</v>
      </c>
      <c r="N1090" s="14" t="s">
        <v>64</v>
      </c>
      <c r="O1090" s="167">
        <v>39009</v>
      </c>
      <c r="P1090" s="14">
        <v>6.8</v>
      </c>
      <c r="Q1090" s="14">
        <f t="shared" si="41"/>
        <v>10.199999999999999</v>
      </c>
      <c r="R1090" s="169">
        <f t="shared" si="42"/>
        <v>11.933333333333332</v>
      </c>
    </row>
    <row r="1091" spans="13:18" x14ac:dyDescent="0.2">
      <c r="M1091" s="168" t="s">
        <v>63</v>
      </c>
      <c r="N1091" s="14" t="s">
        <v>64</v>
      </c>
      <c r="O1091" s="167">
        <v>39010</v>
      </c>
      <c r="P1091" s="14">
        <v>7.9</v>
      </c>
      <c r="Q1091" s="14">
        <f t="shared" si="41"/>
        <v>9.1</v>
      </c>
      <c r="R1091" s="169">
        <f t="shared" si="42"/>
        <v>10.799999999999999</v>
      </c>
    </row>
    <row r="1092" spans="13:18" x14ac:dyDescent="0.2">
      <c r="M1092" s="168" t="s">
        <v>63</v>
      </c>
      <c r="N1092" s="14" t="s">
        <v>64</v>
      </c>
      <c r="O1092" s="167">
        <v>39011</v>
      </c>
      <c r="P1092" s="14">
        <v>8</v>
      </c>
      <c r="Q1092" s="14">
        <f t="shared" si="41"/>
        <v>9</v>
      </c>
      <c r="R1092" s="169">
        <f t="shared" si="42"/>
        <v>9.4333333333333318</v>
      </c>
    </row>
    <row r="1093" spans="13:18" x14ac:dyDescent="0.2">
      <c r="M1093" s="168" t="s">
        <v>63</v>
      </c>
      <c r="N1093" s="14" t="s">
        <v>64</v>
      </c>
      <c r="O1093" s="167">
        <v>39012</v>
      </c>
      <c r="P1093" s="14">
        <v>8.6</v>
      </c>
      <c r="Q1093" s="14">
        <f t="shared" si="41"/>
        <v>8.4</v>
      </c>
      <c r="R1093" s="169">
        <f t="shared" si="42"/>
        <v>8.8333333333333339</v>
      </c>
    </row>
    <row r="1094" spans="13:18" x14ac:dyDescent="0.2">
      <c r="M1094" s="168" t="s">
        <v>63</v>
      </c>
      <c r="N1094" s="14" t="s">
        <v>64</v>
      </c>
      <c r="O1094" s="167">
        <v>39013</v>
      </c>
      <c r="P1094" s="14">
        <v>10.199999999999999</v>
      </c>
      <c r="Q1094" s="14">
        <f t="shared" si="41"/>
        <v>6.8000000000000007</v>
      </c>
      <c r="R1094" s="169">
        <f t="shared" si="42"/>
        <v>8.0666666666666664</v>
      </c>
    </row>
    <row r="1095" spans="13:18" x14ac:dyDescent="0.2">
      <c r="M1095" s="168" t="s">
        <v>63</v>
      </c>
      <c r="N1095" s="14" t="s">
        <v>64</v>
      </c>
      <c r="O1095" s="167">
        <v>39014</v>
      </c>
      <c r="P1095" s="14">
        <v>7.1</v>
      </c>
      <c r="Q1095" s="14">
        <f t="shared" si="41"/>
        <v>9.9</v>
      </c>
      <c r="R1095" s="169">
        <f t="shared" si="42"/>
        <v>8.3666666666666671</v>
      </c>
    </row>
    <row r="1096" spans="13:18" x14ac:dyDescent="0.2">
      <c r="M1096" s="168" t="s">
        <v>63</v>
      </c>
      <c r="N1096" s="14" t="s">
        <v>64</v>
      </c>
      <c r="O1096" s="167">
        <v>39015</v>
      </c>
      <c r="P1096" s="14">
        <v>3.2</v>
      </c>
      <c r="Q1096" s="14">
        <f t="shared" si="41"/>
        <v>13.8</v>
      </c>
      <c r="R1096" s="169">
        <f t="shared" si="42"/>
        <v>10.166666666666668</v>
      </c>
    </row>
    <row r="1097" spans="13:18" x14ac:dyDescent="0.2">
      <c r="M1097" s="168" t="s">
        <v>63</v>
      </c>
      <c r="N1097" s="14" t="s">
        <v>64</v>
      </c>
      <c r="O1097" s="167">
        <v>39016</v>
      </c>
      <c r="P1097" s="14">
        <v>2.4</v>
      </c>
      <c r="Q1097" s="14">
        <f t="shared" si="41"/>
        <v>14.6</v>
      </c>
      <c r="R1097" s="169">
        <f t="shared" si="42"/>
        <v>12.766666666666667</v>
      </c>
    </row>
    <row r="1098" spans="13:18" x14ac:dyDescent="0.2">
      <c r="M1098" s="168" t="s">
        <v>63</v>
      </c>
      <c r="N1098" s="14" t="s">
        <v>64</v>
      </c>
      <c r="O1098" s="167">
        <v>39017</v>
      </c>
      <c r="P1098" s="14">
        <v>4.5999999999999996</v>
      </c>
      <c r="Q1098" s="14">
        <f t="shared" si="41"/>
        <v>12.4</v>
      </c>
      <c r="R1098" s="169">
        <f t="shared" si="42"/>
        <v>13.6</v>
      </c>
    </row>
    <row r="1099" spans="13:18" x14ac:dyDescent="0.2">
      <c r="M1099" s="168" t="s">
        <v>63</v>
      </c>
      <c r="N1099" s="14" t="s">
        <v>64</v>
      </c>
      <c r="O1099" s="167">
        <v>39018</v>
      </c>
      <c r="P1099" s="14">
        <v>0.9</v>
      </c>
      <c r="Q1099" s="14">
        <f t="shared" si="41"/>
        <v>16.100000000000001</v>
      </c>
      <c r="R1099" s="169">
        <f t="shared" si="42"/>
        <v>14.366666666666667</v>
      </c>
    </row>
    <row r="1100" spans="13:18" x14ac:dyDescent="0.2">
      <c r="M1100" s="168" t="s">
        <v>63</v>
      </c>
      <c r="N1100" s="14" t="s">
        <v>64</v>
      </c>
      <c r="O1100" s="167">
        <v>39019</v>
      </c>
      <c r="P1100" s="14">
        <v>-1.7</v>
      </c>
      <c r="Q1100" s="14">
        <f t="shared" si="41"/>
        <v>18.7</v>
      </c>
      <c r="R1100" s="169">
        <f t="shared" si="42"/>
        <v>15.733333333333334</v>
      </c>
    </row>
    <row r="1101" spans="13:18" x14ac:dyDescent="0.2">
      <c r="M1101" s="168" t="s">
        <v>63</v>
      </c>
      <c r="N1101" s="14" t="s">
        <v>64</v>
      </c>
      <c r="O1101" s="167">
        <v>39020</v>
      </c>
      <c r="P1101" s="14">
        <v>1</v>
      </c>
      <c r="Q1101" s="14">
        <f t="shared" ref="Q1101:Q1164" si="43">IF($D$45&gt;P1101,$D$45-P1101,0)</f>
        <v>16</v>
      </c>
      <c r="R1101" s="169">
        <f t="shared" si="42"/>
        <v>16.933333333333334</v>
      </c>
    </row>
    <row r="1102" spans="13:18" x14ac:dyDescent="0.2">
      <c r="M1102" s="168" t="s">
        <v>63</v>
      </c>
      <c r="N1102" s="14" t="s">
        <v>64</v>
      </c>
      <c r="O1102" s="167">
        <v>39021</v>
      </c>
      <c r="P1102" s="14">
        <v>-0.9</v>
      </c>
      <c r="Q1102" s="14">
        <f t="shared" si="43"/>
        <v>17.899999999999999</v>
      </c>
      <c r="R1102" s="169">
        <f t="shared" si="42"/>
        <v>17.533333333333335</v>
      </c>
    </row>
    <row r="1103" spans="13:18" x14ac:dyDescent="0.2">
      <c r="M1103" s="168" t="s">
        <v>63</v>
      </c>
      <c r="N1103" s="14" t="s">
        <v>64</v>
      </c>
      <c r="O1103" s="167">
        <v>39022</v>
      </c>
      <c r="P1103" s="14">
        <v>-5.3</v>
      </c>
      <c r="Q1103" s="14">
        <f t="shared" si="43"/>
        <v>22.3</v>
      </c>
      <c r="R1103" s="169">
        <f t="shared" ref="R1103:R1166" si="44">AVERAGE(Q1101:Q1103)</f>
        <v>18.733333333333334</v>
      </c>
    </row>
    <row r="1104" spans="13:18" x14ac:dyDescent="0.2">
      <c r="M1104" s="168" t="s">
        <v>63</v>
      </c>
      <c r="N1104" s="14" t="s">
        <v>64</v>
      </c>
      <c r="O1104" s="167">
        <v>39023</v>
      </c>
      <c r="P1104" s="14">
        <v>-7.5</v>
      </c>
      <c r="Q1104" s="14">
        <f t="shared" si="43"/>
        <v>24.5</v>
      </c>
      <c r="R1104" s="169">
        <f t="shared" si="44"/>
        <v>21.566666666666666</v>
      </c>
    </row>
    <row r="1105" spans="13:18" x14ac:dyDescent="0.2">
      <c r="M1105" s="168" t="s">
        <v>63</v>
      </c>
      <c r="N1105" s="14" t="s">
        <v>64</v>
      </c>
      <c r="O1105" s="167">
        <v>39024</v>
      </c>
      <c r="P1105" s="14">
        <v>-4.2</v>
      </c>
      <c r="Q1105" s="14">
        <f t="shared" si="43"/>
        <v>21.2</v>
      </c>
      <c r="R1105" s="169">
        <f t="shared" si="44"/>
        <v>22.666666666666668</v>
      </c>
    </row>
    <row r="1106" spans="13:18" x14ac:dyDescent="0.2">
      <c r="M1106" s="168" t="s">
        <v>63</v>
      </c>
      <c r="N1106" s="14" t="s">
        <v>64</v>
      </c>
      <c r="O1106" s="167">
        <v>39025</v>
      </c>
      <c r="P1106" s="14">
        <v>-2.2000000000000002</v>
      </c>
      <c r="Q1106" s="14">
        <f t="shared" si="43"/>
        <v>19.2</v>
      </c>
      <c r="R1106" s="169">
        <f t="shared" si="44"/>
        <v>21.633333333333336</v>
      </c>
    </row>
    <row r="1107" spans="13:18" x14ac:dyDescent="0.2">
      <c r="M1107" s="168" t="s">
        <v>63</v>
      </c>
      <c r="N1107" s="14" t="s">
        <v>64</v>
      </c>
      <c r="O1107" s="167">
        <v>39026</v>
      </c>
      <c r="P1107" s="14">
        <v>-0.8</v>
      </c>
      <c r="Q1107" s="14">
        <f t="shared" si="43"/>
        <v>17.8</v>
      </c>
      <c r="R1107" s="169">
        <f t="shared" si="44"/>
        <v>19.400000000000002</v>
      </c>
    </row>
    <row r="1108" spans="13:18" x14ac:dyDescent="0.2">
      <c r="M1108" s="168" t="s">
        <v>63</v>
      </c>
      <c r="N1108" s="14" t="s">
        <v>64</v>
      </c>
      <c r="O1108" s="167">
        <v>39027</v>
      </c>
      <c r="P1108" s="14">
        <v>1.9</v>
      </c>
      <c r="Q1108" s="14">
        <f t="shared" si="43"/>
        <v>15.1</v>
      </c>
      <c r="R1108" s="169">
        <f t="shared" si="44"/>
        <v>17.366666666666667</v>
      </c>
    </row>
    <row r="1109" spans="13:18" x14ac:dyDescent="0.2">
      <c r="M1109" s="168" t="s">
        <v>63</v>
      </c>
      <c r="N1109" s="14" t="s">
        <v>64</v>
      </c>
      <c r="O1109" s="167">
        <v>39028</v>
      </c>
      <c r="P1109" s="14">
        <v>4.4000000000000004</v>
      </c>
      <c r="Q1109" s="14">
        <f t="shared" si="43"/>
        <v>12.6</v>
      </c>
      <c r="R1109" s="169">
        <f t="shared" si="44"/>
        <v>15.166666666666666</v>
      </c>
    </row>
    <row r="1110" spans="13:18" x14ac:dyDescent="0.2">
      <c r="M1110" s="168" t="s">
        <v>63</v>
      </c>
      <c r="N1110" s="14" t="s">
        <v>64</v>
      </c>
      <c r="O1110" s="167">
        <v>39029</v>
      </c>
      <c r="P1110" s="14">
        <v>-2.5</v>
      </c>
      <c r="Q1110" s="14">
        <f t="shared" si="43"/>
        <v>19.5</v>
      </c>
      <c r="R1110" s="169">
        <f t="shared" si="44"/>
        <v>15.733333333333334</v>
      </c>
    </row>
    <row r="1111" spans="13:18" x14ac:dyDescent="0.2">
      <c r="M1111" s="168" t="s">
        <v>63</v>
      </c>
      <c r="N1111" s="14" t="s">
        <v>64</v>
      </c>
      <c r="O1111" s="167">
        <v>39030</v>
      </c>
      <c r="P1111" s="14">
        <v>-7</v>
      </c>
      <c r="Q1111" s="14">
        <f t="shared" si="43"/>
        <v>24</v>
      </c>
      <c r="R1111" s="169">
        <f t="shared" si="44"/>
        <v>18.7</v>
      </c>
    </row>
    <row r="1112" spans="13:18" x14ac:dyDescent="0.2">
      <c r="M1112" s="168" t="s">
        <v>63</v>
      </c>
      <c r="N1112" s="14" t="s">
        <v>64</v>
      </c>
      <c r="O1112" s="167">
        <v>39031</v>
      </c>
      <c r="P1112" s="14">
        <v>-4.5999999999999996</v>
      </c>
      <c r="Q1112" s="14">
        <f t="shared" si="43"/>
        <v>21.6</v>
      </c>
      <c r="R1112" s="169">
        <f t="shared" si="44"/>
        <v>21.7</v>
      </c>
    </row>
    <row r="1113" spans="13:18" x14ac:dyDescent="0.2">
      <c r="M1113" s="168" t="s">
        <v>63</v>
      </c>
      <c r="N1113" s="14" t="s">
        <v>64</v>
      </c>
      <c r="O1113" s="167">
        <v>39032</v>
      </c>
      <c r="P1113" s="14">
        <v>1.5</v>
      </c>
      <c r="Q1113" s="14">
        <f t="shared" si="43"/>
        <v>15.5</v>
      </c>
      <c r="R1113" s="169">
        <f t="shared" si="44"/>
        <v>20.366666666666667</v>
      </c>
    </row>
    <row r="1114" spans="13:18" x14ac:dyDescent="0.2">
      <c r="M1114" s="168" t="s">
        <v>63</v>
      </c>
      <c r="N1114" s="14" t="s">
        <v>64</v>
      </c>
      <c r="O1114" s="167">
        <v>39033</v>
      </c>
      <c r="P1114" s="14">
        <v>-2.5</v>
      </c>
      <c r="Q1114" s="14">
        <f t="shared" si="43"/>
        <v>19.5</v>
      </c>
      <c r="R1114" s="169">
        <f t="shared" si="44"/>
        <v>18.866666666666667</v>
      </c>
    </row>
    <row r="1115" spans="13:18" x14ac:dyDescent="0.2">
      <c r="M1115" s="168" t="s">
        <v>63</v>
      </c>
      <c r="N1115" s="14" t="s">
        <v>64</v>
      </c>
      <c r="O1115" s="167">
        <v>39034</v>
      </c>
      <c r="P1115" s="14">
        <v>-3.4</v>
      </c>
      <c r="Q1115" s="14">
        <f t="shared" si="43"/>
        <v>20.399999999999999</v>
      </c>
      <c r="R1115" s="169">
        <f t="shared" si="44"/>
        <v>18.466666666666665</v>
      </c>
    </row>
    <row r="1116" spans="13:18" x14ac:dyDescent="0.2">
      <c r="M1116" s="168" t="s">
        <v>63</v>
      </c>
      <c r="N1116" s="14" t="s">
        <v>64</v>
      </c>
      <c r="O1116" s="167">
        <v>39035</v>
      </c>
      <c r="P1116" s="14">
        <v>0</v>
      </c>
      <c r="Q1116" s="14">
        <f t="shared" si="43"/>
        <v>17</v>
      </c>
      <c r="R1116" s="169">
        <f t="shared" si="44"/>
        <v>18.966666666666665</v>
      </c>
    </row>
    <row r="1117" spans="13:18" x14ac:dyDescent="0.2">
      <c r="M1117" s="168" t="s">
        <v>63</v>
      </c>
      <c r="N1117" s="14" t="s">
        <v>64</v>
      </c>
      <c r="O1117" s="167">
        <v>39036</v>
      </c>
      <c r="P1117" s="14">
        <v>-3.1</v>
      </c>
      <c r="Q1117" s="14">
        <f t="shared" si="43"/>
        <v>20.100000000000001</v>
      </c>
      <c r="R1117" s="169">
        <f t="shared" si="44"/>
        <v>19.166666666666668</v>
      </c>
    </row>
    <row r="1118" spans="13:18" x14ac:dyDescent="0.2">
      <c r="M1118" s="168" t="s">
        <v>63</v>
      </c>
      <c r="N1118" s="14" t="s">
        <v>64</v>
      </c>
      <c r="O1118" s="167">
        <v>39037</v>
      </c>
      <c r="P1118" s="14">
        <v>1.9</v>
      </c>
      <c r="Q1118" s="14">
        <f t="shared" si="43"/>
        <v>15.1</v>
      </c>
      <c r="R1118" s="169">
        <f t="shared" si="44"/>
        <v>17.400000000000002</v>
      </c>
    </row>
    <row r="1119" spans="13:18" x14ac:dyDescent="0.2">
      <c r="M1119" s="168" t="s">
        <v>63</v>
      </c>
      <c r="N1119" s="14" t="s">
        <v>64</v>
      </c>
      <c r="O1119" s="167">
        <v>39038</v>
      </c>
      <c r="P1119" s="14">
        <v>5.7</v>
      </c>
      <c r="Q1119" s="14">
        <f t="shared" si="43"/>
        <v>11.3</v>
      </c>
      <c r="R1119" s="169">
        <f t="shared" si="44"/>
        <v>15.5</v>
      </c>
    </row>
    <row r="1120" spans="13:18" x14ac:dyDescent="0.2">
      <c r="M1120" s="168" t="s">
        <v>63</v>
      </c>
      <c r="N1120" s="14" t="s">
        <v>64</v>
      </c>
      <c r="O1120" s="167">
        <v>39039</v>
      </c>
      <c r="P1120" s="14">
        <v>5</v>
      </c>
      <c r="Q1120" s="14">
        <f t="shared" si="43"/>
        <v>12</v>
      </c>
      <c r="R1120" s="169">
        <f t="shared" si="44"/>
        <v>12.799999999999999</v>
      </c>
    </row>
    <row r="1121" spans="13:18" x14ac:dyDescent="0.2">
      <c r="M1121" s="168" t="s">
        <v>63</v>
      </c>
      <c r="N1121" s="14" t="s">
        <v>64</v>
      </c>
      <c r="O1121" s="167">
        <v>39040</v>
      </c>
      <c r="P1121" s="14">
        <v>3</v>
      </c>
      <c r="Q1121" s="14">
        <f t="shared" si="43"/>
        <v>14</v>
      </c>
      <c r="R1121" s="169">
        <f t="shared" si="44"/>
        <v>12.433333333333332</v>
      </c>
    </row>
    <row r="1122" spans="13:18" x14ac:dyDescent="0.2">
      <c r="M1122" s="168" t="s">
        <v>63</v>
      </c>
      <c r="N1122" s="14" t="s">
        <v>64</v>
      </c>
      <c r="O1122" s="167">
        <v>39041</v>
      </c>
      <c r="P1122" s="14">
        <v>3.3</v>
      </c>
      <c r="Q1122" s="14">
        <f t="shared" si="43"/>
        <v>13.7</v>
      </c>
      <c r="R1122" s="169">
        <f t="shared" si="44"/>
        <v>13.233333333333334</v>
      </c>
    </row>
    <row r="1123" spans="13:18" x14ac:dyDescent="0.2">
      <c r="M1123" s="168" t="s">
        <v>63</v>
      </c>
      <c r="N1123" s="14" t="s">
        <v>64</v>
      </c>
      <c r="O1123" s="167">
        <v>39042</v>
      </c>
      <c r="P1123" s="14">
        <v>4.9000000000000004</v>
      </c>
      <c r="Q1123" s="14">
        <f t="shared" si="43"/>
        <v>12.1</v>
      </c>
      <c r="R1123" s="169">
        <f t="shared" si="44"/>
        <v>13.266666666666666</v>
      </c>
    </row>
    <row r="1124" spans="13:18" x14ac:dyDescent="0.2">
      <c r="M1124" s="168" t="s">
        <v>63</v>
      </c>
      <c r="N1124" s="14" t="s">
        <v>64</v>
      </c>
      <c r="O1124" s="167">
        <v>39043</v>
      </c>
      <c r="P1124" s="14">
        <v>4.3</v>
      </c>
      <c r="Q1124" s="14">
        <f t="shared" si="43"/>
        <v>12.7</v>
      </c>
      <c r="R1124" s="169">
        <f t="shared" si="44"/>
        <v>12.833333333333334</v>
      </c>
    </row>
    <row r="1125" spans="13:18" x14ac:dyDescent="0.2">
      <c r="M1125" s="168" t="s">
        <v>63</v>
      </c>
      <c r="N1125" s="14" t="s">
        <v>64</v>
      </c>
      <c r="O1125" s="167">
        <v>39044</v>
      </c>
      <c r="P1125" s="14">
        <v>3.7</v>
      </c>
      <c r="Q1125" s="14">
        <f t="shared" si="43"/>
        <v>13.3</v>
      </c>
      <c r="R1125" s="169">
        <f t="shared" si="44"/>
        <v>12.699999999999998</v>
      </c>
    </row>
    <row r="1126" spans="13:18" x14ac:dyDescent="0.2">
      <c r="M1126" s="168" t="s">
        <v>63</v>
      </c>
      <c r="N1126" s="14" t="s">
        <v>64</v>
      </c>
      <c r="O1126" s="167">
        <v>39045</v>
      </c>
      <c r="P1126" s="14">
        <v>4</v>
      </c>
      <c r="Q1126" s="14">
        <f t="shared" si="43"/>
        <v>13</v>
      </c>
      <c r="R1126" s="169">
        <f t="shared" si="44"/>
        <v>13</v>
      </c>
    </row>
    <row r="1127" spans="13:18" x14ac:dyDescent="0.2">
      <c r="M1127" s="168" t="s">
        <v>63</v>
      </c>
      <c r="N1127" s="14" t="s">
        <v>64</v>
      </c>
      <c r="O1127" s="167">
        <v>39046</v>
      </c>
      <c r="P1127" s="14">
        <v>5.7</v>
      </c>
      <c r="Q1127" s="14">
        <f t="shared" si="43"/>
        <v>11.3</v>
      </c>
      <c r="R1127" s="169">
        <f t="shared" si="44"/>
        <v>12.533333333333333</v>
      </c>
    </row>
    <row r="1128" spans="13:18" x14ac:dyDescent="0.2">
      <c r="M1128" s="168" t="s">
        <v>63</v>
      </c>
      <c r="N1128" s="14" t="s">
        <v>64</v>
      </c>
      <c r="O1128" s="167">
        <v>39047</v>
      </c>
      <c r="P1128" s="14">
        <v>8.6999999999999993</v>
      </c>
      <c r="Q1128" s="14">
        <f t="shared" si="43"/>
        <v>8.3000000000000007</v>
      </c>
      <c r="R1128" s="169">
        <f t="shared" si="44"/>
        <v>10.866666666666667</v>
      </c>
    </row>
    <row r="1129" spans="13:18" x14ac:dyDescent="0.2">
      <c r="M1129" s="168" t="s">
        <v>63</v>
      </c>
      <c r="N1129" s="14" t="s">
        <v>64</v>
      </c>
      <c r="O1129" s="167">
        <v>39048</v>
      </c>
      <c r="P1129" s="14">
        <v>4</v>
      </c>
      <c r="Q1129" s="14">
        <f t="shared" si="43"/>
        <v>13</v>
      </c>
      <c r="R1129" s="169">
        <f t="shared" si="44"/>
        <v>10.866666666666667</v>
      </c>
    </row>
    <row r="1130" spans="13:18" x14ac:dyDescent="0.2">
      <c r="M1130" s="168" t="s">
        <v>63</v>
      </c>
      <c r="N1130" s="14" t="s">
        <v>64</v>
      </c>
      <c r="O1130" s="167">
        <v>39049</v>
      </c>
      <c r="P1130" s="14">
        <v>7.9</v>
      </c>
      <c r="Q1130" s="14">
        <f t="shared" si="43"/>
        <v>9.1</v>
      </c>
      <c r="R1130" s="169">
        <f t="shared" si="44"/>
        <v>10.133333333333333</v>
      </c>
    </row>
    <row r="1131" spans="13:18" x14ac:dyDescent="0.2">
      <c r="M1131" s="168" t="s">
        <v>63</v>
      </c>
      <c r="N1131" s="14" t="s">
        <v>64</v>
      </c>
      <c r="O1131" s="167">
        <v>39050</v>
      </c>
      <c r="P1131" s="14">
        <v>7</v>
      </c>
      <c r="Q1131" s="14">
        <f t="shared" si="43"/>
        <v>10</v>
      </c>
      <c r="R1131" s="169">
        <f t="shared" si="44"/>
        <v>10.700000000000001</v>
      </c>
    </row>
    <row r="1132" spans="13:18" x14ac:dyDescent="0.2">
      <c r="M1132" s="168" t="s">
        <v>63</v>
      </c>
      <c r="N1132" s="14" t="s">
        <v>64</v>
      </c>
      <c r="O1132" s="167">
        <v>39051</v>
      </c>
      <c r="P1132" s="14">
        <v>8</v>
      </c>
      <c r="Q1132" s="14">
        <f t="shared" si="43"/>
        <v>9</v>
      </c>
      <c r="R1132" s="169">
        <f t="shared" si="44"/>
        <v>9.3666666666666671</v>
      </c>
    </row>
    <row r="1133" spans="13:18" x14ac:dyDescent="0.2">
      <c r="M1133" s="168" t="s">
        <v>63</v>
      </c>
      <c r="N1133" s="14" t="s">
        <v>64</v>
      </c>
      <c r="O1133" s="167">
        <v>39052</v>
      </c>
      <c r="P1133" s="14">
        <v>7.6</v>
      </c>
      <c r="Q1133" s="14">
        <f t="shared" si="43"/>
        <v>9.4</v>
      </c>
      <c r="R1133" s="169">
        <f t="shared" si="44"/>
        <v>9.4666666666666668</v>
      </c>
    </row>
    <row r="1134" spans="13:18" x14ac:dyDescent="0.2">
      <c r="M1134" s="168" t="s">
        <v>63</v>
      </c>
      <c r="N1134" s="14" t="s">
        <v>64</v>
      </c>
      <c r="O1134" s="167">
        <v>39053</v>
      </c>
      <c r="P1134" s="14">
        <v>5.7</v>
      </c>
      <c r="Q1134" s="14">
        <f t="shared" si="43"/>
        <v>11.3</v>
      </c>
      <c r="R1134" s="169">
        <f t="shared" si="44"/>
        <v>9.9</v>
      </c>
    </row>
    <row r="1135" spans="13:18" x14ac:dyDescent="0.2">
      <c r="M1135" s="168" t="s">
        <v>63</v>
      </c>
      <c r="N1135" s="14" t="s">
        <v>64</v>
      </c>
      <c r="O1135" s="167">
        <v>39054</v>
      </c>
      <c r="P1135" s="14">
        <v>4.3</v>
      </c>
      <c r="Q1135" s="14">
        <f t="shared" si="43"/>
        <v>12.7</v>
      </c>
      <c r="R1135" s="169">
        <f t="shared" si="44"/>
        <v>11.133333333333335</v>
      </c>
    </row>
    <row r="1136" spans="13:18" x14ac:dyDescent="0.2">
      <c r="M1136" s="168" t="s">
        <v>63</v>
      </c>
      <c r="N1136" s="14" t="s">
        <v>64</v>
      </c>
      <c r="O1136" s="167">
        <v>39055</v>
      </c>
      <c r="P1136" s="14">
        <v>6.1</v>
      </c>
      <c r="Q1136" s="14">
        <f t="shared" si="43"/>
        <v>10.9</v>
      </c>
      <c r="R1136" s="169">
        <f t="shared" si="44"/>
        <v>11.633333333333333</v>
      </c>
    </row>
    <row r="1137" spans="13:18" x14ac:dyDescent="0.2">
      <c r="M1137" s="168" t="s">
        <v>63</v>
      </c>
      <c r="N1137" s="14" t="s">
        <v>64</v>
      </c>
      <c r="O1137" s="167">
        <v>39056</v>
      </c>
      <c r="P1137" s="14">
        <v>6.3</v>
      </c>
      <c r="Q1137" s="14">
        <f t="shared" si="43"/>
        <v>10.7</v>
      </c>
      <c r="R1137" s="169">
        <f t="shared" si="44"/>
        <v>11.433333333333332</v>
      </c>
    </row>
    <row r="1138" spans="13:18" x14ac:dyDescent="0.2">
      <c r="M1138" s="168" t="s">
        <v>63</v>
      </c>
      <c r="N1138" s="14" t="s">
        <v>64</v>
      </c>
      <c r="O1138" s="167">
        <v>39057</v>
      </c>
      <c r="P1138" s="14">
        <v>5.3</v>
      </c>
      <c r="Q1138" s="14">
        <f t="shared" si="43"/>
        <v>11.7</v>
      </c>
      <c r="R1138" s="169">
        <f t="shared" si="44"/>
        <v>11.1</v>
      </c>
    </row>
    <row r="1139" spans="13:18" x14ac:dyDescent="0.2">
      <c r="M1139" s="168" t="s">
        <v>63</v>
      </c>
      <c r="N1139" s="14" t="s">
        <v>64</v>
      </c>
      <c r="O1139" s="167">
        <v>39058</v>
      </c>
      <c r="P1139" s="14">
        <v>2.9</v>
      </c>
      <c r="Q1139" s="14">
        <f t="shared" si="43"/>
        <v>14.1</v>
      </c>
      <c r="R1139" s="169">
        <f t="shared" si="44"/>
        <v>12.166666666666666</v>
      </c>
    </row>
    <row r="1140" spans="13:18" x14ac:dyDescent="0.2">
      <c r="M1140" s="168" t="s">
        <v>63</v>
      </c>
      <c r="N1140" s="14" t="s">
        <v>64</v>
      </c>
      <c r="O1140" s="167">
        <v>39059</v>
      </c>
      <c r="P1140" s="14">
        <v>5.9</v>
      </c>
      <c r="Q1140" s="14">
        <f t="shared" si="43"/>
        <v>11.1</v>
      </c>
      <c r="R1140" s="169">
        <f t="shared" si="44"/>
        <v>12.299999999999999</v>
      </c>
    </row>
    <row r="1141" spans="13:18" x14ac:dyDescent="0.2">
      <c r="M1141" s="168" t="s">
        <v>63</v>
      </c>
      <c r="N1141" s="14" t="s">
        <v>64</v>
      </c>
      <c r="O1141" s="167">
        <v>39060</v>
      </c>
      <c r="P1141" s="14">
        <v>3.6</v>
      </c>
      <c r="Q1141" s="14">
        <f t="shared" si="43"/>
        <v>13.4</v>
      </c>
      <c r="R1141" s="169">
        <f t="shared" si="44"/>
        <v>12.866666666666667</v>
      </c>
    </row>
    <row r="1142" spans="13:18" x14ac:dyDescent="0.2">
      <c r="M1142" s="168" t="s">
        <v>63</v>
      </c>
      <c r="N1142" s="14" t="s">
        <v>64</v>
      </c>
      <c r="O1142" s="167">
        <v>39061</v>
      </c>
      <c r="P1142" s="14">
        <v>1.2</v>
      </c>
      <c r="Q1142" s="14">
        <f t="shared" si="43"/>
        <v>15.8</v>
      </c>
      <c r="R1142" s="169">
        <f t="shared" si="44"/>
        <v>13.433333333333332</v>
      </c>
    </row>
    <row r="1143" spans="13:18" x14ac:dyDescent="0.2">
      <c r="M1143" s="168" t="s">
        <v>63</v>
      </c>
      <c r="N1143" s="14" t="s">
        <v>64</v>
      </c>
      <c r="O1143" s="167">
        <v>39062</v>
      </c>
      <c r="P1143" s="14">
        <v>6.8</v>
      </c>
      <c r="Q1143" s="14">
        <f t="shared" si="43"/>
        <v>10.199999999999999</v>
      </c>
      <c r="R1143" s="169">
        <f t="shared" si="44"/>
        <v>13.133333333333335</v>
      </c>
    </row>
    <row r="1144" spans="13:18" x14ac:dyDescent="0.2">
      <c r="M1144" s="168" t="s">
        <v>63</v>
      </c>
      <c r="N1144" s="14" t="s">
        <v>64</v>
      </c>
      <c r="O1144" s="167">
        <v>39063</v>
      </c>
      <c r="P1144" s="14">
        <v>3.5</v>
      </c>
      <c r="Q1144" s="14">
        <f t="shared" si="43"/>
        <v>13.5</v>
      </c>
      <c r="R1144" s="169">
        <f t="shared" si="44"/>
        <v>13.166666666666666</v>
      </c>
    </row>
    <row r="1145" spans="13:18" x14ac:dyDescent="0.2">
      <c r="M1145" s="168" t="s">
        <v>63</v>
      </c>
      <c r="N1145" s="14" t="s">
        <v>64</v>
      </c>
      <c r="O1145" s="167">
        <v>39064</v>
      </c>
      <c r="P1145" s="14">
        <v>3.8</v>
      </c>
      <c r="Q1145" s="14">
        <f t="shared" si="43"/>
        <v>13.2</v>
      </c>
      <c r="R1145" s="169">
        <f t="shared" si="44"/>
        <v>12.299999999999999</v>
      </c>
    </row>
    <row r="1146" spans="13:18" x14ac:dyDescent="0.2">
      <c r="M1146" s="168" t="s">
        <v>63</v>
      </c>
      <c r="N1146" s="14" t="s">
        <v>64</v>
      </c>
      <c r="O1146" s="167">
        <v>39065</v>
      </c>
      <c r="P1146" s="14">
        <v>4.9000000000000004</v>
      </c>
      <c r="Q1146" s="14">
        <f t="shared" si="43"/>
        <v>12.1</v>
      </c>
      <c r="R1146" s="169">
        <f t="shared" si="44"/>
        <v>12.933333333333332</v>
      </c>
    </row>
    <row r="1147" spans="13:18" x14ac:dyDescent="0.2">
      <c r="M1147" s="168" t="s">
        <v>63</v>
      </c>
      <c r="N1147" s="14" t="s">
        <v>64</v>
      </c>
      <c r="O1147" s="167">
        <v>39066</v>
      </c>
      <c r="P1147" s="14">
        <v>3.3</v>
      </c>
      <c r="Q1147" s="14">
        <f t="shared" si="43"/>
        <v>13.7</v>
      </c>
      <c r="R1147" s="169">
        <f t="shared" si="44"/>
        <v>13</v>
      </c>
    </row>
    <row r="1148" spans="13:18" x14ac:dyDescent="0.2">
      <c r="M1148" s="168" t="s">
        <v>63</v>
      </c>
      <c r="N1148" s="14" t="s">
        <v>64</v>
      </c>
      <c r="O1148" s="167">
        <v>39067</v>
      </c>
      <c r="P1148" s="14">
        <v>-0.5</v>
      </c>
      <c r="Q1148" s="14">
        <f t="shared" si="43"/>
        <v>17.5</v>
      </c>
      <c r="R1148" s="169">
        <f t="shared" si="44"/>
        <v>14.433333333333332</v>
      </c>
    </row>
    <row r="1149" spans="13:18" x14ac:dyDescent="0.2">
      <c r="M1149" s="168" t="s">
        <v>63</v>
      </c>
      <c r="N1149" s="14" t="s">
        <v>64</v>
      </c>
      <c r="O1149" s="167">
        <v>39068</v>
      </c>
      <c r="P1149" s="14">
        <v>-7.1</v>
      </c>
      <c r="Q1149" s="14">
        <f t="shared" si="43"/>
        <v>24.1</v>
      </c>
      <c r="R1149" s="169">
        <f t="shared" si="44"/>
        <v>18.433333333333334</v>
      </c>
    </row>
    <row r="1150" spans="13:18" x14ac:dyDescent="0.2">
      <c r="M1150" s="168" t="s">
        <v>63</v>
      </c>
      <c r="N1150" s="14" t="s">
        <v>64</v>
      </c>
      <c r="O1150" s="167">
        <v>39069</v>
      </c>
      <c r="P1150" s="14">
        <v>-7.4</v>
      </c>
      <c r="Q1150" s="14">
        <f t="shared" si="43"/>
        <v>24.4</v>
      </c>
      <c r="R1150" s="169">
        <f t="shared" si="44"/>
        <v>22</v>
      </c>
    </row>
    <row r="1151" spans="13:18" x14ac:dyDescent="0.2">
      <c r="M1151" s="168" t="s">
        <v>63</v>
      </c>
      <c r="N1151" s="14" t="s">
        <v>64</v>
      </c>
      <c r="O1151" s="167">
        <v>39070</v>
      </c>
      <c r="P1151" s="14">
        <v>-6.4</v>
      </c>
      <c r="Q1151" s="14">
        <f t="shared" si="43"/>
        <v>23.4</v>
      </c>
      <c r="R1151" s="169">
        <f t="shared" si="44"/>
        <v>23.966666666666669</v>
      </c>
    </row>
    <row r="1152" spans="13:18" x14ac:dyDescent="0.2">
      <c r="M1152" s="168" t="s">
        <v>63</v>
      </c>
      <c r="N1152" s="14" t="s">
        <v>64</v>
      </c>
      <c r="O1152" s="167">
        <v>39071</v>
      </c>
      <c r="P1152" s="14">
        <v>-5.5</v>
      </c>
      <c r="Q1152" s="14">
        <f t="shared" si="43"/>
        <v>22.5</v>
      </c>
      <c r="R1152" s="169">
        <f t="shared" si="44"/>
        <v>23.433333333333334</v>
      </c>
    </row>
    <row r="1153" spans="13:18" x14ac:dyDescent="0.2">
      <c r="M1153" s="168" t="s">
        <v>63</v>
      </c>
      <c r="N1153" s="14" t="s">
        <v>64</v>
      </c>
      <c r="O1153" s="167">
        <v>39072</v>
      </c>
      <c r="P1153" s="14">
        <v>-8.8000000000000007</v>
      </c>
      <c r="Q1153" s="14">
        <f t="shared" si="43"/>
        <v>25.8</v>
      </c>
      <c r="R1153" s="169">
        <f t="shared" si="44"/>
        <v>23.900000000000002</v>
      </c>
    </row>
    <row r="1154" spans="13:18" x14ac:dyDescent="0.2">
      <c r="M1154" s="168" t="s">
        <v>63</v>
      </c>
      <c r="N1154" s="14" t="s">
        <v>64</v>
      </c>
      <c r="O1154" s="167">
        <v>39073</v>
      </c>
      <c r="P1154" s="14">
        <v>-4.0999999999999996</v>
      </c>
      <c r="Q1154" s="14">
        <f t="shared" si="43"/>
        <v>21.1</v>
      </c>
      <c r="R1154" s="169">
        <f t="shared" si="44"/>
        <v>23.133333333333336</v>
      </c>
    </row>
    <row r="1155" spans="13:18" x14ac:dyDescent="0.2">
      <c r="M1155" s="168" t="s">
        <v>63</v>
      </c>
      <c r="N1155" s="14" t="s">
        <v>64</v>
      </c>
      <c r="O1155" s="167">
        <v>39074</v>
      </c>
      <c r="P1155" s="14">
        <v>-1.5</v>
      </c>
      <c r="Q1155" s="14">
        <f t="shared" si="43"/>
        <v>18.5</v>
      </c>
      <c r="R1155" s="169">
        <f t="shared" si="44"/>
        <v>21.8</v>
      </c>
    </row>
    <row r="1156" spans="13:18" x14ac:dyDescent="0.2">
      <c r="M1156" s="168" t="s">
        <v>63</v>
      </c>
      <c r="N1156" s="14" t="s">
        <v>64</v>
      </c>
      <c r="O1156" s="167">
        <v>39075</v>
      </c>
      <c r="P1156" s="14">
        <v>-2.6</v>
      </c>
      <c r="Q1156" s="14">
        <f t="shared" si="43"/>
        <v>19.600000000000001</v>
      </c>
      <c r="R1156" s="169">
        <f t="shared" si="44"/>
        <v>19.733333333333334</v>
      </c>
    </row>
    <row r="1157" spans="13:18" x14ac:dyDescent="0.2">
      <c r="M1157" s="168" t="s">
        <v>63</v>
      </c>
      <c r="N1157" s="14" t="s">
        <v>64</v>
      </c>
      <c r="O1157" s="167">
        <v>39076</v>
      </c>
      <c r="P1157" s="14">
        <v>-5</v>
      </c>
      <c r="Q1157" s="14">
        <f t="shared" si="43"/>
        <v>22</v>
      </c>
      <c r="R1157" s="169">
        <f t="shared" si="44"/>
        <v>20.033333333333335</v>
      </c>
    </row>
    <row r="1158" spans="13:18" x14ac:dyDescent="0.2">
      <c r="M1158" s="168" t="s">
        <v>63</v>
      </c>
      <c r="N1158" s="14" t="s">
        <v>64</v>
      </c>
      <c r="O1158" s="167">
        <v>39077</v>
      </c>
      <c r="P1158" s="14">
        <v>-3.3</v>
      </c>
      <c r="Q1158" s="14">
        <f t="shared" si="43"/>
        <v>20.3</v>
      </c>
      <c r="R1158" s="169">
        <f t="shared" si="44"/>
        <v>20.633333333333336</v>
      </c>
    </row>
    <row r="1159" spans="13:18" x14ac:dyDescent="0.2">
      <c r="M1159" s="168" t="s">
        <v>63</v>
      </c>
      <c r="N1159" s="14" t="s">
        <v>64</v>
      </c>
      <c r="O1159" s="167">
        <v>39078</v>
      </c>
      <c r="P1159" s="14">
        <v>-4.8</v>
      </c>
      <c r="Q1159" s="14">
        <f t="shared" si="43"/>
        <v>21.8</v>
      </c>
      <c r="R1159" s="169">
        <f t="shared" si="44"/>
        <v>21.366666666666664</v>
      </c>
    </row>
    <row r="1160" spans="13:18" x14ac:dyDescent="0.2">
      <c r="M1160" s="168" t="s">
        <v>63</v>
      </c>
      <c r="N1160" s="14" t="s">
        <v>64</v>
      </c>
      <c r="O1160" s="167">
        <v>39079</v>
      </c>
      <c r="P1160" s="14">
        <v>-6.5</v>
      </c>
      <c r="Q1160" s="14">
        <f t="shared" si="43"/>
        <v>23.5</v>
      </c>
      <c r="R1160" s="169">
        <f t="shared" si="44"/>
        <v>21.866666666666664</v>
      </c>
    </row>
    <row r="1161" spans="13:18" x14ac:dyDescent="0.2">
      <c r="M1161" s="168" t="s">
        <v>63</v>
      </c>
      <c r="N1161" s="14" t="s">
        <v>64</v>
      </c>
      <c r="O1161" s="167">
        <v>39080</v>
      </c>
      <c r="P1161" s="14">
        <v>-7.5</v>
      </c>
      <c r="Q1161" s="14">
        <f t="shared" si="43"/>
        <v>24.5</v>
      </c>
      <c r="R1161" s="169">
        <f t="shared" si="44"/>
        <v>23.266666666666666</v>
      </c>
    </row>
    <row r="1162" spans="13:18" x14ac:dyDescent="0.2">
      <c r="M1162" s="168" t="s">
        <v>63</v>
      </c>
      <c r="N1162" s="14" t="s">
        <v>64</v>
      </c>
      <c r="O1162" s="167">
        <v>39081</v>
      </c>
      <c r="P1162" s="14">
        <v>2.1</v>
      </c>
      <c r="Q1162" s="14">
        <f t="shared" si="43"/>
        <v>14.9</v>
      </c>
      <c r="R1162" s="169">
        <f t="shared" si="44"/>
        <v>20.966666666666665</v>
      </c>
    </row>
    <row r="1163" spans="13:18" x14ac:dyDescent="0.2">
      <c r="M1163" s="168" t="s">
        <v>63</v>
      </c>
      <c r="N1163" s="14" t="s">
        <v>64</v>
      </c>
      <c r="O1163" s="167">
        <v>39082</v>
      </c>
      <c r="P1163" s="14">
        <v>-0.4</v>
      </c>
      <c r="Q1163" s="14">
        <f t="shared" si="43"/>
        <v>17.399999999999999</v>
      </c>
      <c r="R1163" s="169">
        <f t="shared" si="44"/>
        <v>18.933333333333334</v>
      </c>
    </row>
    <row r="1164" spans="13:18" x14ac:dyDescent="0.2">
      <c r="M1164" s="168" t="s">
        <v>63</v>
      </c>
      <c r="N1164" s="14" t="s">
        <v>64</v>
      </c>
      <c r="O1164" s="167">
        <v>39083</v>
      </c>
      <c r="P1164" s="14">
        <v>2.4</v>
      </c>
      <c r="Q1164" s="14">
        <f t="shared" si="43"/>
        <v>14.6</v>
      </c>
      <c r="R1164" s="169">
        <f t="shared" si="44"/>
        <v>15.633333333333333</v>
      </c>
    </row>
    <row r="1165" spans="13:18" x14ac:dyDescent="0.2">
      <c r="M1165" s="168" t="s">
        <v>63</v>
      </c>
      <c r="N1165" s="14" t="s">
        <v>64</v>
      </c>
      <c r="O1165" s="167">
        <v>39084</v>
      </c>
      <c r="P1165" s="14">
        <v>-0.6</v>
      </c>
      <c r="Q1165" s="14">
        <f t="shared" ref="Q1165:Q1228" si="45">IF($D$45&gt;P1165,$D$45-P1165,0)</f>
        <v>17.600000000000001</v>
      </c>
      <c r="R1165" s="169">
        <f t="shared" si="44"/>
        <v>16.533333333333335</v>
      </c>
    </row>
    <row r="1166" spans="13:18" x14ac:dyDescent="0.2">
      <c r="M1166" s="168" t="s">
        <v>63</v>
      </c>
      <c r="N1166" s="14" t="s">
        <v>64</v>
      </c>
      <c r="O1166" s="167">
        <v>39085</v>
      </c>
      <c r="P1166" s="14">
        <v>-3.5</v>
      </c>
      <c r="Q1166" s="14">
        <f t="shared" si="45"/>
        <v>20.5</v>
      </c>
      <c r="R1166" s="169">
        <f t="shared" si="44"/>
        <v>17.566666666666666</v>
      </c>
    </row>
    <row r="1167" spans="13:18" x14ac:dyDescent="0.2">
      <c r="M1167" s="168" t="s">
        <v>63</v>
      </c>
      <c r="N1167" s="14" t="s">
        <v>64</v>
      </c>
      <c r="O1167" s="167">
        <v>39086</v>
      </c>
      <c r="P1167" s="14">
        <v>3.7</v>
      </c>
      <c r="Q1167" s="14">
        <f t="shared" si="45"/>
        <v>13.3</v>
      </c>
      <c r="R1167" s="169">
        <f t="shared" ref="R1167:R1230" si="46">AVERAGE(Q1165:Q1167)</f>
        <v>17.133333333333336</v>
      </c>
    </row>
    <row r="1168" spans="13:18" x14ac:dyDescent="0.2">
      <c r="M1168" s="168" t="s">
        <v>63</v>
      </c>
      <c r="N1168" s="14" t="s">
        <v>64</v>
      </c>
      <c r="O1168" s="167">
        <v>39087</v>
      </c>
      <c r="P1168" s="14">
        <v>-0.8</v>
      </c>
      <c r="Q1168" s="14">
        <f t="shared" si="45"/>
        <v>17.8</v>
      </c>
      <c r="R1168" s="169">
        <f t="shared" si="46"/>
        <v>17.2</v>
      </c>
    </row>
    <row r="1169" spans="13:18" x14ac:dyDescent="0.2">
      <c r="M1169" s="168" t="s">
        <v>63</v>
      </c>
      <c r="N1169" s="14" t="s">
        <v>64</v>
      </c>
      <c r="O1169" s="167">
        <v>39088</v>
      </c>
      <c r="P1169" s="14">
        <v>-3.4</v>
      </c>
      <c r="Q1169" s="14">
        <f t="shared" si="45"/>
        <v>20.399999999999999</v>
      </c>
      <c r="R1169" s="169">
        <f t="shared" si="46"/>
        <v>17.166666666666668</v>
      </c>
    </row>
    <row r="1170" spans="13:18" x14ac:dyDescent="0.2">
      <c r="M1170" s="168" t="s">
        <v>63</v>
      </c>
      <c r="N1170" s="14" t="s">
        <v>64</v>
      </c>
      <c r="O1170" s="167">
        <v>39089</v>
      </c>
      <c r="P1170" s="14">
        <v>-0.3</v>
      </c>
      <c r="Q1170" s="14">
        <f t="shared" si="45"/>
        <v>17.3</v>
      </c>
      <c r="R1170" s="169">
        <f t="shared" si="46"/>
        <v>18.5</v>
      </c>
    </row>
    <row r="1171" spans="13:18" x14ac:dyDescent="0.2">
      <c r="M1171" s="168" t="s">
        <v>63</v>
      </c>
      <c r="N1171" s="14" t="s">
        <v>64</v>
      </c>
      <c r="O1171" s="167">
        <v>39090</v>
      </c>
      <c r="P1171" s="14">
        <v>3.9</v>
      </c>
      <c r="Q1171" s="14">
        <f t="shared" si="45"/>
        <v>13.1</v>
      </c>
      <c r="R1171" s="169">
        <f t="shared" si="46"/>
        <v>16.933333333333334</v>
      </c>
    </row>
    <row r="1172" spans="13:18" x14ac:dyDescent="0.2">
      <c r="M1172" s="168" t="s">
        <v>63</v>
      </c>
      <c r="N1172" s="14" t="s">
        <v>64</v>
      </c>
      <c r="O1172" s="167">
        <v>39091</v>
      </c>
      <c r="P1172" s="14">
        <v>4.2</v>
      </c>
      <c r="Q1172" s="14">
        <f t="shared" si="45"/>
        <v>12.8</v>
      </c>
      <c r="R1172" s="169">
        <f t="shared" si="46"/>
        <v>14.4</v>
      </c>
    </row>
    <row r="1173" spans="13:18" x14ac:dyDescent="0.2">
      <c r="M1173" s="168" t="s">
        <v>63</v>
      </c>
      <c r="N1173" s="14" t="s">
        <v>64</v>
      </c>
      <c r="O1173" s="167">
        <v>39092</v>
      </c>
      <c r="P1173" s="14">
        <v>1.5</v>
      </c>
      <c r="Q1173" s="14">
        <f t="shared" si="45"/>
        <v>15.5</v>
      </c>
      <c r="R1173" s="169">
        <f t="shared" si="46"/>
        <v>13.799999999999999</v>
      </c>
    </row>
    <row r="1174" spans="13:18" x14ac:dyDescent="0.2">
      <c r="M1174" s="168" t="s">
        <v>63</v>
      </c>
      <c r="N1174" s="14" t="s">
        <v>64</v>
      </c>
      <c r="O1174" s="167">
        <v>39093</v>
      </c>
      <c r="P1174" s="14">
        <v>-3.6</v>
      </c>
      <c r="Q1174" s="14">
        <f t="shared" si="45"/>
        <v>20.6</v>
      </c>
      <c r="R1174" s="169">
        <f t="shared" si="46"/>
        <v>16.3</v>
      </c>
    </row>
    <row r="1175" spans="13:18" x14ac:dyDescent="0.2">
      <c r="M1175" s="168" t="s">
        <v>63</v>
      </c>
      <c r="N1175" s="14" t="s">
        <v>64</v>
      </c>
      <c r="O1175" s="167">
        <v>39094</v>
      </c>
      <c r="P1175" s="14">
        <v>-2.2000000000000002</v>
      </c>
      <c r="Q1175" s="14">
        <f t="shared" si="45"/>
        <v>19.2</v>
      </c>
      <c r="R1175" s="169">
        <f t="shared" si="46"/>
        <v>18.433333333333334</v>
      </c>
    </row>
    <row r="1176" spans="13:18" x14ac:dyDescent="0.2">
      <c r="M1176" s="168" t="s">
        <v>63</v>
      </c>
      <c r="N1176" s="14" t="s">
        <v>64</v>
      </c>
      <c r="O1176" s="167">
        <v>39095</v>
      </c>
      <c r="P1176" s="14">
        <v>-0.1</v>
      </c>
      <c r="Q1176" s="14">
        <f t="shared" si="45"/>
        <v>17.100000000000001</v>
      </c>
      <c r="R1176" s="169">
        <f t="shared" si="46"/>
        <v>18.966666666666665</v>
      </c>
    </row>
    <row r="1177" spans="13:18" x14ac:dyDescent="0.2">
      <c r="M1177" s="168" t="s">
        <v>63</v>
      </c>
      <c r="N1177" s="14" t="s">
        <v>64</v>
      </c>
      <c r="O1177" s="167">
        <v>39096</v>
      </c>
      <c r="P1177" s="14">
        <v>0.5</v>
      </c>
      <c r="Q1177" s="14">
        <f t="shared" si="45"/>
        <v>16.5</v>
      </c>
      <c r="R1177" s="169">
        <f t="shared" si="46"/>
        <v>17.599999999999998</v>
      </c>
    </row>
    <row r="1178" spans="13:18" x14ac:dyDescent="0.2">
      <c r="M1178" s="168" t="s">
        <v>63</v>
      </c>
      <c r="N1178" s="14" t="s">
        <v>64</v>
      </c>
      <c r="O1178" s="167">
        <v>39097</v>
      </c>
      <c r="P1178" s="14">
        <v>2.8</v>
      </c>
      <c r="Q1178" s="14">
        <f t="shared" si="45"/>
        <v>14.2</v>
      </c>
      <c r="R1178" s="169">
        <f t="shared" si="46"/>
        <v>15.933333333333332</v>
      </c>
    </row>
    <row r="1179" spans="13:18" x14ac:dyDescent="0.2">
      <c r="M1179" s="168" t="s">
        <v>63</v>
      </c>
      <c r="N1179" s="14" t="s">
        <v>64</v>
      </c>
      <c r="O1179" s="167">
        <v>39098</v>
      </c>
      <c r="P1179" s="14">
        <v>3.3</v>
      </c>
      <c r="Q1179" s="14">
        <f t="shared" si="45"/>
        <v>13.7</v>
      </c>
      <c r="R1179" s="169">
        <f t="shared" si="46"/>
        <v>14.799999999999999</v>
      </c>
    </row>
    <row r="1180" spans="13:18" x14ac:dyDescent="0.2">
      <c r="M1180" s="168" t="s">
        <v>63</v>
      </c>
      <c r="N1180" s="14" t="s">
        <v>64</v>
      </c>
      <c r="O1180" s="167">
        <v>39099</v>
      </c>
      <c r="P1180" s="14">
        <v>-2.1</v>
      </c>
      <c r="Q1180" s="14">
        <f t="shared" si="45"/>
        <v>19.100000000000001</v>
      </c>
      <c r="R1180" s="169">
        <f t="shared" si="46"/>
        <v>15.666666666666666</v>
      </c>
    </row>
    <row r="1181" spans="13:18" x14ac:dyDescent="0.2">
      <c r="M1181" s="168" t="s">
        <v>63</v>
      </c>
      <c r="N1181" s="14" t="s">
        <v>64</v>
      </c>
      <c r="O1181" s="167">
        <v>39100</v>
      </c>
      <c r="P1181" s="14">
        <v>0.4</v>
      </c>
      <c r="Q1181" s="14">
        <f t="shared" si="45"/>
        <v>16.600000000000001</v>
      </c>
      <c r="R1181" s="169">
        <f t="shared" si="46"/>
        <v>16.466666666666665</v>
      </c>
    </row>
    <row r="1182" spans="13:18" x14ac:dyDescent="0.2">
      <c r="M1182" s="168" t="s">
        <v>63</v>
      </c>
      <c r="N1182" s="14" t="s">
        <v>64</v>
      </c>
      <c r="O1182" s="167">
        <v>39101</v>
      </c>
      <c r="P1182" s="14">
        <v>-3</v>
      </c>
      <c r="Q1182" s="14">
        <f t="shared" si="45"/>
        <v>20</v>
      </c>
      <c r="R1182" s="169">
        <f t="shared" si="46"/>
        <v>18.566666666666666</v>
      </c>
    </row>
    <row r="1183" spans="13:18" x14ac:dyDescent="0.2">
      <c r="M1183" s="168" t="s">
        <v>63</v>
      </c>
      <c r="N1183" s="14" t="s">
        <v>64</v>
      </c>
      <c r="O1183" s="167">
        <v>39102</v>
      </c>
      <c r="P1183" s="14">
        <v>-7.5</v>
      </c>
      <c r="Q1183" s="14">
        <f t="shared" si="45"/>
        <v>24.5</v>
      </c>
      <c r="R1183" s="169">
        <f t="shared" si="46"/>
        <v>20.366666666666667</v>
      </c>
    </row>
    <row r="1184" spans="13:18" x14ac:dyDescent="0.2">
      <c r="M1184" s="168" t="s">
        <v>63</v>
      </c>
      <c r="N1184" s="14" t="s">
        <v>64</v>
      </c>
      <c r="O1184" s="167">
        <v>39103</v>
      </c>
      <c r="P1184" s="14">
        <v>-4.3</v>
      </c>
      <c r="Q1184" s="14">
        <f t="shared" si="45"/>
        <v>21.3</v>
      </c>
      <c r="R1184" s="169">
        <f t="shared" si="46"/>
        <v>21.933333333333334</v>
      </c>
    </row>
    <row r="1185" spans="13:18" x14ac:dyDescent="0.2">
      <c r="M1185" s="168" t="s">
        <v>63</v>
      </c>
      <c r="N1185" s="14" t="s">
        <v>64</v>
      </c>
      <c r="O1185" s="167">
        <v>39104</v>
      </c>
      <c r="P1185" s="14">
        <v>-10.4</v>
      </c>
      <c r="Q1185" s="14">
        <f t="shared" si="45"/>
        <v>27.4</v>
      </c>
      <c r="R1185" s="169">
        <f t="shared" si="46"/>
        <v>24.399999999999995</v>
      </c>
    </row>
    <row r="1186" spans="13:18" x14ac:dyDescent="0.2">
      <c r="M1186" s="168" t="s">
        <v>63</v>
      </c>
      <c r="N1186" s="14" t="s">
        <v>64</v>
      </c>
      <c r="O1186" s="167">
        <v>39105</v>
      </c>
      <c r="P1186" s="14">
        <v>-18</v>
      </c>
      <c r="Q1186" s="14">
        <f t="shared" si="45"/>
        <v>35</v>
      </c>
      <c r="R1186" s="169">
        <f t="shared" si="46"/>
        <v>27.900000000000002</v>
      </c>
    </row>
    <row r="1187" spans="13:18" x14ac:dyDescent="0.2">
      <c r="M1187" s="168" t="s">
        <v>63</v>
      </c>
      <c r="N1187" s="14" t="s">
        <v>64</v>
      </c>
      <c r="O1187" s="167">
        <v>39106</v>
      </c>
      <c r="P1187" s="14">
        <v>-17.5</v>
      </c>
      <c r="Q1187" s="14">
        <f t="shared" si="45"/>
        <v>34.5</v>
      </c>
      <c r="R1187" s="169">
        <f t="shared" si="46"/>
        <v>32.300000000000004</v>
      </c>
    </row>
    <row r="1188" spans="13:18" x14ac:dyDescent="0.2">
      <c r="M1188" s="168" t="s">
        <v>63</v>
      </c>
      <c r="N1188" s="14" t="s">
        <v>64</v>
      </c>
      <c r="O1188" s="167">
        <v>39107</v>
      </c>
      <c r="P1188" s="14">
        <v>-15.5</v>
      </c>
      <c r="Q1188" s="14">
        <f t="shared" si="45"/>
        <v>32.5</v>
      </c>
      <c r="R1188" s="169">
        <f t="shared" si="46"/>
        <v>34</v>
      </c>
    </row>
    <row r="1189" spans="13:18" x14ac:dyDescent="0.2">
      <c r="M1189" s="168" t="s">
        <v>63</v>
      </c>
      <c r="N1189" s="14" t="s">
        <v>64</v>
      </c>
      <c r="O1189" s="167">
        <v>39108</v>
      </c>
      <c r="P1189" s="14">
        <v>-11.8</v>
      </c>
      <c r="Q1189" s="14">
        <f t="shared" si="45"/>
        <v>28.8</v>
      </c>
      <c r="R1189" s="169">
        <f t="shared" si="46"/>
        <v>31.933333333333334</v>
      </c>
    </row>
    <row r="1190" spans="13:18" x14ac:dyDescent="0.2">
      <c r="M1190" s="168" t="s">
        <v>63</v>
      </c>
      <c r="N1190" s="14" t="s">
        <v>64</v>
      </c>
      <c r="O1190" s="167">
        <v>39109</v>
      </c>
      <c r="P1190" s="14">
        <v>-8</v>
      </c>
      <c r="Q1190" s="14">
        <f t="shared" si="45"/>
        <v>25</v>
      </c>
      <c r="R1190" s="169">
        <f t="shared" si="46"/>
        <v>28.766666666666666</v>
      </c>
    </row>
    <row r="1191" spans="13:18" x14ac:dyDescent="0.2">
      <c r="M1191" s="168" t="s">
        <v>63</v>
      </c>
      <c r="N1191" s="14" t="s">
        <v>64</v>
      </c>
      <c r="O1191" s="167">
        <v>39110</v>
      </c>
      <c r="P1191" s="14">
        <v>-9</v>
      </c>
      <c r="Q1191" s="14">
        <f t="shared" si="45"/>
        <v>26</v>
      </c>
      <c r="R1191" s="169">
        <f t="shared" si="46"/>
        <v>26.599999999999998</v>
      </c>
    </row>
    <row r="1192" spans="13:18" x14ac:dyDescent="0.2">
      <c r="M1192" s="168" t="s">
        <v>63</v>
      </c>
      <c r="N1192" s="14" t="s">
        <v>64</v>
      </c>
      <c r="O1192" s="167">
        <v>39111</v>
      </c>
      <c r="P1192" s="14">
        <v>-11.8</v>
      </c>
      <c r="Q1192" s="14">
        <f t="shared" si="45"/>
        <v>28.8</v>
      </c>
      <c r="R1192" s="169">
        <f t="shared" si="46"/>
        <v>26.599999999999998</v>
      </c>
    </row>
    <row r="1193" spans="13:18" x14ac:dyDescent="0.2">
      <c r="M1193" s="168" t="s">
        <v>63</v>
      </c>
      <c r="N1193" s="14" t="s">
        <v>64</v>
      </c>
      <c r="O1193" s="167">
        <v>39112</v>
      </c>
      <c r="P1193" s="14">
        <v>-6.2</v>
      </c>
      <c r="Q1193" s="14">
        <f t="shared" si="45"/>
        <v>23.2</v>
      </c>
      <c r="R1193" s="169">
        <f t="shared" si="46"/>
        <v>26</v>
      </c>
    </row>
    <row r="1194" spans="13:18" x14ac:dyDescent="0.2">
      <c r="M1194" s="168" t="s">
        <v>63</v>
      </c>
      <c r="N1194" s="14" t="s">
        <v>64</v>
      </c>
      <c r="O1194" s="167">
        <v>39113</v>
      </c>
      <c r="P1194" s="14">
        <v>-4.4000000000000004</v>
      </c>
      <c r="Q1194" s="14">
        <f t="shared" si="45"/>
        <v>21.4</v>
      </c>
      <c r="R1194" s="169">
        <f t="shared" si="46"/>
        <v>24.466666666666669</v>
      </c>
    </row>
    <row r="1195" spans="13:18" x14ac:dyDescent="0.2">
      <c r="M1195" s="168" t="s">
        <v>63</v>
      </c>
      <c r="N1195" s="14" t="s">
        <v>64</v>
      </c>
      <c r="O1195" s="167">
        <v>39114</v>
      </c>
      <c r="P1195" s="14">
        <v>-6</v>
      </c>
      <c r="Q1195" s="14">
        <f t="shared" si="45"/>
        <v>23</v>
      </c>
      <c r="R1195" s="169">
        <f t="shared" si="46"/>
        <v>22.533333333333331</v>
      </c>
    </row>
    <row r="1196" spans="13:18" x14ac:dyDescent="0.2">
      <c r="M1196" s="168" t="s">
        <v>63</v>
      </c>
      <c r="N1196" s="14" t="s">
        <v>64</v>
      </c>
      <c r="O1196" s="167">
        <v>39115</v>
      </c>
      <c r="P1196" s="14">
        <v>-1.9</v>
      </c>
      <c r="Q1196" s="14">
        <f t="shared" si="45"/>
        <v>18.899999999999999</v>
      </c>
      <c r="R1196" s="169">
        <f t="shared" si="46"/>
        <v>21.099999999999998</v>
      </c>
    </row>
    <row r="1197" spans="13:18" x14ac:dyDescent="0.2">
      <c r="M1197" s="168" t="s">
        <v>63</v>
      </c>
      <c r="N1197" s="14" t="s">
        <v>64</v>
      </c>
      <c r="O1197" s="167">
        <v>39119</v>
      </c>
      <c r="P1197" s="14">
        <v>-10.3</v>
      </c>
      <c r="Q1197" s="14">
        <f t="shared" si="45"/>
        <v>27.3</v>
      </c>
      <c r="R1197" s="169">
        <f t="shared" si="46"/>
        <v>23.066666666666666</v>
      </c>
    </row>
    <row r="1198" spans="13:18" x14ac:dyDescent="0.2">
      <c r="M1198" s="168" t="s">
        <v>63</v>
      </c>
      <c r="N1198" s="14" t="s">
        <v>64</v>
      </c>
      <c r="O1198" s="167">
        <v>39120</v>
      </c>
      <c r="P1198" s="14">
        <v>-10.8</v>
      </c>
      <c r="Q1198" s="14">
        <f t="shared" si="45"/>
        <v>27.8</v>
      </c>
      <c r="R1198" s="169">
        <f t="shared" si="46"/>
        <v>24.666666666666668</v>
      </c>
    </row>
    <row r="1199" spans="13:18" x14ac:dyDescent="0.2">
      <c r="M1199" s="168" t="s">
        <v>63</v>
      </c>
      <c r="N1199" s="14" t="s">
        <v>64</v>
      </c>
      <c r="O1199" s="167">
        <v>39121</v>
      </c>
      <c r="P1199" s="14">
        <v>-8.5</v>
      </c>
      <c r="Q1199" s="14">
        <f t="shared" si="45"/>
        <v>25.5</v>
      </c>
      <c r="R1199" s="169">
        <f t="shared" si="46"/>
        <v>26.866666666666664</v>
      </c>
    </row>
    <row r="1200" spans="13:18" x14ac:dyDescent="0.2">
      <c r="M1200" s="168" t="s">
        <v>63</v>
      </c>
      <c r="N1200" s="14" t="s">
        <v>64</v>
      </c>
      <c r="O1200" s="167">
        <v>39122</v>
      </c>
      <c r="P1200" s="14">
        <v>-9.1999999999999993</v>
      </c>
      <c r="Q1200" s="14">
        <f t="shared" si="45"/>
        <v>26.2</v>
      </c>
      <c r="R1200" s="169">
        <f t="shared" si="46"/>
        <v>26.5</v>
      </c>
    </row>
    <row r="1201" spans="13:18" x14ac:dyDescent="0.2">
      <c r="M1201" s="168" t="s">
        <v>63</v>
      </c>
      <c r="N1201" s="14" t="s">
        <v>64</v>
      </c>
      <c r="O1201" s="167">
        <v>39123</v>
      </c>
      <c r="P1201" s="14">
        <v>-12.9</v>
      </c>
      <c r="Q1201" s="14">
        <f t="shared" si="45"/>
        <v>29.9</v>
      </c>
      <c r="R1201" s="169">
        <f t="shared" si="46"/>
        <v>27.2</v>
      </c>
    </row>
    <row r="1202" spans="13:18" x14ac:dyDescent="0.2">
      <c r="M1202" s="168" t="s">
        <v>63</v>
      </c>
      <c r="N1202" s="14" t="s">
        <v>64</v>
      </c>
      <c r="O1202" s="167">
        <v>39124</v>
      </c>
      <c r="P1202" s="14">
        <v>-17</v>
      </c>
      <c r="Q1202" s="14">
        <f t="shared" si="45"/>
        <v>34</v>
      </c>
      <c r="R1202" s="169">
        <f t="shared" si="46"/>
        <v>30.033333333333331</v>
      </c>
    </row>
    <row r="1203" spans="13:18" x14ac:dyDescent="0.2">
      <c r="M1203" s="168" t="s">
        <v>63</v>
      </c>
      <c r="N1203" s="14" t="s">
        <v>64</v>
      </c>
      <c r="O1203" s="167">
        <v>39125</v>
      </c>
      <c r="P1203" s="14">
        <v>-12.2</v>
      </c>
      <c r="Q1203" s="14">
        <f t="shared" si="45"/>
        <v>29.2</v>
      </c>
      <c r="R1203" s="169">
        <f t="shared" si="46"/>
        <v>31.033333333333331</v>
      </c>
    </row>
    <row r="1204" spans="13:18" x14ac:dyDescent="0.2">
      <c r="M1204" s="168" t="s">
        <v>63</v>
      </c>
      <c r="N1204" s="14" t="s">
        <v>64</v>
      </c>
      <c r="O1204" s="167">
        <v>39126</v>
      </c>
      <c r="P1204" s="14">
        <v>-6</v>
      </c>
      <c r="Q1204" s="14">
        <f t="shared" si="45"/>
        <v>23</v>
      </c>
      <c r="R1204" s="169">
        <f t="shared" si="46"/>
        <v>28.733333333333334</v>
      </c>
    </row>
    <row r="1205" spans="13:18" x14ac:dyDescent="0.2">
      <c r="M1205" s="168" t="s">
        <v>63</v>
      </c>
      <c r="N1205" s="14" t="s">
        <v>64</v>
      </c>
      <c r="O1205" s="167">
        <v>39127</v>
      </c>
      <c r="P1205" s="14">
        <v>-3.4</v>
      </c>
      <c r="Q1205" s="14">
        <f t="shared" si="45"/>
        <v>20.399999999999999</v>
      </c>
      <c r="R1205" s="169">
        <f t="shared" si="46"/>
        <v>24.2</v>
      </c>
    </row>
    <row r="1206" spans="13:18" x14ac:dyDescent="0.2">
      <c r="M1206" s="168" t="s">
        <v>63</v>
      </c>
      <c r="N1206" s="14" t="s">
        <v>64</v>
      </c>
      <c r="O1206" s="167">
        <v>39128</v>
      </c>
      <c r="P1206" s="14">
        <v>-1.7</v>
      </c>
      <c r="Q1206" s="14">
        <f t="shared" si="45"/>
        <v>18.7</v>
      </c>
      <c r="R1206" s="169">
        <f t="shared" si="46"/>
        <v>20.7</v>
      </c>
    </row>
    <row r="1207" spans="13:18" x14ac:dyDescent="0.2">
      <c r="M1207" s="168" t="s">
        <v>63</v>
      </c>
      <c r="N1207" s="14" t="s">
        <v>64</v>
      </c>
      <c r="O1207" s="167">
        <v>39129</v>
      </c>
      <c r="P1207" s="14">
        <v>-1.1000000000000001</v>
      </c>
      <c r="Q1207" s="14">
        <f t="shared" si="45"/>
        <v>18.100000000000001</v>
      </c>
      <c r="R1207" s="169">
        <f t="shared" si="46"/>
        <v>19.066666666666666</v>
      </c>
    </row>
    <row r="1208" spans="13:18" x14ac:dyDescent="0.2">
      <c r="M1208" s="168" t="s">
        <v>63</v>
      </c>
      <c r="N1208" s="14" t="s">
        <v>64</v>
      </c>
      <c r="O1208" s="167">
        <v>39130</v>
      </c>
      <c r="P1208" s="14">
        <v>0.7</v>
      </c>
      <c r="Q1208" s="14">
        <f t="shared" si="45"/>
        <v>16.3</v>
      </c>
      <c r="R1208" s="169">
        <f t="shared" si="46"/>
        <v>17.7</v>
      </c>
    </row>
    <row r="1209" spans="13:18" x14ac:dyDescent="0.2">
      <c r="M1209" s="168" t="s">
        <v>63</v>
      </c>
      <c r="N1209" s="14" t="s">
        <v>64</v>
      </c>
      <c r="O1209" s="167">
        <v>39131</v>
      </c>
      <c r="P1209" s="14">
        <v>-0.4</v>
      </c>
      <c r="Q1209" s="14">
        <f t="shared" si="45"/>
        <v>17.399999999999999</v>
      </c>
      <c r="R1209" s="169">
        <f t="shared" si="46"/>
        <v>17.266666666666669</v>
      </c>
    </row>
    <row r="1210" spans="13:18" x14ac:dyDescent="0.2">
      <c r="M1210" s="168" t="s">
        <v>63</v>
      </c>
      <c r="N1210" s="14" t="s">
        <v>64</v>
      </c>
      <c r="O1210" s="167">
        <v>39132</v>
      </c>
      <c r="P1210" s="14">
        <v>-3.6</v>
      </c>
      <c r="Q1210" s="14">
        <f t="shared" si="45"/>
        <v>20.6</v>
      </c>
      <c r="R1210" s="169">
        <f t="shared" si="46"/>
        <v>18.100000000000001</v>
      </c>
    </row>
    <row r="1211" spans="13:18" x14ac:dyDescent="0.2">
      <c r="M1211" s="168" t="s">
        <v>63</v>
      </c>
      <c r="N1211" s="14" t="s">
        <v>64</v>
      </c>
      <c r="O1211" s="167">
        <v>39133</v>
      </c>
      <c r="P1211" s="14">
        <v>-9.6999999999999993</v>
      </c>
      <c r="Q1211" s="14">
        <f t="shared" si="45"/>
        <v>26.7</v>
      </c>
      <c r="R1211" s="169">
        <f t="shared" si="46"/>
        <v>21.566666666666666</v>
      </c>
    </row>
    <row r="1212" spans="13:18" x14ac:dyDescent="0.2">
      <c r="M1212" s="168" t="s">
        <v>63</v>
      </c>
      <c r="N1212" s="14" t="s">
        <v>64</v>
      </c>
      <c r="O1212" s="167">
        <v>39134</v>
      </c>
      <c r="P1212" s="14">
        <v>-13.6</v>
      </c>
      <c r="Q1212" s="14">
        <f t="shared" si="45"/>
        <v>30.6</v>
      </c>
      <c r="R1212" s="169">
        <f t="shared" si="46"/>
        <v>25.966666666666669</v>
      </c>
    </row>
    <row r="1213" spans="13:18" x14ac:dyDescent="0.2">
      <c r="M1213" s="168" t="s">
        <v>63</v>
      </c>
      <c r="N1213" s="14" t="s">
        <v>64</v>
      </c>
      <c r="O1213" s="167">
        <v>39135</v>
      </c>
      <c r="P1213" s="14">
        <v>-10.7</v>
      </c>
      <c r="Q1213" s="14">
        <f t="shared" si="45"/>
        <v>27.7</v>
      </c>
      <c r="R1213" s="169">
        <f t="shared" si="46"/>
        <v>28.333333333333332</v>
      </c>
    </row>
    <row r="1214" spans="13:18" x14ac:dyDescent="0.2">
      <c r="M1214" s="168" t="s">
        <v>63</v>
      </c>
      <c r="N1214" s="14" t="s">
        <v>64</v>
      </c>
      <c r="O1214" s="167">
        <v>39136</v>
      </c>
      <c r="P1214" s="14">
        <v>-7.9</v>
      </c>
      <c r="Q1214" s="14">
        <f t="shared" si="45"/>
        <v>24.9</v>
      </c>
      <c r="R1214" s="169">
        <f t="shared" si="46"/>
        <v>27.733333333333331</v>
      </c>
    </row>
    <row r="1215" spans="13:18" x14ac:dyDescent="0.2">
      <c r="M1215" s="168" t="s">
        <v>63</v>
      </c>
      <c r="N1215" s="14" t="s">
        <v>64</v>
      </c>
      <c r="O1215" s="167">
        <v>39137</v>
      </c>
      <c r="P1215" s="14">
        <v>-4.3</v>
      </c>
      <c r="Q1215" s="14">
        <f t="shared" si="45"/>
        <v>21.3</v>
      </c>
      <c r="R1215" s="169">
        <f t="shared" si="46"/>
        <v>24.633333333333329</v>
      </c>
    </row>
    <row r="1216" spans="13:18" x14ac:dyDescent="0.2">
      <c r="M1216" s="168" t="s">
        <v>63</v>
      </c>
      <c r="N1216" s="14" t="s">
        <v>64</v>
      </c>
      <c r="O1216" s="167">
        <v>39138</v>
      </c>
      <c r="P1216" s="14">
        <v>-2.7</v>
      </c>
      <c r="Q1216" s="14">
        <f t="shared" si="45"/>
        <v>19.7</v>
      </c>
      <c r="R1216" s="169">
        <f t="shared" si="46"/>
        <v>21.966666666666669</v>
      </c>
    </row>
    <row r="1217" spans="13:18" x14ac:dyDescent="0.2">
      <c r="M1217" s="168" t="s">
        <v>63</v>
      </c>
      <c r="N1217" s="14" t="s">
        <v>64</v>
      </c>
      <c r="O1217" s="167">
        <v>39139</v>
      </c>
      <c r="P1217" s="14">
        <v>-1.8</v>
      </c>
      <c r="Q1217" s="14">
        <f t="shared" si="45"/>
        <v>18.8</v>
      </c>
      <c r="R1217" s="169">
        <f t="shared" si="46"/>
        <v>19.933333333333334</v>
      </c>
    </row>
    <row r="1218" spans="13:18" x14ac:dyDescent="0.2">
      <c r="M1218" s="168" t="s">
        <v>63</v>
      </c>
      <c r="N1218" s="14" t="s">
        <v>64</v>
      </c>
      <c r="O1218" s="167">
        <v>39140</v>
      </c>
      <c r="P1218" s="14">
        <v>-1.9</v>
      </c>
      <c r="Q1218" s="14">
        <f t="shared" si="45"/>
        <v>18.899999999999999</v>
      </c>
      <c r="R1218" s="169">
        <f t="shared" si="46"/>
        <v>19.133333333333333</v>
      </c>
    </row>
    <row r="1219" spans="13:18" x14ac:dyDescent="0.2">
      <c r="M1219" s="168" t="s">
        <v>63</v>
      </c>
      <c r="N1219" s="14" t="s">
        <v>64</v>
      </c>
      <c r="O1219" s="167">
        <v>39141</v>
      </c>
      <c r="P1219" s="14">
        <v>-1.3</v>
      </c>
      <c r="Q1219" s="14">
        <f t="shared" si="45"/>
        <v>18.3</v>
      </c>
      <c r="R1219" s="169">
        <f t="shared" si="46"/>
        <v>18.666666666666668</v>
      </c>
    </row>
    <row r="1220" spans="13:18" x14ac:dyDescent="0.2">
      <c r="M1220" s="168" t="s">
        <v>63</v>
      </c>
      <c r="N1220" s="14" t="s">
        <v>64</v>
      </c>
      <c r="O1220" s="167">
        <v>39142</v>
      </c>
      <c r="P1220" s="14">
        <v>0.1</v>
      </c>
      <c r="Q1220" s="14">
        <f t="shared" si="45"/>
        <v>16.899999999999999</v>
      </c>
      <c r="R1220" s="169">
        <f t="shared" si="46"/>
        <v>18.033333333333335</v>
      </c>
    </row>
    <row r="1221" spans="13:18" x14ac:dyDescent="0.2">
      <c r="M1221" s="168" t="s">
        <v>63</v>
      </c>
      <c r="N1221" s="14" t="s">
        <v>64</v>
      </c>
      <c r="O1221" s="167">
        <v>39143</v>
      </c>
      <c r="P1221" s="14">
        <v>0.9</v>
      </c>
      <c r="Q1221" s="14">
        <f t="shared" si="45"/>
        <v>16.100000000000001</v>
      </c>
      <c r="R1221" s="169">
        <f t="shared" si="46"/>
        <v>17.100000000000001</v>
      </c>
    </row>
    <row r="1222" spans="13:18" x14ac:dyDescent="0.2">
      <c r="M1222" s="168" t="s">
        <v>63</v>
      </c>
      <c r="N1222" s="14" t="s">
        <v>64</v>
      </c>
      <c r="O1222" s="167">
        <v>39144</v>
      </c>
      <c r="P1222" s="14">
        <v>0.1</v>
      </c>
      <c r="Q1222" s="14">
        <f t="shared" si="45"/>
        <v>16.899999999999999</v>
      </c>
      <c r="R1222" s="169">
        <f t="shared" si="46"/>
        <v>16.633333333333333</v>
      </c>
    </row>
    <row r="1223" spans="13:18" x14ac:dyDescent="0.2">
      <c r="M1223" s="168" t="s">
        <v>63</v>
      </c>
      <c r="N1223" s="14" t="s">
        <v>64</v>
      </c>
      <c r="O1223" s="167">
        <v>39145</v>
      </c>
      <c r="P1223" s="14">
        <v>1.1000000000000001</v>
      </c>
      <c r="Q1223" s="14">
        <f t="shared" si="45"/>
        <v>15.9</v>
      </c>
      <c r="R1223" s="169">
        <f t="shared" si="46"/>
        <v>16.3</v>
      </c>
    </row>
    <row r="1224" spans="13:18" x14ac:dyDescent="0.2">
      <c r="M1224" s="168" t="s">
        <v>63</v>
      </c>
      <c r="N1224" s="14" t="s">
        <v>64</v>
      </c>
      <c r="O1224" s="167">
        <v>39146</v>
      </c>
      <c r="P1224" s="14">
        <v>1.6</v>
      </c>
      <c r="Q1224" s="14">
        <f t="shared" si="45"/>
        <v>15.4</v>
      </c>
      <c r="R1224" s="169">
        <f t="shared" si="46"/>
        <v>16.066666666666666</v>
      </c>
    </row>
    <row r="1225" spans="13:18" x14ac:dyDescent="0.2">
      <c r="M1225" s="168" t="s">
        <v>63</v>
      </c>
      <c r="N1225" s="14" t="s">
        <v>64</v>
      </c>
      <c r="O1225" s="167">
        <v>39147</v>
      </c>
      <c r="P1225" s="14">
        <v>1.8</v>
      </c>
      <c r="Q1225" s="14">
        <f t="shared" si="45"/>
        <v>15.2</v>
      </c>
      <c r="R1225" s="169">
        <f t="shared" si="46"/>
        <v>15.5</v>
      </c>
    </row>
    <row r="1226" spans="13:18" x14ac:dyDescent="0.2">
      <c r="M1226" s="168" t="s">
        <v>63</v>
      </c>
      <c r="N1226" s="14" t="s">
        <v>64</v>
      </c>
      <c r="O1226" s="167">
        <v>39148</v>
      </c>
      <c r="P1226" s="14">
        <v>3.4</v>
      </c>
      <c r="Q1226" s="14">
        <f t="shared" si="45"/>
        <v>13.6</v>
      </c>
      <c r="R1226" s="169">
        <f t="shared" si="46"/>
        <v>14.733333333333334</v>
      </c>
    </row>
    <row r="1227" spans="13:18" x14ac:dyDescent="0.2">
      <c r="M1227" s="168" t="s">
        <v>63</v>
      </c>
      <c r="N1227" s="14" t="s">
        <v>64</v>
      </c>
      <c r="O1227" s="167">
        <v>39149</v>
      </c>
      <c r="P1227" s="14">
        <v>1.8</v>
      </c>
      <c r="Q1227" s="14">
        <f t="shared" si="45"/>
        <v>15.2</v>
      </c>
      <c r="R1227" s="169">
        <f t="shared" si="46"/>
        <v>14.666666666666666</v>
      </c>
    </row>
    <row r="1228" spans="13:18" x14ac:dyDescent="0.2">
      <c r="M1228" s="168" t="s">
        <v>63</v>
      </c>
      <c r="N1228" s="14" t="s">
        <v>64</v>
      </c>
      <c r="O1228" s="167">
        <v>39150</v>
      </c>
      <c r="P1228" s="14">
        <v>-0.3</v>
      </c>
      <c r="Q1228" s="14">
        <f t="shared" si="45"/>
        <v>17.3</v>
      </c>
      <c r="R1228" s="169">
        <f t="shared" si="46"/>
        <v>15.366666666666665</v>
      </c>
    </row>
    <row r="1229" spans="13:18" x14ac:dyDescent="0.2">
      <c r="M1229" s="168" t="s">
        <v>63</v>
      </c>
      <c r="N1229" s="14" t="s">
        <v>64</v>
      </c>
      <c r="O1229" s="167">
        <v>39151</v>
      </c>
      <c r="P1229" s="14">
        <v>1.5</v>
      </c>
      <c r="Q1229" s="14">
        <f t="shared" ref="Q1229:Q1292" si="47">IF($D$45&gt;P1229,$D$45-P1229,0)</f>
        <v>15.5</v>
      </c>
      <c r="R1229" s="169">
        <f t="shared" si="46"/>
        <v>16</v>
      </c>
    </row>
    <row r="1230" spans="13:18" x14ac:dyDescent="0.2">
      <c r="M1230" s="168" t="s">
        <v>63</v>
      </c>
      <c r="N1230" s="14" t="s">
        <v>64</v>
      </c>
      <c r="O1230" s="167">
        <v>39152</v>
      </c>
      <c r="P1230" s="14">
        <v>3.6</v>
      </c>
      <c r="Q1230" s="14">
        <f t="shared" si="47"/>
        <v>13.4</v>
      </c>
      <c r="R1230" s="169">
        <f t="shared" si="46"/>
        <v>15.399999999999999</v>
      </c>
    </row>
    <row r="1231" spans="13:18" x14ac:dyDescent="0.2">
      <c r="M1231" s="168" t="s">
        <v>63</v>
      </c>
      <c r="N1231" s="14" t="s">
        <v>64</v>
      </c>
      <c r="O1231" s="167">
        <v>39153</v>
      </c>
      <c r="P1231" s="14">
        <v>4.8</v>
      </c>
      <c r="Q1231" s="14">
        <f t="shared" si="47"/>
        <v>12.2</v>
      </c>
      <c r="R1231" s="169">
        <f t="shared" ref="R1231:R1294" si="48">AVERAGE(Q1229:Q1231)</f>
        <v>13.699999999999998</v>
      </c>
    </row>
    <row r="1232" spans="13:18" x14ac:dyDescent="0.2">
      <c r="M1232" s="168" t="s">
        <v>63</v>
      </c>
      <c r="N1232" s="14" t="s">
        <v>64</v>
      </c>
      <c r="O1232" s="167">
        <v>39154</v>
      </c>
      <c r="P1232" s="14">
        <v>4.5</v>
      </c>
      <c r="Q1232" s="14">
        <f t="shared" si="47"/>
        <v>12.5</v>
      </c>
      <c r="R1232" s="169">
        <f t="shared" si="48"/>
        <v>12.700000000000001</v>
      </c>
    </row>
    <row r="1233" spans="13:18" x14ac:dyDescent="0.2">
      <c r="M1233" s="168" t="s">
        <v>63</v>
      </c>
      <c r="N1233" s="14" t="s">
        <v>64</v>
      </c>
      <c r="O1233" s="167">
        <v>39155</v>
      </c>
      <c r="P1233" s="14">
        <v>4.5</v>
      </c>
      <c r="Q1233" s="14">
        <f t="shared" si="47"/>
        <v>12.5</v>
      </c>
      <c r="R1233" s="169">
        <f t="shared" si="48"/>
        <v>12.4</v>
      </c>
    </row>
    <row r="1234" spans="13:18" x14ac:dyDescent="0.2">
      <c r="M1234" s="168" t="s">
        <v>63</v>
      </c>
      <c r="N1234" s="14" t="s">
        <v>64</v>
      </c>
      <c r="O1234" s="167">
        <v>39156</v>
      </c>
      <c r="P1234" s="14">
        <v>6.5</v>
      </c>
      <c r="Q1234" s="14">
        <f t="shared" si="47"/>
        <v>10.5</v>
      </c>
      <c r="R1234" s="169">
        <f t="shared" si="48"/>
        <v>11.833333333333334</v>
      </c>
    </row>
    <row r="1235" spans="13:18" x14ac:dyDescent="0.2">
      <c r="M1235" s="168" t="s">
        <v>63</v>
      </c>
      <c r="N1235" s="14" t="s">
        <v>64</v>
      </c>
      <c r="O1235" s="167">
        <v>39157</v>
      </c>
      <c r="P1235" s="14">
        <v>4</v>
      </c>
      <c r="Q1235" s="14">
        <f t="shared" si="47"/>
        <v>13</v>
      </c>
      <c r="R1235" s="169">
        <f t="shared" si="48"/>
        <v>12</v>
      </c>
    </row>
    <row r="1236" spans="13:18" x14ac:dyDescent="0.2">
      <c r="M1236" s="168" t="s">
        <v>63</v>
      </c>
      <c r="N1236" s="14" t="s">
        <v>64</v>
      </c>
      <c r="O1236" s="167">
        <v>39158</v>
      </c>
      <c r="P1236" s="14">
        <v>2.1</v>
      </c>
      <c r="Q1236" s="14">
        <f t="shared" si="47"/>
        <v>14.9</v>
      </c>
      <c r="R1236" s="169">
        <f t="shared" si="48"/>
        <v>12.799999999999999</v>
      </c>
    </row>
    <row r="1237" spans="13:18" x14ac:dyDescent="0.2">
      <c r="M1237" s="168" t="s">
        <v>63</v>
      </c>
      <c r="N1237" s="14" t="s">
        <v>64</v>
      </c>
      <c r="O1237" s="167">
        <v>39159</v>
      </c>
      <c r="P1237" s="14">
        <v>1.4</v>
      </c>
      <c r="Q1237" s="14">
        <f t="shared" si="47"/>
        <v>15.6</v>
      </c>
      <c r="R1237" s="169">
        <f t="shared" si="48"/>
        <v>14.5</v>
      </c>
    </row>
    <row r="1238" spans="13:18" x14ac:dyDescent="0.2">
      <c r="M1238" s="168" t="s">
        <v>63</v>
      </c>
      <c r="N1238" s="14" t="s">
        <v>64</v>
      </c>
      <c r="O1238" s="167">
        <v>39160</v>
      </c>
      <c r="P1238" s="14">
        <v>0.2</v>
      </c>
      <c r="Q1238" s="14">
        <f t="shared" si="47"/>
        <v>16.8</v>
      </c>
      <c r="R1238" s="169">
        <f t="shared" si="48"/>
        <v>15.766666666666666</v>
      </c>
    </row>
    <row r="1239" spans="13:18" x14ac:dyDescent="0.2">
      <c r="M1239" s="168" t="s">
        <v>63</v>
      </c>
      <c r="N1239" s="14" t="s">
        <v>64</v>
      </c>
      <c r="O1239" s="167">
        <v>39161</v>
      </c>
      <c r="P1239" s="14">
        <v>2</v>
      </c>
      <c r="Q1239" s="14">
        <f t="shared" si="47"/>
        <v>15</v>
      </c>
      <c r="R1239" s="169">
        <f t="shared" si="48"/>
        <v>15.799999999999999</v>
      </c>
    </row>
    <row r="1240" spans="13:18" x14ac:dyDescent="0.2">
      <c r="M1240" s="168" t="s">
        <v>63</v>
      </c>
      <c r="N1240" s="14" t="s">
        <v>64</v>
      </c>
      <c r="O1240" s="167">
        <v>39162</v>
      </c>
      <c r="P1240" s="14">
        <v>1.7</v>
      </c>
      <c r="Q1240" s="14">
        <f t="shared" si="47"/>
        <v>15.3</v>
      </c>
      <c r="R1240" s="169">
        <f t="shared" si="48"/>
        <v>15.700000000000001</v>
      </c>
    </row>
    <row r="1241" spans="13:18" x14ac:dyDescent="0.2">
      <c r="M1241" s="168" t="s">
        <v>63</v>
      </c>
      <c r="N1241" s="14" t="s">
        <v>64</v>
      </c>
      <c r="O1241" s="167">
        <v>39163</v>
      </c>
      <c r="P1241" s="14">
        <v>1.9</v>
      </c>
      <c r="Q1241" s="14">
        <f t="shared" si="47"/>
        <v>15.1</v>
      </c>
      <c r="R1241" s="169">
        <f t="shared" si="48"/>
        <v>15.133333333333333</v>
      </c>
    </row>
    <row r="1242" spans="13:18" x14ac:dyDescent="0.2">
      <c r="M1242" s="168" t="s">
        <v>63</v>
      </c>
      <c r="N1242" s="14" t="s">
        <v>64</v>
      </c>
      <c r="O1242" s="167">
        <v>39164</v>
      </c>
      <c r="P1242" s="14">
        <v>2.9</v>
      </c>
      <c r="Q1242" s="14">
        <f t="shared" si="47"/>
        <v>14.1</v>
      </c>
      <c r="R1242" s="169">
        <f t="shared" si="48"/>
        <v>14.833333333333334</v>
      </c>
    </row>
    <row r="1243" spans="13:18" x14ac:dyDescent="0.2">
      <c r="M1243" s="168" t="s">
        <v>63</v>
      </c>
      <c r="N1243" s="14" t="s">
        <v>64</v>
      </c>
      <c r="O1243" s="167">
        <v>39165</v>
      </c>
      <c r="P1243" s="14">
        <v>5</v>
      </c>
      <c r="Q1243" s="14">
        <f t="shared" si="47"/>
        <v>12</v>
      </c>
      <c r="R1243" s="169">
        <f t="shared" si="48"/>
        <v>13.733333333333334</v>
      </c>
    </row>
    <row r="1244" spans="13:18" x14ac:dyDescent="0.2">
      <c r="M1244" s="168" t="s">
        <v>63</v>
      </c>
      <c r="N1244" s="14" t="s">
        <v>64</v>
      </c>
      <c r="O1244" s="167">
        <v>39166</v>
      </c>
      <c r="P1244" s="14">
        <v>2.9</v>
      </c>
      <c r="Q1244" s="14">
        <f t="shared" si="47"/>
        <v>14.1</v>
      </c>
      <c r="R1244" s="169">
        <f t="shared" si="48"/>
        <v>13.4</v>
      </c>
    </row>
    <row r="1245" spans="13:18" x14ac:dyDescent="0.2">
      <c r="M1245" s="168" t="s">
        <v>63</v>
      </c>
      <c r="N1245" s="14" t="s">
        <v>64</v>
      </c>
      <c r="O1245" s="167">
        <v>39167</v>
      </c>
      <c r="P1245" s="14">
        <v>2.6</v>
      </c>
      <c r="Q1245" s="14">
        <f t="shared" si="47"/>
        <v>14.4</v>
      </c>
      <c r="R1245" s="169">
        <f t="shared" si="48"/>
        <v>13.5</v>
      </c>
    </row>
    <row r="1246" spans="13:18" x14ac:dyDescent="0.2">
      <c r="M1246" s="168" t="s">
        <v>63</v>
      </c>
      <c r="N1246" s="14" t="s">
        <v>64</v>
      </c>
      <c r="O1246" s="167">
        <v>39168</v>
      </c>
      <c r="P1246" s="14">
        <v>3.8</v>
      </c>
      <c r="Q1246" s="14">
        <f t="shared" si="47"/>
        <v>13.2</v>
      </c>
      <c r="R1246" s="169">
        <f t="shared" si="48"/>
        <v>13.9</v>
      </c>
    </row>
    <row r="1247" spans="13:18" x14ac:dyDescent="0.2">
      <c r="M1247" s="168" t="s">
        <v>63</v>
      </c>
      <c r="N1247" s="14" t="s">
        <v>64</v>
      </c>
      <c r="O1247" s="167">
        <v>39169</v>
      </c>
      <c r="P1247" s="14">
        <v>4.3</v>
      </c>
      <c r="Q1247" s="14">
        <f t="shared" si="47"/>
        <v>12.7</v>
      </c>
      <c r="R1247" s="169">
        <f t="shared" si="48"/>
        <v>13.433333333333332</v>
      </c>
    </row>
    <row r="1248" spans="13:18" x14ac:dyDescent="0.2">
      <c r="M1248" s="168" t="s">
        <v>63</v>
      </c>
      <c r="N1248" s="14" t="s">
        <v>64</v>
      </c>
      <c r="O1248" s="167">
        <v>39170</v>
      </c>
      <c r="P1248" s="14">
        <v>4.5999999999999996</v>
      </c>
      <c r="Q1248" s="14">
        <f t="shared" si="47"/>
        <v>12.4</v>
      </c>
      <c r="R1248" s="169">
        <f t="shared" si="48"/>
        <v>12.766666666666666</v>
      </c>
    </row>
    <row r="1249" spans="13:18" x14ac:dyDescent="0.2">
      <c r="M1249" s="168" t="s">
        <v>63</v>
      </c>
      <c r="N1249" s="14" t="s">
        <v>64</v>
      </c>
      <c r="O1249" s="167">
        <v>39171</v>
      </c>
      <c r="P1249" s="14">
        <v>4.8</v>
      </c>
      <c r="Q1249" s="14">
        <f t="shared" si="47"/>
        <v>12.2</v>
      </c>
      <c r="R1249" s="169">
        <f t="shared" si="48"/>
        <v>12.433333333333332</v>
      </c>
    </row>
    <row r="1250" spans="13:18" x14ac:dyDescent="0.2">
      <c r="M1250" s="168" t="s">
        <v>63</v>
      </c>
      <c r="N1250" s="14" t="s">
        <v>64</v>
      </c>
      <c r="O1250" s="167">
        <v>39172</v>
      </c>
      <c r="P1250" s="14">
        <v>4</v>
      </c>
      <c r="Q1250" s="14">
        <f t="shared" si="47"/>
        <v>13</v>
      </c>
      <c r="R1250" s="169">
        <f t="shared" si="48"/>
        <v>12.533333333333333</v>
      </c>
    </row>
    <row r="1251" spans="13:18" x14ac:dyDescent="0.2">
      <c r="M1251" s="168" t="s">
        <v>63</v>
      </c>
      <c r="N1251" s="14" t="s">
        <v>64</v>
      </c>
      <c r="O1251" s="167">
        <v>39173</v>
      </c>
      <c r="P1251" s="14">
        <v>4</v>
      </c>
      <c r="Q1251" s="14">
        <f t="shared" si="47"/>
        <v>13</v>
      </c>
      <c r="R1251" s="169">
        <f t="shared" si="48"/>
        <v>12.733333333333334</v>
      </c>
    </row>
    <row r="1252" spans="13:18" x14ac:dyDescent="0.2">
      <c r="M1252" s="168" t="s">
        <v>63</v>
      </c>
      <c r="N1252" s="14" t="s">
        <v>64</v>
      </c>
      <c r="O1252" s="167">
        <v>39174</v>
      </c>
      <c r="P1252" s="14">
        <v>5.5</v>
      </c>
      <c r="Q1252" s="14">
        <f t="shared" si="47"/>
        <v>11.5</v>
      </c>
      <c r="R1252" s="169">
        <f t="shared" si="48"/>
        <v>12.5</v>
      </c>
    </row>
    <row r="1253" spans="13:18" x14ac:dyDescent="0.2">
      <c r="M1253" s="168" t="s">
        <v>63</v>
      </c>
      <c r="N1253" s="14" t="s">
        <v>64</v>
      </c>
      <c r="O1253" s="167">
        <v>39175</v>
      </c>
      <c r="P1253" s="14">
        <v>3.9</v>
      </c>
      <c r="Q1253" s="14">
        <f t="shared" si="47"/>
        <v>13.1</v>
      </c>
      <c r="R1253" s="169">
        <f t="shared" si="48"/>
        <v>12.533333333333333</v>
      </c>
    </row>
    <row r="1254" spans="13:18" x14ac:dyDescent="0.2">
      <c r="M1254" s="168" t="s">
        <v>63</v>
      </c>
      <c r="N1254" s="14" t="s">
        <v>64</v>
      </c>
      <c r="O1254" s="167">
        <v>39176</v>
      </c>
      <c r="P1254" s="14">
        <v>7</v>
      </c>
      <c r="Q1254" s="14">
        <f t="shared" si="47"/>
        <v>10</v>
      </c>
      <c r="R1254" s="169">
        <f t="shared" si="48"/>
        <v>11.533333333333333</v>
      </c>
    </row>
    <row r="1255" spans="13:18" x14ac:dyDescent="0.2">
      <c r="M1255" s="168" t="s">
        <v>63</v>
      </c>
      <c r="N1255" s="14" t="s">
        <v>64</v>
      </c>
      <c r="O1255" s="167">
        <v>39177</v>
      </c>
      <c r="P1255" s="14">
        <v>4.2</v>
      </c>
      <c r="Q1255" s="14">
        <f t="shared" si="47"/>
        <v>12.8</v>
      </c>
      <c r="R1255" s="169">
        <f t="shared" si="48"/>
        <v>11.966666666666669</v>
      </c>
    </row>
    <row r="1256" spans="13:18" x14ac:dyDescent="0.2">
      <c r="M1256" s="168" t="s">
        <v>63</v>
      </c>
      <c r="N1256" s="14" t="s">
        <v>64</v>
      </c>
      <c r="O1256" s="167">
        <v>39178</v>
      </c>
      <c r="P1256" s="14">
        <v>1.6</v>
      </c>
      <c r="Q1256" s="14">
        <f t="shared" si="47"/>
        <v>15.4</v>
      </c>
      <c r="R1256" s="169">
        <f t="shared" si="48"/>
        <v>12.733333333333334</v>
      </c>
    </row>
    <row r="1257" spans="13:18" x14ac:dyDescent="0.2">
      <c r="M1257" s="168" t="s">
        <v>63</v>
      </c>
      <c r="N1257" s="14" t="s">
        <v>64</v>
      </c>
      <c r="O1257" s="167">
        <v>39179</v>
      </c>
      <c r="P1257" s="14">
        <v>0.8</v>
      </c>
      <c r="Q1257" s="14">
        <f t="shared" si="47"/>
        <v>16.2</v>
      </c>
      <c r="R1257" s="169">
        <f t="shared" si="48"/>
        <v>14.800000000000002</v>
      </c>
    </row>
    <row r="1258" spans="13:18" x14ac:dyDescent="0.2">
      <c r="M1258" s="168" t="s">
        <v>63</v>
      </c>
      <c r="N1258" s="14" t="s">
        <v>64</v>
      </c>
      <c r="O1258" s="167">
        <v>39180</v>
      </c>
      <c r="P1258" s="14">
        <v>-0.7</v>
      </c>
      <c r="Q1258" s="14">
        <f t="shared" si="47"/>
        <v>17.7</v>
      </c>
      <c r="R1258" s="169">
        <f t="shared" si="48"/>
        <v>16.433333333333334</v>
      </c>
    </row>
    <row r="1259" spans="13:18" x14ac:dyDescent="0.2">
      <c r="M1259" s="168" t="s">
        <v>63</v>
      </c>
      <c r="N1259" s="14" t="s">
        <v>64</v>
      </c>
      <c r="O1259" s="167">
        <v>39181</v>
      </c>
      <c r="P1259" s="14">
        <v>0.2</v>
      </c>
      <c r="Q1259" s="14">
        <f t="shared" si="47"/>
        <v>16.8</v>
      </c>
      <c r="R1259" s="169">
        <f t="shared" si="48"/>
        <v>16.900000000000002</v>
      </c>
    </row>
    <row r="1260" spans="13:18" x14ac:dyDescent="0.2">
      <c r="M1260" s="168" t="s">
        <v>63</v>
      </c>
      <c r="N1260" s="14" t="s">
        <v>64</v>
      </c>
      <c r="O1260" s="167">
        <v>39182</v>
      </c>
      <c r="P1260" s="14">
        <v>3.7</v>
      </c>
      <c r="Q1260" s="14">
        <f t="shared" si="47"/>
        <v>13.3</v>
      </c>
      <c r="R1260" s="169">
        <f t="shared" si="48"/>
        <v>15.933333333333332</v>
      </c>
    </row>
    <row r="1261" spans="13:18" x14ac:dyDescent="0.2">
      <c r="M1261" s="168" t="s">
        <v>63</v>
      </c>
      <c r="N1261" s="14" t="s">
        <v>64</v>
      </c>
      <c r="O1261" s="167">
        <v>39183</v>
      </c>
      <c r="P1261" s="14">
        <v>6.4</v>
      </c>
      <c r="Q1261" s="14">
        <f t="shared" si="47"/>
        <v>10.6</v>
      </c>
      <c r="R1261" s="169">
        <f t="shared" si="48"/>
        <v>13.566666666666668</v>
      </c>
    </row>
    <row r="1262" spans="13:18" x14ac:dyDescent="0.2">
      <c r="M1262" s="168" t="s">
        <v>63</v>
      </c>
      <c r="N1262" s="14" t="s">
        <v>64</v>
      </c>
      <c r="O1262" s="167">
        <v>39184</v>
      </c>
      <c r="P1262" s="14">
        <v>5.4</v>
      </c>
      <c r="Q1262" s="14">
        <f t="shared" si="47"/>
        <v>11.6</v>
      </c>
      <c r="R1262" s="169">
        <f t="shared" si="48"/>
        <v>11.833333333333334</v>
      </c>
    </row>
    <row r="1263" spans="13:18" x14ac:dyDescent="0.2">
      <c r="M1263" s="168" t="s">
        <v>63</v>
      </c>
      <c r="N1263" s="14" t="s">
        <v>64</v>
      </c>
      <c r="O1263" s="167">
        <v>39185</v>
      </c>
      <c r="P1263" s="14">
        <v>8</v>
      </c>
      <c r="Q1263" s="14">
        <f t="shared" si="47"/>
        <v>9</v>
      </c>
      <c r="R1263" s="169">
        <f t="shared" si="48"/>
        <v>10.4</v>
      </c>
    </row>
    <row r="1264" spans="13:18" x14ac:dyDescent="0.2">
      <c r="M1264" s="168" t="s">
        <v>63</v>
      </c>
      <c r="N1264" s="14" t="s">
        <v>64</v>
      </c>
      <c r="O1264" s="167">
        <v>39186</v>
      </c>
      <c r="P1264" s="14">
        <v>9.8000000000000007</v>
      </c>
      <c r="Q1264" s="14">
        <f t="shared" si="47"/>
        <v>7.1999999999999993</v>
      </c>
      <c r="R1264" s="169">
        <f t="shared" si="48"/>
        <v>9.2666666666666675</v>
      </c>
    </row>
    <row r="1265" spans="13:18" x14ac:dyDescent="0.2">
      <c r="M1265" s="168" t="s">
        <v>63</v>
      </c>
      <c r="N1265" s="14" t="s">
        <v>64</v>
      </c>
      <c r="O1265" s="167">
        <v>39187</v>
      </c>
      <c r="P1265" s="14">
        <v>11</v>
      </c>
      <c r="Q1265" s="14">
        <f t="shared" si="47"/>
        <v>6</v>
      </c>
      <c r="R1265" s="169">
        <f t="shared" si="48"/>
        <v>7.3999999999999995</v>
      </c>
    </row>
    <row r="1266" spans="13:18" x14ac:dyDescent="0.2">
      <c r="M1266" s="168" t="s">
        <v>63</v>
      </c>
      <c r="N1266" s="14" t="s">
        <v>64</v>
      </c>
      <c r="O1266" s="167">
        <v>39188</v>
      </c>
      <c r="P1266" s="14">
        <v>11.1</v>
      </c>
      <c r="Q1266" s="14">
        <f t="shared" si="47"/>
        <v>5.9</v>
      </c>
      <c r="R1266" s="169">
        <f t="shared" si="48"/>
        <v>6.3666666666666671</v>
      </c>
    </row>
    <row r="1267" spans="13:18" x14ac:dyDescent="0.2">
      <c r="M1267" s="168" t="s">
        <v>63</v>
      </c>
      <c r="N1267" s="14" t="s">
        <v>64</v>
      </c>
      <c r="O1267" s="167">
        <v>39189</v>
      </c>
      <c r="P1267" s="14">
        <v>6.2</v>
      </c>
      <c r="Q1267" s="14">
        <f t="shared" si="47"/>
        <v>10.8</v>
      </c>
      <c r="R1267" s="169">
        <f t="shared" si="48"/>
        <v>7.5666666666666673</v>
      </c>
    </row>
    <row r="1268" spans="13:18" x14ac:dyDescent="0.2">
      <c r="M1268" s="168" t="s">
        <v>63</v>
      </c>
      <c r="N1268" s="14" t="s">
        <v>64</v>
      </c>
      <c r="O1268" s="167">
        <v>39190</v>
      </c>
      <c r="P1268" s="14">
        <v>5.4</v>
      </c>
      <c r="Q1268" s="14">
        <f t="shared" si="47"/>
        <v>11.6</v>
      </c>
      <c r="R1268" s="169">
        <f t="shared" si="48"/>
        <v>9.4333333333333353</v>
      </c>
    </row>
    <row r="1269" spans="13:18" x14ac:dyDescent="0.2">
      <c r="M1269" s="168" t="s">
        <v>63</v>
      </c>
      <c r="N1269" s="14" t="s">
        <v>64</v>
      </c>
      <c r="O1269" s="167">
        <v>39191</v>
      </c>
      <c r="P1269" s="14">
        <v>3.2</v>
      </c>
      <c r="Q1269" s="14">
        <f t="shared" si="47"/>
        <v>13.8</v>
      </c>
      <c r="R1269" s="169">
        <f t="shared" si="48"/>
        <v>12.066666666666668</v>
      </c>
    </row>
    <row r="1270" spans="13:18" x14ac:dyDescent="0.2">
      <c r="M1270" s="168" t="s">
        <v>63</v>
      </c>
      <c r="N1270" s="14" t="s">
        <v>64</v>
      </c>
      <c r="O1270" s="167">
        <v>39192</v>
      </c>
      <c r="P1270" s="14">
        <v>2.6</v>
      </c>
      <c r="Q1270" s="14">
        <f t="shared" si="47"/>
        <v>14.4</v>
      </c>
      <c r="R1270" s="169">
        <f t="shared" si="48"/>
        <v>13.266666666666666</v>
      </c>
    </row>
    <row r="1271" spans="13:18" x14ac:dyDescent="0.2">
      <c r="M1271" s="168" t="s">
        <v>63</v>
      </c>
      <c r="N1271" s="14" t="s">
        <v>64</v>
      </c>
      <c r="O1271" s="167">
        <v>39193</v>
      </c>
      <c r="P1271" s="14">
        <v>2.5</v>
      </c>
      <c r="Q1271" s="14">
        <f t="shared" si="47"/>
        <v>14.5</v>
      </c>
      <c r="R1271" s="169">
        <f t="shared" si="48"/>
        <v>14.233333333333334</v>
      </c>
    </row>
    <row r="1272" spans="13:18" x14ac:dyDescent="0.2">
      <c r="M1272" s="168" t="s">
        <v>63</v>
      </c>
      <c r="N1272" s="14" t="s">
        <v>64</v>
      </c>
      <c r="O1272" s="167">
        <v>39194</v>
      </c>
      <c r="P1272" s="14">
        <v>2.9</v>
      </c>
      <c r="Q1272" s="14">
        <f t="shared" si="47"/>
        <v>14.1</v>
      </c>
      <c r="R1272" s="169">
        <f t="shared" si="48"/>
        <v>14.333333333333334</v>
      </c>
    </row>
    <row r="1273" spans="13:18" x14ac:dyDescent="0.2">
      <c r="M1273" s="168" t="s">
        <v>63</v>
      </c>
      <c r="N1273" s="14" t="s">
        <v>64</v>
      </c>
      <c r="O1273" s="167">
        <v>39195</v>
      </c>
      <c r="P1273" s="14">
        <v>9.4</v>
      </c>
      <c r="Q1273" s="14">
        <f t="shared" si="47"/>
        <v>7.6</v>
      </c>
      <c r="R1273" s="169">
        <f t="shared" si="48"/>
        <v>12.066666666666668</v>
      </c>
    </row>
    <row r="1274" spans="13:18" x14ac:dyDescent="0.2">
      <c r="M1274" s="168" t="s">
        <v>63</v>
      </c>
      <c r="N1274" s="14" t="s">
        <v>64</v>
      </c>
      <c r="O1274" s="167">
        <v>39196</v>
      </c>
      <c r="P1274" s="14">
        <v>9.5</v>
      </c>
      <c r="Q1274" s="14">
        <f t="shared" si="47"/>
        <v>7.5</v>
      </c>
      <c r="R1274" s="169">
        <f t="shared" si="48"/>
        <v>9.7333333333333325</v>
      </c>
    </row>
    <row r="1275" spans="13:18" x14ac:dyDescent="0.2">
      <c r="M1275" s="168" t="s">
        <v>63</v>
      </c>
      <c r="N1275" s="14" t="s">
        <v>64</v>
      </c>
      <c r="O1275" s="167">
        <v>39197</v>
      </c>
      <c r="P1275" s="14">
        <v>11.3</v>
      </c>
      <c r="Q1275" s="14">
        <f t="shared" si="47"/>
        <v>5.6999999999999993</v>
      </c>
      <c r="R1275" s="169">
        <f t="shared" si="48"/>
        <v>6.9333333333333327</v>
      </c>
    </row>
    <row r="1276" spans="13:18" x14ac:dyDescent="0.2">
      <c r="M1276" s="168" t="s">
        <v>63</v>
      </c>
      <c r="N1276" s="14" t="s">
        <v>64</v>
      </c>
      <c r="O1276" s="167">
        <v>39198</v>
      </c>
      <c r="P1276" s="14">
        <v>12.1</v>
      </c>
      <c r="Q1276" s="14">
        <f t="shared" si="47"/>
        <v>4.9000000000000004</v>
      </c>
      <c r="R1276" s="169">
        <f t="shared" si="48"/>
        <v>6.0333333333333341</v>
      </c>
    </row>
    <row r="1277" spans="13:18" x14ac:dyDescent="0.2">
      <c r="M1277" s="168" t="s">
        <v>63</v>
      </c>
      <c r="N1277" s="14" t="s">
        <v>64</v>
      </c>
      <c r="O1277" s="167">
        <v>39199</v>
      </c>
      <c r="P1277" s="14">
        <v>11</v>
      </c>
      <c r="Q1277" s="14">
        <f t="shared" si="47"/>
        <v>6</v>
      </c>
      <c r="R1277" s="169">
        <f t="shared" si="48"/>
        <v>5.5333333333333341</v>
      </c>
    </row>
    <row r="1278" spans="13:18" x14ac:dyDescent="0.2">
      <c r="M1278" s="168" t="s">
        <v>63</v>
      </c>
      <c r="N1278" s="14" t="s">
        <v>64</v>
      </c>
      <c r="O1278" s="167">
        <v>39200</v>
      </c>
      <c r="P1278" s="14">
        <v>8.1999999999999993</v>
      </c>
      <c r="Q1278" s="14">
        <f t="shared" si="47"/>
        <v>8.8000000000000007</v>
      </c>
      <c r="R1278" s="169">
        <f t="shared" si="48"/>
        <v>6.5666666666666673</v>
      </c>
    </row>
    <row r="1279" spans="13:18" x14ac:dyDescent="0.2">
      <c r="M1279" s="168" t="s">
        <v>63</v>
      </c>
      <c r="N1279" s="14" t="s">
        <v>64</v>
      </c>
      <c r="O1279" s="167">
        <v>39201</v>
      </c>
      <c r="P1279" s="14">
        <v>7</v>
      </c>
      <c r="Q1279" s="14">
        <f t="shared" si="47"/>
        <v>10</v>
      </c>
      <c r="R1279" s="169">
        <f t="shared" si="48"/>
        <v>8.2666666666666675</v>
      </c>
    </row>
    <row r="1280" spans="13:18" x14ac:dyDescent="0.2">
      <c r="M1280" s="168" t="s">
        <v>63</v>
      </c>
      <c r="N1280" s="14" t="s">
        <v>64</v>
      </c>
      <c r="O1280" s="167">
        <v>39202</v>
      </c>
      <c r="P1280" s="14">
        <v>10.199999999999999</v>
      </c>
      <c r="Q1280" s="14">
        <f t="shared" si="47"/>
        <v>6.8000000000000007</v>
      </c>
      <c r="R1280" s="169">
        <f t="shared" si="48"/>
        <v>8.5333333333333332</v>
      </c>
    </row>
    <row r="1281" spans="13:18" x14ac:dyDescent="0.2">
      <c r="M1281" s="168" t="s">
        <v>63</v>
      </c>
      <c r="N1281" s="14" t="s">
        <v>64</v>
      </c>
      <c r="O1281" s="167">
        <v>39203</v>
      </c>
      <c r="P1281" s="14">
        <v>10.3</v>
      </c>
      <c r="Q1281" s="14">
        <f t="shared" si="47"/>
        <v>6.6999999999999993</v>
      </c>
      <c r="R1281" s="169">
        <f t="shared" si="48"/>
        <v>7.833333333333333</v>
      </c>
    </row>
    <row r="1282" spans="13:18" x14ac:dyDescent="0.2">
      <c r="M1282" s="168" t="s">
        <v>63</v>
      </c>
      <c r="N1282" s="14" t="s">
        <v>64</v>
      </c>
      <c r="O1282" s="167">
        <v>39204</v>
      </c>
      <c r="P1282" s="14">
        <v>12.2</v>
      </c>
      <c r="Q1282" s="14">
        <f t="shared" si="47"/>
        <v>4.8000000000000007</v>
      </c>
      <c r="R1282" s="169">
        <f t="shared" si="48"/>
        <v>6.1000000000000005</v>
      </c>
    </row>
    <row r="1283" spans="13:18" x14ac:dyDescent="0.2">
      <c r="M1283" s="168" t="s">
        <v>63</v>
      </c>
      <c r="N1283" s="14" t="s">
        <v>64</v>
      </c>
      <c r="O1283" s="167">
        <v>39205</v>
      </c>
      <c r="P1283" s="14">
        <v>12.9</v>
      </c>
      <c r="Q1283" s="14">
        <f t="shared" si="47"/>
        <v>4.0999999999999996</v>
      </c>
      <c r="R1283" s="169">
        <f t="shared" si="48"/>
        <v>5.2</v>
      </c>
    </row>
    <row r="1284" spans="13:18" x14ac:dyDescent="0.2">
      <c r="M1284" s="168" t="s">
        <v>63</v>
      </c>
      <c r="N1284" s="14" t="s">
        <v>64</v>
      </c>
      <c r="O1284" s="167">
        <v>39206</v>
      </c>
      <c r="P1284" s="14">
        <v>11.2</v>
      </c>
      <c r="Q1284" s="14">
        <f t="shared" si="47"/>
        <v>5.8000000000000007</v>
      </c>
      <c r="R1284" s="169">
        <f t="shared" si="48"/>
        <v>4.9000000000000004</v>
      </c>
    </row>
    <row r="1285" spans="13:18" x14ac:dyDescent="0.2">
      <c r="M1285" s="168" t="s">
        <v>63</v>
      </c>
      <c r="N1285" s="14" t="s">
        <v>64</v>
      </c>
      <c r="O1285" s="167">
        <v>39207</v>
      </c>
      <c r="P1285" s="14">
        <v>12</v>
      </c>
      <c r="Q1285" s="14">
        <f t="shared" si="47"/>
        <v>5</v>
      </c>
      <c r="R1285" s="169">
        <f t="shared" si="48"/>
        <v>4.9666666666666668</v>
      </c>
    </row>
    <row r="1286" spans="13:18" x14ac:dyDescent="0.2">
      <c r="M1286" s="168" t="s">
        <v>63</v>
      </c>
      <c r="N1286" s="14" t="s">
        <v>64</v>
      </c>
      <c r="O1286" s="167">
        <v>39208</v>
      </c>
      <c r="P1286" s="14">
        <v>9.6</v>
      </c>
      <c r="Q1286" s="14">
        <f t="shared" si="47"/>
        <v>7.4</v>
      </c>
      <c r="R1286" s="169">
        <f t="shared" si="48"/>
        <v>6.0666666666666673</v>
      </c>
    </row>
    <row r="1287" spans="13:18" x14ac:dyDescent="0.2">
      <c r="M1287" s="168" t="s">
        <v>63</v>
      </c>
      <c r="N1287" s="14" t="s">
        <v>64</v>
      </c>
      <c r="O1287" s="167">
        <v>39209</v>
      </c>
      <c r="P1287" s="14">
        <v>9.1</v>
      </c>
      <c r="Q1287" s="14">
        <f t="shared" si="47"/>
        <v>7.9</v>
      </c>
      <c r="R1287" s="169">
        <f t="shared" si="48"/>
        <v>6.7666666666666666</v>
      </c>
    </row>
    <row r="1288" spans="13:18" x14ac:dyDescent="0.2">
      <c r="M1288" s="168" t="s">
        <v>63</v>
      </c>
      <c r="N1288" s="14" t="s">
        <v>64</v>
      </c>
      <c r="O1288" s="167">
        <v>39210</v>
      </c>
      <c r="P1288" s="14">
        <v>8.4</v>
      </c>
      <c r="Q1288" s="14">
        <f t="shared" si="47"/>
        <v>8.6</v>
      </c>
      <c r="R1288" s="169">
        <f t="shared" si="48"/>
        <v>7.9666666666666659</v>
      </c>
    </row>
    <row r="1289" spans="13:18" x14ac:dyDescent="0.2">
      <c r="M1289" s="168" t="s">
        <v>63</v>
      </c>
      <c r="N1289" s="14" t="s">
        <v>64</v>
      </c>
      <c r="O1289" s="167">
        <v>39211</v>
      </c>
      <c r="P1289" s="14">
        <v>7.9</v>
      </c>
      <c r="Q1289" s="14">
        <f t="shared" si="47"/>
        <v>9.1</v>
      </c>
      <c r="R1289" s="169">
        <f t="shared" si="48"/>
        <v>8.5333333333333332</v>
      </c>
    </row>
    <row r="1290" spans="13:18" x14ac:dyDescent="0.2">
      <c r="M1290" s="168" t="s">
        <v>63</v>
      </c>
      <c r="N1290" s="14" t="s">
        <v>64</v>
      </c>
      <c r="O1290" s="167">
        <v>39212</v>
      </c>
      <c r="P1290" s="14">
        <v>6.6</v>
      </c>
      <c r="Q1290" s="14">
        <f t="shared" si="47"/>
        <v>10.4</v>
      </c>
      <c r="R1290" s="169">
        <f t="shared" si="48"/>
        <v>9.3666666666666671</v>
      </c>
    </row>
    <row r="1291" spans="13:18" x14ac:dyDescent="0.2">
      <c r="M1291" s="168" t="s">
        <v>63</v>
      </c>
      <c r="N1291" s="14" t="s">
        <v>64</v>
      </c>
      <c r="O1291" s="167">
        <v>39213</v>
      </c>
      <c r="P1291" s="14">
        <v>6.7</v>
      </c>
      <c r="Q1291" s="14">
        <f t="shared" si="47"/>
        <v>10.3</v>
      </c>
      <c r="R1291" s="169">
        <f t="shared" si="48"/>
        <v>9.9333333333333336</v>
      </c>
    </row>
    <row r="1292" spans="13:18" x14ac:dyDescent="0.2">
      <c r="M1292" s="168" t="s">
        <v>63</v>
      </c>
      <c r="N1292" s="14" t="s">
        <v>64</v>
      </c>
      <c r="O1292" s="167">
        <v>39214</v>
      </c>
      <c r="P1292" s="14">
        <v>6.8</v>
      </c>
      <c r="Q1292" s="14">
        <f t="shared" si="47"/>
        <v>10.199999999999999</v>
      </c>
      <c r="R1292" s="169">
        <f t="shared" si="48"/>
        <v>10.3</v>
      </c>
    </row>
    <row r="1293" spans="13:18" x14ac:dyDescent="0.2">
      <c r="M1293" s="168" t="s">
        <v>63</v>
      </c>
      <c r="N1293" s="14" t="s">
        <v>64</v>
      </c>
      <c r="O1293" s="167">
        <v>39215</v>
      </c>
      <c r="P1293" s="14">
        <v>7.7</v>
      </c>
      <c r="Q1293" s="14">
        <f t="shared" ref="Q1293:Q1356" si="49">IF($D$45&gt;P1293,$D$45-P1293,0)</f>
        <v>9.3000000000000007</v>
      </c>
      <c r="R1293" s="169">
        <f t="shared" si="48"/>
        <v>9.9333333333333336</v>
      </c>
    </row>
    <row r="1294" spans="13:18" x14ac:dyDescent="0.2">
      <c r="M1294" s="168" t="s">
        <v>63</v>
      </c>
      <c r="N1294" s="14" t="s">
        <v>64</v>
      </c>
      <c r="O1294" s="167">
        <v>39216</v>
      </c>
      <c r="P1294" s="14">
        <v>8.8000000000000007</v>
      </c>
      <c r="Q1294" s="14">
        <f t="shared" si="49"/>
        <v>8.1999999999999993</v>
      </c>
      <c r="R1294" s="169">
        <f t="shared" si="48"/>
        <v>9.2333333333333325</v>
      </c>
    </row>
    <row r="1295" spans="13:18" x14ac:dyDescent="0.2">
      <c r="M1295" s="168" t="s">
        <v>63</v>
      </c>
      <c r="N1295" s="14" t="s">
        <v>64</v>
      </c>
      <c r="O1295" s="167">
        <v>39217</v>
      </c>
      <c r="P1295" s="14">
        <v>7.4</v>
      </c>
      <c r="Q1295" s="14">
        <f t="shared" si="49"/>
        <v>9.6</v>
      </c>
      <c r="R1295" s="169">
        <f t="shared" ref="R1295:R1358" si="50">AVERAGE(Q1293:Q1295)</f>
        <v>9.0333333333333332</v>
      </c>
    </row>
    <row r="1296" spans="13:18" x14ac:dyDescent="0.2">
      <c r="M1296" s="168" t="s">
        <v>63</v>
      </c>
      <c r="N1296" s="14" t="s">
        <v>64</v>
      </c>
      <c r="O1296" s="167">
        <v>39218</v>
      </c>
      <c r="P1296" s="14">
        <v>7.5</v>
      </c>
      <c r="Q1296" s="14">
        <f t="shared" si="49"/>
        <v>9.5</v>
      </c>
      <c r="R1296" s="169">
        <f t="shared" si="50"/>
        <v>9.1</v>
      </c>
    </row>
    <row r="1297" spans="13:18" x14ac:dyDescent="0.2">
      <c r="M1297" s="168" t="s">
        <v>63</v>
      </c>
      <c r="N1297" s="14" t="s">
        <v>64</v>
      </c>
      <c r="O1297" s="167">
        <v>39219</v>
      </c>
      <c r="P1297" s="14">
        <v>7.9</v>
      </c>
      <c r="Q1297" s="14">
        <f t="shared" si="49"/>
        <v>9.1</v>
      </c>
      <c r="R1297" s="169">
        <f t="shared" si="50"/>
        <v>9.4</v>
      </c>
    </row>
    <row r="1298" spans="13:18" x14ac:dyDescent="0.2">
      <c r="M1298" s="168" t="s">
        <v>63</v>
      </c>
      <c r="N1298" s="14" t="s">
        <v>64</v>
      </c>
      <c r="O1298" s="167">
        <v>39220</v>
      </c>
      <c r="P1298" s="14">
        <v>7.8</v>
      </c>
      <c r="Q1298" s="14">
        <f t="shared" si="49"/>
        <v>9.1999999999999993</v>
      </c>
      <c r="R1298" s="169">
        <f t="shared" si="50"/>
        <v>9.2666666666666675</v>
      </c>
    </row>
    <row r="1299" spans="13:18" x14ac:dyDescent="0.2">
      <c r="M1299" s="168" t="s">
        <v>63</v>
      </c>
      <c r="N1299" s="14" t="s">
        <v>64</v>
      </c>
      <c r="O1299" s="167">
        <v>39221</v>
      </c>
      <c r="P1299" s="14">
        <v>12.2</v>
      </c>
      <c r="Q1299" s="14">
        <f t="shared" si="49"/>
        <v>4.8000000000000007</v>
      </c>
      <c r="R1299" s="169">
        <f t="shared" si="50"/>
        <v>7.6999999999999993</v>
      </c>
    </row>
    <row r="1300" spans="13:18" x14ac:dyDescent="0.2">
      <c r="M1300" s="168" t="s">
        <v>63</v>
      </c>
      <c r="N1300" s="14" t="s">
        <v>64</v>
      </c>
      <c r="O1300" s="167">
        <v>39222</v>
      </c>
      <c r="P1300" s="14">
        <v>13</v>
      </c>
      <c r="Q1300" s="14">
        <f t="shared" si="49"/>
        <v>4</v>
      </c>
      <c r="R1300" s="169">
        <f t="shared" si="50"/>
        <v>6</v>
      </c>
    </row>
    <row r="1301" spans="13:18" x14ac:dyDescent="0.2">
      <c r="M1301" s="168" t="s">
        <v>63</v>
      </c>
      <c r="N1301" s="14" t="s">
        <v>64</v>
      </c>
      <c r="O1301" s="167">
        <v>39223</v>
      </c>
      <c r="P1301" s="14">
        <v>11.1</v>
      </c>
      <c r="Q1301" s="14">
        <f t="shared" si="49"/>
        <v>5.9</v>
      </c>
      <c r="R1301" s="169">
        <f t="shared" si="50"/>
        <v>4.9000000000000004</v>
      </c>
    </row>
    <row r="1302" spans="13:18" x14ac:dyDescent="0.2">
      <c r="M1302" s="168" t="s">
        <v>63</v>
      </c>
      <c r="N1302" s="14" t="s">
        <v>64</v>
      </c>
      <c r="O1302" s="167">
        <v>39224</v>
      </c>
      <c r="P1302" s="14">
        <v>11.4</v>
      </c>
      <c r="Q1302" s="14">
        <f t="shared" si="49"/>
        <v>5.6</v>
      </c>
      <c r="R1302" s="169">
        <f t="shared" si="50"/>
        <v>5.166666666666667</v>
      </c>
    </row>
    <row r="1303" spans="13:18" x14ac:dyDescent="0.2">
      <c r="M1303" s="168" t="s">
        <v>63</v>
      </c>
      <c r="N1303" s="14" t="s">
        <v>64</v>
      </c>
      <c r="O1303" s="167">
        <v>39225</v>
      </c>
      <c r="P1303" s="14">
        <v>11.7</v>
      </c>
      <c r="Q1303" s="14">
        <f t="shared" si="49"/>
        <v>5.3000000000000007</v>
      </c>
      <c r="R1303" s="169">
        <f t="shared" si="50"/>
        <v>5.6000000000000005</v>
      </c>
    </row>
    <row r="1304" spans="13:18" x14ac:dyDescent="0.2">
      <c r="M1304" s="168" t="s">
        <v>63</v>
      </c>
      <c r="N1304" s="14" t="s">
        <v>64</v>
      </c>
      <c r="O1304" s="167">
        <v>39226</v>
      </c>
      <c r="P1304" s="14">
        <v>12.5</v>
      </c>
      <c r="Q1304" s="14">
        <f t="shared" si="49"/>
        <v>4.5</v>
      </c>
      <c r="R1304" s="169">
        <f t="shared" si="50"/>
        <v>5.1333333333333337</v>
      </c>
    </row>
    <row r="1305" spans="13:18" x14ac:dyDescent="0.2">
      <c r="M1305" s="168" t="s">
        <v>63</v>
      </c>
      <c r="N1305" s="14" t="s">
        <v>64</v>
      </c>
      <c r="O1305" s="167">
        <v>39227</v>
      </c>
      <c r="P1305" s="14">
        <v>12.9</v>
      </c>
      <c r="Q1305" s="14">
        <f t="shared" si="49"/>
        <v>4.0999999999999996</v>
      </c>
      <c r="R1305" s="169">
        <f t="shared" si="50"/>
        <v>4.6333333333333337</v>
      </c>
    </row>
    <row r="1306" spans="13:18" x14ac:dyDescent="0.2">
      <c r="M1306" s="168" t="s">
        <v>63</v>
      </c>
      <c r="N1306" s="14" t="s">
        <v>64</v>
      </c>
      <c r="O1306" s="167">
        <v>39228</v>
      </c>
      <c r="P1306" s="14">
        <v>11.8</v>
      </c>
      <c r="Q1306" s="14">
        <f t="shared" si="49"/>
        <v>5.1999999999999993</v>
      </c>
      <c r="R1306" s="169">
        <f t="shared" si="50"/>
        <v>4.5999999999999996</v>
      </c>
    </row>
    <row r="1307" spans="13:18" x14ac:dyDescent="0.2">
      <c r="M1307" s="168" t="s">
        <v>63</v>
      </c>
      <c r="N1307" s="14" t="s">
        <v>64</v>
      </c>
      <c r="O1307" s="167">
        <v>39229</v>
      </c>
      <c r="P1307" s="14">
        <v>12.1</v>
      </c>
      <c r="Q1307" s="14">
        <f t="shared" si="49"/>
        <v>4.9000000000000004</v>
      </c>
      <c r="R1307" s="169">
        <f t="shared" si="50"/>
        <v>4.7333333333333334</v>
      </c>
    </row>
    <row r="1308" spans="13:18" x14ac:dyDescent="0.2">
      <c r="M1308" s="168" t="s">
        <v>63</v>
      </c>
      <c r="N1308" s="14" t="s">
        <v>64</v>
      </c>
      <c r="O1308" s="167">
        <v>39230</v>
      </c>
      <c r="P1308" s="14">
        <v>10.8</v>
      </c>
      <c r="Q1308" s="14">
        <f t="shared" si="49"/>
        <v>6.1999999999999993</v>
      </c>
      <c r="R1308" s="169">
        <f t="shared" si="50"/>
        <v>5.4333333333333327</v>
      </c>
    </row>
    <row r="1309" spans="13:18" x14ac:dyDescent="0.2">
      <c r="M1309" s="168" t="s">
        <v>63</v>
      </c>
      <c r="N1309" s="14" t="s">
        <v>64</v>
      </c>
      <c r="O1309" s="167">
        <v>39231</v>
      </c>
      <c r="P1309" s="14">
        <v>12.7</v>
      </c>
      <c r="Q1309" s="14">
        <f t="shared" si="49"/>
        <v>4.3000000000000007</v>
      </c>
      <c r="R1309" s="169">
        <f t="shared" si="50"/>
        <v>5.1333333333333337</v>
      </c>
    </row>
    <row r="1310" spans="13:18" x14ac:dyDescent="0.2">
      <c r="M1310" s="168" t="s">
        <v>63</v>
      </c>
      <c r="N1310" s="14" t="s">
        <v>64</v>
      </c>
      <c r="O1310" s="167">
        <v>39232</v>
      </c>
      <c r="P1310" s="14">
        <v>11.5</v>
      </c>
      <c r="Q1310" s="14">
        <f t="shared" si="49"/>
        <v>5.5</v>
      </c>
      <c r="R1310" s="169">
        <f t="shared" si="50"/>
        <v>5.333333333333333</v>
      </c>
    </row>
    <row r="1311" spans="13:18" x14ac:dyDescent="0.2">
      <c r="M1311" s="168" t="s">
        <v>63</v>
      </c>
      <c r="N1311" s="14" t="s">
        <v>64</v>
      </c>
      <c r="O1311" s="167">
        <v>39233</v>
      </c>
      <c r="P1311" s="14">
        <v>11.5</v>
      </c>
      <c r="Q1311" s="14">
        <f t="shared" si="49"/>
        <v>5.5</v>
      </c>
      <c r="R1311" s="169">
        <f t="shared" si="50"/>
        <v>5.1000000000000005</v>
      </c>
    </row>
    <row r="1312" spans="13:18" x14ac:dyDescent="0.2">
      <c r="M1312" s="168" t="s">
        <v>63</v>
      </c>
      <c r="N1312" s="14" t="s">
        <v>64</v>
      </c>
      <c r="O1312" s="167">
        <v>39234</v>
      </c>
      <c r="P1312" s="14">
        <v>11.9</v>
      </c>
      <c r="Q1312" s="14">
        <f t="shared" si="49"/>
        <v>5.0999999999999996</v>
      </c>
      <c r="R1312" s="169">
        <f t="shared" si="50"/>
        <v>5.3666666666666671</v>
      </c>
    </row>
    <row r="1313" spans="13:18" x14ac:dyDescent="0.2">
      <c r="M1313" s="168" t="s">
        <v>63</v>
      </c>
      <c r="N1313" s="14" t="s">
        <v>64</v>
      </c>
      <c r="O1313" s="167">
        <v>39235</v>
      </c>
      <c r="P1313" s="14">
        <v>15.7</v>
      </c>
      <c r="Q1313" s="14">
        <f t="shared" si="49"/>
        <v>1.3000000000000007</v>
      </c>
      <c r="R1313" s="169">
        <f t="shared" si="50"/>
        <v>3.9666666666666668</v>
      </c>
    </row>
    <row r="1314" spans="13:18" x14ac:dyDescent="0.2">
      <c r="M1314" s="168" t="s">
        <v>63</v>
      </c>
      <c r="N1314" s="14" t="s">
        <v>64</v>
      </c>
      <c r="O1314" s="167">
        <v>39236</v>
      </c>
      <c r="P1314" s="14">
        <v>16.100000000000001</v>
      </c>
      <c r="Q1314" s="14">
        <f t="shared" si="49"/>
        <v>0.89999999999999858</v>
      </c>
      <c r="R1314" s="169">
        <f t="shared" si="50"/>
        <v>2.4333333333333331</v>
      </c>
    </row>
    <row r="1315" spans="13:18" x14ac:dyDescent="0.2">
      <c r="M1315" s="168" t="s">
        <v>63</v>
      </c>
      <c r="N1315" s="14" t="s">
        <v>64</v>
      </c>
      <c r="O1315" s="167">
        <v>39237</v>
      </c>
      <c r="P1315" s="14">
        <v>17.8</v>
      </c>
      <c r="Q1315" s="14">
        <f t="shared" si="49"/>
        <v>0</v>
      </c>
      <c r="R1315" s="169">
        <f t="shared" si="50"/>
        <v>0.73333333333333306</v>
      </c>
    </row>
    <row r="1316" spans="13:18" x14ac:dyDescent="0.2">
      <c r="M1316" s="168" t="s">
        <v>63</v>
      </c>
      <c r="N1316" s="14" t="s">
        <v>64</v>
      </c>
      <c r="O1316" s="167">
        <v>39238</v>
      </c>
      <c r="P1316" s="14">
        <v>19.5</v>
      </c>
      <c r="Q1316" s="14">
        <f t="shared" si="49"/>
        <v>0</v>
      </c>
      <c r="R1316" s="169">
        <f t="shared" si="50"/>
        <v>0.29999999999999954</v>
      </c>
    </row>
    <row r="1317" spans="13:18" x14ac:dyDescent="0.2">
      <c r="M1317" s="168" t="s">
        <v>63</v>
      </c>
      <c r="N1317" s="14" t="s">
        <v>64</v>
      </c>
      <c r="O1317" s="167">
        <v>39239</v>
      </c>
      <c r="P1317" s="14">
        <v>21</v>
      </c>
      <c r="Q1317" s="14">
        <f t="shared" si="49"/>
        <v>0</v>
      </c>
      <c r="R1317" s="169">
        <f t="shared" si="50"/>
        <v>0</v>
      </c>
    </row>
    <row r="1318" spans="13:18" x14ac:dyDescent="0.2">
      <c r="M1318" s="168" t="s">
        <v>63</v>
      </c>
      <c r="N1318" s="14" t="s">
        <v>64</v>
      </c>
      <c r="O1318" s="167">
        <v>39240</v>
      </c>
      <c r="P1318" s="14">
        <v>21</v>
      </c>
      <c r="Q1318" s="14">
        <f t="shared" si="49"/>
        <v>0</v>
      </c>
      <c r="R1318" s="169">
        <f t="shared" si="50"/>
        <v>0</v>
      </c>
    </row>
    <row r="1319" spans="13:18" x14ac:dyDescent="0.2">
      <c r="M1319" s="168" t="s">
        <v>63</v>
      </c>
      <c r="N1319" s="14" t="s">
        <v>64</v>
      </c>
      <c r="O1319" s="167">
        <v>39241</v>
      </c>
      <c r="P1319" s="14">
        <v>22</v>
      </c>
      <c r="Q1319" s="14">
        <f t="shared" si="49"/>
        <v>0</v>
      </c>
      <c r="R1319" s="169">
        <f t="shared" si="50"/>
        <v>0</v>
      </c>
    </row>
    <row r="1320" spans="13:18" x14ac:dyDescent="0.2">
      <c r="M1320" s="168" t="s">
        <v>63</v>
      </c>
      <c r="N1320" s="14" t="s">
        <v>64</v>
      </c>
      <c r="O1320" s="167">
        <v>39242</v>
      </c>
      <c r="P1320" s="14">
        <v>22.5</v>
      </c>
      <c r="Q1320" s="14">
        <f t="shared" si="49"/>
        <v>0</v>
      </c>
      <c r="R1320" s="169">
        <f t="shared" si="50"/>
        <v>0</v>
      </c>
    </row>
    <row r="1321" spans="13:18" x14ac:dyDescent="0.2">
      <c r="M1321" s="168" t="s">
        <v>63</v>
      </c>
      <c r="N1321" s="14" t="s">
        <v>64</v>
      </c>
      <c r="O1321" s="167">
        <v>39243</v>
      </c>
      <c r="P1321" s="14">
        <v>22.8</v>
      </c>
      <c r="Q1321" s="14">
        <f t="shared" si="49"/>
        <v>0</v>
      </c>
      <c r="R1321" s="169">
        <f t="shared" si="50"/>
        <v>0</v>
      </c>
    </row>
    <row r="1322" spans="13:18" x14ac:dyDescent="0.2">
      <c r="M1322" s="168" t="s">
        <v>63</v>
      </c>
      <c r="N1322" s="14" t="s">
        <v>64</v>
      </c>
      <c r="O1322" s="167">
        <v>39244</v>
      </c>
      <c r="P1322" s="14">
        <v>21.8</v>
      </c>
      <c r="Q1322" s="14">
        <f t="shared" si="49"/>
        <v>0</v>
      </c>
      <c r="R1322" s="169">
        <f t="shared" si="50"/>
        <v>0</v>
      </c>
    </row>
    <row r="1323" spans="13:18" x14ac:dyDescent="0.2">
      <c r="M1323" s="168" t="s">
        <v>63</v>
      </c>
      <c r="N1323" s="14" t="s">
        <v>64</v>
      </c>
      <c r="O1323" s="167">
        <v>39245</v>
      </c>
      <c r="P1323" s="14">
        <v>14.7</v>
      </c>
      <c r="Q1323" s="14">
        <f t="shared" si="49"/>
        <v>2.3000000000000007</v>
      </c>
      <c r="R1323" s="169">
        <f t="shared" si="50"/>
        <v>0.76666666666666694</v>
      </c>
    </row>
    <row r="1324" spans="13:18" x14ac:dyDescent="0.2">
      <c r="M1324" s="168" t="s">
        <v>63</v>
      </c>
      <c r="N1324" s="14" t="s">
        <v>64</v>
      </c>
      <c r="O1324" s="167">
        <v>39246</v>
      </c>
      <c r="P1324" s="14">
        <v>11.8</v>
      </c>
      <c r="Q1324" s="14">
        <f t="shared" si="49"/>
        <v>5.1999999999999993</v>
      </c>
      <c r="R1324" s="169">
        <f t="shared" si="50"/>
        <v>2.5</v>
      </c>
    </row>
    <row r="1325" spans="13:18" x14ac:dyDescent="0.2">
      <c r="M1325" s="168" t="s">
        <v>63</v>
      </c>
      <c r="N1325" s="14" t="s">
        <v>64</v>
      </c>
      <c r="O1325" s="167">
        <v>39247</v>
      </c>
      <c r="P1325" s="14">
        <v>7.7</v>
      </c>
      <c r="Q1325" s="14">
        <f t="shared" si="49"/>
        <v>9.3000000000000007</v>
      </c>
      <c r="R1325" s="169">
        <f t="shared" si="50"/>
        <v>5.6000000000000005</v>
      </c>
    </row>
    <row r="1326" spans="13:18" x14ac:dyDescent="0.2">
      <c r="M1326" s="168" t="s">
        <v>63</v>
      </c>
      <c r="N1326" s="14" t="s">
        <v>64</v>
      </c>
      <c r="O1326" s="167">
        <v>39248</v>
      </c>
      <c r="P1326" s="14">
        <v>10.7</v>
      </c>
      <c r="Q1326" s="14">
        <f t="shared" si="49"/>
        <v>6.3000000000000007</v>
      </c>
      <c r="R1326" s="169">
        <f t="shared" si="50"/>
        <v>6.9333333333333336</v>
      </c>
    </row>
    <row r="1327" spans="13:18" x14ac:dyDescent="0.2">
      <c r="M1327" s="168" t="s">
        <v>63</v>
      </c>
      <c r="N1327" s="14" t="s">
        <v>64</v>
      </c>
      <c r="O1327" s="167">
        <v>39249</v>
      </c>
      <c r="P1327" s="14">
        <v>15.1</v>
      </c>
      <c r="Q1327" s="14">
        <f t="shared" si="49"/>
        <v>1.9000000000000004</v>
      </c>
      <c r="R1327" s="169">
        <f t="shared" si="50"/>
        <v>5.833333333333333</v>
      </c>
    </row>
    <row r="1328" spans="13:18" x14ac:dyDescent="0.2">
      <c r="M1328" s="168" t="s">
        <v>63</v>
      </c>
      <c r="N1328" s="14" t="s">
        <v>64</v>
      </c>
      <c r="O1328" s="167">
        <v>39250</v>
      </c>
      <c r="P1328" s="14">
        <v>11.9</v>
      </c>
      <c r="Q1328" s="14">
        <f t="shared" si="49"/>
        <v>5.0999999999999996</v>
      </c>
      <c r="R1328" s="169">
        <f t="shared" si="50"/>
        <v>4.4333333333333336</v>
      </c>
    </row>
    <row r="1329" spans="13:18" x14ac:dyDescent="0.2">
      <c r="M1329" s="168" t="s">
        <v>63</v>
      </c>
      <c r="N1329" s="14" t="s">
        <v>64</v>
      </c>
      <c r="O1329" s="167">
        <v>39251</v>
      </c>
      <c r="P1329" s="14">
        <v>15</v>
      </c>
      <c r="Q1329" s="14">
        <f t="shared" si="49"/>
        <v>2</v>
      </c>
      <c r="R1329" s="169">
        <f t="shared" si="50"/>
        <v>3</v>
      </c>
    </row>
    <row r="1330" spans="13:18" x14ac:dyDescent="0.2">
      <c r="M1330" s="168" t="s">
        <v>63</v>
      </c>
      <c r="N1330" s="14" t="s">
        <v>64</v>
      </c>
      <c r="O1330" s="167">
        <v>39252</v>
      </c>
      <c r="P1330" s="14">
        <v>15</v>
      </c>
      <c r="Q1330" s="14">
        <f t="shared" si="49"/>
        <v>2</v>
      </c>
      <c r="R1330" s="169">
        <f t="shared" si="50"/>
        <v>3.0333333333333332</v>
      </c>
    </row>
    <row r="1331" spans="13:18" x14ac:dyDescent="0.2">
      <c r="M1331" s="168" t="s">
        <v>63</v>
      </c>
      <c r="N1331" s="14" t="s">
        <v>64</v>
      </c>
      <c r="O1331" s="167">
        <v>39253</v>
      </c>
      <c r="P1331" s="14">
        <v>16.7</v>
      </c>
      <c r="Q1331" s="14">
        <f t="shared" si="49"/>
        <v>0.30000000000000071</v>
      </c>
      <c r="R1331" s="169">
        <f t="shared" si="50"/>
        <v>1.4333333333333336</v>
      </c>
    </row>
    <row r="1332" spans="13:18" x14ac:dyDescent="0.2">
      <c r="M1332" s="168" t="s">
        <v>63</v>
      </c>
      <c r="N1332" s="14" t="s">
        <v>64</v>
      </c>
      <c r="O1332" s="167">
        <v>39254</v>
      </c>
      <c r="P1332" s="14">
        <v>17</v>
      </c>
      <c r="Q1332" s="14">
        <f t="shared" si="49"/>
        <v>0</v>
      </c>
      <c r="R1332" s="169">
        <f t="shared" si="50"/>
        <v>0.76666666666666694</v>
      </c>
    </row>
    <row r="1333" spans="13:18" x14ac:dyDescent="0.2">
      <c r="M1333" s="168" t="s">
        <v>63</v>
      </c>
      <c r="N1333" s="14" t="s">
        <v>64</v>
      </c>
      <c r="O1333" s="167">
        <v>39255</v>
      </c>
      <c r="P1333" s="14">
        <v>13</v>
      </c>
      <c r="Q1333" s="14">
        <f t="shared" si="49"/>
        <v>4</v>
      </c>
      <c r="R1333" s="169">
        <f t="shared" si="50"/>
        <v>1.4333333333333336</v>
      </c>
    </row>
    <row r="1334" spans="13:18" x14ac:dyDescent="0.2">
      <c r="M1334" s="168" t="s">
        <v>63</v>
      </c>
      <c r="N1334" s="14" t="s">
        <v>64</v>
      </c>
      <c r="O1334" s="167">
        <v>39256</v>
      </c>
      <c r="P1334" s="14">
        <v>12.9</v>
      </c>
      <c r="Q1334" s="14">
        <f t="shared" si="49"/>
        <v>4.0999999999999996</v>
      </c>
      <c r="R1334" s="169">
        <f t="shared" si="50"/>
        <v>2.6999999999999997</v>
      </c>
    </row>
    <row r="1335" spans="13:18" x14ac:dyDescent="0.2">
      <c r="M1335" s="168" t="s">
        <v>63</v>
      </c>
      <c r="N1335" s="14" t="s">
        <v>64</v>
      </c>
      <c r="O1335" s="167">
        <v>39257</v>
      </c>
      <c r="P1335" s="14">
        <v>15</v>
      </c>
      <c r="Q1335" s="14">
        <f t="shared" si="49"/>
        <v>2</v>
      </c>
      <c r="R1335" s="169">
        <f t="shared" si="50"/>
        <v>3.3666666666666667</v>
      </c>
    </row>
    <row r="1336" spans="13:18" x14ac:dyDescent="0.2">
      <c r="M1336" s="168" t="s">
        <v>63</v>
      </c>
      <c r="N1336" s="14" t="s">
        <v>64</v>
      </c>
      <c r="O1336" s="167">
        <v>39258</v>
      </c>
      <c r="P1336" s="14">
        <v>15.4</v>
      </c>
      <c r="Q1336" s="14">
        <f t="shared" si="49"/>
        <v>1.5999999999999996</v>
      </c>
      <c r="R1336" s="169">
        <f t="shared" si="50"/>
        <v>2.5666666666666664</v>
      </c>
    </row>
    <row r="1337" spans="13:18" x14ac:dyDescent="0.2">
      <c r="M1337" s="168" t="s">
        <v>63</v>
      </c>
      <c r="N1337" s="14" t="s">
        <v>64</v>
      </c>
      <c r="O1337" s="167">
        <v>39259</v>
      </c>
      <c r="P1337" s="14">
        <v>17.3</v>
      </c>
      <c r="Q1337" s="14">
        <f t="shared" si="49"/>
        <v>0</v>
      </c>
      <c r="R1337" s="169">
        <f t="shared" si="50"/>
        <v>1.2</v>
      </c>
    </row>
    <row r="1338" spans="13:18" x14ac:dyDescent="0.2">
      <c r="M1338" s="168" t="s">
        <v>63</v>
      </c>
      <c r="N1338" s="14" t="s">
        <v>64</v>
      </c>
      <c r="O1338" s="167">
        <v>39260</v>
      </c>
      <c r="P1338" s="14">
        <v>15.9</v>
      </c>
      <c r="Q1338" s="14">
        <f t="shared" si="49"/>
        <v>1.0999999999999996</v>
      </c>
      <c r="R1338" s="169">
        <f t="shared" si="50"/>
        <v>0.8999999999999998</v>
      </c>
    </row>
    <row r="1339" spans="13:18" x14ac:dyDescent="0.2">
      <c r="M1339" s="168" t="s">
        <v>63</v>
      </c>
      <c r="N1339" s="14" t="s">
        <v>64</v>
      </c>
      <c r="O1339" s="167">
        <v>39261</v>
      </c>
      <c r="P1339" s="14">
        <v>15.1</v>
      </c>
      <c r="Q1339" s="14">
        <f t="shared" si="49"/>
        <v>1.9000000000000004</v>
      </c>
      <c r="R1339" s="169">
        <f t="shared" si="50"/>
        <v>1</v>
      </c>
    </row>
    <row r="1340" spans="13:18" x14ac:dyDescent="0.2">
      <c r="M1340" s="168" t="s">
        <v>63</v>
      </c>
      <c r="N1340" s="14" t="s">
        <v>64</v>
      </c>
      <c r="O1340" s="167">
        <v>39262</v>
      </c>
      <c r="P1340" s="14">
        <v>13.9</v>
      </c>
      <c r="Q1340" s="14">
        <f t="shared" si="49"/>
        <v>3.0999999999999996</v>
      </c>
      <c r="R1340" s="169">
        <f t="shared" si="50"/>
        <v>2.0333333333333332</v>
      </c>
    </row>
    <row r="1341" spans="13:18" x14ac:dyDescent="0.2">
      <c r="M1341" s="168" t="s">
        <v>63</v>
      </c>
      <c r="N1341" s="14" t="s">
        <v>64</v>
      </c>
      <c r="O1341" s="167">
        <v>39263</v>
      </c>
      <c r="P1341" s="14">
        <v>14</v>
      </c>
      <c r="Q1341" s="14">
        <f t="shared" si="49"/>
        <v>3</v>
      </c>
      <c r="R1341" s="169">
        <f t="shared" si="50"/>
        <v>2.6666666666666665</v>
      </c>
    </row>
    <row r="1342" spans="13:18" x14ac:dyDescent="0.2">
      <c r="M1342" s="168" t="s">
        <v>63</v>
      </c>
      <c r="N1342" s="14" t="s">
        <v>64</v>
      </c>
      <c r="O1342" s="167">
        <v>39264</v>
      </c>
      <c r="P1342" s="14">
        <v>16</v>
      </c>
      <c r="Q1342" s="14">
        <f t="shared" si="49"/>
        <v>1</v>
      </c>
      <c r="R1342" s="169">
        <f t="shared" si="50"/>
        <v>2.3666666666666667</v>
      </c>
    </row>
    <row r="1343" spans="13:18" x14ac:dyDescent="0.2">
      <c r="M1343" s="168" t="s">
        <v>63</v>
      </c>
      <c r="N1343" s="14" t="s">
        <v>64</v>
      </c>
      <c r="O1343" s="167">
        <v>39265</v>
      </c>
      <c r="P1343" s="14">
        <v>17.2</v>
      </c>
      <c r="Q1343" s="14">
        <f t="shared" si="49"/>
        <v>0</v>
      </c>
      <c r="R1343" s="169">
        <f t="shared" si="50"/>
        <v>1.3333333333333333</v>
      </c>
    </row>
    <row r="1344" spans="13:18" x14ac:dyDescent="0.2">
      <c r="M1344" s="168" t="s">
        <v>63</v>
      </c>
      <c r="N1344" s="14" t="s">
        <v>64</v>
      </c>
      <c r="O1344" s="167">
        <v>39266</v>
      </c>
      <c r="P1344" s="14">
        <v>17</v>
      </c>
      <c r="Q1344" s="14">
        <f t="shared" si="49"/>
        <v>0</v>
      </c>
      <c r="R1344" s="169">
        <f t="shared" si="50"/>
        <v>0.33333333333333331</v>
      </c>
    </row>
    <row r="1345" spans="13:18" x14ac:dyDescent="0.2">
      <c r="M1345" s="168" t="s">
        <v>63</v>
      </c>
      <c r="N1345" s="14" t="s">
        <v>64</v>
      </c>
      <c r="O1345" s="167">
        <v>39267</v>
      </c>
      <c r="P1345" s="14">
        <v>16.3</v>
      </c>
      <c r="Q1345" s="14">
        <f t="shared" si="49"/>
        <v>0.69999999999999929</v>
      </c>
      <c r="R1345" s="169">
        <f t="shared" si="50"/>
        <v>0.23333333333333309</v>
      </c>
    </row>
    <row r="1346" spans="13:18" x14ac:dyDescent="0.2">
      <c r="M1346" s="168" t="s">
        <v>63</v>
      </c>
      <c r="N1346" s="14" t="s">
        <v>64</v>
      </c>
      <c r="O1346" s="167">
        <v>39268</v>
      </c>
      <c r="P1346" s="14">
        <v>17.3</v>
      </c>
      <c r="Q1346" s="14">
        <f t="shared" si="49"/>
        <v>0</v>
      </c>
      <c r="R1346" s="169">
        <f t="shared" si="50"/>
        <v>0.23333333333333309</v>
      </c>
    </row>
    <row r="1347" spans="13:18" x14ac:dyDescent="0.2">
      <c r="M1347" s="168" t="s">
        <v>63</v>
      </c>
      <c r="N1347" s="14" t="s">
        <v>64</v>
      </c>
      <c r="O1347" s="167">
        <v>39269</v>
      </c>
      <c r="P1347" s="14">
        <v>17.8</v>
      </c>
      <c r="Q1347" s="14">
        <f t="shared" si="49"/>
        <v>0</v>
      </c>
      <c r="R1347" s="169">
        <f t="shared" si="50"/>
        <v>0.23333333333333309</v>
      </c>
    </row>
    <row r="1348" spans="13:18" x14ac:dyDescent="0.2">
      <c r="M1348" s="168" t="s">
        <v>63</v>
      </c>
      <c r="N1348" s="14" t="s">
        <v>64</v>
      </c>
      <c r="O1348" s="167">
        <v>39270</v>
      </c>
      <c r="P1348" s="14">
        <v>16.600000000000001</v>
      </c>
      <c r="Q1348" s="14">
        <f t="shared" si="49"/>
        <v>0.39999999999999858</v>
      </c>
      <c r="R1348" s="169">
        <f t="shared" si="50"/>
        <v>0.13333333333333286</v>
      </c>
    </row>
    <row r="1349" spans="13:18" x14ac:dyDescent="0.2">
      <c r="M1349" s="168" t="s">
        <v>63</v>
      </c>
      <c r="N1349" s="14" t="s">
        <v>64</v>
      </c>
      <c r="O1349" s="167">
        <v>39271</v>
      </c>
      <c r="P1349" s="14">
        <v>14.4</v>
      </c>
      <c r="Q1349" s="14">
        <f t="shared" si="49"/>
        <v>2.5999999999999996</v>
      </c>
      <c r="R1349" s="169">
        <f t="shared" si="50"/>
        <v>0.99999999999999944</v>
      </c>
    </row>
    <row r="1350" spans="13:18" x14ac:dyDescent="0.2">
      <c r="M1350" s="168" t="s">
        <v>63</v>
      </c>
      <c r="N1350" s="14" t="s">
        <v>64</v>
      </c>
      <c r="O1350" s="167">
        <v>39272</v>
      </c>
      <c r="P1350" s="14">
        <v>14.1</v>
      </c>
      <c r="Q1350" s="14">
        <f t="shared" si="49"/>
        <v>2.9000000000000004</v>
      </c>
      <c r="R1350" s="169">
        <f t="shared" si="50"/>
        <v>1.9666666666666661</v>
      </c>
    </row>
    <row r="1351" spans="13:18" x14ac:dyDescent="0.2">
      <c r="M1351" s="168" t="s">
        <v>63</v>
      </c>
      <c r="N1351" s="14" t="s">
        <v>64</v>
      </c>
      <c r="O1351" s="167">
        <v>39273</v>
      </c>
      <c r="P1351" s="14">
        <v>14.8</v>
      </c>
      <c r="Q1351" s="14">
        <f t="shared" si="49"/>
        <v>2.1999999999999993</v>
      </c>
      <c r="R1351" s="169">
        <f t="shared" si="50"/>
        <v>2.5666666666666664</v>
      </c>
    </row>
    <row r="1352" spans="13:18" x14ac:dyDescent="0.2">
      <c r="M1352" s="168" t="s">
        <v>63</v>
      </c>
      <c r="N1352" s="14" t="s">
        <v>64</v>
      </c>
      <c r="O1352" s="167">
        <v>39274</v>
      </c>
      <c r="P1352" s="14">
        <v>13.7</v>
      </c>
      <c r="Q1352" s="14">
        <f t="shared" si="49"/>
        <v>3.3000000000000007</v>
      </c>
      <c r="R1352" s="169">
        <f t="shared" si="50"/>
        <v>2.8000000000000003</v>
      </c>
    </row>
    <row r="1353" spans="13:18" x14ac:dyDescent="0.2">
      <c r="M1353" s="168" t="s">
        <v>63</v>
      </c>
      <c r="N1353" s="14" t="s">
        <v>64</v>
      </c>
      <c r="O1353" s="167">
        <v>39275</v>
      </c>
      <c r="P1353" s="14">
        <v>13.1</v>
      </c>
      <c r="Q1353" s="14">
        <f t="shared" si="49"/>
        <v>3.9000000000000004</v>
      </c>
      <c r="R1353" s="169">
        <f t="shared" si="50"/>
        <v>3.1333333333333333</v>
      </c>
    </row>
    <row r="1354" spans="13:18" x14ac:dyDescent="0.2">
      <c r="M1354" s="168" t="s">
        <v>63</v>
      </c>
      <c r="N1354" s="14" t="s">
        <v>64</v>
      </c>
      <c r="O1354" s="167">
        <v>39276</v>
      </c>
      <c r="P1354" s="14">
        <v>15.3</v>
      </c>
      <c r="Q1354" s="14">
        <f t="shared" si="49"/>
        <v>1.6999999999999993</v>
      </c>
      <c r="R1354" s="169">
        <f t="shared" si="50"/>
        <v>2.9666666666666668</v>
      </c>
    </row>
    <row r="1355" spans="13:18" x14ac:dyDescent="0.2">
      <c r="M1355" s="168" t="s">
        <v>63</v>
      </c>
      <c r="N1355" s="14" t="s">
        <v>64</v>
      </c>
      <c r="O1355" s="167">
        <v>39277</v>
      </c>
      <c r="P1355" s="14">
        <v>14.2</v>
      </c>
      <c r="Q1355" s="14">
        <f t="shared" si="49"/>
        <v>2.8000000000000007</v>
      </c>
      <c r="R1355" s="169">
        <f t="shared" si="50"/>
        <v>2.8000000000000003</v>
      </c>
    </row>
    <row r="1356" spans="13:18" x14ac:dyDescent="0.2">
      <c r="M1356" s="168" t="s">
        <v>63</v>
      </c>
      <c r="N1356" s="14" t="s">
        <v>64</v>
      </c>
      <c r="O1356" s="167">
        <v>39278</v>
      </c>
      <c r="P1356" s="14">
        <v>17.600000000000001</v>
      </c>
      <c r="Q1356" s="14">
        <f t="shared" si="49"/>
        <v>0</v>
      </c>
      <c r="R1356" s="169">
        <f t="shared" si="50"/>
        <v>1.5</v>
      </c>
    </row>
    <row r="1357" spans="13:18" x14ac:dyDescent="0.2">
      <c r="M1357" s="168" t="s">
        <v>63</v>
      </c>
      <c r="N1357" s="14" t="s">
        <v>64</v>
      </c>
      <c r="O1357" s="167">
        <v>39279</v>
      </c>
      <c r="P1357" s="14">
        <v>18</v>
      </c>
      <c r="Q1357" s="14">
        <f t="shared" ref="Q1357:Q1420" si="51">IF($D$45&gt;P1357,$D$45-P1357,0)</f>
        <v>0</v>
      </c>
      <c r="R1357" s="169">
        <f t="shared" si="50"/>
        <v>0.93333333333333357</v>
      </c>
    </row>
    <row r="1358" spans="13:18" x14ac:dyDescent="0.2">
      <c r="M1358" s="168" t="s">
        <v>63</v>
      </c>
      <c r="N1358" s="14" t="s">
        <v>64</v>
      </c>
      <c r="O1358" s="167">
        <v>39280</v>
      </c>
      <c r="P1358" s="14">
        <v>15.9</v>
      </c>
      <c r="Q1358" s="14">
        <f t="shared" si="51"/>
        <v>1.0999999999999996</v>
      </c>
      <c r="R1358" s="169">
        <f t="shared" si="50"/>
        <v>0.36666666666666653</v>
      </c>
    </row>
    <row r="1359" spans="13:18" x14ac:dyDescent="0.2">
      <c r="M1359" s="168" t="s">
        <v>63</v>
      </c>
      <c r="N1359" s="14" t="s">
        <v>64</v>
      </c>
      <c r="O1359" s="167">
        <v>39281</v>
      </c>
      <c r="P1359" s="14">
        <v>14.4</v>
      </c>
      <c r="Q1359" s="14">
        <f t="shared" si="51"/>
        <v>2.5999999999999996</v>
      </c>
      <c r="R1359" s="169">
        <f t="shared" ref="R1359:R1422" si="52">AVERAGE(Q1357:Q1359)</f>
        <v>1.2333333333333332</v>
      </c>
    </row>
    <row r="1360" spans="13:18" x14ac:dyDescent="0.2">
      <c r="M1360" s="168" t="s">
        <v>63</v>
      </c>
      <c r="N1360" s="14" t="s">
        <v>64</v>
      </c>
      <c r="O1360" s="167">
        <v>39282</v>
      </c>
      <c r="P1360" s="14">
        <v>13.4</v>
      </c>
      <c r="Q1360" s="14">
        <f t="shared" si="51"/>
        <v>3.5999999999999996</v>
      </c>
      <c r="R1360" s="169">
        <f t="shared" si="52"/>
        <v>2.4333333333333331</v>
      </c>
    </row>
    <row r="1361" spans="13:18" x14ac:dyDescent="0.2">
      <c r="M1361" s="168" t="s">
        <v>63</v>
      </c>
      <c r="N1361" s="14" t="s">
        <v>64</v>
      </c>
      <c r="O1361" s="167">
        <v>39283</v>
      </c>
      <c r="P1361" s="14">
        <v>13.1</v>
      </c>
      <c r="Q1361" s="14">
        <f t="shared" si="51"/>
        <v>3.9000000000000004</v>
      </c>
      <c r="R1361" s="169">
        <f t="shared" si="52"/>
        <v>3.3666666666666667</v>
      </c>
    </row>
    <row r="1362" spans="13:18" x14ac:dyDescent="0.2">
      <c r="M1362" s="168" t="s">
        <v>63</v>
      </c>
      <c r="N1362" s="14" t="s">
        <v>64</v>
      </c>
      <c r="O1362" s="167">
        <v>39284</v>
      </c>
      <c r="P1362" s="14">
        <v>15</v>
      </c>
      <c r="Q1362" s="14">
        <f t="shared" si="51"/>
        <v>2</v>
      </c>
      <c r="R1362" s="169">
        <f t="shared" si="52"/>
        <v>3.1666666666666665</v>
      </c>
    </row>
    <row r="1363" spans="13:18" x14ac:dyDescent="0.2">
      <c r="M1363" s="168" t="s">
        <v>63</v>
      </c>
      <c r="N1363" s="14" t="s">
        <v>64</v>
      </c>
      <c r="O1363" s="167">
        <v>39285</v>
      </c>
      <c r="P1363" s="14">
        <v>15.4</v>
      </c>
      <c r="Q1363" s="14">
        <f t="shared" si="51"/>
        <v>1.5999999999999996</v>
      </c>
      <c r="R1363" s="169">
        <f t="shared" si="52"/>
        <v>2.5</v>
      </c>
    </row>
    <row r="1364" spans="13:18" x14ac:dyDescent="0.2">
      <c r="M1364" s="168" t="s">
        <v>63</v>
      </c>
      <c r="N1364" s="14" t="s">
        <v>64</v>
      </c>
      <c r="O1364" s="167">
        <v>39286</v>
      </c>
      <c r="P1364" s="14">
        <v>16</v>
      </c>
      <c r="Q1364" s="14">
        <f t="shared" si="51"/>
        <v>1</v>
      </c>
      <c r="R1364" s="169">
        <f t="shared" si="52"/>
        <v>1.5333333333333332</v>
      </c>
    </row>
    <row r="1365" spans="13:18" x14ac:dyDescent="0.2">
      <c r="M1365" s="168" t="s">
        <v>63</v>
      </c>
      <c r="N1365" s="14" t="s">
        <v>64</v>
      </c>
      <c r="O1365" s="167">
        <v>39287</v>
      </c>
      <c r="P1365" s="14">
        <v>14.5</v>
      </c>
      <c r="Q1365" s="14">
        <f t="shared" si="51"/>
        <v>2.5</v>
      </c>
      <c r="R1365" s="169">
        <f t="shared" si="52"/>
        <v>1.7</v>
      </c>
    </row>
    <row r="1366" spans="13:18" x14ac:dyDescent="0.2">
      <c r="M1366" s="168" t="s">
        <v>63</v>
      </c>
      <c r="N1366" s="14" t="s">
        <v>64</v>
      </c>
      <c r="O1366" s="167">
        <v>39288</v>
      </c>
      <c r="P1366" s="14">
        <v>17.600000000000001</v>
      </c>
      <c r="Q1366" s="14">
        <f t="shared" si="51"/>
        <v>0</v>
      </c>
      <c r="R1366" s="169">
        <f t="shared" si="52"/>
        <v>1.1666666666666667</v>
      </c>
    </row>
    <row r="1367" spans="13:18" x14ac:dyDescent="0.2">
      <c r="M1367" s="168" t="s">
        <v>63</v>
      </c>
      <c r="N1367" s="14" t="s">
        <v>64</v>
      </c>
      <c r="O1367" s="167">
        <v>39289</v>
      </c>
      <c r="P1367" s="14">
        <v>16.2</v>
      </c>
      <c r="Q1367" s="14">
        <f t="shared" si="51"/>
        <v>0.80000000000000071</v>
      </c>
      <c r="R1367" s="169">
        <f t="shared" si="52"/>
        <v>1.1000000000000003</v>
      </c>
    </row>
    <row r="1368" spans="13:18" x14ac:dyDescent="0.2">
      <c r="M1368" s="168" t="s">
        <v>63</v>
      </c>
      <c r="N1368" s="14" t="s">
        <v>64</v>
      </c>
      <c r="O1368" s="167">
        <v>39290</v>
      </c>
      <c r="P1368" s="14">
        <v>14.9</v>
      </c>
      <c r="Q1368" s="14">
        <f t="shared" si="51"/>
        <v>2.0999999999999996</v>
      </c>
      <c r="R1368" s="169">
        <f t="shared" si="52"/>
        <v>0.96666666666666679</v>
      </c>
    </row>
    <row r="1369" spans="13:18" x14ac:dyDescent="0.2">
      <c r="M1369" s="168" t="s">
        <v>63</v>
      </c>
      <c r="N1369" s="14" t="s">
        <v>64</v>
      </c>
      <c r="O1369" s="167">
        <v>39291</v>
      </c>
      <c r="P1369" s="14">
        <v>15.3</v>
      </c>
      <c r="Q1369" s="14">
        <f t="shared" si="51"/>
        <v>1.6999999999999993</v>
      </c>
      <c r="R1369" s="169">
        <f t="shared" si="52"/>
        <v>1.5333333333333332</v>
      </c>
    </row>
    <row r="1370" spans="13:18" x14ac:dyDescent="0.2">
      <c r="M1370" s="168" t="s">
        <v>63</v>
      </c>
      <c r="N1370" s="14" t="s">
        <v>64</v>
      </c>
      <c r="O1370" s="167">
        <v>39292</v>
      </c>
      <c r="P1370" s="14">
        <v>12.7</v>
      </c>
      <c r="Q1370" s="14">
        <f t="shared" si="51"/>
        <v>4.3000000000000007</v>
      </c>
      <c r="R1370" s="169">
        <f t="shared" si="52"/>
        <v>2.6999999999999997</v>
      </c>
    </row>
    <row r="1371" spans="13:18" x14ac:dyDescent="0.2">
      <c r="M1371" s="168" t="s">
        <v>63</v>
      </c>
      <c r="N1371" s="14" t="s">
        <v>64</v>
      </c>
      <c r="O1371" s="167">
        <v>39293</v>
      </c>
      <c r="P1371" s="14">
        <v>12.9</v>
      </c>
      <c r="Q1371" s="14">
        <f t="shared" si="51"/>
        <v>4.0999999999999996</v>
      </c>
      <c r="R1371" s="169">
        <f t="shared" si="52"/>
        <v>3.3666666666666667</v>
      </c>
    </row>
    <row r="1372" spans="13:18" x14ac:dyDescent="0.2">
      <c r="M1372" s="168" t="s">
        <v>63</v>
      </c>
      <c r="N1372" s="14" t="s">
        <v>64</v>
      </c>
      <c r="O1372" s="167">
        <v>39294</v>
      </c>
      <c r="P1372" s="14">
        <v>15.2</v>
      </c>
      <c r="Q1372" s="14">
        <f t="shared" si="51"/>
        <v>1.8000000000000007</v>
      </c>
      <c r="R1372" s="169">
        <f t="shared" si="52"/>
        <v>3.4000000000000004</v>
      </c>
    </row>
    <row r="1373" spans="13:18" x14ac:dyDescent="0.2">
      <c r="M1373" s="168" t="s">
        <v>63</v>
      </c>
      <c r="N1373" s="14" t="s">
        <v>64</v>
      </c>
      <c r="O1373" s="167">
        <v>39295</v>
      </c>
      <c r="P1373" s="14">
        <v>14.8</v>
      </c>
      <c r="Q1373" s="14">
        <f t="shared" si="51"/>
        <v>2.1999999999999993</v>
      </c>
      <c r="R1373" s="169">
        <f t="shared" si="52"/>
        <v>2.6999999999999997</v>
      </c>
    </row>
    <row r="1374" spans="13:18" x14ac:dyDescent="0.2">
      <c r="M1374" s="168" t="s">
        <v>63</v>
      </c>
      <c r="N1374" s="14" t="s">
        <v>64</v>
      </c>
      <c r="O1374" s="167">
        <v>39296</v>
      </c>
      <c r="P1374" s="14">
        <v>15.8</v>
      </c>
      <c r="Q1374" s="14">
        <f t="shared" si="51"/>
        <v>1.1999999999999993</v>
      </c>
      <c r="R1374" s="169">
        <f t="shared" si="52"/>
        <v>1.7333333333333332</v>
      </c>
    </row>
    <row r="1375" spans="13:18" x14ac:dyDescent="0.2">
      <c r="M1375" s="168" t="s">
        <v>63</v>
      </c>
      <c r="N1375" s="14" t="s">
        <v>64</v>
      </c>
      <c r="O1375" s="167">
        <v>39297</v>
      </c>
      <c r="P1375" s="14">
        <v>15.1</v>
      </c>
      <c r="Q1375" s="14">
        <f t="shared" si="51"/>
        <v>1.9000000000000004</v>
      </c>
      <c r="R1375" s="169">
        <f t="shared" si="52"/>
        <v>1.7666666666666664</v>
      </c>
    </row>
    <row r="1376" spans="13:18" x14ac:dyDescent="0.2">
      <c r="M1376" s="168" t="s">
        <v>63</v>
      </c>
      <c r="N1376" s="14" t="s">
        <v>64</v>
      </c>
      <c r="O1376" s="167">
        <v>39298</v>
      </c>
      <c r="P1376" s="14">
        <v>14.9</v>
      </c>
      <c r="Q1376" s="14">
        <f t="shared" si="51"/>
        <v>2.0999999999999996</v>
      </c>
      <c r="R1376" s="169">
        <f t="shared" si="52"/>
        <v>1.7333333333333332</v>
      </c>
    </row>
    <row r="1377" spans="13:18" x14ac:dyDescent="0.2">
      <c r="M1377" s="168" t="s">
        <v>63</v>
      </c>
      <c r="N1377" s="14" t="s">
        <v>64</v>
      </c>
      <c r="O1377" s="167">
        <v>39299</v>
      </c>
      <c r="P1377" s="14">
        <v>17.8</v>
      </c>
      <c r="Q1377" s="14">
        <f t="shared" si="51"/>
        <v>0</v>
      </c>
      <c r="R1377" s="169">
        <f t="shared" si="52"/>
        <v>1.3333333333333333</v>
      </c>
    </row>
    <row r="1378" spans="13:18" x14ac:dyDescent="0.2">
      <c r="M1378" s="168" t="s">
        <v>63</v>
      </c>
      <c r="N1378" s="14" t="s">
        <v>64</v>
      </c>
      <c r="O1378" s="167">
        <v>39300</v>
      </c>
      <c r="P1378" s="14">
        <v>19.899999999999999</v>
      </c>
      <c r="Q1378" s="14">
        <f t="shared" si="51"/>
        <v>0</v>
      </c>
      <c r="R1378" s="169">
        <f t="shared" si="52"/>
        <v>0.69999999999999984</v>
      </c>
    </row>
    <row r="1379" spans="13:18" x14ac:dyDescent="0.2">
      <c r="M1379" s="168" t="s">
        <v>63</v>
      </c>
      <c r="N1379" s="14" t="s">
        <v>64</v>
      </c>
      <c r="O1379" s="167">
        <v>39301</v>
      </c>
      <c r="P1379" s="14">
        <v>20.399999999999999</v>
      </c>
      <c r="Q1379" s="14">
        <f t="shared" si="51"/>
        <v>0</v>
      </c>
      <c r="R1379" s="169">
        <f t="shared" si="52"/>
        <v>0</v>
      </c>
    </row>
    <row r="1380" spans="13:18" x14ac:dyDescent="0.2">
      <c r="M1380" s="168" t="s">
        <v>63</v>
      </c>
      <c r="N1380" s="14" t="s">
        <v>64</v>
      </c>
      <c r="O1380" s="167">
        <v>39302</v>
      </c>
      <c r="P1380" s="14">
        <v>18</v>
      </c>
      <c r="Q1380" s="14">
        <f t="shared" si="51"/>
        <v>0</v>
      </c>
      <c r="R1380" s="169">
        <f t="shared" si="52"/>
        <v>0</v>
      </c>
    </row>
    <row r="1381" spans="13:18" x14ac:dyDescent="0.2">
      <c r="M1381" s="168" t="s">
        <v>63</v>
      </c>
      <c r="N1381" s="14" t="s">
        <v>64</v>
      </c>
      <c r="O1381" s="167">
        <v>39303</v>
      </c>
      <c r="P1381" s="14">
        <v>19.399999999999999</v>
      </c>
      <c r="Q1381" s="14">
        <f t="shared" si="51"/>
        <v>0</v>
      </c>
      <c r="R1381" s="169">
        <f t="shared" si="52"/>
        <v>0</v>
      </c>
    </row>
    <row r="1382" spans="13:18" x14ac:dyDescent="0.2">
      <c r="M1382" s="168" t="s">
        <v>63</v>
      </c>
      <c r="N1382" s="14" t="s">
        <v>64</v>
      </c>
      <c r="O1382" s="167">
        <v>39304</v>
      </c>
      <c r="P1382" s="14">
        <v>17.899999999999999</v>
      </c>
      <c r="Q1382" s="14">
        <f t="shared" si="51"/>
        <v>0</v>
      </c>
      <c r="R1382" s="169">
        <f t="shared" si="52"/>
        <v>0</v>
      </c>
    </row>
    <row r="1383" spans="13:18" x14ac:dyDescent="0.2">
      <c r="M1383" s="168" t="s">
        <v>63</v>
      </c>
      <c r="N1383" s="14" t="s">
        <v>64</v>
      </c>
      <c r="O1383" s="167">
        <v>39305</v>
      </c>
      <c r="P1383" s="14">
        <v>17.5</v>
      </c>
      <c r="Q1383" s="14">
        <f t="shared" si="51"/>
        <v>0</v>
      </c>
      <c r="R1383" s="169">
        <f t="shared" si="52"/>
        <v>0</v>
      </c>
    </row>
    <row r="1384" spans="13:18" x14ac:dyDescent="0.2">
      <c r="M1384" s="168" t="s">
        <v>63</v>
      </c>
      <c r="N1384" s="14" t="s">
        <v>64</v>
      </c>
      <c r="O1384" s="167">
        <v>39306</v>
      </c>
      <c r="P1384" s="14">
        <v>18.399999999999999</v>
      </c>
      <c r="Q1384" s="14">
        <f t="shared" si="51"/>
        <v>0</v>
      </c>
      <c r="R1384" s="169">
        <f t="shared" si="52"/>
        <v>0</v>
      </c>
    </row>
    <row r="1385" spans="13:18" x14ac:dyDescent="0.2">
      <c r="M1385" s="168" t="s">
        <v>63</v>
      </c>
      <c r="N1385" s="14" t="s">
        <v>64</v>
      </c>
      <c r="O1385" s="167">
        <v>39307</v>
      </c>
      <c r="P1385" s="14">
        <v>18.2</v>
      </c>
      <c r="Q1385" s="14">
        <f t="shared" si="51"/>
        <v>0</v>
      </c>
      <c r="R1385" s="169">
        <f t="shared" si="52"/>
        <v>0</v>
      </c>
    </row>
    <row r="1386" spans="13:18" x14ac:dyDescent="0.2">
      <c r="M1386" s="168" t="s">
        <v>63</v>
      </c>
      <c r="N1386" s="14" t="s">
        <v>64</v>
      </c>
      <c r="O1386" s="167">
        <v>39308</v>
      </c>
      <c r="P1386" s="14">
        <v>15.7</v>
      </c>
      <c r="Q1386" s="14">
        <f t="shared" si="51"/>
        <v>1.3000000000000007</v>
      </c>
      <c r="R1386" s="169">
        <f t="shared" si="52"/>
        <v>0.43333333333333357</v>
      </c>
    </row>
    <row r="1387" spans="13:18" x14ac:dyDescent="0.2">
      <c r="M1387" s="168" t="s">
        <v>63</v>
      </c>
      <c r="N1387" s="14" t="s">
        <v>64</v>
      </c>
      <c r="O1387" s="167">
        <v>39309</v>
      </c>
      <c r="P1387" s="14">
        <v>14.1</v>
      </c>
      <c r="Q1387" s="14">
        <f t="shared" si="51"/>
        <v>2.9000000000000004</v>
      </c>
      <c r="R1387" s="169">
        <f t="shared" si="52"/>
        <v>1.4000000000000004</v>
      </c>
    </row>
    <row r="1388" spans="13:18" x14ac:dyDescent="0.2">
      <c r="M1388" s="168" t="s">
        <v>63</v>
      </c>
      <c r="N1388" s="14" t="s">
        <v>64</v>
      </c>
      <c r="O1388" s="167">
        <v>39310</v>
      </c>
      <c r="P1388" s="14">
        <v>16</v>
      </c>
      <c r="Q1388" s="14">
        <f t="shared" si="51"/>
        <v>1</v>
      </c>
      <c r="R1388" s="169">
        <f t="shared" si="52"/>
        <v>1.7333333333333336</v>
      </c>
    </row>
    <row r="1389" spans="13:18" x14ac:dyDescent="0.2">
      <c r="M1389" s="168" t="s">
        <v>63</v>
      </c>
      <c r="N1389" s="14" t="s">
        <v>64</v>
      </c>
      <c r="O1389" s="167">
        <v>39311</v>
      </c>
      <c r="P1389" s="14">
        <v>13.9</v>
      </c>
      <c r="Q1389" s="14">
        <f t="shared" si="51"/>
        <v>3.0999999999999996</v>
      </c>
      <c r="R1389" s="169">
        <f t="shared" si="52"/>
        <v>2.3333333333333335</v>
      </c>
    </row>
    <row r="1390" spans="13:18" x14ac:dyDescent="0.2">
      <c r="M1390" s="168" t="s">
        <v>63</v>
      </c>
      <c r="N1390" s="14" t="s">
        <v>64</v>
      </c>
      <c r="O1390" s="167">
        <v>39312</v>
      </c>
      <c r="P1390" s="14">
        <v>13.6</v>
      </c>
      <c r="Q1390" s="14">
        <f t="shared" si="51"/>
        <v>3.4000000000000004</v>
      </c>
      <c r="R1390" s="169">
        <f t="shared" si="52"/>
        <v>2.5</v>
      </c>
    </row>
    <row r="1391" spans="13:18" x14ac:dyDescent="0.2">
      <c r="M1391" s="168" t="s">
        <v>63</v>
      </c>
      <c r="N1391" s="14" t="s">
        <v>64</v>
      </c>
      <c r="O1391" s="167">
        <v>39313</v>
      </c>
      <c r="P1391" s="14">
        <v>12.5</v>
      </c>
      <c r="Q1391" s="14">
        <f t="shared" si="51"/>
        <v>4.5</v>
      </c>
      <c r="R1391" s="169">
        <f t="shared" si="52"/>
        <v>3.6666666666666665</v>
      </c>
    </row>
    <row r="1392" spans="13:18" x14ac:dyDescent="0.2">
      <c r="M1392" s="168" t="s">
        <v>63</v>
      </c>
      <c r="N1392" s="14" t="s">
        <v>64</v>
      </c>
      <c r="O1392" s="167">
        <v>39314</v>
      </c>
      <c r="P1392" s="14">
        <v>14.9</v>
      </c>
      <c r="Q1392" s="14">
        <f t="shared" si="51"/>
        <v>2.0999999999999996</v>
      </c>
      <c r="R1392" s="169">
        <f t="shared" si="52"/>
        <v>3.3333333333333335</v>
      </c>
    </row>
    <row r="1393" spans="13:18" x14ac:dyDescent="0.2">
      <c r="M1393" s="168" t="s">
        <v>63</v>
      </c>
      <c r="N1393" s="14" t="s">
        <v>64</v>
      </c>
      <c r="O1393" s="167">
        <v>39315</v>
      </c>
      <c r="P1393" s="14">
        <v>15.9</v>
      </c>
      <c r="Q1393" s="14">
        <f t="shared" si="51"/>
        <v>1.0999999999999996</v>
      </c>
      <c r="R1393" s="169">
        <f t="shared" si="52"/>
        <v>2.5666666666666664</v>
      </c>
    </row>
    <row r="1394" spans="13:18" x14ac:dyDescent="0.2">
      <c r="M1394" s="168" t="s">
        <v>63</v>
      </c>
      <c r="N1394" s="14" t="s">
        <v>64</v>
      </c>
      <c r="O1394" s="167">
        <v>39316</v>
      </c>
      <c r="P1394" s="14">
        <v>17.2</v>
      </c>
      <c r="Q1394" s="14">
        <f t="shared" si="51"/>
        <v>0</v>
      </c>
      <c r="R1394" s="169">
        <f t="shared" si="52"/>
        <v>1.0666666666666664</v>
      </c>
    </row>
    <row r="1395" spans="13:18" x14ac:dyDescent="0.2">
      <c r="M1395" s="168" t="s">
        <v>63</v>
      </c>
      <c r="N1395" s="14" t="s">
        <v>64</v>
      </c>
      <c r="O1395" s="167">
        <v>39317</v>
      </c>
      <c r="P1395" s="14">
        <v>17.2</v>
      </c>
      <c r="Q1395" s="14">
        <f t="shared" si="51"/>
        <v>0</v>
      </c>
      <c r="R1395" s="169">
        <f t="shared" si="52"/>
        <v>0.36666666666666653</v>
      </c>
    </row>
    <row r="1396" spans="13:18" x14ac:dyDescent="0.2">
      <c r="M1396" s="168" t="s">
        <v>63</v>
      </c>
      <c r="N1396" s="14" t="s">
        <v>64</v>
      </c>
      <c r="O1396" s="167">
        <v>39318</v>
      </c>
      <c r="P1396" s="14">
        <v>18.5</v>
      </c>
      <c r="Q1396" s="14">
        <f t="shared" si="51"/>
        <v>0</v>
      </c>
      <c r="R1396" s="169">
        <f t="shared" si="52"/>
        <v>0</v>
      </c>
    </row>
    <row r="1397" spans="13:18" x14ac:dyDescent="0.2">
      <c r="M1397" s="168" t="s">
        <v>63</v>
      </c>
      <c r="N1397" s="14" t="s">
        <v>64</v>
      </c>
      <c r="O1397" s="167">
        <v>39319</v>
      </c>
      <c r="P1397" s="14">
        <v>16.7</v>
      </c>
      <c r="Q1397" s="14">
        <f t="shared" si="51"/>
        <v>0.30000000000000071</v>
      </c>
      <c r="R1397" s="169">
        <f t="shared" si="52"/>
        <v>0.10000000000000024</v>
      </c>
    </row>
    <row r="1398" spans="13:18" x14ac:dyDescent="0.2">
      <c r="M1398" s="168" t="s">
        <v>63</v>
      </c>
      <c r="N1398" s="14" t="s">
        <v>64</v>
      </c>
      <c r="O1398" s="167">
        <v>39320</v>
      </c>
      <c r="P1398" s="14">
        <v>12.1</v>
      </c>
      <c r="Q1398" s="14">
        <f t="shared" si="51"/>
        <v>4.9000000000000004</v>
      </c>
      <c r="R1398" s="169">
        <f t="shared" si="52"/>
        <v>1.7333333333333336</v>
      </c>
    </row>
    <row r="1399" spans="13:18" x14ac:dyDescent="0.2">
      <c r="M1399" s="168" t="s">
        <v>63</v>
      </c>
      <c r="N1399" s="14" t="s">
        <v>64</v>
      </c>
      <c r="O1399" s="167">
        <v>39321</v>
      </c>
      <c r="P1399" s="14">
        <v>10.5</v>
      </c>
      <c r="Q1399" s="14">
        <f t="shared" si="51"/>
        <v>6.5</v>
      </c>
      <c r="R1399" s="169">
        <f t="shared" si="52"/>
        <v>3.9000000000000004</v>
      </c>
    </row>
    <row r="1400" spans="13:18" x14ac:dyDescent="0.2">
      <c r="M1400" s="168" t="s">
        <v>63</v>
      </c>
      <c r="N1400" s="14" t="s">
        <v>64</v>
      </c>
      <c r="O1400" s="167">
        <v>39322</v>
      </c>
      <c r="P1400" s="14">
        <v>9.6999999999999993</v>
      </c>
      <c r="Q1400" s="14">
        <f t="shared" si="51"/>
        <v>7.3000000000000007</v>
      </c>
      <c r="R1400" s="169">
        <f t="shared" si="52"/>
        <v>6.2333333333333343</v>
      </c>
    </row>
    <row r="1401" spans="13:18" x14ac:dyDescent="0.2">
      <c r="M1401" s="168" t="s">
        <v>63</v>
      </c>
      <c r="N1401" s="14" t="s">
        <v>64</v>
      </c>
      <c r="O1401" s="167">
        <v>39323</v>
      </c>
      <c r="P1401" s="14">
        <v>7.4</v>
      </c>
      <c r="Q1401" s="14">
        <f t="shared" si="51"/>
        <v>9.6</v>
      </c>
      <c r="R1401" s="169">
        <f t="shared" si="52"/>
        <v>7.8</v>
      </c>
    </row>
    <row r="1402" spans="13:18" x14ac:dyDescent="0.2">
      <c r="M1402" s="168" t="s">
        <v>63</v>
      </c>
      <c r="N1402" s="14" t="s">
        <v>64</v>
      </c>
      <c r="O1402" s="167">
        <v>39324</v>
      </c>
      <c r="P1402" s="14">
        <v>7.5</v>
      </c>
      <c r="Q1402" s="14">
        <f t="shared" si="51"/>
        <v>9.5</v>
      </c>
      <c r="R1402" s="169">
        <f t="shared" si="52"/>
        <v>8.7999999999999989</v>
      </c>
    </row>
    <row r="1403" spans="13:18" x14ac:dyDescent="0.2">
      <c r="M1403" s="168" t="s">
        <v>63</v>
      </c>
      <c r="N1403" s="14" t="s">
        <v>64</v>
      </c>
      <c r="O1403" s="167">
        <v>39325</v>
      </c>
      <c r="P1403" s="14">
        <v>8.1999999999999993</v>
      </c>
      <c r="Q1403" s="14">
        <f t="shared" si="51"/>
        <v>8.8000000000000007</v>
      </c>
      <c r="R1403" s="169">
        <f t="shared" si="52"/>
        <v>9.3000000000000007</v>
      </c>
    </row>
    <row r="1404" spans="13:18" x14ac:dyDescent="0.2">
      <c r="M1404" s="168" t="s">
        <v>63</v>
      </c>
      <c r="N1404" s="14" t="s">
        <v>64</v>
      </c>
      <c r="O1404" s="167">
        <v>39326</v>
      </c>
      <c r="P1404" s="14">
        <v>7.8</v>
      </c>
      <c r="Q1404" s="14">
        <f t="shared" si="51"/>
        <v>9.1999999999999993</v>
      </c>
      <c r="R1404" s="169">
        <f t="shared" si="52"/>
        <v>9.1666666666666661</v>
      </c>
    </row>
    <row r="1405" spans="13:18" x14ac:dyDescent="0.2">
      <c r="M1405" s="168" t="s">
        <v>63</v>
      </c>
      <c r="N1405" s="14" t="s">
        <v>64</v>
      </c>
      <c r="O1405" s="167">
        <v>39327</v>
      </c>
      <c r="P1405" s="14">
        <v>12.2</v>
      </c>
      <c r="Q1405" s="14">
        <f t="shared" si="51"/>
        <v>4.8000000000000007</v>
      </c>
      <c r="R1405" s="169">
        <f t="shared" si="52"/>
        <v>7.6000000000000005</v>
      </c>
    </row>
    <row r="1406" spans="13:18" x14ac:dyDescent="0.2">
      <c r="M1406" s="168" t="s">
        <v>63</v>
      </c>
      <c r="N1406" s="14" t="s">
        <v>64</v>
      </c>
      <c r="O1406" s="167">
        <v>39328</v>
      </c>
      <c r="P1406" s="14">
        <v>8.5</v>
      </c>
      <c r="Q1406" s="14">
        <f t="shared" si="51"/>
        <v>8.5</v>
      </c>
      <c r="R1406" s="169">
        <f t="shared" si="52"/>
        <v>7.5</v>
      </c>
    </row>
    <row r="1407" spans="13:18" x14ac:dyDescent="0.2">
      <c r="M1407" s="168" t="s">
        <v>63</v>
      </c>
      <c r="N1407" s="14" t="s">
        <v>64</v>
      </c>
      <c r="O1407" s="167">
        <v>39329</v>
      </c>
      <c r="P1407" s="14">
        <v>9.6</v>
      </c>
      <c r="Q1407" s="14">
        <f t="shared" si="51"/>
        <v>7.4</v>
      </c>
      <c r="R1407" s="169">
        <f t="shared" si="52"/>
        <v>6.9000000000000012</v>
      </c>
    </row>
    <row r="1408" spans="13:18" x14ac:dyDescent="0.2">
      <c r="M1408" s="168" t="s">
        <v>63</v>
      </c>
      <c r="N1408" s="14" t="s">
        <v>64</v>
      </c>
      <c r="O1408" s="167">
        <v>39330</v>
      </c>
      <c r="P1408" s="14">
        <v>10.6</v>
      </c>
      <c r="Q1408" s="14">
        <f t="shared" si="51"/>
        <v>6.4</v>
      </c>
      <c r="R1408" s="169">
        <f t="shared" si="52"/>
        <v>7.4333333333333336</v>
      </c>
    </row>
    <row r="1409" spans="13:18" x14ac:dyDescent="0.2">
      <c r="M1409" s="168" t="s">
        <v>63</v>
      </c>
      <c r="N1409" s="14" t="s">
        <v>64</v>
      </c>
      <c r="O1409" s="167">
        <v>39331</v>
      </c>
      <c r="P1409" s="14">
        <v>13.3</v>
      </c>
      <c r="Q1409" s="14">
        <f t="shared" si="51"/>
        <v>3.6999999999999993</v>
      </c>
      <c r="R1409" s="169">
        <f t="shared" si="52"/>
        <v>5.833333333333333</v>
      </c>
    </row>
    <row r="1410" spans="13:18" x14ac:dyDescent="0.2">
      <c r="M1410" s="168" t="s">
        <v>63</v>
      </c>
      <c r="N1410" s="14" t="s">
        <v>64</v>
      </c>
      <c r="O1410" s="167">
        <v>39332</v>
      </c>
      <c r="P1410" s="14">
        <v>12.9</v>
      </c>
      <c r="Q1410" s="14">
        <f t="shared" si="51"/>
        <v>4.0999999999999996</v>
      </c>
      <c r="R1410" s="169">
        <f t="shared" si="52"/>
        <v>4.7333333333333334</v>
      </c>
    </row>
    <row r="1411" spans="13:18" x14ac:dyDescent="0.2">
      <c r="M1411" s="168" t="s">
        <v>63</v>
      </c>
      <c r="N1411" s="14" t="s">
        <v>64</v>
      </c>
      <c r="O1411" s="167">
        <v>39333</v>
      </c>
      <c r="P1411" s="14">
        <v>12.6</v>
      </c>
      <c r="Q1411" s="14">
        <f t="shared" si="51"/>
        <v>4.4000000000000004</v>
      </c>
      <c r="R1411" s="169">
        <f t="shared" si="52"/>
        <v>4.0666666666666664</v>
      </c>
    </row>
    <row r="1412" spans="13:18" x14ac:dyDescent="0.2">
      <c r="M1412" s="168" t="s">
        <v>63</v>
      </c>
      <c r="N1412" s="14" t="s">
        <v>64</v>
      </c>
      <c r="O1412" s="167">
        <v>39334</v>
      </c>
      <c r="P1412" s="14">
        <v>11.8</v>
      </c>
      <c r="Q1412" s="14">
        <f t="shared" si="51"/>
        <v>5.1999999999999993</v>
      </c>
      <c r="R1412" s="169">
        <f t="shared" si="52"/>
        <v>4.5666666666666664</v>
      </c>
    </row>
    <row r="1413" spans="13:18" x14ac:dyDescent="0.2">
      <c r="M1413" s="168" t="s">
        <v>63</v>
      </c>
      <c r="N1413" s="14" t="s">
        <v>64</v>
      </c>
      <c r="O1413" s="167">
        <v>39335</v>
      </c>
      <c r="P1413" s="14">
        <v>10.3</v>
      </c>
      <c r="Q1413" s="14">
        <f t="shared" si="51"/>
        <v>6.6999999999999993</v>
      </c>
      <c r="R1413" s="169">
        <f t="shared" si="52"/>
        <v>5.4333333333333327</v>
      </c>
    </row>
    <row r="1414" spans="13:18" x14ac:dyDescent="0.2">
      <c r="M1414" s="168" t="s">
        <v>63</v>
      </c>
      <c r="N1414" s="14" t="s">
        <v>64</v>
      </c>
      <c r="O1414" s="167">
        <v>39336</v>
      </c>
      <c r="P1414" s="14">
        <v>10.9</v>
      </c>
      <c r="Q1414" s="14">
        <f t="shared" si="51"/>
        <v>6.1</v>
      </c>
      <c r="R1414" s="169">
        <f t="shared" si="52"/>
        <v>6</v>
      </c>
    </row>
    <row r="1415" spans="13:18" x14ac:dyDescent="0.2">
      <c r="M1415" s="168" t="s">
        <v>63</v>
      </c>
      <c r="N1415" s="14" t="s">
        <v>64</v>
      </c>
      <c r="O1415" s="167">
        <v>39337</v>
      </c>
      <c r="P1415" s="14">
        <v>11.6</v>
      </c>
      <c r="Q1415" s="14">
        <f t="shared" si="51"/>
        <v>5.4</v>
      </c>
      <c r="R1415" s="169">
        <f t="shared" si="52"/>
        <v>6.0666666666666664</v>
      </c>
    </row>
    <row r="1416" spans="13:18" x14ac:dyDescent="0.2">
      <c r="M1416" s="168" t="s">
        <v>63</v>
      </c>
      <c r="N1416" s="14" t="s">
        <v>64</v>
      </c>
      <c r="O1416" s="167">
        <v>39338</v>
      </c>
      <c r="P1416" s="14">
        <v>9.1</v>
      </c>
      <c r="Q1416" s="14">
        <f t="shared" si="51"/>
        <v>7.9</v>
      </c>
      <c r="R1416" s="169">
        <f t="shared" si="52"/>
        <v>6.4666666666666659</v>
      </c>
    </row>
    <row r="1417" spans="13:18" x14ac:dyDescent="0.2">
      <c r="M1417" s="168" t="s">
        <v>63</v>
      </c>
      <c r="N1417" s="14" t="s">
        <v>64</v>
      </c>
      <c r="O1417" s="167">
        <v>39339</v>
      </c>
      <c r="P1417" s="14">
        <v>10.3</v>
      </c>
      <c r="Q1417" s="14">
        <f t="shared" si="51"/>
        <v>6.6999999999999993</v>
      </c>
      <c r="R1417" s="169">
        <f t="shared" si="52"/>
        <v>6.666666666666667</v>
      </c>
    </row>
    <row r="1418" spans="13:18" x14ac:dyDescent="0.2">
      <c r="M1418" s="168" t="s">
        <v>63</v>
      </c>
      <c r="N1418" s="14" t="s">
        <v>64</v>
      </c>
      <c r="O1418" s="167">
        <v>39340</v>
      </c>
      <c r="P1418" s="14">
        <v>8.8000000000000007</v>
      </c>
      <c r="Q1418" s="14">
        <f t="shared" si="51"/>
        <v>8.1999999999999993</v>
      </c>
      <c r="R1418" s="169">
        <f t="shared" si="52"/>
        <v>7.5999999999999988</v>
      </c>
    </row>
    <row r="1419" spans="13:18" x14ac:dyDescent="0.2">
      <c r="M1419" s="168" t="s">
        <v>63</v>
      </c>
      <c r="N1419" s="14" t="s">
        <v>64</v>
      </c>
      <c r="O1419" s="167">
        <v>39341</v>
      </c>
      <c r="P1419" s="14">
        <v>2.9</v>
      </c>
      <c r="Q1419" s="14">
        <f t="shared" si="51"/>
        <v>14.1</v>
      </c>
      <c r="R1419" s="169">
        <f t="shared" si="52"/>
        <v>9.6666666666666661</v>
      </c>
    </row>
    <row r="1420" spans="13:18" x14ac:dyDescent="0.2">
      <c r="M1420" s="168" t="s">
        <v>63</v>
      </c>
      <c r="N1420" s="14" t="s">
        <v>64</v>
      </c>
      <c r="O1420" s="167">
        <v>39342</v>
      </c>
      <c r="P1420" s="14">
        <v>8.5</v>
      </c>
      <c r="Q1420" s="14">
        <f t="shared" si="51"/>
        <v>8.5</v>
      </c>
      <c r="R1420" s="169">
        <f t="shared" si="52"/>
        <v>10.266666666666666</v>
      </c>
    </row>
    <row r="1421" spans="13:18" x14ac:dyDescent="0.2">
      <c r="M1421" s="168" t="s">
        <v>63</v>
      </c>
      <c r="N1421" s="14" t="s">
        <v>64</v>
      </c>
      <c r="O1421" s="167">
        <v>39343</v>
      </c>
      <c r="P1421" s="14">
        <v>4.5</v>
      </c>
      <c r="Q1421" s="14">
        <f t="shared" ref="Q1421:Q1484" si="53">IF($D$45&gt;P1421,$D$45-P1421,0)</f>
        <v>12.5</v>
      </c>
      <c r="R1421" s="169">
        <f t="shared" si="52"/>
        <v>11.700000000000001</v>
      </c>
    </row>
    <row r="1422" spans="13:18" x14ac:dyDescent="0.2">
      <c r="M1422" s="168" t="s">
        <v>63</v>
      </c>
      <c r="N1422" s="14" t="s">
        <v>64</v>
      </c>
      <c r="O1422" s="167">
        <v>39344</v>
      </c>
      <c r="P1422" s="14">
        <v>3.6</v>
      </c>
      <c r="Q1422" s="14">
        <f t="shared" si="53"/>
        <v>13.4</v>
      </c>
      <c r="R1422" s="169">
        <f t="shared" si="52"/>
        <v>11.466666666666667</v>
      </c>
    </row>
    <row r="1423" spans="13:18" x14ac:dyDescent="0.2">
      <c r="M1423" s="168" t="s">
        <v>63</v>
      </c>
      <c r="N1423" s="14" t="s">
        <v>64</v>
      </c>
      <c r="O1423" s="167">
        <v>39345</v>
      </c>
      <c r="P1423" s="14">
        <v>8.5</v>
      </c>
      <c r="Q1423" s="14">
        <f t="shared" si="53"/>
        <v>8.5</v>
      </c>
      <c r="R1423" s="169">
        <f t="shared" ref="R1423:R1486" si="54">AVERAGE(Q1421:Q1423)</f>
        <v>11.466666666666667</v>
      </c>
    </row>
    <row r="1424" spans="13:18" x14ac:dyDescent="0.2">
      <c r="M1424" s="168" t="s">
        <v>63</v>
      </c>
      <c r="N1424" s="14" t="s">
        <v>64</v>
      </c>
      <c r="O1424" s="167">
        <v>39346</v>
      </c>
      <c r="P1424" s="14">
        <v>10.9</v>
      </c>
      <c r="Q1424" s="14">
        <f t="shared" si="53"/>
        <v>6.1</v>
      </c>
      <c r="R1424" s="169">
        <f t="shared" si="54"/>
        <v>9.3333333333333339</v>
      </c>
    </row>
    <row r="1425" spans="13:18" x14ac:dyDescent="0.2">
      <c r="M1425" s="168" t="s">
        <v>63</v>
      </c>
      <c r="N1425" s="14" t="s">
        <v>64</v>
      </c>
      <c r="O1425" s="167">
        <v>39347</v>
      </c>
      <c r="P1425" s="14">
        <v>10</v>
      </c>
      <c r="Q1425" s="14">
        <f t="shared" si="53"/>
        <v>7</v>
      </c>
      <c r="R1425" s="169">
        <f t="shared" si="54"/>
        <v>7.2</v>
      </c>
    </row>
    <row r="1426" spans="13:18" x14ac:dyDescent="0.2">
      <c r="M1426" s="168" t="s">
        <v>63</v>
      </c>
      <c r="N1426" s="14" t="s">
        <v>64</v>
      </c>
      <c r="O1426" s="167">
        <v>39348</v>
      </c>
      <c r="P1426" s="14">
        <v>10.5</v>
      </c>
      <c r="Q1426" s="14">
        <f t="shared" si="53"/>
        <v>6.5</v>
      </c>
      <c r="R1426" s="169">
        <f t="shared" si="54"/>
        <v>6.5333333333333341</v>
      </c>
    </row>
    <row r="1427" spans="13:18" x14ac:dyDescent="0.2">
      <c r="M1427" s="168" t="s">
        <v>63</v>
      </c>
      <c r="N1427" s="14" t="s">
        <v>64</v>
      </c>
      <c r="O1427" s="167">
        <v>39349</v>
      </c>
      <c r="P1427" s="14">
        <v>14.5</v>
      </c>
      <c r="Q1427" s="14">
        <f t="shared" si="53"/>
        <v>2.5</v>
      </c>
      <c r="R1427" s="169">
        <f t="shared" si="54"/>
        <v>5.333333333333333</v>
      </c>
    </row>
    <row r="1428" spans="13:18" x14ac:dyDescent="0.2">
      <c r="M1428" s="168" t="s">
        <v>63</v>
      </c>
      <c r="N1428" s="14" t="s">
        <v>64</v>
      </c>
      <c r="O1428" s="167">
        <v>39350</v>
      </c>
      <c r="P1428" s="14">
        <v>11.6</v>
      </c>
      <c r="Q1428" s="14">
        <f t="shared" si="53"/>
        <v>5.4</v>
      </c>
      <c r="R1428" s="169">
        <f t="shared" si="54"/>
        <v>4.8</v>
      </c>
    </row>
    <row r="1429" spans="13:18" x14ac:dyDescent="0.2">
      <c r="M1429" s="168" t="s">
        <v>63</v>
      </c>
      <c r="N1429" s="14" t="s">
        <v>64</v>
      </c>
      <c r="O1429" s="167">
        <v>39351</v>
      </c>
      <c r="P1429" s="14">
        <v>10.9</v>
      </c>
      <c r="Q1429" s="14">
        <f t="shared" si="53"/>
        <v>6.1</v>
      </c>
      <c r="R1429" s="169">
        <f t="shared" si="54"/>
        <v>4.666666666666667</v>
      </c>
    </row>
    <row r="1430" spans="13:18" x14ac:dyDescent="0.2">
      <c r="M1430" s="168" t="s">
        <v>63</v>
      </c>
      <c r="N1430" s="14" t="s">
        <v>64</v>
      </c>
      <c r="O1430" s="167">
        <v>39352</v>
      </c>
      <c r="P1430" s="14">
        <v>7</v>
      </c>
      <c r="Q1430" s="14">
        <f t="shared" si="53"/>
        <v>10</v>
      </c>
      <c r="R1430" s="169">
        <f t="shared" si="54"/>
        <v>7.166666666666667</v>
      </c>
    </row>
    <row r="1431" spans="13:18" x14ac:dyDescent="0.2">
      <c r="M1431" s="168" t="s">
        <v>63</v>
      </c>
      <c r="N1431" s="14" t="s">
        <v>64</v>
      </c>
      <c r="O1431" s="167">
        <v>39353</v>
      </c>
      <c r="P1431" s="14">
        <v>3.5</v>
      </c>
      <c r="Q1431" s="14">
        <f t="shared" si="53"/>
        <v>13.5</v>
      </c>
      <c r="R1431" s="169">
        <f t="shared" si="54"/>
        <v>9.8666666666666671</v>
      </c>
    </row>
    <row r="1432" spans="13:18" x14ac:dyDescent="0.2">
      <c r="M1432" s="168" t="s">
        <v>63</v>
      </c>
      <c r="N1432" s="14" t="s">
        <v>64</v>
      </c>
      <c r="O1432" s="167">
        <v>39354</v>
      </c>
      <c r="P1432" s="14">
        <v>6.1</v>
      </c>
      <c r="Q1432" s="14">
        <f t="shared" si="53"/>
        <v>10.9</v>
      </c>
      <c r="R1432" s="169">
        <f t="shared" si="54"/>
        <v>11.466666666666667</v>
      </c>
    </row>
    <row r="1433" spans="13:18" x14ac:dyDescent="0.2">
      <c r="M1433" s="168" t="s">
        <v>63</v>
      </c>
      <c r="N1433" s="14" t="s">
        <v>64</v>
      </c>
      <c r="O1433" s="167">
        <v>39355</v>
      </c>
      <c r="P1433" s="14">
        <v>11.4</v>
      </c>
      <c r="Q1433" s="14">
        <f t="shared" si="53"/>
        <v>5.6</v>
      </c>
      <c r="R1433" s="169">
        <f t="shared" si="54"/>
        <v>10</v>
      </c>
    </row>
    <row r="1434" spans="13:18" x14ac:dyDescent="0.2">
      <c r="M1434" s="168" t="s">
        <v>63</v>
      </c>
      <c r="N1434" s="14" t="s">
        <v>64</v>
      </c>
      <c r="O1434" s="167">
        <v>39356</v>
      </c>
      <c r="P1434" s="14">
        <v>9.8000000000000007</v>
      </c>
      <c r="Q1434" s="14">
        <f t="shared" si="53"/>
        <v>7.1999999999999993</v>
      </c>
      <c r="R1434" s="169">
        <f t="shared" si="54"/>
        <v>7.8999999999999995</v>
      </c>
    </row>
    <row r="1435" spans="13:18" x14ac:dyDescent="0.2">
      <c r="M1435" s="168" t="s">
        <v>63</v>
      </c>
      <c r="N1435" s="14" t="s">
        <v>64</v>
      </c>
      <c r="O1435" s="167">
        <v>39357</v>
      </c>
      <c r="P1435" s="14">
        <v>5.0999999999999996</v>
      </c>
      <c r="Q1435" s="14">
        <f t="shared" si="53"/>
        <v>11.9</v>
      </c>
      <c r="R1435" s="169">
        <f t="shared" si="54"/>
        <v>8.2333333333333325</v>
      </c>
    </row>
    <row r="1436" spans="13:18" x14ac:dyDescent="0.2">
      <c r="M1436" s="168" t="s">
        <v>63</v>
      </c>
      <c r="N1436" s="14" t="s">
        <v>64</v>
      </c>
      <c r="O1436" s="167">
        <v>39358</v>
      </c>
      <c r="P1436" s="14">
        <v>5</v>
      </c>
      <c r="Q1436" s="14">
        <f t="shared" si="53"/>
        <v>12</v>
      </c>
      <c r="R1436" s="169">
        <f t="shared" si="54"/>
        <v>10.366666666666667</v>
      </c>
    </row>
    <row r="1437" spans="13:18" x14ac:dyDescent="0.2">
      <c r="M1437" s="168" t="s">
        <v>63</v>
      </c>
      <c r="N1437" s="14" t="s">
        <v>64</v>
      </c>
      <c r="O1437" s="167">
        <v>39359</v>
      </c>
      <c r="P1437" s="14">
        <v>5.7</v>
      </c>
      <c r="Q1437" s="14">
        <f t="shared" si="53"/>
        <v>11.3</v>
      </c>
      <c r="R1437" s="169">
        <f t="shared" si="54"/>
        <v>11.733333333333334</v>
      </c>
    </row>
    <row r="1438" spans="13:18" x14ac:dyDescent="0.2">
      <c r="M1438" s="168" t="s">
        <v>63</v>
      </c>
      <c r="N1438" s="14" t="s">
        <v>64</v>
      </c>
      <c r="O1438" s="167">
        <v>39360</v>
      </c>
      <c r="P1438" s="14">
        <v>5.9</v>
      </c>
      <c r="Q1438" s="14">
        <f t="shared" si="53"/>
        <v>11.1</v>
      </c>
      <c r="R1438" s="169">
        <f t="shared" si="54"/>
        <v>11.466666666666667</v>
      </c>
    </row>
    <row r="1439" spans="13:18" x14ac:dyDescent="0.2">
      <c r="M1439" s="168" t="s">
        <v>63</v>
      </c>
      <c r="N1439" s="14" t="s">
        <v>64</v>
      </c>
      <c r="O1439" s="167">
        <v>39361</v>
      </c>
      <c r="P1439" s="14">
        <v>4.8</v>
      </c>
      <c r="Q1439" s="14">
        <f t="shared" si="53"/>
        <v>12.2</v>
      </c>
      <c r="R1439" s="169">
        <f t="shared" si="54"/>
        <v>11.533333333333331</v>
      </c>
    </row>
    <row r="1440" spans="13:18" x14ac:dyDescent="0.2">
      <c r="M1440" s="168" t="s">
        <v>63</v>
      </c>
      <c r="N1440" s="14" t="s">
        <v>64</v>
      </c>
      <c r="O1440" s="167">
        <v>39362</v>
      </c>
      <c r="P1440" s="14">
        <v>9.8000000000000007</v>
      </c>
      <c r="Q1440" s="14">
        <f t="shared" si="53"/>
        <v>7.1999999999999993</v>
      </c>
      <c r="R1440" s="169">
        <f t="shared" si="54"/>
        <v>10.166666666666666</v>
      </c>
    </row>
    <row r="1441" spans="13:18" x14ac:dyDescent="0.2">
      <c r="M1441" s="168" t="s">
        <v>63</v>
      </c>
      <c r="N1441" s="14" t="s">
        <v>64</v>
      </c>
      <c r="O1441" s="167">
        <v>39363</v>
      </c>
      <c r="P1441" s="14">
        <v>5.9</v>
      </c>
      <c r="Q1441" s="14">
        <f t="shared" si="53"/>
        <v>11.1</v>
      </c>
      <c r="R1441" s="169">
        <f t="shared" si="54"/>
        <v>10.166666666666666</v>
      </c>
    </row>
    <row r="1442" spans="13:18" x14ac:dyDescent="0.2">
      <c r="M1442" s="168" t="s">
        <v>63</v>
      </c>
      <c r="N1442" s="14" t="s">
        <v>64</v>
      </c>
      <c r="O1442" s="167">
        <v>39364</v>
      </c>
      <c r="P1442" s="14">
        <v>2.2999999999999998</v>
      </c>
      <c r="Q1442" s="14">
        <f t="shared" si="53"/>
        <v>14.7</v>
      </c>
      <c r="R1442" s="169">
        <f t="shared" si="54"/>
        <v>11</v>
      </c>
    </row>
    <row r="1443" spans="13:18" x14ac:dyDescent="0.2">
      <c r="M1443" s="168" t="s">
        <v>63</v>
      </c>
      <c r="N1443" s="14" t="s">
        <v>64</v>
      </c>
      <c r="O1443" s="167">
        <v>39365</v>
      </c>
      <c r="P1443" s="14">
        <v>1.5</v>
      </c>
      <c r="Q1443" s="14">
        <f t="shared" si="53"/>
        <v>15.5</v>
      </c>
      <c r="R1443" s="169">
        <f t="shared" si="54"/>
        <v>13.766666666666666</v>
      </c>
    </row>
    <row r="1444" spans="13:18" x14ac:dyDescent="0.2">
      <c r="M1444" s="168" t="s">
        <v>63</v>
      </c>
      <c r="N1444" s="14" t="s">
        <v>64</v>
      </c>
      <c r="O1444" s="167">
        <v>39366</v>
      </c>
      <c r="P1444" s="14">
        <v>1.6</v>
      </c>
      <c r="Q1444" s="14">
        <f t="shared" si="53"/>
        <v>15.4</v>
      </c>
      <c r="R1444" s="169">
        <f t="shared" si="54"/>
        <v>15.200000000000001</v>
      </c>
    </row>
    <row r="1445" spans="13:18" x14ac:dyDescent="0.2">
      <c r="M1445" s="168" t="s">
        <v>63</v>
      </c>
      <c r="N1445" s="14" t="s">
        <v>64</v>
      </c>
      <c r="O1445" s="167">
        <v>39367</v>
      </c>
      <c r="P1445" s="14">
        <v>2.5</v>
      </c>
      <c r="Q1445" s="14">
        <f t="shared" si="53"/>
        <v>14.5</v>
      </c>
      <c r="R1445" s="169">
        <f t="shared" si="54"/>
        <v>15.133333333333333</v>
      </c>
    </row>
    <row r="1446" spans="13:18" x14ac:dyDescent="0.2">
      <c r="M1446" s="168" t="s">
        <v>63</v>
      </c>
      <c r="N1446" s="14" t="s">
        <v>64</v>
      </c>
      <c r="O1446" s="167">
        <v>39368</v>
      </c>
      <c r="P1446" s="14">
        <v>0.3</v>
      </c>
      <c r="Q1446" s="14">
        <f t="shared" si="53"/>
        <v>16.7</v>
      </c>
      <c r="R1446" s="169">
        <f t="shared" si="54"/>
        <v>15.533333333333331</v>
      </c>
    </row>
    <row r="1447" spans="13:18" x14ac:dyDescent="0.2">
      <c r="M1447" s="168" t="s">
        <v>63</v>
      </c>
      <c r="N1447" s="14" t="s">
        <v>64</v>
      </c>
      <c r="O1447" s="167">
        <v>39369</v>
      </c>
      <c r="P1447" s="14">
        <v>9.4</v>
      </c>
      <c r="Q1447" s="14">
        <f t="shared" si="53"/>
        <v>7.6</v>
      </c>
      <c r="R1447" s="169">
        <f t="shared" si="54"/>
        <v>12.933333333333332</v>
      </c>
    </row>
    <row r="1448" spans="13:18" x14ac:dyDescent="0.2">
      <c r="M1448" s="168" t="s">
        <v>63</v>
      </c>
      <c r="N1448" s="14" t="s">
        <v>64</v>
      </c>
      <c r="O1448" s="167">
        <v>39370</v>
      </c>
      <c r="P1448" s="14">
        <v>8.6999999999999993</v>
      </c>
      <c r="Q1448" s="14">
        <f t="shared" si="53"/>
        <v>8.3000000000000007</v>
      </c>
      <c r="R1448" s="169">
        <f t="shared" si="54"/>
        <v>10.866666666666665</v>
      </c>
    </row>
    <row r="1449" spans="13:18" x14ac:dyDescent="0.2">
      <c r="M1449" s="168" t="s">
        <v>63</v>
      </c>
      <c r="N1449" s="14" t="s">
        <v>64</v>
      </c>
      <c r="O1449" s="167">
        <v>39371</v>
      </c>
      <c r="P1449" s="14">
        <v>10.8</v>
      </c>
      <c r="Q1449" s="14">
        <f t="shared" si="53"/>
        <v>6.1999999999999993</v>
      </c>
      <c r="R1449" s="169">
        <f t="shared" si="54"/>
        <v>7.3666666666666671</v>
      </c>
    </row>
    <row r="1450" spans="13:18" x14ac:dyDescent="0.2">
      <c r="M1450" s="168" t="s">
        <v>63</v>
      </c>
      <c r="N1450" s="14" t="s">
        <v>64</v>
      </c>
      <c r="O1450" s="167">
        <v>39372</v>
      </c>
      <c r="P1450" s="14">
        <v>7.6</v>
      </c>
      <c r="Q1450" s="14">
        <f t="shared" si="53"/>
        <v>9.4</v>
      </c>
      <c r="R1450" s="169">
        <f t="shared" si="54"/>
        <v>7.9666666666666659</v>
      </c>
    </row>
    <row r="1451" spans="13:18" x14ac:dyDescent="0.2">
      <c r="M1451" s="168" t="s">
        <v>63</v>
      </c>
      <c r="N1451" s="14" t="s">
        <v>64</v>
      </c>
      <c r="O1451" s="167">
        <v>39373</v>
      </c>
      <c r="P1451" s="14">
        <v>3.4</v>
      </c>
      <c r="Q1451" s="14">
        <f t="shared" si="53"/>
        <v>13.6</v>
      </c>
      <c r="R1451" s="169">
        <f t="shared" si="54"/>
        <v>9.7333333333333325</v>
      </c>
    </row>
    <row r="1452" spans="13:18" x14ac:dyDescent="0.2">
      <c r="M1452" s="168" t="s">
        <v>63</v>
      </c>
      <c r="N1452" s="14" t="s">
        <v>64</v>
      </c>
      <c r="O1452" s="167">
        <v>39374</v>
      </c>
      <c r="P1452" s="14">
        <v>3.3</v>
      </c>
      <c r="Q1452" s="14">
        <f t="shared" si="53"/>
        <v>13.7</v>
      </c>
      <c r="R1452" s="169">
        <f t="shared" si="54"/>
        <v>12.233333333333334</v>
      </c>
    </row>
    <row r="1453" spans="13:18" x14ac:dyDescent="0.2">
      <c r="M1453" s="168" t="s">
        <v>63</v>
      </c>
      <c r="N1453" s="14" t="s">
        <v>64</v>
      </c>
      <c r="O1453" s="167">
        <v>39375</v>
      </c>
      <c r="P1453" s="14">
        <v>1.4</v>
      </c>
      <c r="Q1453" s="14">
        <f t="shared" si="53"/>
        <v>15.6</v>
      </c>
      <c r="R1453" s="169">
        <f t="shared" si="54"/>
        <v>14.299999999999999</v>
      </c>
    </row>
    <row r="1454" spans="13:18" x14ac:dyDescent="0.2">
      <c r="M1454" s="168" t="s">
        <v>63</v>
      </c>
      <c r="N1454" s="14" t="s">
        <v>64</v>
      </c>
      <c r="O1454" s="167">
        <v>39376</v>
      </c>
      <c r="P1454" s="14">
        <v>5.0999999999999996</v>
      </c>
      <c r="Q1454" s="14">
        <f t="shared" si="53"/>
        <v>11.9</v>
      </c>
      <c r="R1454" s="169">
        <f t="shared" si="54"/>
        <v>13.733333333333333</v>
      </c>
    </row>
    <row r="1455" spans="13:18" x14ac:dyDescent="0.2">
      <c r="M1455" s="168" t="s">
        <v>63</v>
      </c>
      <c r="N1455" s="14" t="s">
        <v>64</v>
      </c>
      <c r="O1455" s="167">
        <v>39377</v>
      </c>
      <c r="P1455" s="14">
        <v>7.2</v>
      </c>
      <c r="Q1455" s="14">
        <f t="shared" si="53"/>
        <v>9.8000000000000007</v>
      </c>
      <c r="R1455" s="169">
        <f t="shared" si="54"/>
        <v>12.433333333333332</v>
      </c>
    </row>
    <row r="1456" spans="13:18" x14ac:dyDescent="0.2">
      <c r="M1456" s="168" t="s">
        <v>63</v>
      </c>
      <c r="N1456" s="14" t="s">
        <v>64</v>
      </c>
      <c r="O1456" s="167">
        <v>39378</v>
      </c>
      <c r="P1456" s="14">
        <v>5</v>
      </c>
      <c r="Q1456" s="14">
        <f t="shared" si="53"/>
        <v>12</v>
      </c>
      <c r="R1456" s="169">
        <f t="shared" si="54"/>
        <v>11.233333333333334</v>
      </c>
    </row>
    <row r="1457" spans="13:18" x14ac:dyDescent="0.2">
      <c r="M1457" s="168" t="s">
        <v>63</v>
      </c>
      <c r="N1457" s="14" t="s">
        <v>64</v>
      </c>
      <c r="O1457" s="167">
        <v>39379</v>
      </c>
      <c r="P1457" s="14">
        <v>3.7</v>
      </c>
      <c r="Q1457" s="14">
        <f t="shared" si="53"/>
        <v>13.3</v>
      </c>
      <c r="R1457" s="169">
        <f t="shared" si="54"/>
        <v>11.700000000000001</v>
      </c>
    </row>
    <row r="1458" spans="13:18" x14ac:dyDescent="0.2">
      <c r="M1458" s="168" t="s">
        <v>63</v>
      </c>
      <c r="N1458" s="14" t="s">
        <v>64</v>
      </c>
      <c r="O1458" s="167">
        <v>39380</v>
      </c>
      <c r="P1458" s="14">
        <v>1.6</v>
      </c>
      <c r="Q1458" s="14">
        <f t="shared" si="53"/>
        <v>15.4</v>
      </c>
      <c r="R1458" s="169">
        <f t="shared" si="54"/>
        <v>13.566666666666668</v>
      </c>
    </row>
    <row r="1459" spans="13:18" x14ac:dyDescent="0.2">
      <c r="M1459" s="168" t="s">
        <v>63</v>
      </c>
      <c r="N1459" s="14" t="s">
        <v>64</v>
      </c>
      <c r="O1459" s="167">
        <v>39381</v>
      </c>
      <c r="P1459" s="14">
        <v>0</v>
      </c>
      <c r="Q1459" s="14">
        <f t="shared" si="53"/>
        <v>17</v>
      </c>
      <c r="R1459" s="169">
        <f t="shared" si="54"/>
        <v>15.233333333333334</v>
      </c>
    </row>
    <row r="1460" spans="13:18" x14ac:dyDescent="0.2">
      <c r="M1460" s="168" t="s">
        <v>63</v>
      </c>
      <c r="N1460" s="14" t="s">
        <v>64</v>
      </c>
      <c r="O1460" s="167">
        <v>39382</v>
      </c>
      <c r="P1460" s="14">
        <v>5.9</v>
      </c>
      <c r="Q1460" s="14">
        <f t="shared" si="53"/>
        <v>11.1</v>
      </c>
      <c r="R1460" s="169">
        <f t="shared" si="54"/>
        <v>14.5</v>
      </c>
    </row>
    <row r="1461" spans="13:18" x14ac:dyDescent="0.2">
      <c r="M1461" s="168" t="s">
        <v>63</v>
      </c>
      <c r="N1461" s="14" t="s">
        <v>64</v>
      </c>
      <c r="O1461" s="167">
        <v>39383</v>
      </c>
      <c r="P1461" s="14">
        <v>8.5</v>
      </c>
      <c r="Q1461" s="14">
        <f t="shared" si="53"/>
        <v>8.5</v>
      </c>
      <c r="R1461" s="169">
        <f t="shared" si="54"/>
        <v>12.200000000000001</v>
      </c>
    </row>
    <row r="1462" spans="13:18" x14ac:dyDescent="0.2">
      <c r="M1462" s="168" t="s">
        <v>63</v>
      </c>
      <c r="N1462" s="14" t="s">
        <v>64</v>
      </c>
      <c r="O1462" s="167">
        <v>39384</v>
      </c>
      <c r="P1462" s="14">
        <v>8.9</v>
      </c>
      <c r="Q1462" s="14">
        <f t="shared" si="53"/>
        <v>8.1</v>
      </c>
      <c r="R1462" s="169">
        <f t="shared" si="54"/>
        <v>9.2333333333333343</v>
      </c>
    </row>
    <row r="1463" spans="13:18" x14ac:dyDescent="0.2">
      <c r="M1463" s="168" t="s">
        <v>63</v>
      </c>
      <c r="N1463" s="14" t="s">
        <v>64</v>
      </c>
      <c r="O1463" s="167">
        <v>39385</v>
      </c>
      <c r="P1463" s="14">
        <v>4.3</v>
      </c>
      <c r="Q1463" s="14">
        <f t="shared" si="53"/>
        <v>12.7</v>
      </c>
      <c r="R1463" s="169">
        <f t="shared" si="54"/>
        <v>9.7666666666666675</v>
      </c>
    </row>
    <row r="1464" spans="13:18" x14ac:dyDescent="0.2">
      <c r="M1464" s="168" t="s">
        <v>63</v>
      </c>
      <c r="N1464" s="14" t="s">
        <v>64</v>
      </c>
      <c r="O1464" s="167">
        <v>39386</v>
      </c>
      <c r="P1464" s="14">
        <v>2.5</v>
      </c>
      <c r="Q1464" s="14">
        <f t="shared" si="53"/>
        <v>14.5</v>
      </c>
      <c r="R1464" s="169">
        <f t="shared" si="54"/>
        <v>11.766666666666666</v>
      </c>
    </row>
    <row r="1465" spans="13:18" x14ac:dyDescent="0.2">
      <c r="M1465" s="168" t="s">
        <v>63</v>
      </c>
      <c r="N1465" s="14" t="s">
        <v>64</v>
      </c>
      <c r="O1465" s="167">
        <v>39387</v>
      </c>
      <c r="P1465" s="14">
        <v>7</v>
      </c>
      <c r="Q1465" s="14">
        <f t="shared" si="53"/>
        <v>10</v>
      </c>
      <c r="R1465" s="169">
        <f t="shared" si="54"/>
        <v>12.4</v>
      </c>
    </row>
    <row r="1466" spans="13:18" x14ac:dyDescent="0.2">
      <c r="M1466" s="168" t="s">
        <v>63</v>
      </c>
      <c r="N1466" s="14" t="s">
        <v>64</v>
      </c>
      <c r="O1466" s="167">
        <v>39388</v>
      </c>
      <c r="P1466" s="14">
        <v>-0.5</v>
      </c>
      <c r="Q1466" s="14">
        <f t="shared" si="53"/>
        <v>17.5</v>
      </c>
      <c r="R1466" s="169">
        <f t="shared" si="54"/>
        <v>14</v>
      </c>
    </row>
    <row r="1467" spans="13:18" x14ac:dyDescent="0.2">
      <c r="M1467" s="168" t="s">
        <v>63</v>
      </c>
      <c r="N1467" s="14" t="s">
        <v>64</v>
      </c>
      <c r="O1467" s="167">
        <v>39389</v>
      </c>
      <c r="P1467" s="14">
        <v>0.6</v>
      </c>
      <c r="Q1467" s="14">
        <f t="shared" si="53"/>
        <v>16.399999999999999</v>
      </c>
      <c r="R1467" s="169">
        <f t="shared" si="54"/>
        <v>14.633333333333333</v>
      </c>
    </row>
    <row r="1468" spans="13:18" x14ac:dyDescent="0.2">
      <c r="M1468" s="168" t="s">
        <v>63</v>
      </c>
      <c r="N1468" s="14" t="s">
        <v>64</v>
      </c>
      <c r="O1468" s="167">
        <v>39390</v>
      </c>
      <c r="P1468" s="14">
        <v>0.7</v>
      </c>
      <c r="Q1468" s="14">
        <f t="shared" si="53"/>
        <v>16.3</v>
      </c>
      <c r="R1468" s="169">
        <f t="shared" si="54"/>
        <v>16.733333333333334</v>
      </c>
    </row>
    <row r="1469" spans="13:18" x14ac:dyDescent="0.2">
      <c r="M1469" s="168" t="s">
        <v>63</v>
      </c>
      <c r="N1469" s="14" t="s">
        <v>64</v>
      </c>
      <c r="O1469" s="167">
        <v>39391</v>
      </c>
      <c r="P1469" s="14">
        <v>2.4</v>
      </c>
      <c r="Q1469" s="14">
        <f t="shared" si="53"/>
        <v>14.6</v>
      </c>
      <c r="R1469" s="169">
        <f t="shared" si="54"/>
        <v>15.766666666666667</v>
      </c>
    </row>
    <row r="1470" spans="13:18" x14ac:dyDescent="0.2">
      <c r="M1470" s="168" t="s">
        <v>63</v>
      </c>
      <c r="N1470" s="14" t="s">
        <v>64</v>
      </c>
      <c r="O1470" s="167">
        <v>39392</v>
      </c>
      <c r="P1470" s="14">
        <v>1.5</v>
      </c>
      <c r="Q1470" s="14">
        <f t="shared" si="53"/>
        <v>15.5</v>
      </c>
      <c r="R1470" s="169">
        <f t="shared" si="54"/>
        <v>15.466666666666667</v>
      </c>
    </row>
    <row r="1471" spans="13:18" x14ac:dyDescent="0.2">
      <c r="M1471" s="168" t="s">
        <v>63</v>
      </c>
      <c r="N1471" s="14" t="s">
        <v>64</v>
      </c>
      <c r="O1471" s="167">
        <v>39393</v>
      </c>
      <c r="P1471" s="14">
        <v>-2</v>
      </c>
      <c r="Q1471" s="14">
        <f t="shared" si="53"/>
        <v>19</v>
      </c>
      <c r="R1471" s="169">
        <f t="shared" si="54"/>
        <v>16.366666666666667</v>
      </c>
    </row>
    <row r="1472" spans="13:18" x14ac:dyDescent="0.2">
      <c r="M1472" s="168" t="s">
        <v>63</v>
      </c>
      <c r="N1472" s="14" t="s">
        <v>64</v>
      </c>
      <c r="O1472" s="167">
        <v>39394</v>
      </c>
      <c r="P1472" s="14">
        <v>0</v>
      </c>
      <c r="Q1472" s="14">
        <f t="shared" si="53"/>
        <v>17</v>
      </c>
      <c r="R1472" s="169">
        <f t="shared" si="54"/>
        <v>17.166666666666668</v>
      </c>
    </row>
    <row r="1473" spans="13:18" x14ac:dyDescent="0.2">
      <c r="M1473" s="168" t="s">
        <v>63</v>
      </c>
      <c r="N1473" s="14" t="s">
        <v>64</v>
      </c>
      <c r="O1473" s="167">
        <v>39395</v>
      </c>
      <c r="P1473" s="14">
        <v>1.4</v>
      </c>
      <c r="Q1473" s="14">
        <f t="shared" si="53"/>
        <v>15.6</v>
      </c>
      <c r="R1473" s="169">
        <f t="shared" si="54"/>
        <v>17.2</v>
      </c>
    </row>
    <row r="1474" spans="13:18" x14ac:dyDescent="0.2">
      <c r="M1474" s="168" t="s">
        <v>63</v>
      </c>
      <c r="N1474" s="14" t="s">
        <v>64</v>
      </c>
      <c r="O1474" s="167">
        <v>39396</v>
      </c>
      <c r="P1474" s="14">
        <v>-2.2000000000000002</v>
      </c>
      <c r="Q1474" s="14">
        <f t="shared" si="53"/>
        <v>19.2</v>
      </c>
      <c r="R1474" s="169">
        <f t="shared" si="54"/>
        <v>17.266666666666666</v>
      </c>
    </row>
    <row r="1475" spans="13:18" x14ac:dyDescent="0.2">
      <c r="M1475" s="168" t="s">
        <v>63</v>
      </c>
      <c r="N1475" s="14" t="s">
        <v>64</v>
      </c>
      <c r="O1475" s="167">
        <v>39397</v>
      </c>
      <c r="P1475" s="14">
        <v>-5.9</v>
      </c>
      <c r="Q1475" s="14">
        <f t="shared" si="53"/>
        <v>22.9</v>
      </c>
      <c r="R1475" s="169">
        <f t="shared" si="54"/>
        <v>19.233333333333331</v>
      </c>
    </row>
    <row r="1476" spans="13:18" x14ac:dyDescent="0.2">
      <c r="M1476" s="168" t="s">
        <v>63</v>
      </c>
      <c r="N1476" s="14" t="s">
        <v>64</v>
      </c>
      <c r="O1476" s="167">
        <v>39398</v>
      </c>
      <c r="P1476" s="14">
        <v>-4.4000000000000004</v>
      </c>
      <c r="Q1476" s="14">
        <f t="shared" si="53"/>
        <v>21.4</v>
      </c>
      <c r="R1476" s="169">
        <f t="shared" si="54"/>
        <v>21.166666666666664</v>
      </c>
    </row>
    <row r="1477" spans="13:18" x14ac:dyDescent="0.2">
      <c r="M1477" s="168" t="s">
        <v>63</v>
      </c>
      <c r="N1477" s="14" t="s">
        <v>64</v>
      </c>
      <c r="O1477" s="167">
        <v>39399</v>
      </c>
      <c r="P1477" s="14">
        <v>-0.5</v>
      </c>
      <c r="Q1477" s="14">
        <f t="shared" si="53"/>
        <v>17.5</v>
      </c>
      <c r="R1477" s="169">
        <f t="shared" si="54"/>
        <v>20.599999999999998</v>
      </c>
    </row>
    <row r="1478" spans="13:18" x14ac:dyDescent="0.2">
      <c r="M1478" s="168" t="s">
        <v>63</v>
      </c>
      <c r="N1478" s="14" t="s">
        <v>64</v>
      </c>
      <c r="O1478" s="167">
        <v>39400</v>
      </c>
      <c r="P1478" s="14">
        <v>-1.8</v>
      </c>
      <c r="Q1478" s="14">
        <f t="shared" si="53"/>
        <v>18.8</v>
      </c>
      <c r="R1478" s="169">
        <f t="shared" si="54"/>
        <v>19.233333333333334</v>
      </c>
    </row>
    <row r="1479" spans="13:18" x14ac:dyDescent="0.2">
      <c r="M1479" s="168" t="s">
        <v>63</v>
      </c>
      <c r="N1479" s="14" t="s">
        <v>64</v>
      </c>
      <c r="O1479" s="167">
        <v>39401</v>
      </c>
      <c r="P1479" s="14">
        <v>-7.8</v>
      </c>
      <c r="Q1479" s="14">
        <f t="shared" si="53"/>
        <v>24.8</v>
      </c>
      <c r="R1479" s="169">
        <f t="shared" si="54"/>
        <v>20.366666666666664</v>
      </c>
    </row>
    <row r="1480" spans="13:18" x14ac:dyDescent="0.2">
      <c r="M1480" s="168" t="s">
        <v>63</v>
      </c>
      <c r="N1480" s="14" t="s">
        <v>64</v>
      </c>
      <c r="O1480" s="167">
        <v>39402</v>
      </c>
      <c r="P1480" s="14">
        <v>-4.4000000000000004</v>
      </c>
      <c r="Q1480" s="14">
        <f t="shared" si="53"/>
        <v>21.4</v>
      </c>
      <c r="R1480" s="169">
        <f t="shared" si="54"/>
        <v>21.666666666666668</v>
      </c>
    </row>
    <row r="1481" spans="13:18" x14ac:dyDescent="0.2">
      <c r="M1481" s="168" t="s">
        <v>63</v>
      </c>
      <c r="N1481" s="14" t="s">
        <v>64</v>
      </c>
      <c r="O1481" s="167">
        <v>39403</v>
      </c>
      <c r="P1481" s="14">
        <v>-3.5</v>
      </c>
      <c r="Q1481" s="14">
        <f t="shared" si="53"/>
        <v>20.5</v>
      </c>
      <c r="R1481" s="169">
        <f t="shared" si="54"/>
        <v>22.233333333333334</v>
      </c>
    </row>
    <row r="1482" spans="13:18" x14ac:dyDescent="0.2">
      <c r="M1482" s="168" t="s">
        <v>63</v>
      </c>
      <c r="N1482" s="14" t="s">
        <v>64</v>
      </c>
      <c r="O1482" s="167">
        <v>39404</v>
      </c>
      <c r="P1482" s="14">
        <v>-1.1000000000000001</v>
      </c>
      <c r="Q1482" s="14">
        <f t="shared" si="53"/>
        <v>18.100000000000001</v>
      </c>
      <c r="R1482" s="169">
        <f t="shared" si="54"/>
        <v>20</v>
      </c>
    </row>
    <row r="1483" spans="13:18" x14ac:dyDescent="0.2">
      <c r="M1483" s="168" t="s">
        <v>63</v>
      </c>
      <c r="N1483" s="14" t="s">
        <v>64</v>
      </c>
      <c r="O1483" s="167">
        <v>39405</v>
      </c>
      <c r="P1483" s="14">
        <v>-1.9</v>
      </c>
      <c r="Q1483" s="14">
        <f t="shared" si="53"/>
        <v>18.899999999999999</v>
      </c>
      <c r="R1483" s="169">
        <f t="shared" si="54"/>
        <v>19.166666666666668</v>
      </c>
    </row>
    <row r="1484" spans="13:18" x14ac:dyDescent="0.2">
      <c r="M1484" s="168" t="s">
        <v>63</v>
      </c>
      <c r="N1484" s="14" t="s">
        <v>64</v>
      </c>
      <c r="O1484" s="167">
        <v>39406</v>
      </c>
      <c r="P1484" s="14">
        <v>-5</v>
      </c>
      <c r="Q1484" s="14">
        <f t="shared" si="53"/>
        <v>22</v>
      </c>
      <c r="R1484" s="169">
        <f t="shared" si="54"/>
        <v>19.666666666666668</v>
      </c>
    </row>
    <row r="1485" spans="13:18" x14ac:dyDescent="0.2">
      <c r="M1485" s="168" t="s">
        <v>63</v>
      </c>
      <c r="N1485" s="14" t="s">
        <v>64</v>
      </c>
      <c r="O1485" s="167">
        <v>39407</v>
      </c>
      <c r="P1485" s="14">
        <v>-1.6</v>
      </c>
      <c r="Q1485" s="14">
        <f t="shared" ref="Q1485:Q1548" si="55">IF($D$45&gt;P1485,$D$45-P1485,0)</f>
        <v>18.600000000000001</v>
      </c>
      <c r="R1485" s="169">
        <f t="shared" si="54"/>
        <v>19.833333333333332</v>
      </c>
    </row>
    <row r="1486" spans="13:18" x14ac:dyDescent="0.2">
      <c r="M1486" s="168" t="s">
        <v>63</v>
      </c>
      <c r="N1486" s="14" t="s">
        <v>64</v>
      </c>
      <c r="O1486" s="167">
        <v>39408</v>
      </c>
      <c r="P1486" s="14">
        <v>1.8</v>
      </c>
      <c r="Q1486" s="14">
        <f t="shared" si="55"/>
        <v>15.2</v>
      </c>
      <c r="R1486" s="169">
        <f t="shared" si="54"/>
        <v>18.599999999999998</v>
      </c>
    </row>
    <row r="1487" spans="13:18" x14ac:dyDescent="0.2">
      <c r="M1487" s="168" t="s">
        <v>63</v>
      </c>
      <c r="N1487" s="14" t="s">
        <v>64</v>
      </c>
      <c r="O1487" s="167">
        <v>39409</v>
      </c>
      <c r="P1487" s="14">
        <v>-1</v>
      </c>
      <c r="Q1487" s="14">
        <f t="shared" si="55"/>
        <v>18</v>
      </c>
      <c r="R1487" s="169">
        <f t="shared" ref="R1487:R1550" si="56">AVERAGE(Q1485:Q1487)</f>
        <v>17.266666666666666</v>
      </c>
    </row>
    <row r="1488" spans="13:18" x14ac:dyDescent="0.2">
      <c r="M1488" s="168" t="s">
        <v>63</v>
      </c>
      <c r="N1488" s="14" t="s">
        <v>64</v>
      </c>
      <c r="O1488" s="167">
        <v>39410</v>
      </c>
      <c r="P1488" s="14">
        <v>-3.7</v>
      </c>
      <c r="Q1488" s="14">
        <f t="shared" si="55"/>
        <v>20.7</v>
      </c>
      <c r="R1488" s="169">
        <f t="shared" si="56"/>
        <v>17.966666666666669</v>
      </c>
    </row>
    <row r="1489" spans="13:18" x14ac:dyDescent="0.2">
      <c r="M1489" s="168" t="s">
        <v>63</v>
      </c>
      <c r="N1489" s="14" t="s">
        <v>64</v>
      </c>
      <c r="O1489" s="167">
        <v>39411</v>
      </c>
      <c r="P1489" s="14">
        <v>-0.4</v>
      </c>
      <c r="Q1489" s="14">
        <f t="shared" si="55"/>
        <v>17.399999999999999</v>
      </c>
      <c r="R1489" s="169">
        <f t="shared" si="56"/>
        <v>18.7</v>
      </c>
    </row>
    <row r="1490" spans="13:18" x14ac:dyDescent="0.2">
      <c r="M1490" s="168" t="s">
        <v>63</v>
      </c>
      <c r="N1490" s="14" t="s">
        <v>64</v>
      </c>
      <c r="O1490" s="167">
        <v>39412</v>
      </c>
      <c r="P1490" s="14">
        <v>-0.1</v>
      </c>
      <c r="Q1490" s="14">
        <f t="shared" si="55"/>
        <v>17.100000000000001</v>
      </c>
      <c r="R1490" s="169">
        <f t="shared" si="56"/>
        <v>18.399999999999999</v>
      </c>
    </row>
    <row r="1491" spans="13:18" x14ac:dyDescent="0.2">
      <c r="M1491" s="168" t="s">
        <v>63</v>
      </c>
      <c r="N1491" s="14" t="s">
        <v>64</v>
      </c>
      <c r="O1491" s="167">
        <v>39413</v>
      </c>
      <c r="P1491" s="14">
        <v>-3</v>
      </c>
      <c r="Q1491" s="14">
        <f t="shared" si="55"/>
        <v>20</v>
      </c>
      <c r="R1491" s="169">
        <f t="shared" si="56"/>
        <v>18.166666666666668</v>
      </c>
    </row>
    <row r="1492" spans="13:18" x14ac:dyDescent="0.2">
      <c r="M1492" s="168" t="s">
        <v>63</v>
      </c>
      <c r="N1492" s="14" t="s">
        <v>64</v>
      </c>
      <c r="O1492" s="167">
        <v>39414</v>
      </c>
      <c r="P1492" s="14">
        <v>-5.3</v>
      </c>
      <c r="Q1492" s="14">
        <f t="shared" si="55"/>
        <v>22.3</v>
      </c>
      <c r="R1492" s="169">
        <f t="shared" si="56"/>
        <v>19.8</v>
      </c>
    </row>
    <row r="1493" spans="13:18" x14ac:dyDescent="0.2">
      <c r="M1493" s="168" t="s">
        <v>63</v>
      </c>
      <c r="N1493" s="14" t="s">
        <v>64</v>
      </c>
      <c r="O1493" s="167">
        <v>39415</v>
      </c>
      <c r="P1493" s="14">
        <v>-1.4</v>
      </c>
      <c r="Q1493" s="14">
        <f t="shared" si="55"/>
        <v>18.399999999999999</v>
      </c>
      <c r="R1493" s="169">
        <f t="shared" si="56"/>
        <v>20.233333333333331</v>
      </c>
    </row>
    <row r="1494" spans="13:18" x14ac:dyDescent="0.2">
      <c r="M1494" s="168" t="s">
        <v>63</v>
      </c>
      <c r="N1494" s="14" t="s">
        <v>64</v>
      </c>
      <c r="O1494" s="167">
        <v>39416</v>
      </c>
      <c r="P1494" s="14">
        <v>-0.8</v>
      </c>
      <c r="Q1494" s="14">
        <f t="shared" si="55"/>
        <v>17.8</v>
      </c>
      <c r="R1494" s="169">
        <f t="shared" si="56"/>
        <v>19.5</v>
      </c>
    </row>
    <row r="1495" spans="13:18" x14ac:dyDescent="0.2">
      <c r="M1495" s="168" t="s">
        <v>63</v>
      </c>
      <c r="N1495" s="14" t="s">
        <v>64</v>
      </c>
      <c r="O1495" s="167">
        <v>39417</v>
      </c>
      <c r="P1495" s="14">
        <v>1.2</v>
      </c>
      <c r="Q1495" s="14">
        <f t="shared" si="55"/>
        <v>15.8</v>
      </c>
      <c r="R1495" s="169">
        <f t="shared" si="56"/>
        <v>17.333333333333332</v>
      </c>
    </row>
    <row r="1496" spans="13:18" x14ac:dyDescent="0.2">
      <c r="M1496" s="168" t="s">
        <v>63</v>
      </c>
      <c r="N1496" s="14" t="s">
        <v>64</v>
      </c>
      <c r="O1496" s="167">
        <v>39418</v>
      </c>
      <c r="P1496" s="14">
        <v>0.9</v>
      </c>
      <c r="Q1496" s="14">
        <f t="shared" si="55"/>
        <v>16.100000000000001</v>
      </c>
      <c r="R1496" s="169">
        <f t="shared" si="56"/>
        <v>16.566666666666666</v>
      </c>
    </row>
    <row r="1497" spans="13:18" x14ac:dyDescent="0.2">
      <c r="M1497" s="168" t="s">
        <v>63</v>
      </c>
      <c r="N1497" s="14" t="s">
        <v>64</v>
      </c>
      <c r="O1497" s="167">
        <v>39419</v>
      </c>
      <c r="P1497" s="14">
        <v>1.1000000000000001</v>
      </c>
      <c r="Q1497" s="14">
        <f t="shared" si="55"/>
        <v>15.9</v>
      </c>
      <c r="R1497" s="169">
        <f t="shared" si="56"/>
        <v>15.933333333333335</v>
      </c>
    </row>
    <row r="1498" spans="13:18" x14ac:dyDescent="0.2">
      <c r="M1498" s="168" t="s">
        <v>63</v>
      </c>
      <c r="N1498" s="14" t="s">
        <v>64</v>
      </c>
      <c r="O1498" s="167">
        <v>39420</v>
      </c>
      <c r="P1498" s="14">
        <v>-6.5</v>
      </c>
      <c r="Q1498" s="14">
        <f t="shared" si="55"/>
        <v>23.5</v>
      </c>
      <c r="R1498" s="169">
        <f t="shared" si="56"/>
        <v>18.5</v>
      </c>
    </row>
    <row r="1499" spans="13:18" x14ac:dyDescent="0.2">
      <c r="M1499" s="168" t="s">
        <v>63</v>
      </c>
      <c r="N1499" s="14" t="s">
        <v>64</v>
      </c>
      <c r="O1499" s="167">
        <v>39421</v>
      </c>
      <c r="P1499" s="14">
        <v>1.6</v>
      </c>
      <c r="Q1499" s="14">
        <f t="shared" si="55"/>
        <v>15.4</v>
      </c>
      <c r="R1499" s="169">
        <f t="shared" si="56"/>
        <v>18.266666666666666</v>
      </c>
    </row>
    <row r="1500" spans="13:18" x14ac:dyDescent="0.2">
      <c r="M1500" s="168" t="s">
        <v>63</v>
      </c>
      <c r="N1500" s="14" t="s">
        <v>64</v>
      </c>
      <c r="O1500" s="167">
        <v>39422</v>
      </c>
      <c r="P1500" s="14">
        <v>5.5</v>
      </c>
      <c r="Q1500" s="14">
        <f t="shared" si="55"/>
        <v>11.5</v>
      </c>
      <c r="R1500" s="169">
        <f t="shared" si="56"/>
        <v>16.8</v>
      </c>
    </row>
    <row r="1501" spans="13:18" x14ac:dyDescent="0.2">
      <c r="M1501" s="168" t="s">
        <v>63</v>
      </c>
      <c r="N1501" s="14" t="s">
        <v>64</v>
      </c>
      <c r="O1501" s="167">
        <v>39423</v>
      </c>
      <c r="P1501" s="14">
        <v>2.9</v>
      </c>
      <c r="Q1501" s="14">
        <f t="shared" si="55"/>
        <v>14.1</v>
      </c>
      <c r="R1501" s="169">
        <f t="shared" si="56"/>
        <v>13.666666666666666</v>
      </c>
    </row>
    <row r="1502" spans="13:18" x14ac:dyDescent="0.2">
      <c r="M1502" s="168" t="s">
        <v>63</v>
      </c>
      <c r="N1502" s="14" t="s">
        <v>64</v>
      </c>
      <c r="O1502" s="167">
        <v>39424</v>
      </c>
      <c r="P1502" s="14">
        <v>0.5</v>
      </c>
      <c r="Q1502" s="14">
        <f t="shared" si="55"/>
        <v>16.5</v>
      </c>
      <c r="R1502" s="169">
        <f t="shared" si="56"/>
        <v>14.033333333333333</v>
      </c>
    </row>
    <row r="1503" spans="13:18" x14ac:dyDescent="0.2">
      <c r="M1503" s="168" t="s">
        <v>63</v>
      </c>
      <c r="N1503" s="14" t="s">
        <v>64</v>
      </c>
      <c r="O1503" s="167">
        <v>39425</v>
      </c>
      <c r="P1503" s="14">
        <v>-0.9</v>
      </c>
      <c r="Q1503" s="14">
        <f t="shared" si="55"/>
        <v>17.899999999999999</v>
      </c>
      <c r="R1503" s="169">
        <f t="shared" si="56"/>
        <v>16.166666666666668</v>
      </c>
    </row>
    <row r="1504" spans="13:18" x14ac:dyDescent="0.2">
      <c r="M1504" s="168" t="s">
        <v>63</v>
      </c>
      <c r="N1504" s="14" t="s">
        <v>64</v>
      </c>
      <c r="O1504" s="167">
        <v>39426</v>
      </c>
      <c r="P1504" s="14">
        <v>0.6</v>
      </c>
      <c r="Q1504" s="14">
        <f t="shared" si="55"/>
        <v>16.399999999999999</v>
      </c>
      <c r="R1504" s="169">
        <f t="shared" si="56"/>
        <v>16.933333333333334</v>
      </c>
    </row>
    <row r="1505" spans="13:18" x14ac:dyDescent="0.2">
      <c r="M1505" s="168" t="s">
        <v>63</v>
      </c>
      <c r="N1505" s="14" t="s">
        <v>64</v>
      </c>
      <c r="O1505" s="167">
        <v>39427</v>
      </c>
      <c r="P1505" s="14">
        <v>-2.9</v>
      </c>
      <c r="Q1505" s="14">
        <f t="shared" si="55"/>
        <v>19.899999999999999</v>
      </c>
      <c r="R1505" s="169">
        <f t="shared" si="56"/>
        <v>18.066666666666666</v>
      </c>
    </row>
    <row r="1506" spans="13:18" x14ac:dyDescent="0.2">
      <c r="M1506" s="168" t="s">
        <v>63</v>
      </c>
      <c r="N1506" s="14" t="s">
        <v>64</v>
      </c>
      <c r="O1506" s="167">
        <v>39428</v>
      </c>
      <c r="P1506" s="14">
        <v>-10.1</v>
      </c>
      <c r="Q1506" s="14">
        <f t="shared" si="55"/>
        <v>27.1</v>
      </c>
      <c r="R1506" s="169">
        <f t="shared" si="56"/>
        <v>21.133333333333333</v>
      </c>
    </row>
    <row r="1507" spans="13:18" x14ac:dyDescent="0.2">
      <c r="M1507" s="168" t="s">
        <v>63</v>
      </c>
      <c r="N1507" s="14" t="s">
        <v>64</v>
      </c>
      <c r="O1507" s="167">
        <v>39429</v>
      </c>
      <c r="P1507" s="14">
        <v>-11.6</v>
      </c>
      <c r="Q1507" s="14">
        <f t="shared" si="55"/>
        <v>28.6</v>
      </c>
      <c r="R1507" s="169">
        <f t="shared" si="56"/>
        <v>25.2</v>
      </c>
    </row>
    <row r="1508" spans="13:18" x14ac:dyDescent="0.2">
      <c r="M1508" s="168" t="s">
        <v>63</v>
      </c>
      <c r="N1508" s="14" t="s">
        <v>64</v>
      </c>
      <c r="O1508" s="167">
        <v>39430</v>
      </c>
      <c r="P1508" s="14">
        <v>-14.2</v>
      </c>
      <c r="Q1508" s="14">
        <f t="shared" si="55"/>
        <v>31.2</v>
      </c>
      <c r="R1508" s="169">
        <f t="shared" si="56"/>
        <v>28.966666666666669</v>
      </c>
    </row>
    <row r="1509" spans="13:18" x14ac:dyDescent="0.2">
      <c r="M1509" s="168" t="s">
        <v>63</v>
      </c>
      <c r="N1509" s="14" t="s">
        <v>64</v>
      </c>
      <c r="O1509" s="167">
        <v>39431</v>
      </c>
      <c r="P1509" s="14">
        <v>-12.7</v>
      </c>
      <c r="Q1509" s="14">
        <f t="shared" si="55"/>
        <v>29.7</v>
      </c>
      <c r="R1509" s="169">
        <f t="shared" si="56"/>
        <v>29.833333333333332</v>
      </c>
    </row>
    <row r="1510" spans="13:18" x14ac:dyDescent="0.2">
      <c r="M1510" s="168" t="s">
        <v>63</v>
      </c>
      <c r="N1510" s="14" t="s">
        <v>64</v>
      </c>
      <c r="O1510" s="167">
        <v>39432</v>
      </c>
      <c r="P1510" s="14">
        <v>-11.9</v>
      </c>
      <c r="Q1510" s="14">
        <f t="shared" si="55"/>
        <v>28.9</v>
      </c>
      <c r="R1510" s="169">
        <f t="shared" si="56"/>
        <v>29.933333333333334</v>
      </c>
    </row>
    <row r="1511" spans="13:18" x14ac:dyDescent="0.2">
      <c r="M1511" s="168" t="s">
        <v>63</v>
      </c>
      <c r="N1511" s="14" t="s">
        <v>64</v>
      </c>
      <c r="O1511" s="167">
        <v>39433</v>
      </c>
      <c r="P1511" s="14">
        <v>-13.7</v>
      </c>
      <c r="Q1511" s="14">
        <f t="shared" si="55"/>
        <v>30.7</v>
      </c>
      <c r="R1511" s="169">
        <f t="shared" si="56"/>
        <v>29.766666666666666</v>
      </c>
    </row>
    <row r="1512" spans="13:18" x14ac:dyDescent="0.2">
      <c r="M1512" s="168" t="s">
        <v>63</v>
      </c>
      <c r="N1512" s="14" t="s">
        <v>64</v>
      </c>
      <c r="O1512" s="167">
        <v>39434</v>
      </c>
      <c r="P1512" s="14">
        <v>-15.6</v>
      </c>
      <c r="Q1512" s="14">
        <f t="shared" si="55"/>
        <v>32.6</v>
      </c>
      <c r="R1512" s="169">
        <f t="shared" si="56"/>
        <v>30.733333333333331</v>
      </c>
    </row>
    <row r="1513" spans="13:18" x14ac:dyDescent="0.2">
      <c r="M1513" s="168" t="s">
        <v>63</v>
      </c>
      <c r="N1513" s="14" t="s">
        <v>64</v>
      </c>
      <c r="O1513" s="167">
        <v>39435</v>
      </c>
      <c r="P1513" s="14">
        <v>-16</v>
      </c>
      <c r="Q1513" s="14">
        <f t="shared" si="55"/>
        <v>33</v>
      </c>
      <c r="R1513" s="169">
        <f t="shared" si="56"/>
        <v>32.1</v>
      </c>
    </row>
    <row r="1514" spans="13:18" x14ac:dyDescent="0.2">
      <c r="M1514" s="168" t="s">
        <v>63</v>
      </c>
      <c r="N1514" s="14" t="s">
        <v>64</v>
      </c>
      <c r="O1514" s="167">
        <v>39436</v>
      </c>
      <c r="P1514" s="14">
        <v>-15.4</v>
      </c>
      <c r="Q1514" s="14">
        <f t="shared" si="55"/>
        <v>32.4</v>
      </c>
      <c r="R1514" s="169">
        <f t="shared" si="56"/>
        <v>32.666666666666664</v>
      </c>
    </row>
    <row r="1515" spans="13:18" x14ac:dyDescent="0.2">
      <c r="M1515" s="168" t="s">
        <v>63</v>
      </c>
      <c r="N1515" s="14" t="s">
        <v>64</v>
      </c>
      <c r="O1515" s="167">
        <v>39437</v>
      </c>
      <c r="P1515" s="14">
        <v>-16.100000000000001</v>
      </c>
      <c r="Q1515" s="14">
        <f t="shared" si="55"/>
        <v>33.1</v>
      </c>
      <c r="R1515" s="169">
        <f t="shared" si="56"/>
        <v>32.833333333333336</v>
      </c>
    </row>
    <row r="1516" spans="13:18" x14ac:dyDescent="0.2">
      <c r="M1516" s="168" t="s">
        <v>63</v>
      </c>
      <c r="N1516" s="14" t="s">
        <v>64</v>
      </c>
      <c r="O1516" s="167">
        <v>39438</v>
      </c>
      <c r="P1516" s="14">
        <v>-13.8</v>
      </c>
      <c r="Q1516" s="14">
        <f t="shared" si="55"/>
        <v>30.8</v>
      </c>
      <c r="R1516" s="169">
        <f t="shared" si="56"/>
        <v>32.1</v>
      </c>
    </row>
    <row r="1517" spans="13:18" x14ac:dyDescent="0.2">
      <c r="M1517" s="168" t="s">
        <v>63</v>
      </c>
      <c r="N1517" s="14" t="s">
        <v>64</v>
      </c>
      <c r="O1517" s="167">
        <v>39439</v>
      </c>
      <c r="P1517" s="14">
        <v>-8.5</v>
      </c>
      <c r="Q1517" s="14">
        <f t="shared" si="55"/>
        <v>25.5</v>
      </c>
      <c r="R1517" s="169">
        <f t="shared" si="56"/>
        <v>29.8</v>
      </c>
    </row>
    <row r="1518" spans="13:18" x14ac:dyDescent="0.2">
      <c r="M1518" s="168" t="s">
        <v>63</v>
      </c>
      <c r="N1518" s="14" t="s">
        <v>64</v>
      </c>
      <c r="O1518" s="167">
        <v>39440</v>
      </c>
      <c r="P1518" s="14">
        <v>0.4</v>
      </c>
      <c r="Q1518" s="14">
        <f t="shared" si="55"/>
        <v>16.600000000000001</v>
      </c>
      <c r="R1518" s="169">
        <f t="shared" si="56"/>
        <v>24.3</v>
      </c>
    </row>
    <row r="1519" spans="13:18" x14ac:dyDescent="0.2">
      <c r="M1519" s="168" t="s">
        <v>63</v>
      </c>
      <c r="N1519" s="14" t="s">
        <v>64</v>
      </c>
      <c r="O1519" s="167">
        <v>39441</v>
      </c>
      <c r="P1519" s="14">
        <v>-1.5</v>
      </c>
      <c r="Q1519" s="14">
        <f t="shared" si="55"/>
        <v>18.5</v>
      </c>
      <c r="R1519" s="169">
        <f t="shared" si="56"/>
        <v>20.2</v>
      </c>
    </row>
    <row r="1520" spans="13:18" x14ac:dyDescent="0.2">
      <c r="M1520" s="168" t="s">
        <v>63</v>
      </c>
      <c r="N1520" s="14" t="s">
        <v>64</v>
      </c>
      <c r="O1520" s="167">
        <v>39442</v>
      </c>
      <c r="P1520" s="14">
        <v>1.7</v>
      </c>
      <c r="Q1520" s="14">
        <f t="shared" si="55"/>
        <v>15.3</v>
      </c>
      <c r="R1520" s="169">
        <f t="shared" si="56"/>
        <v>16.8</v>
      </c>
    </row>
    <row r="1521" spans="13:18" x14ac:dyDescent="0.2">
      <c r="M1521" s="168" t="s">
        <v>63</v>
      </c>
      <c r="N1521" s="14" t="s">
        <v>64</v>
      </c>
      <c r="O1521" s="167">
        <v>39443</v>
      </c>
      <c r="P1521" s="14">
        <v>5.3</v>
      </c>
      <c r="Q1521" s="14">
        <f t="shared" si="55"/>
        <v>11.7</v>
      </c>
      <c r="R1521" s="169">
        <f t="shared" si="56"/>
        <v>15.166666666666666</v>
      </c>
    </row>
    <row r="1522" spans="13:18" x14ac:dyDescent="0.2">
      <c r="M1522" s="168" t="s">
        <v>63</v>
      </c>
      <c r="N1522" s="14" t="s">
        <v>64</v>
      </c>
      <c r="O1522" s="167">
        <v>39444</v>
      </c>
      <c r="P1522" s="14">
        <v>1.9</v>
      </c>
      <c r="Q1522" s="14">
        <f t="shared" si="55"/>
        <v>15.1</v>
      </c>
      <c r="R1522" s="169">
        <f t="shared" si="56"/>
        <v>14.033333333333333</v>
      </c>
    </row>
    <row r="1523" spans="13:18" x14ac:dyDescent="0.2">
      <c r="M1523" s="168" t="s">
        <v>63</v>
      </c>
      <c r="N1523" s="14" t="s">
        <v>64</v>
      </c>
      <c r="O1523" s="167">
        <v>39445</v>
      </c>
      <c r="P1523" s="14">
        <v>2.8</v>
      </c>
      <c r="Q1523" s="14">
        <f t="shared" si="55"/>
        <v>14.2</v>
      </c>
      <c r="R1523" s="169">
        <f t="shared" si="56"/>
        <v>13.666666666666666</v>
      </c>
    </row>
    <row r="1524" spans="13:18" x14ac:dyDescent="0.2">
      <c r="M1524" s="168" t="s">
        <v>63</v>
      </c>
      <c r="N1524" s="14" t="s">
        <v>64</v>
      </c>
      <c r="O1524" s="167">
        <v>39446</v>
      </c>
      <c r="P1524" s="14">
        <v>-1.2</v>
      </c>
      <c r="Q1524" s="14">
        <f t="shared" si="55"/>
        <v>18.2</v>
      </c>
      <c r="R1524" s="169">
        <f t="shared" si="56"/>
        <v>15.833333333333334</v>
      </c>
    </row>
    <row r="1525" spans="13:18" x14ac:dyDescent="0.2">
      <c r="M1525" s="168" t="s">
        <v>63</v>
      </c>
      <c r="N1525" s="14" t="s">
        <v>64</v>
      </c>
      <c r="O1525" s="167">
        <v>39447</v>
      </c>
      <c r="P1525" s="14">
        <v>-2.2000000000000002</v>
      </c>
      <c r="Q1525" s="14">
        <f t="shared" si="55"/>
        <v>19.2</v>
      </c>
      <c r="R1525" s="169">
        <f t="shared" si="56"/>
        <v>17.2</v>
      </c>
    </row>
    <row r="1526" spans="13:18" x14ac:dyDescent="0.2">
      <c r="M1526" s="168" t="s">
        <v>63</v>
      </c>
      <c r="N1526" s="14" t="s">
        <v>64</v>
      </c>
      <c r="O1526" s="167">
        <v>39448</v>
      </c>
      <c r="P1526" s="14">
        <v>-1.8</v>
      </c>
      <c r="Q1526" s="14">
        <f t="shared" si="55"/>
        <v>18.8</v>
      </c>
      <c r="R1526" s="169">
        <f t="shared" si="56"/>
        <v>18.733333333333334</v>
      </c>
    </row>
    <row r="1527" spans="13:18" x14ac:dyDescent="0.2">
      <c r="M1527" s="168" t="s">
        <v>63</v>
      </c>
      <c r="N1527" s="14" t="s">
        <v>64</v>
      </c>
      <c r="O1527" s="167">
        <v>39449</v>
      </c>
      <c r="P1527" s="14">
        <v>-0.4</v>
      </c>
      <c r="Q1527" s="14">
        <f t="shared" si="55"/>
        <v>17.399999999999999</v>
      </c>
      <c r="R1527" s="169">
        <f t="shared" si="56"/>
        <v>18.466666666666665</v>
      </c>
    </row>
    <row r="1528" spans="13:18" x14ac:dyDescent="0.2">
      <c r="M1528" s="168" t="s">
        <v>63</v>
      </c>
      <c r="N1528" s="14" t="s">
        <v>64</v>
      </c>
      <c r="O1528" s="167">
        <v>39450</v>
      </c>
      <c r="P1528" s="14">
        <v>-3.1</v>
      </c>
      <c r="Q1528" s="14">
        <f t="shared" si="55"/>
        <v>20.100000000000001</v>
      </c>
      <c r="R1528" s="169">
        <f t="shared" si="56"/>
        <v>18.766666666666669</v>
      </c>
    </row>
    <row r="1529" spans="13:18" x14ac:dyDescent="0.2">
      <c r="M1529" s="168" t="s">
        <v>63</v>
      </c>
      <c r="N1529" s="14" t="s">
        <v>64</v>
      </c>
      <c r="O1529" s="167">
        <v>39451</v>
      </c>
      <c r="P1529" s="14">
        <v>-3.5</v>
      </c>
      <c r="Q1529" s="14">
        <f t="shared" si="55"/>
        <v>20.5</v>
      </c>
      <c r="R1529" s="169">
        <f t="shared" si="56"/>
        <v>19.333333333333332</v>
      </c>
    </row>
    <row r="1530" spans="13:18" x14ac:dyDescent="0.2">
      <c r="M1530" s="168" t="s">
        <v>63</v>
      </c>
      <c r="N1530" s="14" t="s">
        <v>64</v>
      </c>
      <c r="O1530" s="167">
        <v>39452</v>
      </c>
      <c r="P1530" s="14">
        <v>-2.9</v>
      </c>
      <c r="Q1530" s="14">
        <f t="shared" si="55"/>
        <v>19.899999999999999</v>
      </c>
      <c r="R1530" s="169">
        <f t="shared" si="56"/>
        <v>20.166666666666668</v>
      </c>
    </row>
    <row r="1531" spans="13:18" x14ac:dyDescent="0.2">
      <c r="M1531" s="168" t="s">
        <v>63</v>
      </c>
      <c r="N1531" s="14" t="s">
        <v>64</v>
      </c>
      <c r="O1531" s="167">
        <v>39453</v>
      </c>
      <c r="P1531" s="14">
        <v>-2.7</v>
      </c>
      <c r="Q1531" s="14">
        <f t="shared" si="55"/>
        <v>19.7</v>
      </c>
      <c r="R1531" s="169">
        <f t="shared" si="56"/>
        <v>20.033333333333331</v>
      </c>
    </row>
    <row r="1532" spans="13:18" x14ac:dyDescent="0.2">
      <c r="M1532" s="168" t="s">
        <v>63</v>
      </c>
      <c r="N1532" s="14" t="s">
        <v>64</v>
      </c>
      <c r="O1532" s="167">
        <v>39454</v>
      </c>
      <c r="P1532" s="14">
        <v>-0.5</v>
      </c>
      <c r="Q1532" s="14">
        <f t="shared" si="55"/>
        <v>17.5</v>
      </c>
      <c r="R1532" s="169">
        <f t="shared" si="56"/>
        <v>19.033333333333331</v>
      </c>
    </row>
    <row r="1533" spans="13:18" x14ac:dyDescent="0.2">
      <c r="M1533" s="168" t="s">
        <v>63</v>
      </c>
      <c r="N1533" s="14" t="s">
        <v>64</v>
      </c>
      <c r="O1533" s="167">
        <v>39455</v>
      </c>
      <c r="P1533" s="14">
        <v>0.2</v>
      </c>
      <c r="Q1533" s="14">
        <f t="shared" si="55"/>
        <v>16.8</v>
      </c>
      <c r="R1533" s="169">
        <f t="shared" si="56"/>
        <v>18</v>
      </c>
    </row>
    <row r="1534" spans="13:18" x14ac:dyDescent="0.2">
      <c r="M1534" s="168" t="s">
        <v>63</v>
      </c>
      <c r="N1534" s="14" t="s">
        <v>64</v>
      </c>
      <c r="O1534" s="167">
        <v>39456</v>
      </c>
      <c r="P1534" s="14">
        <v>0.7</v>
      </c>
      <c r="Q1534" s="14">
        <f t="shared" si="55"/>
        <v>16.3</v>
      </c>
      <c r="R1534" s="169">
        <f t="shared" si="56"/>
        <v>16.866666666666664</v>
      </c>
    </row>
    <row r="1535" spans="13:18" x14ac:dyDescent="0.2">
      <c r="M1535" s="168" t="s">
        <v>63</v>
      </c>
      <c r="N1535" s="14" t="s">
        <v>64</v>
      </c>
      <c r="O1535" s="167">
        <v>39457</v>
      </c>
      <c r="P1535" s="14">
        <v>2.2000000000000002</v>
      </c>
      <c r="Q1535" s="14">
        <f t="shared" si="55"/>
        <v>14.8</v>
      </c>
      <c r="R1535" s="169">
        <f t="shared" si="56"/>
        <v>15.966666666666669</v>
      </c>
    </row>
    <row r="1536" spans="13:18" x14ac:dyDescent="0.2">
      <c r="M1536" s="168" t="s">
        <v>63</v>
      </c>
      <c r="N1536" s="14" t="s">
        <v>64</v>
      </c>
      <c r="O1536" s="167">
        <v>39458</v>
      </c>
      <c r="P1536" s="14">
        <v>0.7</v>
      </c>
      <c r="Q1536" s="14">
        <f t="shared" si="55"/>
        <v>16.3</v>
      </c>
      <c r="R1536" s="169">
        <f t="shared" si="56"/>
        <v>15.800000000000002</v>
      </c>
    </row>
    <row r="1537" spans="13:18" x14ac:dyDescent="0.2">
      <c r="M1537" s="168" t="s">
        <v>63</v>
      </c>
      <c r="N1537" s="14" t="s">
        <v>64</v>
      </c>
      <c r="O1537" s="167">
        <v>39459</v>
      </c>
      <c r="P1537" s="14">
        <v>-0.7</v>
      </c>
      <c r="Q1537" s="14">
        <f t="shared" si="55"/>
        <v>17.7</v>
      </c>
      <c r="R1537" s="169">
        <f t="shared" si="56"/>
        <v>16.266666666666666</v>
      </c>
    </row>
    <row r="1538" spans="13:18" x14ac:dyDescent="0.2">
      <c r="M1538" s="168" t="s">
        <v>63</v>
      </c>
      <c r="N1538" s="14" t="s">
        <v>64</v>
      </c>
      <c r="O1538" s="167">
        <v>39460</v>
      </c>
      <c r="P1538" s="14">
        <v>-5.3</v>
      </c>
      <c r="Q1538" s="14">
        <f t="shared" si="55"/>
        <v>22.3</v>
      </c>
      <c r="R1538" s="169">
        <f t="shared" si="56"/>
        <v>18.766666666666666</v>
      </c>
    </row>
    <row r="1539" spans="13:18" x14ac:dyDescent="0.2">
      <c r="M1539" s="168" t="s">
        <v>63</v>
      </c>
      <c r="N1539" s="14" t="s">
        <v>64</v>
      </c>
      <c r="O1539" s="167">
        <v>39461</v>
      </c>
      <c r="P1539" s="14">
        <v>2.2000000000000002</v>
      </c>
      <c r="Q1539" s="14">
        <f t="shared" si="55"/>
        <v>14.8</v>
      </c>
      <c r="R1539" s="169">
        <f t="shared" si="56"/>
        <v>18.266666666666666</v>
      </c>
    </row>
    <row r="1540" spans="13:18" x14ac:dyDescent="0.2">
      <c r="M1540" s="168" t="s">
        <v>63</v>
      </c>
      <c r="N1540" s="14" t="s">
        <v>64</v>
      </c>
      <c r="O1540" s="167">
        <v>39462</v>
      </c>
      <c r="P1540" s="14">
        <v>2.8</v>
      </c>
      <c r="Q1540" s="14">
        <f t="shared" si="55"/>
        <v>14.2</v>
      </c>
      <c r="R1540" s="169">
        <f t="shared" si="56"/>
        <v>17.099999999999998</v>
      </c>
    </row>
    <row r="1541" spans="13:18" x14ac:dyDescent="0.2">
      <c r="M1541" s="168" t="s">
        <v>63</v>
      </c>
      <c r="N1541" s="14" t="s">
        <v>64</v>
      </c>
      <c r="O1541" s="167">
        <v>39463</v>
      </c>
      <c r="P1541" s="14">
        <v>2.9</v>
      </c>
      <c r="Q1541" s="14">
        <f t="shared" si="55"/>
        <v>14.1</v>
      </c>
      <c r="R1541" s="169">
        <f t="shared" si="56"/>
        <v>14.366666666666667</v>
      </c>
    </row>
    <row r="1542" spans="13:18" x14ac:dyDescent="0.2">
      <c r="M1542" s="168" t="s">
        <v>63</v>
      </c>
      <c r="N1542" s="14" t="s">
        <v>64</v>
      </c>
      <c r="O1542" s="167">
        <v>39464</v>
      </c>
      <c r="P1542" s="14">
        <v>1.6</v>
      </c>
      <c r="Q1542" s="14">
        <f t="shared" si="55"/>
        <v>15.4</v>
      </c>
      <c r="R1542" s="169">
        <f t="shared" si="56"/>
        <v>14.566666666666665</v>
      </c>
    </row>
    <row r="1543" spans="13:18" x14ac:dyDescent="0.2">
      <c r="M1543" s="168" t="s">
        <v>63</v>
      </c>
      <c r="N1543" s="14" t="s">
        <v>64</v>
      </c>
      <c r="O1543" s="167">
        <v>39465</v>
      </c>
      <c r="P1543" s="14">
        <v>0.4</v>
      </c>
      <c r="Q1543" s="14">
        <f t="shared" si="55"/>
        <v>16.600000000000001</v>
      </c>
      <c r="R1543" s="169">
        <f t="shared" si="56"/>
        <v>15.366666666666667</v>
      </c>
    </row>
    <row r="1544" spans="13:18" x14ac:dyDescent="0.2">
      <c r="M1544" s="168" t="s">
        <v>63</v>
      </c>
      <c r="N1544" s="14" t="s">
        <v>64</v>
      </c>
      <c r="O1544" s="167">
        <v>39466</v>
      </c>
      <c r="P1544" s="14">
        <v>1.7</v>
      </c>
      <c r="Q1544" s="14">
        <f t="shared" si="55"/>
        <v>15.3</v>
      </c>
      <c r="R1544" s="169">
        <f t="shared" si="56"/>
        <v>15.766666666666666</v>
      </c>
    </row>
    <row r="1545" spans="13:18" x14ac:dyDescent="0.2">
      <c r="M1545" s="168" t="s">
        <v>63</v>
      </c>
      <c r="N1545" s="14" t="s">
        <v>64</v>
      </c>
      <c r="O1545" s="167">
        <v>39467</v>
      </c>
      <c r="P1545" s="14">
        <v>0.6</v>
      </c>
      <c r="Q1545" s="14">
        <f t="shared" si="55"/>
        <v>16.399999999999999</v>
      </c>
      <c r="R1545" s="169">
        <f t="shared" si="56"/>
        <v>16.099999999999998</v>
      </c>
    </row>
    <row r="1546" spans="13:18" x14ac:dyDescent="0.2">
      <c r="M1546" s="168" t="s">
        <v>63</v>
      </c>
      <c r="N1546" s="14" t="s">
        <v>64</v>
      </c>
      <c r="O1546" s="167">
        <v>39468</v>
      </c>
      <c r="P1546" s="14">
        <v>-2</v>
      </c>
      <c r="Q1546" s="14">
        <f t="shared" si="55"/>
        <v>19</v>
      </c>
      <c r="R1546" s="169">
        <f t="shared" si="56"/>
        <v>16.900000000000002</v>
      </c>
    </row>
    <row r="1547" spans="13:18" x14ac:dyDescent="0.2">
      <c r="M1547" s="168" t="s">
        <v>63</v>
      </c>
      <c r="N1547" s="14" t="s">
        <v>64</v>
      </c>
      <c r="O1547" s="167">
        <v>39469</v>
      </c>
      <c r="P1547" s="14">
        <v>-5.5</v>
      </c>
      <c r="Q1547" s="14">
        <f t="shared" si="55"/>
        <v>22.5</v>
      </c>
      <c r="R1547" s="169">
        <f t="shared" si="56"/>
        <v>19.3</v>
      </c>
    </row>
    <row r="1548" spans="13:18" x14ac:dyDescent="0.2">
      <c r="M1548" s="168" t="s">
        <v>63</v>
      </c>
      <c r="N1548" s="14" t="s">
        <v>64</v>
      </c>
      <c r="O1548" s="167">
        <v>39470</v>
      </c>
      <c r="P1548" s="14">
        <v>-7.2</v>
      </c>
      <c r="Q1548" s="14">
        <f t="shared" si="55"/>
        <v>24.2</v>
      </c>
      <c r="R1548" s="169">
        <f t="shared" si="56"/>
        <v>21.900000000000002</v>
      </c>
    </row>
    <row r="1549" spans="13:18" x14ac:dyDescent="0.2">
      <c r="M1549" s="168" t="s">
        <v>63</v>
      </c>
      <c r="N1549" s="14" t="s">
        <v>64</v>
      </c>
      <c r="O1549" s="167">
        <v>39471</v>
      </c>
      <c r="P1549" s="14">
        <v>1.9</v>
      </c>
      <c r="Q1549" s="14">
        <f t="shared" ref="Q1549:Q1612" si="57">IF($D$45&gt;P1549,$D$45-P1549,0)</f>
        <v>15.1</v>
      </c>
      <c r="R1549" s="169">
        <f t="shared" si="56"/>
        <v>20.6</v>
      </c>
    </row>
    <row r="1550" spans="13:18" x14ac:dyDescent="0.2">
      <c r="M1550" s="168" t="s">
        <v>63</v>
      </c>
      <c r="N1550" s="14" t="s">
        <v>64</v>
      </c>
      <c r="O1550" s="167">
        <v>39472</v>
      </c>
      <c r="P1550" s="14">
        <v>1.6</v>
      </c>
      <c r="Q1550" s="14">
        <f t="shared" si="57"/>
        <v>15.4</v>
      </c>
      <c r="R1550" s="169">
        <f t="shared" si="56"/>
        <v>18.233333333333331</v>
      </c>
    </row>
    <row r="1551" spans="13:18" x14ac:dyDescent="0.2">
      <c r="M1551" s="168" t="s">
        <v>63</v>
      </c>
      <c r="N1551" s="14" t="s">
        <v>64</v>
      </c>
      <c r="O1551" s="167">
        <v>39473</v>
      </c>
      <c r="P1551" s="14">
        <v>0.1</v>
      </c>
      <c r="Q1551" s="14">
        <f t="shared" si="57"/>
        <v>16.899999999999999</v>
      </c>
      <c r="R1551" s="169">
        <f t="shared" ref="R1551:R1614" si="58">AVERAGE(Q1549:Q1551)</f>
        <v>15.799999999999999</v>
      </c>
    </row>
    <row r="1552" spans="13:18" x14ac:dyDescent="0.2">
      <c r="M1552" s="168" t="s">
        <v>63</v>
      </c>
      <c r="N1552" s="14" t="s">
        <v>64</v>
      </c>
      <c r="O1552" s="167">
        <v>39474</v>
      </c>
      <c r="P1552" s="14">
        <v>-0.8</v>
      </c>
      <c r="Q1552" s="14">
        <f t="shared" si="57"/>
        <v>17.8</v>
      </c>
      <c r="R1552" s="169">
        <f t="shared" si="58"/>
        <v>16.7</v>
      </c>
    </row>
    <row r="1553" spans="13:18" x14ac:dyDescent="0.2">
      <c r="M1553" s="168" t="s">
        <v>63</v>
      </c>
      <c r="N1553" s="14" t="s">
        <v>64</v>
      </c>
      <c r="O1553" s="167">
        <v>39475</v>
      </c>
      <c r="P1553" s="14">
        <v>-1</v>
      </c>
      <c r="Q1553" s="14">
        <f t="shared" si="57"/>
        <v>18</v>
      </c>
      <c r="R1553" s="169">
        <f t="shared" si="58"/>
        <v>17.566666666666666</v>
      </c>
    </row>
    <row r="1554" spans="13:18" x14ac:dyDescent="0.2">
      <c r="M1554" s="168" t="s">
        <v>63</v>
      </c>
      <c r="N1554" s="14" t="s">
        <v>64</v>
      </c>
      <c r="O1554" s="167">
        <v>39476</v>
      </c>
      <c r="P1554" s="14">
        <v>3</v>
      </c>
      <c r="Q1554" s="14">
        <f t="shared" si="57"/>
        <v>14</v>
      </c>
      <c r="R1554" s="169">
        <f t="shared" si="58"/>
        <v>16.599999999999998</v>
      </c>
    </row>
    <row r="1555" spans="13:18" x14ac:dyDescent="0.2">
      <c r="M1555" s="168" t="s">
        <v>63</v>
      </c>
      <c r="N1555" s="14" t="s">
        <v>64</v>
      </c>
      <c r="O1555" s="167">
        <v>39477</v>
      </c>
      <c r="P1555" s="14">
        <v>-2.5</v>
      </c>
      <c r="Q1555" s="14">
        <f t="shared" si="57"/>
        <v>19.5</v>
      </c>
      <c r="R1555" s="169">
        <f t="shared" si="58"/>
        <v>17.166666666666668</v>
      </c>
    </row>
    <row r="1556" spans="13:18" x14ac:dyDescent="0.2">
      <c r="M1556" s="168" t="s">
        <v>63</v>
      </c>
      <c r="N1556" s="14" t="s">
        <v>64</v>
      </c>
      <c r="O1556" s="167">
        <v>39478</v>
      </c>
      <c r="P1556" s="14">
        <v>-2.2999999999999998</v>
      </c>
      <c r="Q1556" s="14">
        <f t="shared" si="57"/>
        <v>19.3</v>
      </c>
      <c r="R1556" s="169">
        <f t="shared" si="58"/>
        <v>17.599999999999998</v>
      </c>
    </row>
    <row r="1557" spans="13:18" x14ac:dyDescent="0.2">
      <c r="M1557" s="168" t="s">
        <v>63</v>
      </c>
      <c r="N1557" s="14" t="s">
        <v>64</v>
      </c>
      <c r="O1557" s="167">
        <v>39479</v>
      </c>
      <c r="P1557" s="14">
        <v>0.5</v>
      </c>
      <c r="Q1557" s="14">
        <f t="shared" si="57"/>
        <v>16.5</v>
      </c>
      <c r="R1557" s="169">
        <f t="shared" si="58"/>
        <v>18.433333333333334</v>
      </c>
    </row>
    <row r="1558" spans="13:18" x14ac:dyDescent="0.2">
      <c r="M1558" s="168" t="s">
        <v>63</v>
      </c>
      <c r="N1558" s="14" t="s">
        <v>64</v>
      </c>
      <c r="O1558" s="167">
        <v>39480</v>
      </c>
      <c r="P1558" s="14">
        <v>-4.0999999999999996</v>
      </c>
      <c r="Q1558" s="14">
        <f t="shared" si="57"/>
        <v>21.1</v>
      </c>
      <c r="R1558" s="169">
        <f t="shared" si="58"/>
        <v>18.966666666666665</v>
      </c>
    </row>
    <row r="1559" spans="13:18" x14ac:dyDescent="0.2">
      <c r="M1559" s="168" t="s">
        <v>63</v>
      </c>
      <c r="N1559" s="14" t="s">
        <v>64</v>
      </c>
      <c r="O1559" s="167">
        <v>39481</v>
      </c>
      <c r="P1559" s="14">
        <v>-8.4</v>
      </c>
      <c r="Q1559" s="14">
        <f t="shared" si="57"/>
        <v>25.4</v>
      </c>
      <c r="R1559" s="169">
        <f t="shared" si="58"/>
        <v>21</v>
      </c>
    </row>
    <row r="1560" spans="13:18" x14ac:dyDescent="0.2">
      <c r="M1560" s="168" t="s">
        <v>63</v>
      </c>
      <c r="N1560" s="14" t="s">
        <v>64</v>
      </c>
      <c r="O1560" s="167">
        <v>39482</v>
      </c>
      <c r="P1560" s="14">
        <v>0.2</v>
      </c>
      <c r="Q1560" s="14">
        <f t="shared" si="57"/>
        <v>16.8</v>
      </c>
      <c r="R1560" s="169">
        <f t="shared" si="58"/>
        <v>21.099999999999998</v>
      </c>
    </row>
    <row r="1561" spans="13:18" x14ac:dyDescent="0.2">
      <c r="M1561" s="168" t="s">
        <v>63</v>
      </c>
      <c r="N1561" s="14" t="s">
        <v>64</v>
      </c>
      <c r="O1561" s="167">
        <v>39483</v>
      </c>
      <c r="P1561" s="14">
        <v>0.4</v>
      </c>
      <c r="Q1561" s="14">
        <f t="shared" si="57"/>
        <v>16.600000000000001</v>
      </c>
      <c r="R1561" s="169">
        <f t="shared" si="58"/>
        <v>19.600000000000001</v>
      </c>
    </row>
    <row r="1562" spans="13:18" x14ac:dyDescent="0.2">
      <c r="M1562" s="168" t="s">
        <v>63</v>
      </c>
      <c r="N1562" s="14" t="s">
        <v>64</v>
      </c>
      <c r="O1562" s="167">
        <v>39484</v>
      </c>
      <c r="P1562" s="14">
        <v>1.2</v>
      </c>
      <c r="Q1562" s="14">
        <f t="shared" si="57"/>
        <v>15.8</v>
      </c>
      <c r="R1562" s="169">
        <f t="shared" si="58"/>
        <v>16.400000000000002</v>
      </c>
    </row>
    <row r="1563" spans="13:18" x14ac:dyDescent="0.2">
      <c r="M1563" s="168" t="s">
        <v>63</v>
      </c>
      <c r="N1563" s="14" t="s">
        <v>64</v>
      </c>
      <c r="O1563" s="167">
        <v>39485</v>
      </c>
      <c r="P1563" s="14">
        <v>1.3</v>
      </c>
      <c r="Q1563" s="14">
        <f t="shared" si="57"/>
        <v>15.7</v>
      </c>
      <c r="R1563" s="169">
        <f t="shared" si="58"/>
        <v>16.033333333333335</v>
      </c>
    </row>
    <row r="1564" spans="13:18" x14ac:dyDescent="0.2">
      <c r="M1564" s="168" t="s">
        <v>63</v>
      </c>
      <c r="N1564" s="14" t="s">
        <v>64</v>
      </c>
      <c r="O1564" s="167">
        <v>39486</v>
      </c>
      <c r="P1564" s="14">
        <v>-0.1</v>
      </c>
      <c r="Q1564" s="14">
        <f t="shared" si="57"/>
        <v>17.100000000000001</v>
      </c>
      <c r="R1564" s="169">
        <f t="shared" si="58"/>
        <v>16.2</v>
      </c>
    </row>
    <row r="1565" spans="13:18" x14ac:dyDescent="0.2">
      <c r="M1565" s="168" t="s">
        <v>63</v>
      </c>
      <c r="N1565" s="14" t="s">
        <v>64</v>
      </c>
      <c r="O1565" s="167">
        <v>39487</v>
      </c>
      <c r="P1565" s="14">
        <v>2.4</v>
      </c>
      <c r="Q1565" s="14">
        <f t="shared" si="57"/>
        <v>14.6</v>
      </c>
      <c r="R1565" s="169">
        <f t="shared" si="58"/>
        <v>15.799999999999999</v>
      </c>
    </row>
    <row r="1566" spans="13:18" x14ac:dyDescent="0.2">
      <c r="M1566" s="168" t="s">
        <v>63</v>
      </c>
      <c r="N1566" s="14" t="s">
        <v>64</v>
      </c>
      <c r="O1566" s="167">
        <v>39488</v>
      </c>
      <c r="P1566" s="14">
        <v>0.5</v>
      </c>
      <c r="Q1566" s="14">
        <f t="shared" si="57"/>
        <v>16.5</v>
      </c>
      <c r="R1566" s="169">
        <f t="shared" si="58"/>
        <v>16.066666666666666</v>
      </c>
    </row>
    <row r="1567" spans="13:18" x14ac:dyDescent="0.2">
      <c r="M1567" s="168" t="s">
        <v>63</v>
      </c>
      <c r="N1567" s="14" t="s">
        <v>64</v>
      </c>
      <c r="O1567" s="167">
        <v>39489</v>
      </c>
      <c r="P1567" s="14">
        <v>-3.6</v>
      </c>
      <c r="Q1567" s="14">
        <f t="shared" si="57"/>
        <v>20.6</v>
      </c>
      <c r="R1567" s="169">
        <f t="shared" si="58"/>
        <v>17.233333333333334</v>
      </c>
    </row>
    <row r="1568" spans="13:18" x14ac:dyDescent="0.2">
      <c r="M1568" s="168" t="s">
        <v>63</v>
      </c>
      <c r="N1568" s="14" t="s">
        <v>64</v>
      </c>
      <c r="O1568" s="167">
        <v>39490</v>
      </c>
      <c r="P1568" s="14">
        <v>-0.9</v>
      </c>
      <c r="Q1568" s="14">
        <f t="shared" si="57"/>
        <v>17.899999999999999</v>
      </c>
      <c r="R1568" s="169">
        <f t="shared" si="58"/>
        <v>18.333333333333332</v>
      </c>
    </row>
    <row r="1569" spans="13:18" x14ac:dyDescent="0.2">
      <c r="M1569" s="168" t="s">
        <v>63</v>
      </c>
      <c r="N1569" s="14" t="s">
        <v>64</v>
      </c>
      <c r="O1569" s="167">
        <v>39491</v>
      </c>
      <c r="P1569" s="14">
        <v>-3.2</v>
      </c>
      <c r="Q1569" s="14">
        <f t="shared" si="57"/>
        <v>20.2</v>
      </c>
      <c r="R1569" s="169">
        <f t="shared" si="58"/>
        <v>19.566666666666666</v>
      </c>
    </row>
    <row r="1570" spans="13:18" x14ac:dyDescent="0.2">
      <c r="M1570" s="168" t="s">
        <v>63</v>
      </c>
      <c r="N1570" s="14" t="s">
        <v>64</v>
      </c>
      <c r="O1570" s="167">
        <v>39492</v>
      </c>
      <c r="P1570" s="14">
        <v>-2.5</v>
      </c>
      <c r="Q1570" s="14">
        <f t="shared" si="57"/>
        <v>19.5</v>
      </c>
      <c r="R1570" s="169">
        <f t="shared" si="58"/>
        <v>19.2</v>
      </c>
    </row>
    <row r="1571" spans="13:18" x14ac:dyDescent="0.2">
      <c r="M1571" s="168" t="s">
        <v>63</v>
      </c>
      <c r="N1571" s="14" t="s">
        <v>64</v>
      </c>
      <c r="O1571" s="167">
        <v>39493</v>
      </c>
      <c r="P1571" s="14">
        <v>-4.5999999999999996</v>
      </c>
      <c r="Q1571" s="14">
        <f t="shared" si="57"/>
        <v>21.6</v>
      </c>
      <c r="R1571" s="169">
        <f t="shared" si="58"/>
        <v>20.433333333333334</v>
      </c>
    </row>
    <row r="1572" spans="13:18" x14ac:dyDescent="0.2">
      <c r="M1572" s="168" t="s">
        <v>63</v>
      </c>
      <c r="N1572" s="14" t="s">
        <v>64</v>
      </c>
      <c r="O1572" s="167">
        <v>39494</v>
      </c>
      <c r="P1572" s="14">
        <v>-8.1999999999999993</v>
      </c>
      <c r="Q1572" s="14">
        <f t="shared" si="57"/>
        <v>25.2</v>
      </c>
      <c r="R1572" s="169">
        <f t="shared" si="58"/>
        <v>22.099999999999998</v>
      </c>
    </row>
    <row r="1573" spans="13:18" x14ac:dyDescent="0.2">
      <c r="M1573" s="168" t="s">
        <v>63</v>
      </c>
      <c r="N1573" s="14" t="s">
        <v>64</v>
      </c>
      <c r="O1573" s="167">
        <v>39495</v>
      </c>
      <c r="P1573" s="14">
        <v>2.2000000000000002</v>
      </c>
      <c r="Q1573" s="14">
        <f t="shared" si="57"/>
        <v>14.8</v>
      </c>
      <c r="R1573" s="169">
        <f t="shared" si="58"/>
        <v>20.533333333333331</v>
      </c>
    </row>
    <row r="1574" spans="13:18" x14ac:dyDescent="0.2">
      <c r="M1574" s="168" t="s">
        <v>63</v>
      </c>
      <c r="N1574" s="14" t="s">
        <v>64</v>
      </c>
      <c r="O1574" s="167">
        <v>39496</v>
      </c>
      <c r="P1574" s="14">
        <v>1.1000000000000001</v>
      </c>
      <c r="Q1574" s="14">
        <f t="shared" si="57"/>
        <v>15.9</v>
      </c>
      <c r="R1574" s="169">
        <f t="shared" si="58"/>
        <v>18.633333333333333</v>
      </c>
    </row>
    <row r="1575" spans="13:18" x14ac:dyDescent="0.2">
      <c r="M1575" s="168" t="s">
        <v>63</v>
      </c>
      <c r="N1575" s="14" t="s">
        <v>64</v>
      </c>
      <c r="O1575" s="167">
        <v>39497</v>
      </c>
      <c r="P1575" s="14">
        <v>1</v>
      </c>
      <c r="Q1575" s="14">
        <f t="shared" si="57"/>
        <v>16</v>
      </c>
      <c r="R1575" s="169">
        <f t="shared" si="58"/>
        <v>15.566666666666668</v>
      </c>
    </row>
    <row r="1576" spans="13:18" x14ac:dyDescent="0.2">
      <c r="M1576" s="168" t="s">
        <v>63</v>
      </c>
      <c r="N1576" s="14" t="s">
        <v>64</v>
      </c>
      <c r="O1576" s="167">
        <v>39498</v>
      </c>
      <c r="P1576" s="14">
        <v>0.3</v>
      </c>
      <c r="Q1576" s="14">
        <f t="shared" si="57"/>
        <v>16.7</v>
      </c>
      <c r="R1576" s="169">
        <f t="shared" si="58"/>
        <v>16.2</v>
      </c>
    </row>
    <row r="1577" spans="13:18" x14ac:dyDescent="0.2">
      <c r="M1577" s="168" t="s">
        <v>63</v>
      </c>
      <c r="N1577" s="14" t="s">
        <v>64</v>
      </c>
      <c r="O1577" s="167">
        <v>39499</v>
      </c>
      <c r="P1577" s="14">
        <v>2.8</v>
      </c>
      <c r="Q1577" s="14">
        <f t="shared" si="57"/>
        <v>14.2</v>
      </c>
      <c r="R1577" s="169">
        <f t="shared" si="58"/>
        <v>15.633333333333335</v>
      </c>
    </row>
    <row r="1578" spans="13:18" x14ac:dyDescent="0.2">
      <c r="M1578" s="168" t="s">
        <v>63</v>
      </c>
      <c r="N1578" s="14" t="s">
        <v>64</v>
      </c>
      <c r="O1578" s="167">
        <v>39500</v>
      </c>
      <c r="P1578" s="14">
        <v>3.8</v>
      </c>
      <c r="Q1578" s="14">
        <f t="shared" si="57"/>
        <v>13.2</v>
      </c>
      <c r="R1578" s="169">
        <f t="shared" si="58"/>
        <v>14.699999999999998</v>
      </c>
    </row>
    <row r="1579" spans="13:18" x14ac:dyDescent="0.2">
      <c r="M1579" s="168" t="s">
        <v>63</v>
      </c>
      <c r="N1579" s="14" t="s">
        <v>64</v>
      </c>
      <c r="O1579" s="167">
        <v>39501</v>
      </c>
      <c r="P1579" s="14">
        <v>3.9</v>
      </c>
      <c r="Q1579" s="14">
        <f t="shared" si="57"/>
        <v>13.1</v>
      </c>
      <c r="R1579" s="169">
        <f t="shared" si="58"/>
        <v>13.5</v>
      </c>
    </row>
    <row r="1580" spans="13:18" x14ac:dyDescent="0.2">
      <c r="M1580" s="168" t="s">
        <v>63</v>
      </c>
      <c r="N1580" s="14" t="s">
        <v>64</v>
      </c>
      <c r="O1580" s="167">
        <v>39502</v>
      </c>
      <c r="P1580" s="14">
        <v>5.7</v>
      </c>
      <c r="Q1580" s="14">
        <f t="shared" si="57"/>
        <v>11.3</v>
      </c>
      <c r="R1580" s="169">
        <f t="shared" si="58"/>
        <v>12.533333333333331</v>
      </c>
    </row>
    <row r="1581" spans="13:18" x14ac:dyDescent="0.2">
      <c r="M1581" s="168" t="s">
        <v>63</v>
      </c>
      <c r="N1581" s="14" t="s">
        <v>64</v>
      </c>
      <c r="O1581" s="167">
        <v>39503</v>
      </c>
      <c r="P1581" s="14">
        <v>3.5</v>
      </c>
      <c r="Q1581" s="14">
        <f t="shared" si="57"/>
        <v>13.5</v>
      </c>
      <c r="R1581" s="169">
        <f t="shared" si="58"/>
        <v>12.633333333333333</v>
      </c>
    </row>
    <row r="1582" spans="13:18" x14ac:dyDescent="0.2">
      <c r="M1582" s="168" t="s">
        <v>63</v>
      </c>
      <c r="N1582" s="14" t="s">
        <v>64</v>
      </c>
      <c r="O1582" s="167">
        <v>39504</v>
      </c>
      <c r="P1582" s="14">
        <v>1.7</v>
      </c>
      <c r="Q1582" s="14">
        <f t="shared" si="57"/>
        <v>15.3</v>
      </c>
      <c r="R1582" s="169">
        <f t="shared" si="58"/>
        <v>13.366666666666667</v>
      </c>
    </row>
    <row r="1583" spans="13:18" x14ac:dyDescent="0.2">
      <c r="M1583" s="168" t="s">
        <v>63</v>
      </c>
      <c r="N1583" s="14" t="s">
        <v>64</v>
      </c>
      <c r="O1583" s="167">
        <v>39505</v>
      </c>
      <c r="P1583" s="14">
        <v>3</v>
      </c>
      <c r="Q1583" s="14">
        <f t="shared" si="57"/>
        <v>14</v>
      </c>
      <c r="R1583" s="169">
        <f t="shared" si="58"/>
        <v>14.266666666666666</v>
      </c>
    </row>
    <row r="1584" spans="13:18" x14ac:dyDescent="0.2">
      <c r="M1584" s="168" t="s">
        <v>63</v>
      </c>
      <c r="N1584" s="14" t="s">
        <v>64</v>
      </c>
      <c r="O1584" s="167">
        <v>39506</v>
      </c>
      <c r="P1584" s="14">
        <v>1.8</v>
      </c>
      <c r="Q1584" s="14">
        <f t="shared" si="57"/>
        <v>15.2</v>
      </c>
      <c r="R1584" s="169">
        <f t="shared" si="58"/>
        <v>14.833333333333334</v>
      </c>
    </row>
    <row r="1585" spans="13:18" x14ac:dyDescent="0.2">
      <c r="M1585" s="168" t="s">
        <v>63</v>
      </c>
      <c r="N1585" s="14" t="s">
        <v>64</v>
      </c>
      <c r="O1585" s="167">
        <v>39507</v>
      </c>
      <c r="P1585" s="14">
        <v>1.9</v>
      </c>
      <c r="Q1585" s="14">
        <f t="shared" si="57"/>
        <v>15.1</v>
      </c>
      <c r="R1585" s="169">
        <f t="shared" si="58"/>
        <v>14.766666666666666</v>
      </c>
    </row>
    <row r="1586" spans="13:18" x14ac:dyDescent="0.2">
      <c r="M1586" s="168" t="s">
        <v>63</v>
      </c>
      <c r="N1586" s="14" t="s">
        <v>64</v>
      </c>
      <c r="O1586" s="167">
        <v>39508</v>
      </c>
      <c r="P1586" s="14">
        <v>1.6</v>
      </c>
      <c r="Q1586" s="14">
        <f t="shared" si="57"/>
        <v>15.4</v>
      </c>
      <c r="R1586" s="169">
        <f t="shared" si="58"/>
        <v>15.233333333333333</v>
      </c>
    </row>
    <row r="1587" spans="13:18" x14ac:dyDescent="0.2">
      <c r="M1587" s="168" t="s">
        <v>63</v>
      </c>
      <c r="N1587" s="14" t="s">
        <v>64</v>
      </c>
      <c r="O1587" s="167">
        <v>39509</v>
      </c>
      <c r="P1587" s="14">
        <v>0.9</v>
      </c>
      <c r="Q1587" s="14">
        <f t="shared" si="57"/>
        <v>16.100000000000001</v>
      </c>
      <c r="R1587" s="169">
        <f t="shared" si="58"/>
        <v>15.533333333333333</v>
      </c>
    </row>
    <row r="1588" spans="13:18" x14ac:dyDescent="0.2">
      <c r="M1588" s="168" t="s">
        <v>63</v>
      </c>
      <c r="N1588" s="14" t="s">
        <v>64</v>
      </c>
      <c r="O1588" s="167">
        <v>39510</v>
      </c>
      <c r="P1588" s="14">
        <v>-0.5</v>
      </c>
      <c r="Q1588" s="14">
        <f t="shared" si="57"/>
        <v>17.5</v>
      </c>
      <c r="R1588" s="169">
        <f t="shared" si="58"/>
        <v>16.333333333333332</v>
      </c>
    </row>
    <row r="1589" spans="13:18" x14ac:dyDescent="0.2">
      <c r="M1589" s="168" t="s">
        <v>63</v>
      </c>
      <c r="N1589" s="14" t="s">
        <v>64</v>
      </c>
      <c r="O1589" s="167">
        <v>39511</v>
      </c>
      <c r="P1589" s="14">
        <v>-3.4</v>
      </c>
      <c r="Q1589" s="14">
        <f t="shared" si="57"/>
        <v>20.399999999999999</v>
      </c>
      <c r="R1589" s="169">
        <f t="shared" si="58"/>
        <v>18</v>
      </c>
    </row>
    <row r="1590" spans="13:18" x14ac:dyDescent="0.2">
      <c r="M1590" s="168" t="s">
        <v>63</v>
      </c>
      <c r="N1590" s="14" t="s">
        <v>64</v>
      </c>
      <c r="O1590" s="167">
        <v>39512</v>
      </c>
      <c r="P1590" s="14">
        <v>-1</v>
      </c>
      <c r="Q1590" s="14">
        <f t="shared" si="57"/>
        <v>18</v>
      </c>
      <c r="R1590" s="169">
        <f t="shared" si="58"/>
        <v>18.633333333333333</v>
      </c>
    </row>
    <row r="1591" spans="13:18" x14ac:dyDescent="0.2">
      <c r="M1591" s="168" t="s">
        <v>63</v>
      </c>
      <c r="N1591" s="14" t="s">
        <v>64</v>
      </c>
      <c r="O1591" s="167">
        <v>39513</v>
      </c>
      <c r="P1591" s="14">
        <v>0.8</v>
      </c>
      <c r="Q1591" s="14">
        <f t="shared" si="57"/>
        <v>16.2</v>
      </c>
      <c r="R1591" s="169">
        <f t="shared" si="58"/>
        <v>18.2</v>
      </c>
    </row>
    <row r="1592" spans="13:18" x14ac:dyDescent="0.2">
      <c r="M1592" s="168" t="s">
        <v>63</v>
      </c>
      <c r="N1592" s="14" t="s">
        <v>64</v>
      </c>
      <c r="O1592" s="167">
        <v>39514</v>
      </c>
      <c r="P1592" s="14">
        <v>-1.9</v>
      </c>
      <c r="Q1592" s="14">
        <f t="shared" si="57"/>
        <v>18.899999999999999</v>
      </c>
      <c r="R1592" s="169">
        <f t="shared" si="58"/>
        <v>17.7</v>
      </c>
    </row>
    <row r="1593" spans="13:18" x14ac:dyDescent="0.2">
      <c r="M1593" s="168" t="s">
        <v>63</v>
      </c>
      <c r="N1593" s="14" t="s">
        <v>64</v>
      </c>
      <c r="O1593" s="167">
        <v>39515</v>
      </c>
      <c r="P1593" s="14">
        <v>2.9</v>
      </c>
      <c r="Q1593" s="14">
        <f t="shared" si="57"/>
        <v>14.1</v>
      </c>
      <c r="R1593" s="169">
        <f t="shared" si="58"/>
        <v>16.399999999999999</v>
      </c>
    </row>
    <row r="1594" spans="13:18" x14ac:dyDescent="0.2">
      <c r="M1594" s="168" t="s">
        <v>63</v>
      </c>
      <c r="N1594" s="14" t="s">
        <v>64</v>
      </c>
      <c r="O1594" s="167">
        <v>39516</v>
      </c>
      <c r="P1594" s="14">
        <v>4.3</v>
      </c>
      <c r="Q1594" s="14">
        <f t="shared" si="57"/>
        <v>12.7</v>
      </c>
      <c r="R1594" s="169">
        <f t="shared" si="58"/>
        <v>15.233333333333334</v>
      </c>
    </row>
    <row r="1595" spans="13:18" x14ac:dyDescent="0.2">
      <c r="M1595" s="168" t="s">
        <v>63</v>
      </c>
      <c r="N1595" s="14" t="s">
        <v>64</v>
      </c>
      <c r="O1595" s="167">
        <v>39517</v>
      </c>
      <c r="P1595" s="14">
        <v>3</v>
      </c>
      <c r="Q1595" s="14">
        <f t="shared" si="57"/>
        <v>14</v>
      </c>
      <c r="R1595" s="169">
        <f t="shared" si="58"/>
        <v>13.6</v>
      </c>
    </row>
    <row r="1596" spans="13:18" x14ac:dyDescent="0.2">
      <c r="M1596" s="168" t="s">
        <v>63</v>
      </c>
      <c r="N1596" s="14" t="s">
        <v>64</v>
      </c>
      <c r="O1596" s="167">
        <v>39518</v>
      </c>
      <c r="P1596" s="14">
        <v>4.5</v>
      </c>
      <c r="Q1596" s="14">
        <f t="shared" si="57"/>
        <v>12.5</v>
      </c>
      <c r="R1596" s="169">
        <f t="shared" si="58"/>
        <v>13.066666666666668</v>
      </c>
    </row>
    <row r="1597" spans="13:18" x14ac:dyDescent="0.2">
      <c r="M1597" s="168" t="s">
        <v>63</v>
      </c>
      <c r="N1597" s="14" t="s">
        <v>64</v>
      </c>
      <c r="O1597" s="167">
        <v>39519</v>
      </c>
      <c r="P1597" s="14">
        <v>3.6</v>
      </c>
      <c r="Q1597" s="14">
        <f t="shared" si="57"/>
        <v>13.4</v>
      </c>
      <c r="R1597" s="169">
        <f t="shared" si="58"/>
        <v>13.299999999999999</v>
      </c>
    </row>
    <row r="1598" spans="13:18" x14ac:dyDescent="0.2">
      <c r="M1598" s="168" t="s">
        <v>63</v>
      </c>
      <c r="N1598" s="14" t="s">
        <v>64</v>
      </c>
      <c r="O1598" s="167">
        <v>39520</v>
      </c>
      <c r="P1598" s="14">
        <v>2.9</v>
      </c>
      <c r="Q1598" s="14">
        <f t="shared" si="57"/>
        <v>14.1</v>
      </c>
      <c r="R1598" s="169">
        <f t="shared" si="58"/>
        <v>13.333333333333334</v>
      </c>
    </row>
    <row r="1599" spans="13:18" x14ac:dyDescent="0.2">
      <c r="M1599" s="168" t="s">
        <v>63</v>
      </c>
      <c r="N1599" s="14" t="s">
        <v>64</v>
      </c>
      <c r="O1599" s="167">
        <v>39521</v>
      </c>
      <c r="P1599" s="14">
        <v>1.4</v>
      </c>
      <c r="Q1599" s="14">
        <f t="shared" si="57"/>
        <v>15.6</v>
      </c>
      <c r="R1599" s="169">
        <f t="shared" si="58"/>
        <v>14.366666666666667</v>
      </c>
    </row>
    <row r="1600" spans="13:18" x14ac:dyDescent="0.2">
      <c r="M1600" s="168" t="s">
        <v>63</v>
      </c>
      <c r="N1600" s="14" t="s">
        <v>64</v>
      </c>
      <c r="O1600" s="167">
        <v>39522</v>
      </c>
      <c r="P1600" s="14">
        <v>0</v>
      </c>
      <c r="Q1600" s="14">
        <f t="shared" si="57"/>
        <v>17</v>
      </c>
      <c r="R1600" s="169">
        <f t="shared" si="58"/>
        <v>15.566666666666668</v>
      </c>
    </row>
    <row r="1601" spans="13:18" x14ac:dyDescent="0.2">
      <c r="M1601" s="168" t="s">
        <v>63</v>
      </c>
      <c r="N1601" s="14" t="s">
        <v>64</v>
      </c>
      <c r="O1601" s="167">
        <v>39523</v>
      </c>
      <c r="P1601" s="14">
        <v>0.5</v>
      </c>
      <c r="Q1601" s="14">
        <f t="shared" si="57"/>
        <v>16.5</v>
      </c>
      <c r="R1601" s="169">
        <f t="shared" si="58"/>
        <v>16.366666666666667</v>
      </c>
    </row>
    <row r="1602" spans="13:18" x14ac:dyDescent="0.2">
      <c r="M1602" s="168" t="s">
        <v>63</v>
      </c>
      <c r="N1602" s="14" t="s">
        <v>64</v>
      </c>
      <c r="O1602" s="167">
        <v>39524</v>
      </c>
      <c r="P1602" s="14">
        <v>-1.2</v>
      </c>
      <c r="Q1602" s="14">
        <f t="shared" si="57"/>
        <v>18.2</v>
      </c>
      <c r="R1602" s="169">
        <f t="shared" si="58"/>
        <v>17.233333333333334</v>
      </c>
    </row>
    <row r="1603" spans="13:18" x14ac:dyDescent="0.2">
      <c r="M1603" s="168" t="s">
        <v>63</v>
      </c>
      <c r="N1603" s="14" t="s">
        <v>64</v>
      </c>
      <c r="O1603" s="167">
        <v>39525</v>
      </c>
      <c r="P1603" s="14">
        <v>-1.7</v>
      </c>
      <c r="Q1603" s="14">
        <f t="shared" si="57"/>
        <v>18.7</v>
      </c>
      <c r="R1603" s="169">
        <f t="shared" si="58"/>
        <v>17.8</v>
      </c>
    </row>
    <row r="1604" spans="13:18" x14ac:dyDescent="0.2">
      <c r="M1604" s="168" t="s">
        <v>63</v>
      </c>
      <c r="N1604" s="14" t="s">
        <v>64</v>
      </c>
      <c r="O1604" s="167">
        <v>39526</v>
      </c>
      <c r="P1604" s="14">
        <v>-1.6</v>
      </c>
      <c r="Q1604" s="14">
        <f t="shared" si="57"/>
        <v>18.600000000000001</v>
      </c>
      <c r="R1604" s="169">
        <f t="shared" si="58"/>
        <v>18.5</v>
      </c>
    </row>
    <row r="1605" spans="13:18" x14ac:dyDescent="0.2">
      <c r="M1605" s="168" t="s">
        <v>63</v>
      </c>
      <c r="N1605" s="14" t="s">
        <v>64</v>
      </c>
      <c r="O1605" s="167">
        <v>39527</v>
      </c>
      <c r="P1605" s="14">
        <v>-3.9</v>
      </c>
      <c r="Q1605" s="14">
        <f t="shared" si="57"/>
        <v>20.9</v>
      </c>
      <c r="R1605" s="169">
        <f t="shared" si="58"/>
        <v>19.399999999999999</v>
      </c>
    </row>
    <row r="1606" spans="13:18" x14ac:dyDescent="0.2">
      <c r="M1606" s="168" t="s">
        <v>63</v>
      </c>
      <c r="N1606" s="14" t="s">
        <v>64</v>
      </c>
      <c r="O1606" s="167">
        <v>39528</v>
      </c>
      <c r="P1606" s="14">
        <v>-3.5</v>
      </c>
      <c r="Q1606" s="14">
        <f t="shared" si="57"/>
        <v>20.5</v>
      </c>
      <c r="R1606" s="169">
        <f t="shared" si="58"/>
        <v>20</v>
      </c>
    </row>
    <row r="1607" spans="13:18" x14ac:dyDescent="0.2">
      <c r="M1607" s="168" t="s">
        <v>63</v>
      </c>
      <c r="N1607" s="14" t="s">
        <v>64</v>
      </c>
      <c r="O1607" s="167">
        <v>39529</v>
      </c>
      <c r="P1607" s="14">
        <v>-7.3</v>
      </c>
      <c r="Q1607" s="14">
        <f t="shared" si="57"/>
        <v>24.3</v>
      </c>
      <c r="R1607" s="169">
        <f t="shared" si="58"/>
        <v>21.900000000000002</v>
      </c>
    </row>
    <row r="1608" spans="13:18" x14ac:dyDescent="0.2">
      <c r="M1608" s="168" t="s">
        <v>63</v>
      </c>
      <c r="N1608" s="14" t="s">
        <v>64</v>
      </c>
      <c r="O1608" s="167">
        <v>39530</v>
      </c>
      <c r="P1608" s="14">
        <v>-8.4</v>
      </c>
      <c r="Q1608" s="14">
        <f t="shared" si="57"/>
        <v>25.4</v>
      </c>
      <c r="R1608" s="169">
        <f t="shared" si="58"/>
        <v>23.399999999999995</v>
      </c>
    </row>
    <row r="1609" spans="13:18" x14ac:dyDescent="0.2">
      <c r="M1609" s="168" t="s">
        <v>63</v>
      </c>
      <c r="N1609" s="14" t="s">
        <v>64</v>
      </c>
      <c r="O1609" s="167">
        <v>39531</v>
      </c>
      <c r="P1609" s="14">
        <v>-5.3</v>
      </c>
      <c r="Q1609" s="14">
        <f t="shared" si="57"/>
        <v>22.3</v>
      </c>
      <c r="R1609" s="169">
        <f t="shared" si="58"/>
        <v>24</v>
      </c>
    </row>
    <row r="1610" spans="13:18" x14ac:dyDescent="0.2">
      <c r="M1610" s="168" t="s">
        <v>63</v>
      </c>
      <c r="N1610" s="14" t="s">
        <v>64</v>
      </c>
      <c r="O1610" s="167">
        <v>39532</v>
      </c>
      <c r="P1610" s="14">
        <v>-2.4</v>
      </c>
      <c r="Q1610" s="14">
        <f t="shared" si="57"/>
        <v>19.399999999999999</v>
      </c>
      <c r="R1610" s="169">
        <f t="shared" si="58"/>
        <v>22.366666666666664</v>
      </c>
    </row>
    <row r="1611" spans="13:18" x14ac:dyDescent="0.2">
      <c r="M1611" s="168" t="s">
        <v>63</v>
      </c>
      <c r="N1611" s="14" t="s">
        <v>64</v>
      </c>
      <c r="O1611" s="167">
        <v>39533</v>
      </c>
      <c r="P1611" s="14">
        <v>-2.4</v>
      </c>
      <c r="Q1611" s="14">
        <f t="shared" si="57"/>
        <v>19.399999999999999</v>
      </c>
      <c r="R1611" s="169">
        <f t="shared" si="58"/>
        <v>20.366666666666667</v>
      </c>
    </row>
    <row r="1612" spans="13:18" x14ac:dyDescent="0.2">
      <c r="M1612" s="168" t="s">
        <v>63</v>
      </c>
      <c r="N1612" s="14" t="s">
        <v>64</v>
      </c>
      <c r="O1612" s="167">
        <v>39534</v>
      </c>
      <c r="P1612" s="14">
        <v>-4.8</v>
      </c>
      <c r="Q1612" s="14">
        <f t="shared" si="57"/>
        <v>21.8</v>
      </c>
      <c r="R1612" s="169">
        <f t="shared" si="58"/>
        <v>20.2</v>
      </c>
    </row>
    <row r="1613" spans="13:18" x14ac:dyDescent="0.2">
      <c r="M1613" s="168" t="s">
        <v>63</v>
      </c>
      <c r="N1613" s="14" t="s">
        <v>64</v>
      </c>
      <c r="O1613" s="167">
        <v>39535</v>
      </c>
      <c r="P1613" s="14">
        <v>-1.6</v>
      </c>
      <c r="Q1613" s="14">
        <f t="shared" ref="Q1613:Q1676" si="59">IF($D$45&gt;P1613,$D$45-P1613,0)</f>
        <v>18.600000000000001</v>
      </c>
      <c r="R1613" s="169">
        <f t="shared" si="58"/>
        <v>19.933333333333334</v>
      </c>
    </row>
    <row r="1614" spans="13:18" x14ac:dyDescent="0.2">
      <c r="M1614" s="168" t="s">
        <v>63</v>
      </c>
      <c r="N1614" s="14" t="s">
        <v>64</v>
      </c>
      <c r="O1614" s="167">
        <v>39536</v>
      </c>
      <c r="P1614" s="14">
        <v>2.4</v>
      </c>
      <c r="Q1614" s="14">
        <f t="shared" si="59"/>
        <v>14.6</v>
      </c>
      <c r="R1614" s="169">
        <f t="shared" si="58"/>
        <v>18.333333333333336</v>
      </c>
    </row>
    <row r="1615" spans="13:18" x14ac:dyDescent="0.2">
      <c r="M1615" s="168" t="s">
        <v>63</v>
      </c>
      <c r="N1615" s="14" t="s">
        <v>64</v>
      </c>
      <c r="O1615" s="167">
        <v>39537</v>
      </c>
      <c r="P1615" s="14">
        <v>3.9</v>
      </c>
      <c r="Q1615" s="14">
        <f t="shared" si="59"/>
        <v>13.1</v>
      </c>
      <c r="R1615" s="169">
        <f t="shared" ref="R1615:R1678" si="60">AVERAGE(Q1613:Q1615)</f>
        <v>15.433333333333335</v>
      </c>
    </row>
    <row r="1616" spans="13:18" x14ac:dyDescent="0.2">
      <c r="M1616" s="168" t="s">
        <v>63</v>
      </c>
      <c r="N1616" s="14" t="s">
        <v>64</v>
      </c>
      <c r="O1616" s="167">
        <v>39538</v>
      </c>
      <c r="P1616" s="14">
        <v>5</v>
      </c>
      <c r="Q1616" s="14">
        <f t="shared" si="59"/>
        <v>12</v>
      </c>
      <c r="R1616" s="169">
        <f t="shared" si="60"/>
        <v>13.233333333333334</v>
      </c>
    </row>
    <row r="1617" spans="13:18" x14ac:dyDescent="0.2">
      <c r="M1617" s="168" t="s">
        <v>63</v>
      </c>
      <c r="N1617" s="14" t="s">
        <v>64</v>
      </c>
      <c r="O1617" s="167">
        <v>39539</v>
      </c>
      <c r="P1617" s="14">
        <v>4.7</v>
      </c>
      <c r="Q1617" s="14">
        <f t="shared" si="59"/>
        <v>12.3</v>
      </c>
      <c r="R1617" s="169">
        <f t="shared" si="60"/>
        <v>12.466666666666669</v>
      </c>
    </row>
    <row r="1618" spans="13:18" x14ac:dyDescent="0.2">
      <c r="M1618" s="168" t="s">
        <v>63</v>
      </c>
      <c r="N1618" s="14" t="s">
        <v>64</v>
      </c>
      <c r="O1618" s="167">
        <v>39540</v>
      </c>
      <c r="P1618" s="14">
        <v>5</v>
      </c>
      <c r="Q1618" s="14">
        <f t="shared" si="59"/>
        <v>12</v>
      </c>
      <c r="R1618" s="169">
        <f t="shared" si="60"/>
        <v>12.1</v>
      </c>
    </row>
    <row r="1619" spans="13:18" x14ac:dyDescent="0.2">
      <c r="M1619" s="168" t="s">
        <v>63</v>
      </c>
      <c r="N1619" s="14" t="s">
        <v>64</v>
      </c>
      <c r="O1619" s="167">
        <v>39541</v>
      </c>
      <c r="P1619" s="14">
        <v>5.2</v>
      </c>
      <c r="Q1619" s="14">
        <f t="shared" si="59"/>
        <v>11.8</v>
      </c>
      <c r="R1619" s="169">
        <f t="shared" si="60"/>
        <v>12.033333333333333</v>
      </c>
    </row>
    <row r="1620" spans="13:18" x14ac:dyDescent="0.2">
      <c r="M1620" s="168" t="s">
        <v>63</v>
      </c>
      <c r="N1620" s="14" t="s">
        <v>64</v>
      </c>
      <c r="O1620" s="167">
        <v>39542</v>
      </c>
      <c r="P1620" s="14">
        <v>3.9</v>
      </c>
      <c r="Q1620" s="14">
        <f t="shared" si="59"/>
        <v>13.1</v>
      </c>
      <c r="R1620" s="169">
        <f t="shared" si="60"/>
        <v>12.299999999999999</v>
      </c>
    </row>
    <row r="1621" spans="13:18" x14ac:dyDescent="0.2">
      <c r="M1621" s="168" t="s">
        <v>63</v>
      </c>
      <c r="N1621" s="14" t="s">
        <v>64</v>
      </c>
      <c r="O1621" s="167">
        <v>39543</v>
      </c>
      <c r="P1621" s="14">
        <v>3.1</v>
      </c>
      <c r="Q1621" s="14">
        <f t="shared" si="59"/>
        <v>13.9</v>
      </c>
      <c r="R1621" s="169">
        <f t="shared" si="60"/>
        <v>12.933333333333332</v>
      </c>
    </row>
    <row r="1622" spans="13:18" x14ac:dyDescent="0.2">
      <c r="M1622" s="168" t="s">
        <v>63</v>
      </c>
      <c r="N1622" s="14" t="s">
        <v>64</v>
      </c>
      <c r="O1622" s="167">
        <v>39544</v>
      </c>
      <c r="P1622" s="14">
        <v>2.8</v>
      </c>
      <c r="Q1622" s="14">
        <f t="shared" si="59"/>
        <v>14.2</v>
      </c>
      <c r="R1622" s="169">
        <f t="shared" si="60"/>
        <v>13.733333333333334</v>
      </c>
    </row>
    <row r="1623" spans="13:18" x14ac:dyDescent="0.2">
      <c r="M1623" s="168" t="s">
        <v>63</v>
      </c>
      <c r="N1623" s="14" t="s">
        <v>64</v>
      </c>
      <c r="O1623" s="167">
        <v>39545</v>
      </c>
      <c r="P1623" s="14">
        <v>2.2999999999999998</v>
      </c>
      <c r="Q1623" s="14">
        <f t="shared" si="59"/>
        <v>14.7</v>
      </c>
      <c r="R1623" s="169">
        <f t="shared" si="60"/>
        <v>14.266666666666666</v>
      </c>
    </row>
    <row r="1624" spans="13:18" x14ac:dyDescent="0.2">
      <c r="M1624" s="168" t="s">
        <v>63</v>
      </c>
      <c r="N1624" s="14" t="s">
        <v>64</v>
      </c>
      <c r="O1624" s="167">
        <v>39546</v>
      </c>
      <c r="P1624" s="14">
        <v>1.6</v>
      </c>
      <c r="Q1624" s="14">
        <f t="shared" si="59"/>
        <v>15.4</v>
      </c>
      <c r="R1624" s="169">
        <f t="shared" si="60"/>
        <v>14.766666666666666</v>
      </c>
    </row>
    <row r="1625" spans="13:18" x14ac:dyDescent="0.2">
      <c r="M1625" s="168" t="s">
        <v>63</v>
      </c>
      <c r="N1625" s="14" t="s">
        <v>64</v>
      </c>
      <c r="O1625" s="167">
        <v>39547</v>
      </c>
      <c r="P1625" s="14">
        <v>1.9</v>
      </c>
      <c r="Q1625" s="14">
        <f t="shared" si="59"/>
        <v>15.1</v>
      </c>
      <c r="R1625" s="169">
        <f t="shared" si="60"/>
        <v>15.066666666666668</v>
      </c>
    </row>
    <row r="1626" spans="13:18" x14ac:dyDescent="0.2">
      <c r="M1626" s="168" t="s">
        <v>63</v>
      </c>
      <c r="N1626" s="14" t="s">
        <v>64</v>
      </c>
      <c r="O1626" s="167">
        <v>39548</v>
      </c>
      <c r="P1626" s="14">
        <v>1.6</v>
      </c>
      <c r="Q1626" s="14">
        <f t="shared" si="59"/>
        <v>15.4</v>
      </c>
      <c r="R1626" s="169">
        <f t="shared" si="60"/>
        <v>15.299999999999999</v>
      </c>
    </row>
    <row r="1627" spans="13:18" x14ac:dyDescent="0.2">
      <c r="M1627" s="168" t="s">
        <v>63</v>
      </c>
      <c r="N1627" s="14" t="s">
        <v>64</v>
      </c>
      <c r="O1627" s="167">
        <v>39549</v>
      </c>
      <c r="P1627" s="14">
        <v>4.0999999999999996</v>
      </c>
      <c r="Q1627" s="14">
        <f t="shared" si="59"/>
        <v>12.9</v>
      </c>
      <c r="R1627" s="169">
        <f t="shared" si="60"/>
        <v>14.466666666666667</v>
      </c>
    </row>
    <row r="1628" spans="13:18" x14ac:dyDescent="0.2">
      <c r="M1628" s="168" t="s">
        <v>63</v>
      </c>
      <c r="N1628" s="14" t="s">
        <v>64</v>
      </c>
      <c r="O1628" s="167">
        <v>39550</v>
      </c>
      <c r="P1628" s="14">
        <v>1.8</v>
      </c>
      <c r="Q1628" s="14">
        <f t="shared" si="59"/>
        <v>15.2</v>
      </c>
      <c r="R1628" s="169">
        <f t="shared" si="60"/>
        <v>14.5</v>
      </c>
    </row>
    <row r="1629" spans="13:18" x14ac:dyDescent="0.2">
      <c r="M1629" s="168" t="s">
        <v>63</v>
      </c>
      <c r="N1629" s="14" t="s">
        <v>64</v>
      </c>
      <c r="O1629" s="167">
        <v>39551</v>
      </c>
      <c r="P1629" s="14">
        <v>3.2</v>
      </c>
      <c r="Q1629" s="14">
        <f t="shared" si="59"/>
        <v>13.8</v>
      </c>
      <c r="R1629" s="169">
        <f t="shared" si="60"/>
        <v>13.966666666666669</v>
      </c>
    </row>
    <row r="1630" spans="13:18" x14ac:dyDescent="0.2">
      <c r="M1630" s="168" t="s">
        <v>63</v>
      </c>
      <c r="N1630" s="14" t="s">
        <v>64</v>
      </c>
      <c r="O1630" s="167">
        <v>39552</v>
      </c>
      <c r="P1630" s="14">
        <v>3</v>
      </c>
      <c r="Q1630" s="14">
        <f t="shared" si="59"/>
        <v>14</v>
      </c>
      <c r="R1630" s="169">
        <f t="shared" si="60"/>
        <v>14.333333333333334</v>
      </c>
    </row>
    <row r="1631" spans="13:18" x14ac:dyDescent="0.2">
      <c r="M1631" s="168" t="s">
        <v>63</v>
      </c>
      <c r="N1631" s="14" t="s">
        <v>64</v>
      </c>
      <c r="O1631" s="167">
        <v>39553</v>
      </c>
      <c r="P1631" s="14">
        <v>2.2999999999999998</v>
      </c>
      <c r="Q1631" s="14">
        <f t="shared" si="59"/>
        <v>14.7</v>
      </c>
      <c r="R1631" s="169">
        <f t="shared" si="60"/>
        <v>14.166666666666666</v>
      </c>
    </row>
    <row r="1632" spans="13:18" x14ac:dyDescent="0.2">
      <c r="M1632" s="168" t="s">
        <v>63</v>
      </c>
      <c r="N1632" s="14" t="s">
        <v>64</v>
      </c>
      <c r="O1632" s="167">
        <v>39554</v>
      </c>
      <c r="P1632" s="14">
        <v>3.2</v>
      </c>
      <c r="Q1632" s="14">
        <f t="shared" si="59"/>
        <v>13.8</v>
      </c>
      <c r="R1632" s="169">
        <f t="shared" si="60"/>
        <v>14.166666666666666</v>
      </c>
    </row>
    <row r="1633" spans="13:18" x14ac:dyDescent="0.2">
      <c r="M1633" s="168" t="s">
        <v>63</v>
      </c>
      <c r="N1633" s="14" t="s">
        <v>64</v>
      </c>
      <c r="O1633" s="167">
        <v>39555</v>
      </c>
      <c r="P1633" s="14">
        <v>4.3</v>
      </c>
      <c r="Q1633" s="14">
        <f t="shared" si="59"/>
        <v>12.7</v>
      </c>
      <c r="R1633" s="169">
        <f t="shared" si="60"/>
        <v>13.733333333333334</v>
      </c>
    </row>
    <row r="1634" spans="13:18" x14ac:dyDescent="0.2">
      <c r="M1634" s="168" t="s">
        <v>63</v>
      </c>
      <c r="N1634" s="14" t="s">
        <v>64</v>
      </c>
      <c r="O1634" s="167">
        <v>39556</v>
      </c>
      <c r="P1634" s="14">
        <v>4.8</v>
      </c>
      <c r="Q1634" s="14">
        <f t="shared" si="59"/>
        <v>12.2</v>
      </c>
      <c r="R1634" s="169">
        <f t="shared" si="60"/>
        <v>12.9</v>
      </c>
    </row>
    <row r="1635" spans="13:18" x14ac:dyDescent="0.2">
      <c r="M1635" s="168" t="s">
        <v>63</v>
      </c>
      <c r="N1635" s="14" t="s">
        <v>64</v>
      </c>
      <c r="O1635" s="167">
        <v>39557</v>
      </c>
      <c r="P1635" s="14">
        <v>4.5999999999999996</v>
      </c>
      <c r="Q1635" s="14">
        <f t="shared" si="59"/>
        <v>12.4</v>
      </c>
      <c r="R1635" s="169">
        <f t="shared" si="60"/>
        <v>12.433333333333332</v>
      </c>
    </row>
    <row r="1636" spans="13:18" x14ac:dyDescent="0.2">
      <c r="M1636" s="168" t="s">
        <v>63</v>
      </c>
      <c r="N1636" s="14" t="s">
        <v>64</v>
      </c>
      <c r="O1636" s="167">
        <v>39558</v>
      </c>
      <c r="P1636" s="14">
        <v>5.4</v>
      </c>
      <c r="Q1636" s="14">
        <f t="shared" si="59"/>
        <v>11.6</v>
      </c>
      <c r="R1636" s="169">
        <f t="shared" si="60"/>
        <v>12.066666666666668</v>
      </c>
    </row>
    <row r="1637" spans="13:18" x14ac:dyDescent="0.2">
      <c r="M1637" s="168" t="s">
        <v>63</v>
      </c>
      <c r="N1637" s="14" t="s">
        <v>64</v>
      </c>
      <c r="O1637" s="167">
        <v>39559</v>
      </c>
      <c r="P1637" s="14">
        <v>6.9</v>
      </c>
      <c r="Q1637" s="14">
        <f t="shared" si="59"/>
        <v>10.1</v>
      </c>
      <c r="R1637" s="169">
        <f t="shared" si="60"/>
        <v>11.366666666666667</v>
      </c>
    </row>
    <row r="1638" spans="13:18" x14ac:dyDescent="0.2">
      <c r="M1638" s="168" t="s">
        <v>63</v>
      </c>
      <c r="N1638" s="14" t="s">
        <v>64</v>
      </c>
      <c r="O1638" s="167">
        <v>39560</v>
      </c>
      <c r="P1638" s="14">
        <v>8</v>
      </c>
      <c r="Q1638" s="14">
        <f t="shared" si="59"/>
        <v>9</v>
      </c>
      <c r="R1638" s="169">
        <f t="shared" si="60"/>
        <v>10.233333333333333</v>
      </c>
    </row>
    <row r="1639" spans="13:18" x14ac:dyDescent="0.2">
      <c r="M1639" s="168" t="s">
        <v>63</v>
      </c>
      <c r="N1639" s="14" t="s">
        <v>64</v>
      </c>
      <c r="O1639" s="167">
        <v>39561</v>
      </c>
      <c r="P1639" s="14">
        <v>8</v>
      </c>
      <c r="Q1639" s="14">
        <f t="shared" si="59"/>
        <v>9</v>
      </c>
      <c r="R1639" s="169">
        <f t="shared" si="60"/>
        <v>9.3666666666666671</v>
      </c>
    </row>
    <row r="1640" spans="13:18" x14ac:dyDescent="0.2">
      <c r="M1640" s="168" t="s">
        <v>63</v>
      </c>
      <c r="N1640" s="14" t="s">
        <v>64</v>
      </c>
      <c r="O1640" s="167">
        <v>39562</v>
      </c>
      <c r="P1640" s="14">
        <v>7.6</v>
      </c>
      <c r="Q1640" s="14">
        <f t="shared" si="59"/>
        <v>9.4</v>
      </c>
      <c r="R1640" s="169">
        <f t="shared" si="60"/>
        <v>9.1333333333333329</v>
      </c>
    </row>
    <row r="1641" spans="13:18" x14ac:dyDescent="0.2">
      <c r="M1641" s="168" t="s">
        <v>63</v>
      </c>
      <c r="N1641" s="14" t="s">
        <v>64</v>
      </c>
      <c r="O1641" s="167">
        <v>39563</v>
      </c>
      <c r="P1641" s="14">
        <v>7.6</v>
      </c>
      <c r="Q1641" s="14">
        <f t="shared" si="59"/>
        <v>9.4</v>
      </c>
      <c r="R1641" s="169">
        <f t="shared" si="60"/>
        <v>9.2666666666666657</v>
      </c>
    </row>
    <row r="1642" spans="13:18" x14ac:dyDescent="0.2">
      <c r="M1642" s="168" t="s">
        <v>63</v>
      </c>
      <c r="N1642" s="14" t="s">
        <v>64</v>
      </c>
      <c r="O1642" s="167">
        <v>39564</v>
      </c>
      <c r="P1642" s="14">
        <v>9.3000000000000007</v>
      </c>
      <c r="Q1642" s="14">
        <f t="shared" si="59"/>
        <v>7.6999999999999993</v>
      </c>
      <c r="R1642" s="169">
        <f t="shared" si="60"/>
        <v>8.8333333333333339</v>
      </c>
    </row>
    <row r="1643" spans="13:18" x14ac:dyDescent="0.2">
      <c r="M1643" s="168" t="s">
        <v>63</v>
      </c>
      <c r="N1643" s="14" t="s">
        <v>64</v>
      </c>
      <c r="O1643" s="167">
        <v>39565</v>
      </c>
      <c r="P1643" s="14">
        <v>9.1999999999999993</v>
      </c>
      <c r="Q1643" s="14">
        <f t="shared" si="59"/>
        <v>7.8000000000000007</v>
      </c>
      <c r="R1643" s="169">
        <f t="shared" si="60"/>
        <v>8.3000000000000007</v>
      </c>
    </row>
    <row r="1644" spans="13:18" x14ac:dyDescent="0.2">
      <c r="M1644" s="168" t="s">
        <v>63</v>
      </c>
      <c r="N1644" s="14" t="s">
        <v>64</v>
      </c>
      <c r="O1644" s="167">
        <v>39566</v>
      </c>
      <c r="P1644" s="14">
        <v>12.9</v>
      </c>
      <c r="Q1644" s="14">
        <f t="shared" si="59"/>
        <v>4.0999999999999996</v>
      </c>
      <c r="R1644" s="169">
        <f t="shared" si="60"/>
        <v>6.5333333333333341</v>
      </c>
    </row>
    <row r="1645" spans="13:18" x14ac:dyDescent="0.2">
      <c r="M1645" s="168" t="s">
        <v>63</v>
      </c>
      <c r="N1645" s="14" t="s">
        <v>64</v>
      </c>
      <c r="O1645" s="167">
        <v>39567</v>
      </c>
      <c r="P1645" s="14">
        <v>15</v>
      </c>
      <c r="Q1645" s="14">
        <f t="shared" si="59"/>
        <v>2</v>
      </c>
      <c r="R1645" s="169">
        <f t="shared" si="60"/>
        <v>4.6333333333333337</v>
      </c>
    </row>
    <row r="1646" spans="13:18" x14ac:dyDescent="0.2">
      <c r="M1646" s="168" t="s">
        <v>63</v>
      </c>
      <c r="N1646" s="14" t="s">
        <v>64</v>
      </c>
      <c r="O1646" s="167">
        <v>39568</v>
      </c>
      <c r="P1646" s="14">
        <v>13.4</v>
      </c>
      <c r="Q1646" s="14">
        <f t="shared" si="59"/>
        <v>3.5999999999999996</v>
      </c>
      <c r="R1646" s="169">
        <f t="shared" si="60"/>
        <v>3.2333333333333329</v>
      </c>
    </row>
    <row r="1647" spans="13:18" x14ac:dyDescent="0.2">
      <c r="M1647" s="168" t="s">
        <v>63</v>
      </c>
      <c r="N1647" s="14" t="s">
        <v>64</v>
      </c>
      <c r="O1647" s="167">
        <v>39569</v>
      </c>
      <c r="P1647" s="14">
        <v>10.3</v>
      </c>
      <c r="Q1647" s="14">
        <f t="shared" si="59"/>
        <v>6.6999999999999993</v>
      </c>
      <c r="R1647" s="169">
        <f t="shared" si="60"/>
        <v>4.0999999999999996</v>
      </c>
    </row>
    <row r="1648" spans="13:18" x14ac:dyDescent="0.2">
      <c r="M1648" s="168" t="s">
        <v>63</v>
      </c>
      <c r="N1648" s="14" t="s">
        <v>64</v>
      </c>
      <c r="O1648" s="167">
        <v>39570</v>
      </c>
      <c r="P1648" s="14">
        <v>9.9</v>
      </c>
      <c r="Q1648" s="14">
        <f t="shared" si="59"/>
        <v>7.1</v>
      </c>
      <c r="R1648" s="169">
        <f t="shared" si="60"/>
        <v>5.8</v>
      </c>
    </row>
    <row r="1649" spans="13:18" x14ac:dyDescent="0.2">
      <c r="M1649" s="168" t="s">
        <v>63</v>
      </c>
      <c r="N1649" s="14" t="s">
        <v>64</v>
      </c>
      <c r="O1649" s="167">
        <v>39571</v>
      </c>
      <c r="P1649" s="14">
        <v>10.1</v>
      </c>
      <c r="Q1649" s="14">
        <f t="shared" si="59"/>
        <v>6.9</v>
      </c>
      <c r="R1649" s="169">
        <f t="shared" si="60"/>
        <v>6.8999999999999995</v>
      </c>
    </row>
    <row r="1650" spans="13:18" x14ac:dyDescent="0.2">
      <c r="M1650" s="168" t="s">
        <v>63</v>
      </c>
      <c r="N1650" s="14" t="s">
        <v>64</v>
      </c>
      <c r="O1650" s="167">
        <v>39572</v>
      </c>
      <c r="P1650" s="14">
        <v>10.5</v>
      </c>
      <c r="Q1650" s="14">
        <f t="shared" si="59"/>
        <v>6.5</v>
      </c>
      <c r="R1650" s="169">
        <f t="shared" si="60"/>
        <v>6.833333333333333</v>
      </c>
    </row>
    <row r="1651" spans="13:18" x14ac:dyDescent="0.2">
      <c r="M1651" s="168" t="s">
        <v>63</v>
      </c>
      <c r="N1651" s="14" t="s">
        <v>64</v>
      </c>
      <c r="O1651" s="167">
        <v>39573</v>
      </c>
      <c r="P1651" s="14">
        <v>11.2</v>
      </c>
      <c r="Q1651" s="14">
        <f t="shared" si="59"/>
        <v>5.8000000000000007</v>
      </c>
      <c r="R1651" s="169">
        <f t="shared" si="60"/>
        <v>6.4000000000000012</v>
      </c>
    </row>
    <row r="1652" spans="13:18" x14ac:dyDescent="0.2">
      <c r="M1652" s="168" t="s">
        <v>63</v>
      </c>
      <c r="N1652" s="14" t="s">
        <v>64</v>
      </c>
      <c r="O1652" s="167">
        <v>39574</v>
      </c>
      <c r="P1652" s="14">
        <v>13</v>
      </c>
      <c r="Q1652" s="14">
        <f t="shared" si="59"/>
        <v>4</v>
      </c>
      <c r="R1652" s="169">
        <f t="shared" si="60"/>
        <v>5.4333333333333336</v>
      </c>
    </row>
    <row r="1653" spans="13:18" x14ac:dyDescent="0.2">
      <c r="M1653" s="168" t="s">
        <v>63</v>
      </c>
      <c r="N1653" s="14" t="s">
        <v>64</v>
      </c>
      <c r="O1653" s="167">
        <v>39575</v>
      </c>
      <c r="P1653" s="14">
        <v>12.8</v>
      </c>
      <c r="Q1653" s="14">
        <f t="shared" si="59"/>
        <v>4.1999999999999993</v>
      </c>
      <c r="R1653" s="169">
        <f t="shared" si="60"/>
        <v>4.666666666666667</v>
      </c>
    </row>
    <row r="1654" spans="13:18" x14ac:dyDescent="0.2">
      <c r="M1654" s="168" t="s">
        <v>63</v>
      </c>
      <c r="N1654" s="14" t="s">
        <v>64</v>
      </c>
      <c r="O1654" s="167">
        <v>39576</v>
      </c>
      <c r="P1654" s="14">
        <v>13.6</v>
      </c>
      <c r="Q1654" s="14">
        <f t="shared" si="59"/>
        <v>3.4000000000000004</v>
      </c>
      <c r="R1654" s="169">
        <f t="shared" si="60"/>
        <v>3.8666666666666667</v>
      </c>
    </row>
    <row r="1655" spans="13:18" x14ac:dyDescent="0.2">
      <c r="M1655" s="168" t="s">
        <v>63</v>
      </c>
      <c r="N1655" s="14" t="s">
        <v>64</v>
      </c>
      <c r="O1655" s="167">
        <v>39577</v>
      </c>
      <c r="P1655" s="14">
        <v>14.3</v>
      </c>
      <c r="Q1655" s="14">
        <f t="shared" si="59"/>
        <v>2.6999999999999993</v>
      </c>
      <c r="R1655" s="169">
        <f t="shared" si="60"/>
        <v>3.4333333333333331</v>
      </c>
    </row>
    <row r="1656" spans="13:18" x14ac:dyDescent="0.2">
      <c r="M1656" s="168" t="s">
        <v>63</v>
      </c>
      <c r="N1656" s="14" t="s">
        <v>64</v>
      </c>
      <c r="O1656" s="167">
        <v>39578</v>
      </c>
      <c r="P1656" s="14">
        <v>15.3</v>
      </c>
      <c r="Q1656" s="14">
        <f t="shared" si="59"/>
        <v>1.6999999999999993</v>
      </c>
      <c r="R1656" s="169">
        <f t="shared" si="60"/>
        <v>2.5999999999999996</v>
      </c>
    </row>
    <row r="1657" spans="13:18" x14ac:dyDescent="0.2">
      <c r="M1657" s="168" t="s">
        <v>63</v>
      </c>
      <c r="N1657" s="14" t="s">
        <v>64</v>
      </c>
      <c r="O1657" s="167">
        <v>39579</v>
      </c>
      <c r="P1657" s="14">
        <v>14.1</v>
      </c>
      <c r="Q1657" s="14">
        <f t="shared" si="59"/>
        <v>2.9000000000000004</v>
      </c>
      <c r="R1657" s="169">
        <f t="shared" si="60"/>
        <v>2.4333333333333331</v>
      </c>
    </row>
    <row r="1658" spans="13:18" x14ac:dyDescent="0.2">
      <c r="M1658" s="168" t="s">
        <v>63</v>
      </c>
      <c r="N1658" s="14" t="s">
        <v>64</v>
      </c>
      <c r="O1658" s="167">
        <v>39580</v>
      </c>
      <c r="P1658" s="14">
        <v>8.6</v>
      </c>
      <c r="Q1658" s="14">
        <f t="shared" si="59"/>
        <v>8.4</v>
      </c>
      <c r="R1658" s="169">
        <f t="shared" si="60"/>
        <v>4.333333333333333</v>
      </c>
    </row>
    <row r="1659" spans="13:18" x14ac:dyDescent="0.2">
      <c r="M1659" s="168" t="s">
        <v>63</v>
      </c>
      <c r="N1659" s="14" t="s">
        <v>64</v>
      </c>
      <c r="O1659" s="167">
        <v>39581</v>
      </c>
      <c r="P1659" s="14">
        <v>8.1999999999999993</v>
      </c>
      <c r="Q1659" s="14">
        <f t="shared" si="59"/>
        <v>8.8000000000000007</v>
      </c>
      <c r="R1659" s="169">
        <f t="shared" si="60"/>
        <v>6.7</v>
      </c>
    </row>
    <row r="1660" spans="13:18" x14ac:dyDescent="0.2">
      <c r="M1660" s="168" t="s">
        <v>63</v>
      </c>
      <c r="N1660" s="14" t="s">
        <v>64</v>
      </c>
      <c r="O1660" s="167">
        <v>39582</v>
      </c>
      <c r="P1660" s="14">
        <v>9.3000000000000007</v>
      </c>
      <c r="Q1660" s="14">
        <f t="shared" si="59"/>
        <v>7.6999999999999993</v>
      </c>
      <c r="R1660" s="169">
        <f t="shared" si="60"/>
        <v>8.3000000000000007</v>
      </c>
    </row>
    <row r="1661" spans="13:18" x14ac:dyDescent="0.2">
      <c r="M1661" s="168" t="s">
        <v>63</v>
      </c>
      <c r="N1661" s="14" t="s">
        <v>64</v>
      </c>
      <c r="O1661" s="167">
        <v>39583</v>
      </c>
      <c r="P1661" s="14">
        <v>6.9</v>
      </c>
      <c r="Q1661" s="14">
        <f t="shared" si="59"/>
        <v>10.1</v>
      </c>
      <c r="R1661" s="169">
        <f t="shared" si="60"/>
        <v>8.8666666666666671</v>
      </c>
    </row>
    <row r="1662" spans="13:18" x14ac:dyDescent="0.2">
      <c r="M1662" s="168" t="s">
        <v>63</v>
      </c>
      <c r="N1662" s="14" t="s">
        <v>64</v>
      </c>
      <c r="O1662" s="167">
        <v>39584</v>
      </c>
      <c r="P1662" s="14">
        <v>5.0999999999999996</v>
      </c>
      <c r="Q1662" s="14">
        <f t="shared" si="59"/>
        <v>11.9</v>
      </c>
      <c r="R1662" s="169">
        <f t="shared" si="60"/>
        <v>9.8999999999999986</v>
      </c>
    </row>
    <row r="1663" spans="13:18" x14ac:dyDescent="0.2">
      <c r="M1663" s="168" t="s">
        <v>63</v>
      </c>
      <c r="N1663" s="14" t="s">
        <v>64</v>
      </c>
      <c r="O1663" s="167">
        <v>39585</v>
      </c>
      <c r="P1663" s="14">
        <v>2.7</v>
      </c>
      <c r="Q1663" s="14">
        <f t="shared" si="59"/>
        <v>14.3</v>
      </c>
      <c r="R1663" s="169">
        <f t="shared" si="60"/>
        <v>12.1</v>
      </c>
    </row>
    <row r="1664" spans="13:18" x14ac:dyDescent="0.2">
      <c r="M1664" s="168" t="s">
        <v>63</v>
      </c>
      <c r="N1664" s="14" t="s">
        <v>64</v>
      </c>
      <c r="O1664" s="167">
        <v>39586</v>
      </c>
      <c r="P1664" s="14">
        <v>4.8</v>
      </c>
      <c r="Q1664" s="14">
        <f t="shared" si="59"/>
        <v>12.2</v>
      </c>
      <c r="R1664" s="169">
        <f t="shared" si="60"/>
        <v>12.800000000000002</v>
      </c>
    </row>
    <row r="1665" spans="13:18" x14ac:dyDescent="0.2">
      <c r="M1665" s="168" t="s">
        <v>63</v>
      </c>
      <c r="N1665" s="14" t="s">
        <v>64</v>
      </c>
      <c r="O1665" s="167">
        <v>39587</v>
      </c>
      <c r="P1665" s="14">
        <v>5.4</v>
      </c>
      <c r="Q1665" s="14">
        <f t="shared" si="59"/>
        <v>11.6</v>
      </c>
      <c r="R1665" s="169">
        <f t="shared" si="60"/>
        <v>12.700000000000001</v>
      </c>
    </row>
    <row r="1666" spans="13:18" x14ac:dyDescent="0.2">
      <c r="M1666" s="168" t="s">
        <v>63</v>
      </c>
      <c r="N1666" s="14" t="s">
        <v>64</v>
      </c>
      <c r="O1666" s="167">
        <v>39588</v>
      </c>
      <c r="P1666" s="14">
        <v>6.5</v>
      </c>
      <c r="Q1666" s="14">
        <f t="shared" si="59"/>
        <v>10.5</v>
      </c>
      <c r="R1666" s="169">
        <f t="shared" si="60"/>
        <v>11.433333333333332</v>
      </c>
    </row>
    <row r="1667" spans="13:18" x14ac:dyDescent="0.2">
      <c r="M1667" s="168" t="s">
        <v>63</v>
      </c>
      <c r="N1667" s="14" t="s">
        <v>64</v>
      </c>
      <c r="O1667" s="167">
        <v>39590</v>
      </c>
      <c r="P1667" s="14">
        <v>8.1999999999999993</v>
      </c>
      <c r="Q1667" s="14">
        <f t="shared" si="59"/>
        <v>8.8000000000000007</v>
      </c>
      <c r="R1667" s="169">
        <f t="shared" si="60"/>
        <v>10.3</v>
      </c>
    </row>
    <row r="1668" spans="13:18" x14ac:dyDescent="0.2">
      <c r="M1668" s="168" t="s">
        <v>63</v>
      </c>
      <c r="N1668" s="14" t="s">
        <v>64</v>
      </c>
      <c r="O1668" s="167">
        <v>39591</v>
      </c>
      <c r="P1668" s="14">
        <v>9.3000000000000007</v>
      </c>
      <c r="Q1668" s="14">
        <f t="shared" si="59"/>
        <v>7.6999999999999993</v>
      </c>
      <c r="R1668" s="169">
        <f t="shared" si="60"/>
        <v>9</v>
      </c>
    </row>
    <row r="1669" spans="13:18" x14ac:dyDescent="0.2">
      <c r="M1669" s="168" t="s">
        <v>63</v>
      </c>
      <c r="N1669" s="14" t="s">
        <v>64</v>
      </c>
      <c r="O1669" s="167">
        <v>39592</v>
      </c>
      <c r="P1669" s="14">
        <v>8.8000000000000007</v>
      </c>
      <c r="Q1669" s="14">
        <f t="shared" si="59"/>
        <v>8.1999999999999993</v>
      </c>
      <c r="R1669" s="169">
        <f t="shared" si="60"/>
        <v>8.2333333333333325</v>
      </c>
    </row>
    <row r="1670" spans="13:18" x14ac:dyDescent="0.2">
      <c r="M1670" s="168" t="s">
        <v>63</v>
      </c>
      <c r="N1670" s="14" t="s">
        <v>64</v>
      </c>
      <c r="O1670" s="167">
        <v>39593</v>
      </c>
      <c r="P1670" s="14">
        <v>12</v>
      </c>
      <c r="Q1670" s="14">
        <f t="shared" si="59"/>
        <v>5</v>
      </c>
      <c r="R1670" s="169">
        <f t="shared" si="60"/>
        <v>6.9666666666666659</v>
      </c>
    </row>
    <row r="1671" spans="13:18" x14ac:dyDescent="0.2">
      <c r="M1671" s="168" t="s">
        <v>63</v>
      </c>
      <c r="N1671" s="14" t="s">
        <v>64</v>
      </c>
      <c r="O1671" s="167">
        <v>39594</v>
      </c>
      <c r="P1671" s="14">
        <v>11.1</v>
      </c>
      <c r="Q1671" s="14">
        <f t="shared" si="59"/>
        <v>5.9</v>
      </c>
      <c r="R1671" s="169">
        <f t="shared" si="60"/>
        <v>6.3666666666666671</v>
      </c>
    </row>
    <row r="1672" spans="13:18" x14ac:dyDescent="0.2">
      <c r="M1672" s="168" t="s">
        <v>63</v>
      </c>
      <c r="N1672" s="14" t="s">
        <v>64</v>
      </c>
      <c r="O1672" s="167">
        <v>39595</v>
      </c>
      <c r="P1672" s="14">
        <v>12.1</v>
      </c>
      <c r="Q1672" s="14">
        <f t="shared" si="59"/>
        <v>4.9000000000000004</v>
      </c>
      <c r="R1672" s="169">
        <f t="shared" si="60"/>
        <v>5.2666666666666666</v>
      </c>
    </row>
    <row r="1673" spans="13:18" x14ac:dyDescent="0.2">
      <c r="M1673" s="168" t="s">
        <v>63</v>
      </c>
      <c r="N1673" s="14" t="s">
        <v>64</v>
      </c>
      <c r="O1673" s="167">
        <v>39596</v>
      </c>
      <c r="P1673" s="14">
        <v>15</v>
      </c>
      <c r="Q1673" s="14">
        <f t="shared" si="59"/>
        <v>2</v>
      </c>
      <c r="R1673" s="169">
        <f t="shared" si="60"/>
        <v>4.2666666666666666</v>
      </c>
    </row>
    <row r="1674" spans="13:18" x14ac:dyDescent="0.2">
      <c r="M1674" s="168" t="s">
        <v>63</v>
      </c>
      <c r="N1674" s="14" t="s">
        <v>64</v>
      </c>
      <c r="O1674" s="167">
        <v>39597</v>
      </c>
      <c r="P1674" s="14">
        <v>15.3</v>
      </c>
      <c r="Q1674" s="14">
        <f t="shared" si="59"/>
        <v>1.6999999999999993</v>
      </c>
      <c r="R1674" s="169">
        <f t="shared" si="60"/>
        <v>2.8666666666666667</v>
      </c>
    </row>
    <row r="1675" spans="13:18" x14ac:dyDescent="0.2">
      <c r="M1675" s="168" t="s">
        <v>63</v>
      </c>
      <c r="N1675" s="14" t="s">
        <v>64</v>
      </c>
      <c r="O1675" s="167">
        <v>39598</v>
      </c>
      <c r="P1675" s="14">
        <v>18.100000000000001</v>
      </c>
      <c r="Q1675" s="14">
        <f t="shared" si="59"/>
        <v>0</v>
      </c>
      <c r="R1675" s="169">
        <f t="shared" si="60"/>
        <v>1.2333333333333332</v>
      </c>
    </row>
    <row r="1676" spans="13:18" x14ac:dyDescent="0.2">
      <c r="M1676" s="168" t="s">
        <v>63</v>
      </c>
      <c r="N1676" s="14" t="s">
        <v>64</v>
      </c>
      <c r="O1676" s="167">
        <v>39599</v>
      </c>
      <c r="P1676" s="14">
        <v>20.9</v>
      </c>
      <c r="Q1676" s="14">
        <f t="shared" si="59"/>
        <v>0</v>
      </c>
      <c r="R1676" s="169">
        <f t="shared" si="60"/>
        <v>0.56666666666666643</v>
      </c>
    </row>
    <row r="1677" spans="13:18" x14ac:dyDescent="0.2">
      <c r="M1677" s="168" t="s">
        <v>63</v>
      </c>
      <c r="N1677" s="14" t="s">
        <v>64</v>
      </c>
      <c r="O1677" s="167">
        <v>39600</v>
      </c>
      <c r="P1677" s="14">
        <v>20.7</v>
      </c>
      <c r="Q1677" s="14">
        <f t="shared" ref="Q1677:Q1740" si="61">IF($D$45&gt;P1677,$D$45-P1677,0)</f>
        <v>0</v>
      </c>
      <c r="R1677" s="169">
        <f t="shared" si="60"/>
        <v>0</v>
      </c>
    </row>
    <row r="1678" spans="13:18" x14ac:dyDescent="0.2">
      <c r="M1678" s="168" t="s">
        <v>63</v>
      </c>
      <c r="N1678" s="14" t="s">
        <v>64</v>
      </c>
      <c r="O1678" s="167">
        <v>39601</v>
      </c>
      <c r="P1678" s="14">
        <v>19.899999999999999</v>
      </c>
      <c r="Q1678" s="14">
        <f t="shared" si="61"/>
        <v>0</v>
      </c>
      <c r="R1678" s="169">
        <f t="shared" si="60"/>
        <v>0</v>
      </c>
    </row>
    <row r="1679" spans="13:18" x14ac:dyDescent="0.2">
      <c r="M1679" s="168" t="s">
        <v>63</v>
      </c>
      <c r="N1679" s="14" t="s">
        <v>64</v>
      </c>
      <c r="O1679" s="167">
        <v>39602</v>
      </c>
      <c r="P1679" s="14">
        <v>19.2</v>
      </c>
      <c r="Q1679" s="14">
        <f t="shared" si="61"/>
        <v>0</v>
      </c>
      <c r="R1679" s="169">
        <f t="shared" ref="R1679:R1742" si="62">AVERAGE(Q1677:Q1679)</f>
        <v>0</v>
      </c>
    </row>
    <row r="1680" spans="13:18" x14ac:dyDescent="0.2">
      <c r="M1680" s="168" t="s">
        <v>63</v>
      </c>
      <c r="N1680" s="14" t="s">
        <v>64</v>
      </c>
      <c r="O1680" s="167">
        <v>39603</v>
      </c>
      <c r="P1680" s="14">
        <v>19.399999999999999</v>
      </c>
      <c r="Q1680" s="14">
        <f t="shared" si="61"/>
        <v>0</v>
      </c>
      <c r="R1680" s="169">
        <f t="shared" si="62"/>
        <v>0</v>
      </c>
    </row>
    <row r="1681" spans="13:18" x14ac:dyDescent="0.2">
      <c r="M1681" s="168" t="s">
        <v>63</v>
      </c>
      <c r="N1681" s="14" t="s">
        <v>64</v>
      </c>
      <c r="O1681" s="167">
        <v>39604</v>
      </c>
      <c r="P1681" s="14">
        <v>20.399999999999999</v>
      </c>
      <c r="Q1681" s="14">
        <f t="shared" si="61"/>
        <v>0</v>
      </c>
      <c r="R1681" s="169">
        <f t="shared" si="62"/>
        <v>0</v>
      </c>
    </row>
    <row r="1682" spans="13:18" x14ac:dyDescent="0.2">
      <c r="M1682" s="168" t="s">
        <v>63</v>
      </c>
      <c r="N1682" s="14" t="s">
        <v>64</v>
      </c>
      <c r="O1682" s="167">
        <v>39605</v>
      </c>
      <c r="P1682" s="14">
        <v>21.8</v>
      </c>
      <c r="Q1682" s="14">
        <f t="shared" si="61"/>
        <v>0</v>
      </c>
      <c r="R1682" s="169">
        <f t="shared" si="62"/>
        <v>0</v>
      </c>
    </row>
    <row r="1683" spans="13:18" x14ac:dyDescent="0.2">
      <c r="M1683" s="168" t="s">
        <v>63</v>
      </c>
      <c r="N1683" s="14" t="s">
        <v>64</v>
      </c>
      <c r="O1683" s="167">
        <v>39606</v>
      </c>
      <c r="P1683" s="14">
        <v>22.2</v>
      </c>
      <c r="Q1683" s="14">
        <f t="shared" si="61"/>
        <v>0</v>
      </c>
      <c r="R1683" s="169">
        <f t="shared" si="62"/>
        <v>0</v>
      </c>
    </row>
    <row r="1684" spans="13:18" x14ac:dyDescent="0.2">
      <c r="M1684" s="168" t="s">
        <v>63</v>
      </c>
      <c r="N1684" s="14" t="s">
        <v>64</v>
      </c>
      <c r="O1684" s="167">
        <v>39607</v>
      </c>
      <c r="P1684" s="14">
        <v>20.5</v>
      </c>
      <c r="Q1684" s="14">
        <f t="shared" si="61"/>
        <v>0</v>
      </c>
      <c r="R1684" s="169">
        <f t="shared" si="62"/>
        <v>0</v>
      </c>
    </row>
    <row r="1685" spans="13:18" x14ac:dyDescent="0.2">
      <c r="M1685" s="168" t="s">
        <v>63</v>
      </c>
      <c r="N1685" s="14" t="s">
        <v>64</v>
      </c>
      <c r="O1685" s="167">
        <v>39608</v>
      </c>
      <c r="P1685" s="14">
        <v>17.100000000000001</v>
      </c>
      <c r="Q1685" s="14">
        <f t="shared" si="61"/>
        <v>0</v>
      </c>
      <c r="R1685" s="169">
        <f t="shared" si="62"/>
        <v>0</v>
      </c>
    </row>
    <row r="1686" spans="13:18" x14ac:dyDescent="0.2">
      <c r="M1686" s="168" t="s">
        <v>63</v>
      </c>
      <c r="N1686" s="14" t="s">
        <v>64</v>
      </c>
      <c r="O1686" s="167">
        <v>39609</v>
      </c>
      <c r="P1686" s="14">
        <v>16.5</v>
      </c>
      <c r="Q1686" s="14">
        <f t="shared" si="61"/>
        <v>0.5</v>
      </c>
      <c r="R1686" s="169">
        <f t="shared" si="62"/>
        <v>0.16666666666666666</v>
      </c>
    </row>
    <row r="1687" spans="13:18" x14ac:dyDescent="0.2">
      <c r="M1687" s="168" t="s">
        <v>63</v>
      </c>
      <c r="N1687" s="14" t="s">
        <v>64</v>
      </c>
      <c r="O1687" s="167">
        <v>39610</v>
      </c>
      <c r="P1687" s="14">
        <v>10</v>
      </c>
      <c r="Q1687" s="14">
        <f t="shared" si="61"/>
        <v>7</v>
      </c>
      <c r="R1687" s="169">
        <f t="shared" si="62"/>
        <v>2.5</v>
      </c>
    </row>
    <row r="1688" spans="13:18" x14ac:dyDescent="0.2">
      <c r="M1688" s="168" t="s">
        <v>63</v>
      </c>
      <c r="N1688" s="14" t="s">
        <v>64</v>
      </c>
      <c r="O1688" s="167">
        <v>39611</v>
      </c>
      <c r="P1688" s="14">
        <v>11.1</v>
      </c>
      <c r="Q1688" s="14">
        <f t="shared" si="61"/>
        <v>5.9</v>
      </c>
      <c r="R1688" s="169">
        <f t="shared" si="62"/>
        <v>4.4666666666666668</v>
      </c>
    </row>
    <row r="1689" spans="13:18" x14ac:dyDescent="0.2">
      <c r="M1689" s="168" t="s">
        <v>63</v>
      </c>
      <c r="N1689" s="14" t="s">
        <v>64</v>
      </c>
      <c r="O1689" s="167">
        <v>39612</v>
      </c>
      <c r="P1689" s="14">
        <v>9.6999999999999993</v>
      </c>
      <c r="Q1689" s="14">
        <f t="shared" si="61"/>
        <v>7.3000000000000007</v>
      </c>
      <c r="R1689" s="169">
        <f t="shared" si="62"/>
        <v>6.7333333333333343</v>
      </c>
    </row>
    <row r="1690" spans="13:18" x14ac:dyDescent="0.2">
      <c r="M1690" s="168" t="s">
        <v>63</v>
      </c>
      <c r="N1690" s="14" t="s">
        <v>64</v>
      </c>
      <c r="O1690" s="167">
        <v>39613</v>
      </c>
      <c r="P1690" s="14">
        <v>10.9</v>
      </c>
      <c r="Q1690" s="14">
        <f t="shared" si="61"/>
        <v>6.1</v>
      </c>
      <c r="R1690" s="169">
        <f t="shared" si="62"/>
        <v>6.4333333333333336</v>
      </c>
    </row>
    <row r="1691" spans="13:18" x14ac:dyDescent="0.2">
      <c r="M1691" s="168" t="s">
        <v>63</v>
      </c>
      <c r="N1691" s="14" t="s">
        <v>64</v>
      </c>
      <c r="O1691" s="167">
        <v>39614</v>
      </c>
      <c r="P1691" s="14">
        <v>9.3000000000000007</v>
      </c>
      <c r="Q1691" s="14">
        <f t="shared" si="61"/>
        <v>7.6999999999999993</v>
      </c>
      <c r="R1691" s="169">
        <f t="shared" si="62"/>
        <v>7.0333333333333341</v>
      </c>
    </row>
    <row r="1692" spans="13:18" x14ac:dyDescent="0.2">
      <c r="M1692" s="168" t="s">
        <v>63</v>
      </c>
      <c r="N1692" s="14" t="s">
        <v>64</v>
      </c>
      <c r="O1692" s="167">
        <v>39615</v>
      </c>
      <c r="P1692" s="14">
        <v>9.8000000000000007</v>
      </c>
      <c r="Q1692" s="14">
        <f t="shared" si="61"/>
        <v>7.1999999999999993</v>
      </c>
      <c r="R1692" s="169">
        <f t="shared" si="62"/>
        <v>7</v>
      </c>
    </row>
    <row r="1693" spans="13:18" x14ac:dyDescent="0.2">
      <c r="M1693" s="168" t="s">
        <v>63</v>
      </c>
      <c r="N1693" s="14" t="s">
        <v>64</v>
      </c>
      <c r="O1693" s="167">
        <v>39616</v>
      </c>
      <c r="P1693" s="14">
        <v>12.6</v>
      </c>
      <c r="Q1693" s="14">
        <f t="shared" si="61"/>
        <v>4.4000000000000004</v>
      </c>
      <c r="R1693" s="169">
        <f t="shared" si="62"/>
        <v>6.4333333333333327</v>
      </c>
    </row>
    <row r="1694" spans="13:18" x14ac:dyDescent="0.2">
      <c r="M1694" s="168" t="s">
        <v>63</v>
      </c>
      <c r="N1694" s="14" t="s">
        <v>64</v>
      </c>
      <c r="O1694" s="167">
        <v>39617</v>
      </c>
      <c r="P1694" s="14">
        <v>13.6</v>
      </c>
      <c r="Q1694" s="14">
        <f t="shared" si="61"/>
        <v>3.4000000000000004</v>
      </c>
      <c r="R1694" s="169">
        <f t="shared" si="62"/>
        <v>5</v>
      </c>
    </row>
    <row r="1695" spans="13:18" x14ac:dyDescent="0.2">
      <c r="M1695" s="168" t="s">
        <v>63</v>
      </c>
      <c r="N1695" s="14" t="s">
        <v>64</v>
      </c>
      <c r="O1695" s="167">
        <v>39618</v>
      </c>
      <c r="P1695" s="14">
        <v>13</v>
      </c>
      <c r="Q1695" s="14">
        <f t="shared" si="61"/>
        <v>4</v>
      </c>
      <c r="R1695" s="169">
        <f t="shared" si="62"/>
        <v>3.9333333333333336</v>
      </c>
    </row>
    <row r="1696" spans="13:18" x14ac:dyDescent="0.2">
      <c r="M1696" s="168" t="s">
        <v>63</v>
      </c>
      <c r="N1696" s="14" t="s">
        <v>64</v>
      </c>
      <c r="O1696" s="167">
        <v>39619</v>
      </c>
      <c r="P1696" s="14">
        <v>13.3</v>
      </c>
      <c r="Q1696" s="14">
        <f t="shared" si="61"/>
        <v>3.6999999999999993</v>
      </c>
      <c r="R1696" s="169">
        <f t="shared" si="62"/>
        <v>3.6999999999999997</v>
      </c>
    </row>
    <row r="1697" spans="13:18" x14ac:dyDescent="0.2">
      <c r="M1697" s="168" t="s">
        <v>63</v>
      </c>
      <c r="N1697" s="14" t="s">
        <v>64</v>
      </c>
      <c r="O1697" s="167">
        <v>39620</v>
      </c>
      <c r="P1697" s="14">
        <v>13.4</v>
      </c>
      <c r="Q1697" s="14">
        <f t="shared" si="61"/>
        <v>3.5999999999999996</v>
      </c>
      <c r="R1697" s="169">
        <f t="shared" si="62"/>
        <v>3.7666666666666662</v>
      </c>
    </row>
    <row r="1698" spans="13:18" x14ac:dyDescent="0.2">
      <c r="M1698" s="168" t="s">
        <v>63</v>
      </c>
      <c r="N1698" s="14" t="s">
        <v>64</v>
      </c>
      <c r="O1698" s="167">
        <v>39621</v>
      </c>
      <c r="P1698" s="14">
        <v>11.9</v>
      </c>
      <c r="Q1698" s="14">
        <f t="shared" si="61"/>
        <v>5.0999999999999996</v>
      </c>
      <c r="R1698" s="169">
        <f t="shared" si="62"/>
        <v>4.1333333333333329</v>
      </c>
    </row>
    <row r="1699" spans="13:18" x14ac:dyDescent="0.2">
      <c r="M1699" s="168" t="s">
        <v>63</v>
      </c>
      <c r="N1699" s="14" t="s">
        <v>64</v>
      </c>
      <c r="O1699" s="167">
        <v>39622</v>
      </c>
      <c r="P1699" s="14">
        <v>13.2</v>
      </c>
      <c r="Q1699" s="14">
        <f t="shared" si="61"/>
        <v>3.8000000000000007</v>
      </c>
      <c r="R1699" s="169">
        <f t="shared" si="62"/>
        <v>4.166666666666667</v>
      </c>
    </row>
    <row r="1700" spans="13:18" x14ac:dyDescent="0.2">
      <c r="M1700" s="168" t="s">
        <v>63</v>
      </c>
      <c r="N1700" s="14" t="s">
        <v>64</v>
      </c>
      <c r="O1700" s="167">
        <v>39623</v>
      </c>
      <c r="P1700" s="14">
        <v>11.7</v>
      </c>
      <c r="Q1700" s="14">
        <f t="shared" si="61"/>
        <v>5.3000000000000007</v>
      </c>
      <c r="R1700" s="169">
        <f t="shared" si="62"/>
        <v>4.7333333333333334</v>
      </c>
    </row>
    <row r="1701" spans="13:18" x14ac:dyDescent="0.2">
      <c r="M1701" s="168" t="s">
        <v>63</v>
      </c>
      <c r="N1701" s="14" t="s">
        <v>64</v>
      </c>
      <c r="O1701" s="167">
        <v>39624</v>
      </c>
      <c r="P1701" s="14">
        <v>12.5</v>
      </c>
      <c r="Q1701" s="14">
        <f t="shared" si="61"/>
        <v>4.5</v>
      </c>
      <c r="R1701" s="169">
        <f t="shared" si="62"/>
        <v>4.5333333333333341</v>
      </c>
    </row>
    <row r="1702" spans="13:18" x14ac:dyDescent="0.2">
      <c r="M1702" s="168" t="s">
        <v>63</v>
      </c>
      <c r="N1702" s="14" t="s">
        <v>64</v>
      </c>
      <c r="O1702" s="167">
        <v>39625</v>
      </c>
      <c r="P1702" s="14">
        <v>13.8</v>
      </c>
      <c r="Q1702" s="14">
        <f t="shared" si="61"/>
        <v>3.1999999999999993</v>
      </c>
      <c r="R1702" s="169">
        <f t="shared" si="62"/>
        <v>4.333333333333333</v>
      </c>
    </row>
    <row r="1703" spans="13:18" x14ac:dyDescent="0.2">
      <c r="M1703" s="168" t="s">
        <v>63</v>
      </c>
      <c r="N1703" s="14" t="s">
        <v>64</v>
      </c>
      <c r="O1703" s="167">
        <v>39626</v>
      </c>
      <c r="P1703" s="14">
        <v>12.5</v>
      </c>
      <c r="Q1703" s="14">
        <f t="shared" si="61"/>
        <v>4.5</v>
      </c>
      <c r="R1703" s="169">
        <f t="shared" si="62"/>
        <v>4.0666666666666664</v>
      </c>
    </row>
    <row r="1704" spans="13:18" x14ac:dyDescent="0.2">
      <c r="M1704" s="168" t="s">
        <v>63</v>
      </c>
      <c r="N1704" s="14" t="s">
        <v>64</v>
      </c>
      <c r="O1704" s="167">
        <v>39627</v>
      </c>
      <c r="P1704" s="14">
        <v>14</v>
      </c>
      <c r="Q1704" s="14">
        <f t="shared" si="61"/>
        <v>3</v>
      </c>
      <c r="R1704" s="169">
        <f t="shared" si="62"/>
        <v>3.5666666666666664</v>
      </c>
    </row>
    <row r="1705" spans="13:18" x14ac:dyDescent="0.2">
      <c r="M1705" s="168" t="s">
        <v>63</v>
      </c>
      <c r="N1705" s="14" t="s">
        <v>64</v>
      </c>
      <c r="O1705" s="167">
        <v>39628</v>
      </c>
      <c r="P1705" s="14">
        <v>15.7</v>
      </c>
      <c r="Q1705" s="14">
        <f t="shared" si="61"/>
        <v>1.3000000000000007</v>
      </c>
      <c r="R1705" s="169">
        <f t="shared" si="62"/>
        <v>2.9333333333333336</v>
      </c>
    </row>
    <row r="1706" spans="13:18" x14ac:dyDescent="0.2">
      <c r="M1706" s="168" t="s">
        <v>63</v>
      </c>
      <c r="N1706" s="14" t="s">
        <v>64</v>
      </c>
      <c r="O1706" s="167">
        <v>39629</v>
      </c>
      <c r="P1706" s="14">
        <v>15.9</v>
      </c>
      <c r="Q1706" s="14">
        <f t="shared" si="61"/>
        <v>1.0999999999999996</v>
      </c>
      <c r="R1706" s="169">
        <f t="shared" si="62"/>
        <v>1.8</v>
      </c>
    </row>
    <row r="1707" spans="13:18" x14ac:dyDescent="0.2">
      <c r="M1707" s="168" t="s">
        <v>63</v>
      </c>
      <c r="N1707" s="14" t="s">
        <v>64</v>
      </c>
      <c r="O1707" s="167">
        <v>39630</v>
      </c>
      <c r="P1707" s="14">
        <v>16.899999999999999</v>
      </c>
      <c r="Q1707" s="14">
        <f t="shared" si="61"/>
        <v>0.10000000000000142</v>
      </c>
      <c r="R1707" s="169">
        <f t="shared" si="62"/>
        <v>0.83333333333333393</v>
      </c>
    </row>
    <row r="1708" spans="13:18" x14ac:dyDescent="0.2">
      <c r="M1708" s="168" t="s">
        <v>63</v>
      </c>
      <c r="N1708" s="14" t="s">
        <v>64</v>
      </c>
      <c r="O1708" s="167">
        <v>39631</v>
      </c>
      <c r="P1708" s="14">
        <v>19.399999999999999</v>
      </c>
      <c r="Q1708" s="14">
        <f t="shared" si="61"/>
        <v>0</v>
      </c>
      <c r="R1708" s="169">
        <f t="shared" si="62"/>
        <v>0.40000000000000036</v>
      </c>
    </row>
    <row r="1709" spans="13:18" x14ac:dyDescent="0.2">
      <c r="M1709" s="168" t="s">
        <v>63</v>
      </c>
      <c r="N1709" s="14" t="s">
        <v>64</v>
      </c>
      <c r="O1709" s="167">
        <v>39632</v>
      </c>
      <c r="P1709" s="14">
        <v>20.5</v>
      </c>
      <c r="Q1709" s="14">
        <f t="shared" si="61"/>
        <v>0</v>
      </c>
      <c r="R1709" s="169">
        <f t="shared" si="62"/>
        <v>3.3333333333333805E-2</v>
      </c>
    </row>
    <row r="1710" spans="13:18" x14ac:dyDescent="0.2">
      <c r="M1710" s="168" t="s">
        <v>63</v>
      </c>
      <c r="N1710" s="14" t="s">
        <v>64</v>
      </c>
      <c r="O1710" s="167">
        <v>39633</v>
      </c>
      <c r="P1710" s="14">
        <v>22</v>
      </c>
      <c r="Q1710" s="14">
        <f t="shared" si="61"/>
        <v>0</v>
      </c>
      <c r="R1710" s="169">
        <f t="shared" si="62"/>
        <v>0</v>
      </c>
    </row>
    <row r="1711" spans="13:18" x14ac:dyDescent="0.2">
      <c r="M1711" s="168" t="s">
        <v>63</v>
      </c>
      <c r="N1711" s="14" t="s">
        <v>64</v>
      </c>
      <c r="O1711" s="167">
        <v>39634</v>
      </c>
      <c r="P1711" s="14">
        <v>19</v>
      </c>
      <c r="Q1711" s="14">
        <f t="shared" si="61"/>
        <v>0</v>
      </c>
      <c r="R1711" s="169">
        <f t="shared" si="62"/>
        <v>0</v>
      </c>
    </row>
    <row r="1712" spans="13:18" x14ac:dyDescent="0.2">
      <c r="M1712" s="168" t="s">
        <v>63</v>
      </c>
      <c r="N1712" s="14" t="s">
        <v>64</v>
      </c>
      <c r="O1712" s="167">
        <v>39635</v>
      </c>
      <c r="P1712" s="14">
        <v>12.1</v>
      </c>
      <c r="Q1712" s="14">
        <f t="shared" si="61"/>
        <v>4.9000000000000004</v>
      </c>
      <c r="R1712" s="169">
        <f t="shared" si="62"/>
        <v>1.6333333333333335</v>
      </c>
    </row>
    <row r="1713" spans="13:18" x14ac:dyDescent="0.2">
      <c r="M1713" s="168" t="s">
        <v>63</v>
      </c>
      <c r="N1713" s="14" t="s">
        <v>64</v>
      </c>
      <c r="O1713" s="167">
        <v>39636</v>
      </c>
      <c r="P1713" s="14">
        <v>10.3</v>
      </c>
      <c r="Q1713" s="14">
        <f t="shared" si="61"/>
        <v>6.6999999999999993</v>
      </c>
      <c r="R1713" s="169">
        <f t="shared" si="62"/>
        <v>3.8666666666666667</v>
      </c>
    </row>
    <row r="1714" spans="13:18" x14ac:dyDescent="0.2">
      <c r="M1714" s="168" t="s">
        <v>63</v>
      </c>
      <c r="N1714" s="14" t="s">
        <v>64</v>
      </c>
      <c r="O1714" s="167">
        <v>39637</v>
      </c>
      <c r="P1714" s="14">
        <v>13.6</v>
      </c>
      <c r="Q1714" s="14">
        <f t="shared" si="61"/>
        <v>3.4000000000000004</v>
      </c>
      <c r="R1714" s="169">
        <f t="shared" si="62"/>
        <v>5</v>
      </c>
    </row>
    <row r="1715" spans="13:18" x14ac:dyDescent="0.2">
      <c r="M1715" s="168" t="s">
        <v>63</v>
      </c>
      <c r="N1715" s="14" t="s">
        <v>64</v>
      </c>
      <c r="O1715" s="167">
        <v>39638</v>
      </c>
      <c r="P1715" s="14">
        <v>15.8</v>
      </c>
      <c r="Q1715" s="14">
        <f t="shared" si="61"/>
        <v>1.1999999999999993</v>
      </c>
      <c r="R1715" s="169">
        <f t="shared" si="62"/>
        <v>3.7666666666666662</v>
      </c>
    </row>
    <row r="1716" spans="13:18" x14ac:dyDescent="0.2">
      <c r="M1716" s="168" t="s">
        <v>63</v>
      </c>
      <c r="N1716" s="14" t="s">
        <v>64</v>
      </c>
      <c r="O1716" s="167">
        <v>39639</v>
      </c>
      <c r="P1716" s="14">
        <v>17.399999999999999</v>
      </c>
      <c r="Q1716" s="14">
        <f t="shared" si="61"/>
        <v>0</v>
      </c>
      <c r="R1716" s="169">
        <f t="shared" si="62"/>
        <v>1.5333333333333332</v>
      </c>
    </row>
    <row r="1717" spans="13:18" x14ac:dyDescent="0.2">
      <c r="M1717" s="168" t="s">
        <v>63</v>
      </c>
      <c r="N1717" s="14" t="s">
        <v>64</v>
      </c>
      <c r="O1717" s="167">
        <v>39640</v>
      </c>
      <c r="P1717" s="14">
        <v>15.3</v>
      </c>
      <c r="Q1717" s="14">
        <f t="shared" si="61"/>
        <v>1.6999999999999993</v>
      </c>
      <c r="R1717" s="169">
        <f t="shared" si="62"/>
        <v>0.96666666666666623</v>
      </c>
    </row>
    <row r="1718" spans="13:18" x14ac:dyDescent="0.2">
      <c r="M1718" s="168" t="s">
        <v>63</v>
      </c>
      <c r="N1718" s="14" t="s">
        <v>64</v>
      </c>
      <c r="O1718" s="167">
        <v>39641</v>
      </c>
      <c r="P1718" s="14">
        <v>15</v>
      </c>
      <c r="Q1718" s="14">
        <f t="shared" si="61"/>
        <v>2</v>
      </c>
      <c r="R1718" s="169">
        <f t="shared" si="62"/>
        <v>1.2333333333333332</v>
      </c>
    </row>
    <row r="1719" spans="13:18" x14ac:dyDescent="0.2">
      <c r="M1719" s="168" t="s">
        <v>63</v>
      </c>
      <c r="N1719" s="14" t="s">
        <v>64</v>
      </c>
      <c r="O1719" s="167">
        <v>39642</v>
      </c>
      <c r="P1719" s="14">
        <v>14.3</v>
      </c>
      <c r="Q1719" s="14">
        <f t="shared" si="61"/>
        <v>2.6999999999999993</v>
      </c>
      <c r="R1719" s="169">
        <f t="shared" si="62"/>
        <v>2.1333333333333329</v>
      </c>
    </row>
    <row r="1720" spans="13:18" x14ac:dyDescent="0.2">
      <c r="M1720" s="168" t="s">
        <v>63</v>
      </c>
      <c r="N1720" s="14" t="s">
        <v>64</v>
      </c>
      <c r="O1720" s="167">
        <v>39643</v>
      </c>
      <c r="P1720" s="14">
        <v>14.6</v>
      </c>
      <c r="Q1720" s="14">
        <f t="shared" si="61"/>
        <v>2.4000000000000004</v>
      </c>
      <c r="R1720" s="169">
        <f t="shared" si="62"/>
        <v>2.3666666666666667</v>
      </c>
    </row>
    <row r="1721" spans="13:18" x14ac:dyDescent="0.2">
      <c r="M1721" s="168" t="s">
        <v>63</v>
      </c>
      <c r="N1721" s="14" t="s">
        <v>64</v>
      </c>
      <c r="O1721" s="167">
        <v>39644</v>
      </c>
      <c r="P1721" s="14">
        <v>15.4</v>
      </c>
      <c r="Q1721" s="14">
        <f t="shared" si="61"/>
        <v>1.5999999999999996</v>
      </c>
      <c r="R1721" s="169">
        <f t="shared" si="62"/>
        <v>2.2333333333333329</v>
      </c>
    </row>
    <row r="1722" spans="13:18" x14ac:dyDescent="0.2">
      <c r="M1722" s="168" t="s">
        <v>63</v>
      </c>
      <c r="N1722" s="14" t="s">
        <v>64</v>
      </c>
      <c r="O1722" s="167">
        <v>39645</v>
      </c>
      <c r="P1722" s="14">
        <v>13.6</v>
      </c>
      <c r="Q1722" s="14">
        <f t="shared" si="61"/>
        <v>3.4000000000000004</v>
      </c>
      <c r="R1722" s="169">
        <f t="shared" si="62"/>
        <v>2.4666666666666668</v>
      </c>
    </row>
    <row r="1723" spans="13:18" x14ac:dyDescent="0.2">
      <c r="M1723" s="168" t="s">
        <v>63</v>
      </c>
      <c r="N1723" s="14" t="s">
        <v>64</v>
      </c>
      <c r="O1723" s="167">
        <v>39646</v>
      </c>
      <c r="P1723" s="14">
        <v>13.8</v>
      </c>
      <c r="Q1723" s="14">
        <f t="shared" si="61"/>
        <v>3.1999999999999993</v>
      </c>
      <c r="R1723" s="169">
        <f t="shared" si="62"/>
        <v>2.7333333333333329</v>
      </c>
    </row>
    <row r="1724" spans="13:18" x14ac:dyDescent="0.2">
      <c r="M1724" s="168" t="s">
        <v>63</v>
      </c>
      <c r="N1724" s="14" t="s">
        <v>64</v>
      </c>
      <c r="O1724" s="167">
        <v>39647</v>
      </c>
      <c r="P1724" s="14">
        <v>13.1</v>
      </c>
      <c r="Q1724" s="14">
        <f t="shared" si="61"/>
        <v>3.9000000000000004</v>
      </c>
      <c r="R1724" s="169">
        <f t="shared" si="62"/>
        <v>3.5</v>
      </c>
    </row>
    <row r="1725" spans="13:18" x14ac:dyDescent="0.2">
      <c r="M1725" s="168" t="s">
        <v>63</v>
      </c>
      <c r="N1725" s="14" t="s">
        <v>64</v>
      </c>
      <c r="O1725" s="167">
        <v>39648</v>
      </c>
      <c r="P1725" s="14">
        <v>14.3</v>
      </c>
      <c r="Q1725" s="14">
        <f t="shared" si="61"/>
        <v>2.6999999999999993</v>
      </c>
      <c r="R1725" s="169">
        <f t="shared" si="62"/>
        <v>3.2666666666666662</v>
      </c>
    </row>
    <row r="1726" spans="13:18" x14ac:dyDescent="0.2">
      <c r="M1726" s="168" t="s">
        <v>63</v>
      </c>
      <c r="N1726" s="14" t="s">
        <v>64</v>
      </c>
      <c r="O1726" s="167">
        <v>39649</v>
      </c>
      <c r="P1726" s="14">
        <v>15.1</v>
      </c>
      <c r="Q1726" s="14">
        <f t="shared" si="61"/>
        <v>1.9000000000000004</v>
      </c>
      <c r="R1726" s="169">
        <f t="shared" si="62"/>
        <v>2.8333333333333335</v>
      </c>
    </row>
    <row r="1727" spans="13:18" x14ac:dyDescent="0.2">
      <c r="M1727" s="168" t="s">
        <v>63</v>
      </c>
      <c r="N1727" s="14" t="s">
        <v>64</v>
      </c>
      <c r="O1727" s="167">
        <v>39650</v>
      </c>
      <c r="P1727" s="14">
        <v>15.3</v>
      </c>
      <c r="Q1727" s="14">
        <f t="shared" si="61"/>
        <v>1.6999999999999993</v>
      </c>
      <c r="R1727" s="169">
        <f t="shared" si="62"/>
        <v>2.0999999999999996</v>
      </c>
    </row>
    <row r="1728" spans="13:18" x14ac:dyDescent="0.2">
      <c r="M1728" s="168" t="s">
        <v>63</v>
      </c>
      <c r="N1728" s="14" t="s">
        <v>64</v>
      </c>
      <c r="O1728" s="167">
        <v>39651</v>
      </c>
      <c r="P1728" s="14">
        <v>16.899999999999999</v>
      </c>
      <c r="Q1728" s="14">
        <f t="shared" si="61"/>
        <v>0.10000000000000142</v>
      </c>
      <c r="R1728" s="169">
        <f t="shared" si="62"/>
        <v>1.2333333333333336</v>
      </c>
    </row>
    <row r="1729" spans="13:18" x14ac:dyDescent="0.2">
      <c r="M1729" s="168" t="s">
        <v>63</v>
      </c>
      <c r="N1729" s="14" t="s">
        <v>64</v>
      </c>
      <c r="O1729" s="167">
        <v>39652</v>
      </c>
      <c r="P1729" s="14">
        <v>19.5</v>
      </c>
      <c r="Q1729" s="14">
        <f t="shared" si="61"/>
        <v>0</v>
      </c>
      <c r="R1729" s="169">
        <f t="shared" si="62"/>
        <v>0.6000000000000002</v>
      </c>
    </row>
    <row r="1730" spans="13:18" x14ac:dyDescent="0.2">
      <c r="M1730" s="168" t="s">
        <v>63</v>
      </c>
      <c r="N1730" s="14" t="s">
        <v>64</v>
      </c>
      <c r="O1730" s="167">
        <v>39653</v>
      </c>
      <c r="P1730" s="14">
        <v>21.2</v>
      </c>
      <c r="Q1730" s="14">
        <f t="shared" si="61"/>
        <v>0</v>
      </c>
      <c r="R1730" s="169">
        <f t="shared" si="62"/>
        <v>3.3333333333333805E-2</v>
      </c>
    </row>
    <row r="1731" spans="13:18" x14ac:dyDescent="0.2">
      <c r="M1731" s="168" t="s">
        <v>63</v>
      </c>
      <c r="N1731" s="14" t="s">
        <v>64</v>
      </c>
      <c r="O1731" s="167">
        <v>39654</v>
      </c>
      <c r="P1731" s="14">
        <v>22.9</v>
      </c>
      <c r="Q1731" s="14">
        <f t="shared" si="61"/>
        <v>0</v>
      </c>
      <c r="R1731" s="169">
        <f t="shared" si="62"/>
        <v>0</v>
      </c>
    </row>
    <row r="1732" spans="13:18" x14ac:dyDescent="0.2">
      <c r="M1732" s="168" t="s">
        <v>63</v>
      </c>
      <c r="N1732" s="14" t="s">
        <v>64</v>
      </c>
      <c r="O1732" s="167">
        <v>39655</v>
      </c>
      <c r="P1732" s="14">
        <v>23.4</v>
      </c>
      <c r="Q1732" s="14">
        <f t="shared" si="61"/>
        <v>0</v>
      </c>
      <c r="R1732" s="169">
        <f t="shared" si="62"/>
        <v>0</v>
      </c>
    </row>
    <row r="1733" spans="13:18" x14ac:dyDescent="0.2">
      <c r="M1733" s="168" t="s">
        <v>63</v>
      </c>
      <c r="N1733" s="14" t="s">
        <v>64</v>
      </c>
      <c r="O1733" s="167">
        <v>39656</v>
      </c>
      <c r="P1733" s="14">
        <v>23</v>
      </c>
      <c r="Q1733" s="14">
        <f t="shared" si="61"/>
        <v>0</v>
      </c>
      <c r="R1733" s="169">
        <f t="shared" si="62"/>
        <v>0</v>
      </c>
    </row>
    <row r="1734" spans="13:18" x14ac:dyDescent="0.2">
      <c r="M1734" s="168" t="s">
        <v>63</v>
      </c>
      <c r="N1734" s="14" t="s">
        <v>64</v>
      </c>
      <c r="O1734" s="167">
        <v>39657</v>
      </c>
      <c r="P1734" s="14">
        <v>22.3</v>
      </c>
      <c r="Q1734" s="14">
        <f t="shared" si="61"/>
        <v>0</v>
      </c>
      <c r="R1734" s="169">
        <f t="shared" si="62"/>
        <v>0</v>
      </c>
    </row>
    <row r="1735" spans="13:18" x14ac:dyDescent="0.2">
      <c r="M1735" s="168" t="s">
        <v>63</v>
      </c>
      <c r="N1735" s="14" t="s">
        <v>64</v>
      </c>
      <c r="O1735" s="167">
        <v>39658</v>
      </c>
      <c r="P1735" s="14">
        <v>21.1</v>
      </c>
      <c r="Q1735" s="14">
        <f t="shared" si="61"/>
        <v>0</v>
      </c>
      <c r="R1735" s="169">
        <f t="shared" si="62"/>
        <v>0</v>
      </c>
    </row>
    <row r="1736" spans="13:18" x14ac:dyDescent="0.2">
      <c r="M1736" s="168" t="s">
        <v>63</v>
      </c>
      <c r="N1736" s="14" t="s">
        <v>64</v>
      </c>
      <c r="O1736" s="167">
        <v>39659</v>
      </c>
      <c r="P1736" s="14">
        <v>20.100000000000001</v>
      </c>
      <c r="Q1736" s="14">
        <f t="shared" si="61"/>
        <v>0</v>
      </c>
      <c r="R1736" s="169">
        <f t="shared" si="62"/>
        <v>0</v>
      </c>
    </row>
    <row r="1737" spans="13:18" x14ac:dyDescent="0.2">
      <c r="M1737" s="168" t="s">
        <v>63</v>
      </c>
      <c r="N1737" s="14" t="s">
        <v>64</v>
      </c>
      <c r="O1737" s="167">
        <v>39660</v>
      </c>
      <c r="P1737" s="14">
        <v>18.399999999999999</v>
      </c>
      <c r="Q1737" s="14">
        <f t="shared" si="61"/>
        <v>0</v>
      </c>
      <c r="R1737" s="169">
        <f t="shared" si="62"/>
        <v>0</v>
      </c>
    </row>
    <row r="1738" spans="13:18" x14ac:dyDescent="0.2">
      <c r="M1738" s="168" t="s">
        <v>63</v>
      </c>
      <c r="N1738" s="14" t="s">
        <v>64</v>
      </c>
      <c r="O1738" s="167">
        <v>39661</v>
      </c>
      <c r="P1738" s="14">
        <v>18.899999999999999</v>
      </c>
      <c r="Q1738" s="14">
        <f t="shared" si="61"/>
        <v>0</v>
      </c>
      <c r="R1738" s="169">
        <f t="shared" si="62"/>
        <v>0</v>
      </c>
    </row>
    <row r="1739" spans="13:18" x14ac:dyDescent="0.2">
      <c r="M1739" s="168" t="s">
        <v>63</v>
      </c>
      <c r="N1739" s="14" t="s">
        <v>64</v>
      </c>
      <c r="O1739" s="167">
        <v>39662</v>
      </c>
      <c r="P1739" s="14">
        <v>15.6</v>
      </c>
      <c r="Q1739" s="14">
        <f t="shared" si="61"/>
        <v>1.4000000000000004</v>
      </c>
      <c r="R1739" s="169">
        <f t="shared" si="62"/>
        <v>0.46666666666666679</v>
      </c>
    </row>
    <row r="1740" spans="13:18" x14ac:dyDescent="0.2">
      <c r="M1740" s="168" t="s">
        <v>63</v>
      </c>
      <c r="N1740" s="14" t="s">
        <v>64</v>
      </c>
      <c r="O1740" s="167">
        <v>39663</v>
      </c>
      <c r="P1740" s="14">
        <v>14.9</v>
      </c>
      <c r="Q1740" s="14">
        <f t="shared" si="61"/>
        <v>2.0999999999999996</v>
      </c>
      <c r="R1740" s="169">
        <f t="shared" si="62"/>
        <v>1.1666666666666667</v>
      </c>
    </row>
    <row r="1741" spans="13:18" x14ac:dyDescent="0.2">
      <c r="M1741" s="168" t="s">
        <v>63</v>
      </c>
      <c r="N1741" s="14" t="s">
        <v>64</v>
      </c>
      <c r="O1741" s="167">
        <v>39664</v>
      </c>
      <c r="P1741" s="14">
        <v>13.7</v>
      </c>
      <c r="Q1741" s="14">
        <f t="shared" ref="Q1741:Q1804" si="63">IF($D$45&gt;P1741,$D$45-P1741,0)</f>
        <v>3.3000000000000007</v>
      </c>
      <c r="R1741" s="169">
        <f t="shared" si="62"/>
        <v>2.2666666666666671</v>
      </c>
    </row>
    <row r="1742" spans="13:18" x14ac:dyDescent="0.2">
      <c r="M1742" s="168" t="s">
        <v>63</v>
      </c>
      <c r="N1742" s="14" t="s">
        <v>64</v>
      </c>
      <c r="O1742" s="167">
        <v>39665</v>
      </c>
      <c r="P1742" s="14">
        <v>13.5</v>
      </c>
      <c r="Q1742" s="14">
        <f t="shared" si="63"/>
        <v>3.5</v>
      </c>
      <c r="R1742" s="169">
        <f t="shared" si="62"/>
        <v>2.9666666666666668</v>
      </c>
    </row>
    <row r="1743" spans="13:18" x14ac:dyDescent="0.2">
      <c r="M1743" s="168" t="s">
        <v>63</v>
      </c>
      <c r="N1743" s="14" t="s">
        <v>64</v>
      </c>
      <c r="O1743" s="167">
        <v>39666</v>
      </c>
      <c r="P1743" s="14">
        <v>12.3</v>
      </c>
      <c r="Q1743" s="14">
        <f t="shared" si="63"/>
        <v>4.6999999999999993</v>
      </c>
      <c r="R1743" s="169">
        <f t="shared" ref="R1743:R1806" si="64">AVERAGE(Q1741:Q1743)</f>
        <v>3.8333333333333335</v>
      </c>
    </row>
    <row r="1744" spans="13:18" x14ac:dyDescent="0.2">
      <c r="M1744" s="168" t="s">
        <v>63</v>
      </c>
      <c r="N1744" s="14" t="s">
        <v>64</v>
      </c>
      <c r="O1744" s="167">
        <v>39667</v>
      </c>
      <c r="P1744" s="14">
        <v>14.2</v>
      </c>
      <c r="Q1744" s="14">
        <f t="shared" si="63"/>
        <v>2.8000000000000007</v>
      </c>
      <c r="R1744" s="169">
        <f t="shared" si="64"/>
        <v>3.6666666666666665</v>
      </c>
    </row>
    <row r="1745" spans="13:18" x14ac:dyDescent="0.2">
      <c r="M1745" s="168" t="s">
        <v>63</v>
      </c>
      <c r="N1745" s="14" t="s">
        <v>64</v>
      </c>
      <c r="O1745" s="167">
        <v>39668</v>
      </c>
      <c r="P1745" s="14">
        <v>14.6</v>
      </c>
      <c r="Q1745" s="14">
        <f t="shared" si="63"/>
        <v>2.4000000000000004</v>
      </c>
      <c r="R1745" s="169">
        <f t="shared" si="64"/>
        <v>3.3000000000000003</v>
      </c>
    </row>
    <row r="1746" spans="13:18" x14ac:dyDescent="0.2">
      <c r="M1746" s="168" t="s">
        <v>63</v>
      </c>
      <c r="N1746" s="14" t="s">
        <v>64</v>
      </c>
      <c r="O1746" s="167">
        <v>39669</v>
      </c>
      <c r="P1746" s="14">
        <v>10.7</v>
      </c>
      <c r="Q1746" s="14">
        <f t="shared" si="63"/>
        <v>6.3000000000000007</v>
      </c>
      <c r="R1746" s="169">
        <f t="shared" si="64"/>
        <v>3.8333333333333339</v>
      </c>
    </row>
    <row r="1747" spans="13:18" x14ac:dyDescent="0.2">
      <c r="M1747" s="168" t="s">
        <v>63</v>
      </c>
      <c r="N1747" s="14" t="s">
        <v>64</v>
      </c>
      <c r="O1747" s="167">
        <v>39670</v>
      </c>
      <c r="P1747" s="14">
        <v>10.9</v>
      </c>
      <c r="Q1747" s="14">
        <f t="shared" si="63"/>
        <v>6.1</v>
      </c>
      <c r="R1747" s="169">
        <f t="shared" si="64"/>
        <v>4.9333333333333336</v>
      </c>
    </row>
    <row r="1748" spans="13:18" x14ac:dyDescent="0.2">
      <c r="M1748" s="168" t="s">
        <v>63</v>
      </c>
      <c r="N1748" s="14" t="s">
        <v>64</v>
      </c>
      <c r="O1748" s="167">
        <v>39671</v>
      </c>
      <c r="P1748" s="14">
        <v>14.7</v>
      </c>
      <c r="Q1748" s="14">
        <f t="shared" si="63"/>
        <v>2.3000000000000007</v>
      </c>
      <c r="R1748" s="169">
        <f t="shared" si="64"/>
        <v>4.9000000000000004</v>
      </c>
    </row>
    <row r="1749" spans="13:18" x14ac:dyDescent="0.2">
      <c r="M1749" s="168" t="s">
        <v>63</v>
      </c>
      <c r="N1749" s="14" t="s">
        <v>64</v>
      </c>
      <c r="O1749" s="167">
        <v>39672</v>
      </c>
      <c r="P1749" s="14">
        <v>15.7</v>
      </c>
      <c r="Q1749" s="14">
        <f t="shared" si="63"/>
        <v>1.3000000000000007</v>
      </c>
      <c r="R1749" s="169">
        <f t="shared" si="64"/>
        <v>3.2333333333333338</v>
      </c>
    </row>
    <row r="1750" spans="13:18" x14ac:dyDescent="0.2">
      <c r="M1750" s="168" t="s">
        <v>63</v>
      </c>
      <c r="N1750" s="14" t="s">
        <v>64</v>
      </c>
      <c r="O1750" s="167">
        <v>39673</v>
      </c>
      <c r="P1750" s="14">
        <v>14.2</v>
      </c>
      <c r="Q1750" s="14">
        <f t="shared" si="63"/>
        <v>2.8000000000000007</v>
      </c>
      <c r="R1750" s="169">
        <f t="shared" si="64"/>
        <v>2.1333333333333342</v>
      </c>
    </row>
    <row r="1751" spans="13:18" x14ac:dyDescent="0.2">
      <c r="M1751" s="168" t="s">
        <v>63</v>
      </c>
      <c r="N1751" s="14" t="s">
        <v>64</v>
      </c>
      <c r="O1751" s="167">
        <v>39674</v>
      </c>
      <c r="P1751" s="14">
        <v>14.5</v>
      </c>
      <c r="Q1751" s="14">
        <f t="shared" si="63"/>
        <v>2.5</v>
      </c>
      <c r="R1751" s="169">
        <f t="shared" si="64"/>
        <v>2.2000000000000006</v>
      </c>
    </row>
    <row r="1752" spans="13:18" x14ac:dyDescent="0.2">
      <c r="M1752" s="168" t="s">
        <v>63</v>
      </c>
      <c r="N1752" s="14" t="s">
        <v>64</v>
      </c>
      <c r="O1752" s="167">
        <v>39675</v>
      </c>
      <c r="P1752" s="14">
        <v>12.2</v>
      </c>
      <c r="Q1752" s="14">
        <f t="shared" si="63"/>
        <v>4.8000000000000007</v>
      </c>
      <c r="R1752" s="169">
        <f t="shared" si="64"/>
        <v>3.3666666666666671</v>
      </c>
    </row>
    <row r="1753" spans="13:18" x14ac:dyDescent="0.2">
      <c r="M1753" s="168" t="s">
        <v>63</v>
      </c>
      <c r="N1753" s="14" t="s">
        <v>64</v>
      </c>
      <c r="O1753" s="167">
        <v>39676</v>
      </c>
      <c r="P1753" s="14">
        <v>13.6</v>
      </c>
      <c r="Q1753" s="14">
        <f t="shared" si="63"/>
        <v>3.4000000000000004</v>
      </c>
      <c r="R1753" s="169">
        <f t="shared" si="64"/>
        <v>3.5666666666666669</v>
      </c>
    </row>
    <row r="1754" spans="13:18" x14ac:dyDescent="0.2">
      <c r="M1754" s="168" t="s">
        <v>63</v>
      </c>
      <c r="N1754" s="14" t="s">
        <v>64</v>
      </c>
      <c r="O1754" s="167">
        <v>39677</v>
      </c>
      <c r="P1754" s="14">
        <v>14.4</v>
      </c>
      <c r="Q1754" s="14">
        <f t="shared" si="63"/>
        <v>2.5999999999999996</v>
      </c>
      <c r="R1754" s="169">
        <f t="shared" si="64"/>
        <v>3.6</v>
      </c>
    </row>
    <row r="1755" spans="13:18" x14ac:dyDescent="0.2">
      <c r="M1755" s="168" t="s">
        <v>63</v>
      </c>
      <c r="N1755" s="14" t="s">
        <v>64</v>
      </c>
      <c r="O1755" s="167">
        <v>39678</v>
      </c>
      <c r="P1755" s="14">
        <v>12.6</v>
      </c>
      <c r="Q1755" s="14">
        <f t="shared" si="63"/>
        <v>4.4000000000000004</v>
      </c>
      <c r="R1755" s="169">
        <f t="shared" si="64"/>
        <v>3.4666666666666668</v>
      </c>
    </row>
    <row r="1756" spans="13:18" x14ac:dyDescent="0.2">
      <c r="M1756" s="168" t="s">
        <v>63</v>
      </c>
      <c r="N1756" s="14" t="s">
        <v>64</v>
      </c>
      <c r="O1756" s="167">
        <v>39679</v>
      </c>
      <c r="P1756" s="14">
        <v>15.2</v>
      </c>
      <c r="Q1756" s="14">
        <f t="shared" si="63"/>
        <v>1.8000000000000007</v>
      </c>
      <c r="R1756" s="169">
        <f t="shared" si="64"/>
        <v>2.9333333333333336</v>
      </c>
    </row>
    <row r="1757" spans="13:18" x14ac:dyDescent="0.2">
      <c r="M1757" s="168" t="s">
        <v>63</v>
      </c>
      <c r="N1757" s="14" t="s">
        <v>64</v>
      </c>
      <c r="O1757" s="167">
        <v>39680</v>
      </c>
      <c r="P1757" s="14">
        <v>15.1</v>
      </c>
      <c r="Q1757" s="14">
        <f t="shared" si="63"/>
        <v>1.9000000000000004</v>
      </c>
      <c r="R1757" s="169">
        <f t="shared" si="64"/>
        <v>2.7000000000000006</v>
      </c>
    </row>
    <row r="1758" spans="13:18" x14ac:dyDescent="0.2">
      <c r="M1758" s="168" t="s">
        <v>63</v>
      </c>
      <c r="N1758" s="14" t="s">
        <v>64</v>
      </c>
      <c r="O1758" s="167">
        <v>39681</v>
      </c>
      <c r="P1758" s="14">
        <v>15</v>
      </c>
      <c r="Q1758" s="14">
        <f t="shared" si="63"/>
        <v>2</v>
      </c>
      <c r="R1758" s="169">
        <f t="shared" si="64"/>
        <v>1.9000000000000004</v>
      </c>
    </row>
    <row r="1759" spans="13:18" x14ac:dyDescent="0.2">
      <c r="M1759" s="168" t="s">
        <v>63</v>
      </c>
      <c r="N1759" s="14" t="s">
        <v>64</v>
      </c>
      <c r="O1759" s="167">
        <v>39682</v>
      </c>
      <c r="P1759" s="14">
        <v>13.7</v>
      </c>
      <c r="Q1759" s="14">
        <f t="shared" si="63"/>
        <v>3.3000000000000007</v>
      </c>
      <c r="R1759" s="169">
        <f t="shared" si="64"/>
        <v>2.4000000000000004</v>
      </c>
    </row>
    <row r="1760" spans="13:18" x14ac:dyDescent="0.2">
      <c r="M1760" s="168" t="s">
        <v>63</v>
      </c>
      <c r="N1760" s="14" t="s">
        <v>64</v>
      </c>
      <c r="O1760" s="167">
        <v>39683</v>
      </c>
      <c r="P1760" s="14">
        <v>13.7</v>
      </c>
      <c r="Q1760" s="14">
        <f t="shared" si="63"/>
        <v>3.3000000000000007</v>
      </c>
      <c r="R1760" s="169">
        <f t="shared" si="64"/>
        <v>2.8666666666666671</v>
      </c>
    </row>
    <row r="1761" spans="13:18" x14ac:dyDescent="0.2">
      <c r="M1761" s="168" t="s">
        <v>63</v>
      </c>
      <c r="N1761" s="14" t="s">
        <v>64</v>
      </c>
      <c r="O1761" s="167">
        <v>39684</v>
      </c>
      <c r="P1761" s="14">
        <v>13.1</v>
      </c>
      <c r="Q1761" s="14">
        <f t="shared" si="63"/>
        <v>3.9000000000000004</v>
      </c>
      <c r="R1761" s="169">
        <f t="shared" si="64"/>
        <v>3.5000000000000004</v>
      </c>
    </row>
    <row r="1762" spans="13:18" x14ac:dyDescent="0.2">
      <c r="M1762" s="168" t="s">
        <v>63</v>
      </c>
      <c r="N1762" s="14" t="s">
        <v>64</v>
      </c>
      <c r="O1762" s="167">
        <v>39685</v>
      </c>
      <c r="P1762" s="14">
        <v>13.5</v>
      </c>
      <c r="Q1762" s="14">
        <f t="shared" si="63"/>
        <v>3.5</v>
      </c>
      <c r="R1762" s="169">
        <f t="shared" si="64"/>
        <v>3.5666666666666669</v>
      </c>
    </row>
    <row r="1763" spans="13:18" x14ac:dyDescent="0.2">
      <c r="M1763" s="168" t="s">
        <v>63</v>
      </c>
      <c r="N1763" s="14" t="s">
        <v>64</v>
      </c>
      <c r="O1763" s="167">
        <v>39686</v>
      </c>
      <c r="P1763" s="14">
        <v>13.7</v>
      </c>
      <c r="Q1763" s="14">
        <f t="shared" si="63"/>
        <v>3.3000000000000007</v>
      </c>
      <c r="R1763" s="169">
        <f t="shared" si="64"/>
        <v>3.5666666666666669</v>
      </c>
    </row>
    <row r="1764" spans="13:18" x14ac:dyDescent="0.2">
      <c r="M1764" s="168" t="s">
        <v>63</v>
      </c>
      <c r="N1764" s="14" t="s">
        <v>64</v>
      </c>
      <c r="O1764" s="167">
        <v>39687</v>
      </c>
      <c r="P1764" s="14">
        <v>12.6</v>
      </c>
      <c r="Q1764" s="14">
        <f t="shared" si="63"/>
        <v>4.4000000000000004</v>
      </c>
      <c r="R1764" s="169">
        <f t="shared" si="64"/>
        <v>3.7333333333333338</v>
      </c>
    </row>
    <row r="1765" spans="13:18" x14ac:dyDescent="0.2">
      <c r="M1765" s="168" t="s">
        <v>63</v>
      </c>
      <c r="N1765" s="14" t="s">
        <v>64</v>
      </c>
      <c r="O1765" s="167">
        <v>39688</v>
      </c>
      <c r="P1765" s="14">
        <v>13.4</v>
      </c>
      <c r="Q1765" s="14">
        <f t="shared" si="63"/>
        <v>3.5999999999999996</v>
      </c>
      <c r="R1765" s="169">
        <f t="shared" si="64"/>
        <v>3.7666666666666671</v>
      </c>
    </row>
    <row r="1766" spans="13:18" x14ac:dyDescent="0.2">
      <c r="M1766" s="168" t="s">
        <v>63</v>
      </c>
      <c r="N1766" s="14" t="s">
        <v>64</v>
      </c>
      <c r="O1766" s="167">
        <v>39689</v>
      </c>
      <c r="P1766" s="14">
        <v>12.5</v>
      </c>
      <c r="Q1766" s="14">
        <f t="shared" si="63"/>
        <v>4.5</v>
      </c>
      <c r="R1766" s="169">
        <f t="shared" si="64"/>
        <v>4.166666666666667</v>
      </c>
    </row>
    <row r="1767" spans="13:18" x14ac:dyDescent="0.2">
      <c r="M1767" s="168" t="s">
        <v>63</v>
      </c>
      <c r="N1767" s="14" t="s">
        <v>64</v>
      </c>
      <c r="O1767" s="167">
        <v>39690</v>
      </c>
      <c r="P1767" s="14">
        <v>12.5</v>
      </c>
      <c r="Q1767" s="14">
        <f t="shared" si="63"/>
        <v>4.5</v>
      </c>
      <c r="R1767" s="169">
        <f t="shared" si="64"/>
        <v>4.2</v>
      </c>
    </row>
    <row r="1768" spans="13:18" x14ac:dyDescent="0.2">
      <c r="M1768" s="168" t="s">
        <v>63</v>
      </c>
      <c r="N1768" s="14" t="s">
        <v>64</v>
      </c>
      <c r="O1768" s="167">
        <v>39691</v>
      </c>
      <c r="P1768" s="14">
        <v>10.8</v>
      </c>
      <c r="Q1768" s="14">
        <f t="shared" si="63"/>
        <v>6.1999999999999993</v>
      </c>
      <c r="R1768" s="169">
        <f t="shared" si="64"/>
        <v>5.0666666666666664</v>
      </c>
    </row>
    <row r="1769" spans="13:18" x14ac:dyDescent="0.2">
      <c r="M1769" s="168" t="s">
        <v>63</v>
      </c>
      <c r="N1769" s="14" t="s">
        <v>64</v>
      </c>
      <c r="O1769" s="167">
        <v>39692</v>
      </c>
      <c r="P1769" s="14">
        <v>12.9</v>
      </c>
      <c r="Q1769" s="14">
        <f t="shared" si="63"/>
        <v>4.0999999999999996</v>
      </c>
      <c r="R1769" s="169">
        <f t="shared" si="64"/>
        <v>4.9333333333333327</v>
      </c>
    </row>
    <row r="1770" spans="13:18" x14ac:dyDescent="0.2">
      <c r="M1770" s="168" t="s">
        <v>63</v>
      </c>
      <c r="N1770" s="14" t="s">
        <v>64</v>
      </c>
      <c r="O1770" s="167">
        <v>39693</v>
      </c>
      <c r="P1770" s="14">
        <v>14.5</v>
      </c>
      <c r="Q1770" s="14">
        <f t="shared" si="63"/>
        <v>2.5</v>
      </c>
      <c r="R1770" s="169">
        <f t="shared" si="64"/>
        <v>4.2666666666666666</v>
      </c>
    </row>
    <row r="1771" spans="13:18" x14ac:dyDescent="0.2">
      <c r="M1771" s="168" t="s">
        <v>63</v>
      </c>
      <c r="N1771" s="14" t="s">
        <v>64</v>
      </c>
      <c r="O1771" s="167">
        <v>39694</v>
      </c>
      <c r="P1771" s="14">
        <v>13.9</v>
      </c>
      <c r="Q1771" s="14">
        <f t="shared" si="63"/>
        <v>3.0999999999999996</v>
      </c>
      <c r="R1771" s="169">
        <f t="shared" si="64"/>
        <v>3.2333333333333329</v>
      </c>
    </row>
    <row r="1772" spans="13:18" x14ac:dyDescent="0.2">
      <c r="M1772" s="168" t="s">
        <v>63</v>
      </c>
      <c r="N1772" s="14" t="s">
        <v>64</v>
      </c>
      <c r="O1772" s="167">
        <v>39695</v>
      </c>
      <c r="P1772" s="14">
        <v>11.5</v>
      </c>
      <c r="Q1772" s="14">
        <f t="shared" si="63"/>
        <v>5.5</v>
      </c>
      <c r="R1772" s="169">
        <f t="shared" si="64"/>
        <v>3.6999999999999997</v>
      </c>
    </row>
    <row r="1773" spans="13:18" x14ac:dyDescent="0.2">
      <c r="M1773" s="168" t="s">
        <v>63</v>
      </c>
      <c r="N1773" s="14" t="s">
        <v>64</v>
      </c>
      <c r="O1773" s="167">
        <v>39696</v>
      </c>
      <c r="P1773" s="14">
        <v>11.5</v>
      </c>
      <c r="Q1773" s="14">
        <f t="shared" si="63"/>
        <v>5.5</v>
      </c>
      <c r="R1773" s="169">
        <f t="shared" si="64"/>
        <v>4.7</v>
      </c>
    </row>
    <row r="1774" spans="13:18" x14ac:dyDescent="0.2">
      <c r="M1774" s="168" t="s">
        <v>63</v>
      </c>
      <c r="N1774" s="14" t="s">
        <v>64</v>
      </c>
      <c r="O1774" s="167">
        <v>39697</v>
      </c>
      <c r="P1774" s="14">
        <v>9.1999999999999993</v>
      </c>
      <c r="Q1774" s="14">
        <f t="shared" si="63"/>
        <v>7.8000000000000007</v>
      </c>
      <c r="R1774" s="169">
        <f t="shared" si="64"/>
        <v>6.2666666666666666</v>
      </c>
    </row>
    <row r="1775" spans="13:18" x14ac:dyDescent="0.2">
      <c r="M1775" s="168" t="s">
        <v>63</v>
      </c>
      <c r="N1775" s="14" t="s">
        <v>64</v>
      </c>
      <c r="O1775" s="167">
        <v>39698</v>
      </c>
      <c r="P1775" s="14">
        <v>11.5</v>
      </c>
      <c r="Q1775" s="14">
        <f t="shared" si="63"/>
        <v>5.5</v>
      </c>
      <c r="R1775" s="169">
        <f t="shared" si="64"/>
        <v>6.2666666666666666</v>
      </c>
    </row>
    <row r="1776" spans="13:18" x14ac:dyDescent="0.2">
      <c r="M1776" s="168" t="s">
        <v>63</v>
      </c>
      <c r="N1776" s="14" t="s">
        <v>64</v>
      </c>
      <c r="O1776" s="167">
        <v>39699</v>
      </c>
      <c r="P1776" s="14">
        <v>11.2</v>
      </c>
      <c r="Q1776" s="14">
        <f t="shared" si="63"/>
        <v>5.8000000000000007</v>
      </c>
      <c r="R1776" s="169">
        <f t="shared" si="64"/>
        <v>6.3666666666666671</v>
      </c>
    </row>
    <row r="1777" spans="13:18" x14ac:dyDescent="0.2">
      <c r="M1777" s="168" t="s">
        <v>63</v>
      </c>
      <c r="N1777" s="14" t="s">
        <v>64</v>
      </c>
      <c r="O1777" s="167">
        <v>39700</v>
      </c>
      <c r="P1777" s="14">
        <v>10.6</v>
      </c>
      <c r="Q1777" s="14">
        <f t="shared" si="63"/>
        <v>6.4</v>
      </c>
      <c r="R1777" s="169">
        <f t="shared" si="64"/>
        <v>5.9000000000000012</v>
      </c>
    </row>
    <row r="1778" spans="13:18" x14ac:dyDescent="0.2">
      <c r="M1778" s="168" t="s">
        <v>63</v>
      </c>
      <c r="N1778" s="14" t="s">
        <v>64</v>
      </c>
      <c r="O1778" s="167">
        <v>39701</v>
      </c>
      <c r="P1778" s="14">
        <v>9.1999999999999993</v>
      </c>
      <c r="Q1778" s="14">
        <f t="shared" si="63"/>
        <v>7.8000000000000007</v>
      </c>
      <c r="R1778" s="169">
        <f t="shared" si="64"/>
        <v>6.666666666666667</v>
      </c>
    </row>
    <row r="1779" spans="13:18" x14ac:dyDescent="0.2">
      <c r="M1779" s="168" t="s">
        <v>63</v>
      </c>
      <c r="N1779" s="14" t="s">
        <v>64</v>
      </c>
      <c r="O1779" s="167">
        <v>39702</v>
      </c>
      <c r="P1779" s="14">
        <v>11.5</v>
      </c>
      <c r="Q1779" s="14">
        <f t="shared" si="63"/>
        <v>5.5</v>
      </c>
      <c r="R1779" s="169">
        <f t="shared" si="64"/>
        <v>6.5666666666666673</v>
      </c>
    </row>
    <row r="1780" spans="13:18" x14ac:dyDescent="0.2">
      <c r="M1780" s="168" t="s">
        <v>63</v>
      </c>
      <c r="N1780" s="14" t="s">
        <v>64</v>
      </c>
      <c r="O1780" s="167">
        <v>39703</v>
      </c>
      <c r="P1780" s="14">
        <v>9.6</v>
      </c>
      <c r="Q1780" s="14">
        <f t="shared" si="63"/>
        <v>7.4</v>
      </c>
      <c r="R1780" s="169">
        <f t="shared" si="64"/>
        <v>6.9000000000000012</v>
      </c>
    </row>
    <row r="1781" spans="13:18" x14ac:dyDescent="0.2">
      <c r="M1781" s="168" t="s">
        <v>63</v>
      </c>
      <c r="N1781" s="14" t="s">
        <v>64</v>
      </c>
      <c r="O1781" s="167">
        <v>39704</v>
      </c>
      <c r="P1781" s="14">
        <v>8.1</v>
      </c>
      <c r="Q1781" s="14">
        <f t="shared" si="63"/>
        <v>8.9</v>
      </c>
      <c r="R1781" s="169">
        <f t="shared" si="64"/>
        <v>7.2666666666666666</v>
      </c>
    </row>
    <row r="1782" spans="13:18" x14ac:dyDescent="0.2">
      <c r="M1782" s="168" t="s">
        <v>63</v>
      </c>
      <c r="N1782" s="14" t="s">
        <v>64</v>
      </c>
      <c r="O1782" s="167">
        <v>39705</v>
      </c>
      <c r="P1782" s="14">
        <v>6.6</v>
      </c>
      <c r="Q1782" s="14">
        <f t="shared" si="63"/>
        <v>10.4</v>
      </c>
      <c r="R1782" s="169">
        <f t="shared" si="64"/>
        <v>8.9</v>
      </c>
    </row>
    <row r="1783" spans="13:18" x14ac:dyDescent="0.2">
      <c r="M1783" s="168" t="s">
        <v>63</v>
      </c>
      <c r="N1783" s="14" t="s">
        <v>64</v>
      </c>
      <c r="O1783" s="167">
        <v>39706</v>
      </c>
      <c r="P1783" s="14">
        <v>7.4</v>
      </c>
      <c r="Q1783" s="14">
        <f t="shared" si="63"/>
        <v>9.6</v>
      </c>
      <c r="R1783" s="169">
        <f t="shared" si="64"/>
        <v>9.6333333333333329</v>
      </c>
    </row>
    <row r="1784" spans="13:18" x14ac:dyDescent="0.2">
      <c r="M1784" s="168" t="s">
        <v>63</v>
      </c>
      <c r="N1784" s="14" t="s">
        <v>64</v>
      </c>
      <c r="O1784" s="167">
        <v>39707</v>
      </c>
      <c r="P1784" s="14">
        <v>6</v>
      </c>
      <c r="Q1784" s="14">
        <f t="shared" si="63"/>
        <v>11</v>
      </c>
      <c r="R1784" s="169">
        <f t="shared" si="64"/>
        <v>10.333333333333334</v>
      </c>
    </row>
    <row r="1785" spans="13:18" x14ac:dyDescent="0.2">
      <c r="M1785" s="168" t="s">
        <v>63</v>
      </c>
      <c r="N1785" s="14" t="s">
        <v>64</v>
      </c>
      <c r="O1785" s="167">
        <v>39708</v>
      </c>
      <c r="P1785" s="14">
        <v>6.1</v>
      </c>
      <c r="Q1785" s="14">
        <f t="shared" si="63"/>
        <v>10.9</v>
      </c>
      <c r="R1785" s="169">
        <f t="shared" si="64"/>
        <v>10.5</v>
      </c>
    </row>
    <row r="1786" spans="13:18" x14ac:dyDescent="0.2">
      <c r="M1786" s="168" t="s">
        <v>63</v>
      </c>
      <c r="N1786" s="14" t="s">
        <v>64</v>
      </c>
      <c r="O1786" s="167">
        <v>39709</v>
      </c>
      <c r="P1786" s="14">
        <v>7.1</v>
      </c>
      <c r="Q1786" s="14">
        <f t="shared" si="63"/>
        <v>9.9</v>
      </c>
      <c r="R1786" s="169">
        <f t="shared" si="64"/>
        <v>10.6</v>
      </c>
    </row>
    <row r="1787" spans="13:18" x14ac:dyDescent="0.2">
      <c r="M1787" s="168" t="s">
        <v>63</v>
      </c>
      <c r="N1787" s="14" t="s">
        <v>64</v>
      </c>
      <c r="O1787" s="167">
        <v>39710</v>
      </c>
      <c r="P1787" s="14">
        <v>9.5</v>
      </c>
      <c r="Q1787" s="14">
        <f t="shared" si="63"/>
        <v>7.5</v>
      </c>
      <c r="R1787" s="169">
        <f t="shared" si="64"/>
        <v>9.4333333333333336</v>
      </c>
    </row>
    <row r="1788" spans="13:18" x14ac:dyDescent="0.2">
      <c r="M1788" s="168" t="s">
        <v>63</v>
      </c>
      <c r="N1788" s="14" t="s">
        <v>64</v>
      </c>
      <c r="O1788" s="167">
        <v>39711</v>
      </c>
      <c r="P1788" s="14">
        <v>10.8</v>
      </c>
      <c r="Q1788" s="14">
        <f t="shared" si="63"/>
        <v>6.1999999999999993</v>
      </c>
      <c r="R1788" s="169">
        <f t="shared" si="64"/>
        <v>7.8666666666666663</v>
      </c>
    </row>
    <row r="1789" spans="13:18" x14ac:dyDescent="0.2">
      <c r="M1789" s="168" t="s">
        <v>63</v>
      </c>
      <c r="N1789" s="14" t="s">
        <v>64</v>
      </c>
      <c r="O1789" s="167">
        <v>39712</v>
      </c>
      <c r="P1789" s="14">
        <v>9.3000000000000007</v>
      </c>
      <c r="Q1789" s="14">
        <f t="shared" si="63"/>
        <v>7.6999999999999993</v>
      </c>
      <c r="R1789" s="169">
        <f t="shared" si="64"/>
        <v>7.1333333333333329</v>
      </c>
    </row>
    <row r="1790" spans="13:18" x14ac:dyDescent="0.2">
      <c r="M1790" s="168" t="s">
        <v>63</v>
      </c>
      <c r="N1790" s="14" t="s">
        <v>64</v>
      </c>
      <c r="O1790" s="167">
        <v>39713</v>
      </c>
      <c r="P1790" s="14">
        <v>9.6999999999999993</v>
      </c>
      <c r="Q1790" s="14">
        <f t="shared" si="63"/>
        <v>7.3000000000000007</v>
      </c>
      <c r="R1790" s="169">
        <f t="shared" si="64"/>
        <v>7.0666666666666664</v>
      </c>
    </row>
    <row r="1791" spans="13:18" x14ac:dyDescent="0.2">
      <c r="M1791" s="168" t="s">
        <v>63</v>
      </c>
      <c r="N1791" s="14" t="s">
        <v>64</v>
      </c>
      <c r="O1791" s="167">
        <v>39714</v>
      </c>
      <c r="P1791" s="14">
        <v>8.3000000000000007</v>
      </c>
      <c r="Q1791" s="14">
        <f t="shared" si="63"/>
        <v>8.6999999999999993</v>
      </c>
      <c r="R1791" s="169">
        <f t="shared" si="64"/>
        <v>7.8999999999999995</v>
      </c>
    </row>
    <row r="1792" spans="13:18" x14ac:dyDescent="0.2">
      <c r="M1792" s="168" t="s">
        <v>63</v>
      </c>
      <c r="N1792" s="14" t="s">
        <v>64</v>
      </c>
      <c r="O1792" s="167">
        <v>39715</v>
      </c>
      <c r="P1792" s="14">
        <v>7.4</v>
      </c>
      <c r="Q1792" s="14">
        <f t="shared" si="63"/>
        <v>9.6</v>
      </c>
      <c r="R1792" s="169">
        <f t="shared" si="64"/>
        <v>8.5333333333333332</v>
      </c>
    </row>
    <row r="1793" spans="13:18" x14ac:dyDescent="0.2">
      <c r="M1793" s="168" t="s">
        <v>63</v>
      </c>
      <c r="N1793" s="14" t="s">
        <v>64</v>
      </c>
      <c r="O1793" s="167">
        <v>39716</v>
      </c>
      <c r="P1793" s="14">
        <v>6.8</v>
      </c>
      <c r="Q1793" s="14">
        <f t="shared" si="63"/>
        <v>10.199999999999999</v>
      </c>
      <c r="R1793" s="169">
        <f t="shared" si="64"/>
        <v>9.4999999999999982</v>
      </c>
    </row>
    <row r="1794" spans="13:18" x14ac:dyDescent="0.2">
      <c r="M1794" s="168" t="s">
        <v>63</v>
      </c>
      <c r="N1794" s="14" t="s">
        <v>64</v>
      </c>
      <c r="O1794" s="167">
        <v>39717</v>
      </c>
      <c r="P1794" s="14">
        <v>9.6</v>
      </c>
      <c r="Q1794" s="14">
        <f t="shared" si="63"/>
        <v>7.4</v>
      </c>
      <c r="R1794" s="169">
        <f t="shared" si="64"/>
        <v>9.0666666666666647</v>
      </c>
    </row>
    <row r="1795" spans="13:18" x14ac:dyDescent="0.2">
      <c r="M1795" s="168" t="s">
        <v>63</v>
      </c>
      <c r="N1795" s="14" t="s">
        <v>64</v>
      </c>
      <c r="O1795" s="167">
        <v>39718</v>
      </c>
      <c r="P1795" s="14">
        <v>11.3</v>
      </c>
      <c r="Q1795" s="14">
        <f t="shared" si="63"/>
        <v>5.6999999999999993</v>
      </c>
      <c r="R1795" s="169">
        <f t="shared" si="64"/>
        <v>7.7666666666666666</v>
      </c>
    </row>
    <row r="1796" spans="13:18" x14ac:dyDescent="0.2">
      <c r="M1796" s="168" t="s">
        <v>63</v>
      </c>
      <c r="N1796" s="14" t="s">
        <v>64</v>
      </c>
      <c r="O1796" s="167">
        <v>39719</v>
      </c>
      <c r="P1796" s="14">
        <v>7.9</v>
      </c>
      <c r="Q1796" s="14">
        <f t="shared" si="63"/>
        <v>9.1</v>
      </c>
      <c r="R1796" s="169">
        <f t="shared" si="64"/>
        <v>7.3999999999999995</v>
      </c>
    </row>
    <row r="1797" spans="13:18" x14ac:dyDescent="0.2">
      <c r="M1797" s="168" t="s">
        <v>63</v>
      </c>
      <c r="N1797" s="14" t="s">
        <v>64</v>
      </c>
      <c r="O1797" s="167">
        <v>39720</v>
      </c>
      <c r="P1797" s="14">
        <v>5.2</v>
      </c>
      <c r="Q1797" s="14">
        <f t="shared" si="63"/>
        <v>11.8</v>
      </c>
      <c r="R1797" s="169">
        <f t="shared" si="64"/>
        <v>8.8666666666666671</v>
      </c>
    </row>
    <row r="1798" spans="13:18" x14ac:dyDescent="0.2">
      <c r="M1798" s="168" t="s">
        <v>63</v>
      </c>
      <c r="N1798" s="14" t="s">
        <v>64</v>
      </c>
      <c r="O1798" s="167">
        <v>39721</v>
      </c>
      <c r="P1798" s="14">
        <v>5.6</v>
      </c>
      <c r="Q1798" s="14">
        <f t="shared" si="63"/>
        <v>11.4</v>
      </c>
      <c r="R1798" s="169">
        <f t="shared" si="64"/>
        <v>10.766666666666666</v>
      </c>
    </row>
    <row r="1799" spans="13:18" x14ac:dyDescent="0.2">
      <c r="M1799" s="168" t="s">
        <v>63</v>
      </c>
      <c r="N1799" s="14" t="s">
        <v>64</v>
      </c>
      <c r="O1799" s="167">
        <v>39722</v>
      </c>
      <c r="P1799" s="14">
        <v>7.7</v>
      </c>
      <c r="Q1799" s="14">
        <f t="shared" si="63"/>
        <v>9.3000000000000007</v>
      </c>
      <c r="R1799" s="169">
        <f t="shared" si="64"/>
        <v>10.833333333333334</v>
      </c>
    </row>
    <row r="1800" spans="13:18" x14ac:dyDescent="0.2">
      <c r="M1800" s="168" t="s">
        <v>63</v>
      </c>
      <c r="N1800" s="14" t="s">
        <v>64</v>
      </c>
      <c r="O1800" s="167">
        <v>39723</v>
      </c>
      <c r="P1800" s="14">
        <v>7</v>
      </c>
      <c r="Q1800" s="14">
        <f t="shared" si="63"/>
        <v>10</v>
      </c>
      <c r="R1800" s="169">
        <f t="shared" si="64"/>
        <v>10.233333333333334</v>
      </c>
    </row>
    <row r="1801" spans="13:18" x14ac:dyDescent="0.2">
      <c r="M1801" s="168" t="s">
        <v>63</v>
      </c>
      <c r="N1801" s="14" t="s">
        <v>64</v>
      </c>
      <c r="O1801" s="167">
        <v>39724</v>
      </c>
      <c r="P1801" s="14">
        <v>6.9</v>
      </c>
      <c r="Q1801" s="14">
        <f t="shared" si="63"/>
        <v>10.1</v>
      </c>
      <c r="R1801" s="169">
        <f t="shared" si="64"/>
        <v>9.7999999999999989</v>
      </c>
    </row>
    <row r="1802" spans="13:18" x14ac:dyDescent="0.2">
      <c r="M1802" s="168" t="s">
        <v>63</v>
      </c>
      <c r="N1802" s="14" t="s">
        <v>64</v>
      </c>
      <c r="O1802" s="167">
        <v>39725</v>
      </c>
      <c r="P1802" s="14">
        <v>5.8</v>
      </c>
      <c r="Q1802" s="14">
        <f t="shared" si="63"/>
        <v>11.2</v>
      </c>
      <c r="R1802" s="169">
        <f t="shared" si="64"/>
        <v>10.433333333333334</v>
      </c>
    </row>
    <row r="1803" spans="13:18" x14ac:dyDescent="0.2">
      <c r="M1803" s="168" t="s">
        <v>63</v>
      </c>
      <c r="N1803" s="14" t="s">
        <v>64</v>
      </c>
      <c r="O1803" s="167">
        <v>39726</v>
      </c>
      <c r="P1803" s="14">
        <v>4.8</v>
      </c>
      <c r="Q1803" s="14">
        <f t="shared" si="63"/>
        <v>12.2</v>
      </c>
      <c r="R1803" s="169">
        <f t="shared" si="64"/>
        <v>11.166666666666666</v>
      </c>
    </row>
    <row r="1804" spans="13:18" x14ac:dyDescent="0.2">
      <c r="M1804" s="168" t="s">
        <v>63</v>
      </c>
      <c r="N1804" s="14" t="s">
        <v>64</v>
      </c>
      <c r="O1804" s="167">
        <v>39727</v>
      </c>
      <c r="P1804" s="14">
        <v>4.2</v>
      </c>
      <c r="Q1804" s="14">
        <f t="shared" si="63"/>
        <v>12.8</v>
      </c>
      <c r="R1804" s="169">
        <f t="shared" si="64"/>
        <v>12.066666666666668</v>
      </c>
    </row>
    <row r="1805" spans="13:18" x14ac:dyDescent="0.2">
      <c r="M1805" s="168" t="s">
        <v>63</v>
      </c>
      <c r="N1805" s="14" t="s">
        <v>64</v>
      </c>
      <c r="O1805" s="167">
        <v>39728</v>
      </c>
      <c r="P1805" s="14">
        <v>2.2000000000000002</v>
      </c>
      <c r="Q1805" s="14">
        <f t="shared" ref="Q1805:Q1868" si="65">IF($D$45&gt;P1805,$D$45-P1805,0)</f>
        <v>14.8</v>
      </c>
      <c r="R1805" s="169">
        <f t="shared" si="64"/>
        <v>13.266666666666666</v>
      </c>
    </row>
    <row r="1806" spans="13:18" x14ac:dyDescent="0.2">
      <c r="M1806" s="168" t="s">
        <v>63</v>
      </c>
      <c r="N1806" s="14" t="s">
        <v>64</v>
      </c>
      <c r="O1806" s="167">
        <v>39729</v>
      </c>
      <c r="P1806" s="14">
        <v>7.8</v>
      </c>
      <c r="Q1806" s="14">
        <f t="shared" si="65"/>
        <v>9.1999999999999993</v>
      </c>
      <c r="R1806" s="169">
        <f t="shared" si="64"/>
        <v>12.266666666666666</v>
      </c>
    </row>
    <row r="1807" spans="13:18" x14ac:dyDescent="0.2">
      <c r="M1807" s="168" t="s">
        <v>63</v>
      </c>
      <c r="N1807" s="14" t="s">
        <v>64</v>
      </c>
      <c r="O1807" s="167">
        <v>39730</v>
      </c>
      <c r="P1807" s="14">
        <v>9</v>
      </c>
      <c r="Q1807" s="14">
        <f t="shared" si="65"/>
        <v>8</v>
      </c>
      <c r="R1807" s="169">
        <f t="shared" ref="R1807:R1870" si="66">AVERAGE(Q1805:Q1807)</f>
        <v>10.666666666666666</v>
      </c>
    </row>
    <row r="1808" spans="13:18" x14ac:dyDescent="0.2">
      <c r="M1808" s="168" t="s">
        <v>63</v>
      </c>
      <c r="N1808" s="14" t="s">
        <v>64</v>
      </c>
      <c r="O1808" s="167">
        <v>39731</v>
      </c>
      <c r="P1808" s="14">
        <v>9.1999999999999993</v>
      </c>
      <c r="Q1808" s="14">
        <f t="shared" si="65"/>
        <v>7.8000000000000007</v>
      </c>
      <c r="R1808" s="169">
        <f t="shared" si="66"/>
        <v>8.3333333333333339</v>
      </c>
    </row>
    <row r="1809" spans="13:18" x14ac:dyDescent="0.2">
      <c r="M1809" s="168" t="s">
        <v>63</v>
      </c>
      <c r="N1809" s="14" t="s">
        <v>64</v>
      </c>
      <c r="O1809" s="167">
        <v>39732</v>
      </c>
      <c r="P1809" s="14">
        <v>12</v>
      </c>
      <c r="Q1809" s="14">
        <f t="shared" si="65"/>
        <v>5</v>
      </c>
      <c r="R1809" s="169">
        <f t="shared" si="66"/>
        <v>6.9333333333333336</v>
      </c>
    </row>
    <row r="1810" spans="13:18" x14ac:dyDescent="0.2">
      <c r="M1810" s="168" t="s">
        <v>63</v>
      </c>
      <c r="N1810" s="14" t="s">
        <v>64</v>
      </c>
      <c r="O1810" s="167">
        <v>39733</v>
      </c>
      <c r="P1810" s="14">
        <v>8.6</v>
      </c>
      <c r="Q1810" s="14">
        <f t="shared" si="65"/>
        <v>8.4</v>
      </c>
      <c r="R1810" s="169">
        <f t="shared" si="66"/>
        <v>7.0666666666666673</v>
      </c>
    </row>
    <row r="1811" spans="13:18" x14ac:dyDescent="0.2">
      <c r="M1811" s="168" t="s">
        <v>63</v>
      </c>
      <c r="N1811" s="14" t="s">
        <v>64</v>
      </c>
      <c r="O1811" s="167">
        <v>39734</v>
      </c>
      <c r="P1811" s="14">
        <v>8.4</v>
      </c>
      <c r="Q1811" s="14">
        <f t="shared" si="65"/>
        <v>8.6</v>
      </c>
      <c r="R1811" s="169">
        <f t="shared" si="66"/>
        <v>7.333333333333333</v>
      </c>
    </row>
    <row r="1812" spans="13:18" x14ac:dyDescent="0.2">
      <c r="M1812" s="168" t="s">
        <v>63</v>
      </c>
      <c r="N1812" s="14" t="s">
        <v>64</v>
      </c>
      <c r="O1812" s="167">
        <v>39735</v>
      </c>
      <c r="P1812" s="14">
        <v>6.7</v>
      </c>
      <c r="Q1812" s="14">
        <f t="shared" si="65"/>
        <v>10.3</v>
      </c>
      <c r="R1812" s="169">
        <f t="shared" si="66"/>
        <v>9.1</v>
      </c>
    </row>
    <row r="1813" spans="13:18" x14ac:dyDescent="0.2">
      <c r="M1813" s="168" t="s">
        <v>63</v>
      </c>
      <c r="N1813" s="14" t="s">
        <v>64</v>
      </c>
      <c r="O1813" s="167">
        <v>39736</v>
      </c>
      <c r="P1813" s="14">
        <v>1.9</v>
      </c>
      <c r="Q1813" s="14">
        <f t="shared" si="65"/>
        <v>15.1</v>
      </c>
      <c r="R1813" s="169">
        <f t="shared" si="66"/>
        <v>11.333333333333334</v>
      </c>
    </row>
    <row r="1814" spans="13:18" x14ac:dyDescent="0.2">
      <c r="M1814" s="168" t="s">
        <v>63</v>
      </c>
      <c r="N1814" s="14" t="s">
        <v>64</v>
      </c>
      <c r="O1814" s="167">
        <v>39737</v>
      </c>
      <c r="P1814" s="14">
        <v>4.5</v>
      </c>
      <c r="Q1814" s="14">
        <f t="shared" si="65"/>
        <v>12.5</v>
      </c>
      <c r="R1814" s="169">
        <f t="shared" si="66"/>
        <v>12.633333333333333</v>
      </c>
    </row>
    <row r="1815" spans="13:18" x14ac:dyDescent="0.2">
      <c r="M1815" s="168" t="s">
        <v>63</v>
      </c>
      <c r="N1815" s="14" t="s">
        <v>64</v>
      </c>
      <c r="O1815" s="167">
        <v>39738</v>
      </c>
      <c r="P1815" s="14">
        <v>4.2</v>
      </c>
      <c r="Q1815" s="14">
        <f t="shared" si="65"/>
        <v>12.8</v>
      </c>
      <c r="R1815" s="169">
        <f t="shared" si="66"/>
        <v>13.466666666666669</v>
      </c>
    </row>
    <row r="1816" spans="13:18" x14ac:dyDescent="0.2">
      <c r="M1816" s="168" t="s">
        <v>63</v>
      </c>
      <c r="N1816" s="14" t="s">
        <v>64</v>
      </c>
      <c r="O1816" s="167">
        <v>39739</v>
      </c>
      <c r="P1816" s="14">
        <v>2.2999999999999998</v>
      </c>
      <c r="Q1816" s="14">
        <f t="shared" si="65"/>
        <v>14.7</v>
      </c>
      <c r="R1816" s="169">
        <f t="shared" si="66"/>
        <v>13.333333333333334</v>
      </c>
    </row>
    <row r="1817" spans="13:18" x14ac:dyDescent="0.2">
      <c r="M1817" s="168" t="s">
        <v>63</v>
      </c>
      <c r="N1817" s="14" t="s">
        <v>64</v>
      </c>
      <c r="O1817" s="167">
        <v>39740</v>
      </c>
      <c r="P1817" s="14">
        <v>4.0999999999999996</v>
      </c>
      <c r="Q1817" s="14">
        <f t="shared" si="65"/>
        <v>12.9</v>
      </c>
      <c r="R1817" s="169">
        <f t="shared" si="66"/>
        <v>13.466666666666667</v>
      </c>
    </row>
    <row r="1818" spans="13:18" x14ac:dyDescent="0.2">
      <c r="M1818" s="168" t="s">
        <v>63</v>
      </c>
      <c r="N1818" s="14" t="s">
        <v>64</v>
      </c>
      <c r="O1818" s="167">
        <v>39741</v>
      </c>
      <c r="P1818" s="14">
        <v>9.5</v>
      </c>
      <c r="Q1818" s="14">
        <f t="shared" si="65"/>
        <v>7.5</v>
      </c>
      <c r="R1818" s="169">
        <f t="shared" si="66"/>
        <v>11.700000000000001</v>
      </c>
    </row>
    <row r="1819" spans="13:18" x14ac:dyDescent="0.2">
      <c r="M1819" s="168" t="s">
        <v>63</v>
      </c>
      <c r="N1819" s="14" t="s">
        <v>64</v>
      </c>
      <c r="O1819" s="167">
        <v>39742</v>
      </c>
      <c r="P1819" s="14">
        <v>9.3000000000000007</v>
      </c>
      <c r="Q1819" s="14">
        <f t="shared" si="65"/>
        <v>7.6999999999999993</v>
      </c>
      <c r="R1819" s="169">
        <f t="shared" si="66"/>
        <v>9.3666666666666654</v>
      </c>
    </row>
    <row r="1820" spans="13:18" x14ac:dyDescent="0.2">
      <c r="M1820" s="168" t="s">
        <v>63</v>
      </c>
      <c r="N1820" s="14" t="s">
        <v>64</v>
      </c>
      <c r="O1820" s="167">
        <v>39743</v>
      </c>
      <c r="P1820" s="14">
        <v>4.5999999999999996</v>
      </c>
      <c r="Q1820" s="14">
        <f t="shared" si="65"/>
        <v>12.4</v>
      </c>
      <c r="R1820" s="169">
        <f t="shared" si="66"/>
        <v>9.2000000000000011</v>
      </c>
    </row>
    <row r="1821" spans="13:18" x14ac:dyDescent="0.2">
      <c r="M1821" s="168" t="s">
        <v>63</v>
      </c>
      <c r="N1821" s="14" t="s">
        <v>64</v>
      </c>
      <c r="O1821" s="167">
        <v>39744</v>
      </c>
      <c r="P1821" s="14">
        <v>5.0999999999999996</v>
      </c>
      <c r="Q1821" s="14">
        <f t="shared" si="65"/>
        <v>11.9</v>
      </c>
      <c r="R1821" s="169">
        <f t="shared" si="66"/>
        <v>10.666666666666666</v>
      </c>
    </row>
    <row r="1822" spans="13:18" x14ac:dyDescent="0.2">
      <c r="M1822" s="168" t="s">
        <v>63</v>
      </c>
      <c r="N1822" s="14" t="s">
        <v>64</v>
      </c>
      <c r="O1822" s="167">
        <v>39745</v>
      </c>
      <c r="P1822" s="14">
        <v>9.1</v>
      </c>
      <c r="Q1822" s="14">
        <f t="shared" si="65"/>
        <v>7.9</v>
      </c>
      <c r="R1822" s="169">
        <f t="shared" si="66"/>
        <v>10.733333333333334</v>
      </c>
    </row>
    <row r="1823" spans="13:18" x14ac:dyDescent="0.2">
      <c r="M1823" s="168" t="s">
        <v>63</v>
      </c>
      <c r="N1823" s="14" t="s">
        <v>64</v>
      </c>
      <c r="O1823" s="167">
        <v>39746</v>
      </c>
      <c r="P1823" s="14">
        <v>8</v>
      </c>
      <c r="Q1823" s="14">
        <f t="shared" si="65"/>
        <v>9</v>
      </c>
      <c r="R1823" s="169">
        <f t="shared" si="66"/>
        <v>9.6</v>
      </c>
    </row>
    <row r="1824" spans="13:18" x14ac:dyDescent="0.2">
      <c r="M1824" s="168" t="s">
        <v>63</v>
      </c>
      <c r="N1824" s="14" t="s">
        <v>64</v>
      </c>
      <c r="O1824" s="167">
        <v>39747</v>
      </c>
      <c r="P1824" s="14">
        <v>8.8000000000000007</v>
      </c>
      <c r="Q1824" s="14">
        <f t="shared" si="65"/>
        <v>8.1999999999999993</v>
      </c>
      <c r="R1824" s="169">
        <f t="shared" si="66"/>
        <v>8.3666666666666654</v>
      </c>
    </row>
    <row r="1825" spans="13:18" x14ac:dyDescent="0.2">
      <c r="M1825" s="168" t="s">
        <v>63</v>
      </c>
      <c r="N1825" s="14" t="s">
        <v>64</v>
      </c>
      <c r="O1825" s="167">
        <v>39748</v>
      </c>
      <c r="P1825" s="14">
        <v>3.8</v>
      </c>
      <c r="Q1825" s="14">
        <f t="shared" si="65"/>
        <v>13.2</v>
      </c>
      <c r="R1825" s="169">
        <f t="shared" si="66"/>
        <v>10.133333333333333</v>
      </c>
    </row>
    <row r="1826" spans="13:18" x14ac:dyDescent="0.2">
      <c r="M1826" s="168" t="s">
        <v>63</v>
      </c>
      <c r="N1826" s="14" t="s">
        <v>64</v>
      </c>
      <c r="O1826" s="167">
        <v>39749</v>
      </c>
      <c r="P1826" s="14">
        <v>0.6</v>
      </c>
      <c r="Q1826" s="14">
        <f t="shared" si="65"/>
        <v>16.399999999999999</v>
      </c>
      <c r="R1826" s="169">
        <f t="shared" si="66"/>
        <v>12.6</v>
      </c>
    </row>
    <row r="1827" spans="13:18" x14ac:dyDescent="0.2">
      <c r="M1827" s="168" t="s">
        <v>63</v>
      </c>
      <c r="N1827" s="14" t="s">
        <v>64</v>
      </c>
      <c r="O1827" s="167">
        <v>39750</v>
      </c>
      <c r="P1827" s="14">
        <v>-0.2</v>
      </c>
      <c r="Q1827" s="14">
        <f t="shared" si="65"/>
        <v>17.2</v>
      </c>
      <c r="R1827" s="169">
        <f t="shared" si="66"/>
        <v>15.6</v>
      </c>
    </row>
    <row r="1828" spans="13:18" x14ac:dyDescent="0.2">
      <c r="M1828" s="168" t="s">
        <v>63</v>
      </c>
      <c r="N1828" s="14" t="s">
        <v>64</v>
      </c>
      <c r="O1828" s="167">
        <v>39751</v>
      </c>
      <c r="P1828" s="14">
        <v>1.8</v>
      </c>
      <c r="Q1828" s="14">
        <f t="shared" si="65"/>
        <v>15.2</v>
      </c>
      <c r="R1828" s="169">
        <f t="shared" si="66"/>
        <v>16.266666666666666</v>
      </c>
    </row>
    <row r="1829" spans="13:18" x14ac:dyDescent="0.2">
      <c r="M1829" s="168" t="s">
        <v>63</v>
      </c>
      <c r="N1829" s="14" t="s">
        <v>64</v>
      </c>
      <c r="O1829" s="167">
        <v>39752</v>
      </c>
      <c r="P1829" s="14">
        <v>0</v>
      </c>
      <c r="Q1829" s="14">
        <f t="shared" si="65"/>
        <v>17</v>
      </c>
      <c r="R1829" s="169">
        <f t="shared" si="66"/>
        <v>16.466666666666665</v>
      </c>
    </row>
    <row r="1830" spans="13:18" x14ac:dyDescent="0.2">
      <c r="M1830" s="168" t="s">
        <v>63</v>
      </c>
      <c r="N1830" s="14" t="s">
        <v>64</v>
      </c>
      <c r="O1830" s="167">
        <v>39753</v>
      </c>
      <c r="P1830" s="14">
        <v>-5.2</v>
      </c>
      <c r="Q1830" s="14">
        <f t="shared" si="65"/>
        <v>22.2</v>
      </c>
      <c r="R1830" s="169">
        <f t="shared" si="66"/>
        <v>18.133333333333336</v>
      </c>
    </row>
    <row r="1831" spans="13:18" x14ac:dyDescent="0.2">
      <c r="M1831" s="168" t="s">
        <v>63</v>
      </c>
      <c r="N1831" s="14" t="s">
        <v>64</v>
      </c>
      <c r="O1831" s="167">
        <v>39754</v>
      </c>
      <c r="P1831" s="14">
        <v>-3.4</v>
      </c>
      <c r="Q1831" s="14">
        <f t="shared" si="65"/>
        <v>20.399999999999999</v>
      </c>
      <c r="R1831" s="169">
        <f t="shared" si="66"/>
        <v>19.866666666666667</v>
      </c>
    </row>
    <row r="1832" spans="13:18" x14ac:dyDescent="0.2">
      <c r="M1832" s="168" t="s">
        <v>63</v>
      </c>
      <c r="N1832" s="14" t="s">
        <v>64</v>
      </c>
      <c r="O1832" s="167">
        <v>39755</v>
      </c>
      <c r="P1832" s="14">
        <v>-1</v>
      </c>
      <c r="Q1832" s="14">
        <f t="shared" si="65"/>
        <v>18</v>
      </c>
      <c r="R1832" s="169">
        <f t="shared" si="66"/>
        <v>20.2</v>
      </c>
    </row>
    <row r="1833" spans="13:18" x14ac:dyDescent="0.2">
      <c r="M1833" s="168" t="s">
        <v>63</v>
      </c>
      <c r="N1833" s="14" t="s">
        <v>64</v>
      </c>
      <c r="O1833" s="167">
        <v>39756</v>
      </c>
      <c r="P1833" s="14">
        <v>-0.8</v>
      </c>
      <c r="Q1833" s="14">
        <f t="shared" si="65"/>
        <v>17.8</v>
      </c>
      <c r="R1833" s="169">
        <f t="shared" si="66"/>
        <v>18.733333333333334</v>
      </c>
    </row>
    <row r="1834" spans="13:18" x14ac:dyDescent="0.2">
      <c r="M1834" s="168" t="s">
        <v>63</v>
      </c>
      <c r="N1834" s="14" t="s">
        <v>64</v>
      </c>
      <c r="O1834" s="167">
        <v>39757</v>
      </c>
      <c r="P1834" s="14">
        <v>-2.6</v>
      </c>
      <c r="Q1834" s="14">
        <f t="shared" si="65"/>
        <v>19.600000000000001</v>
      </c>
      <c r="R1834" s="169">
        <f t="shared" si="66"/>
        <v>18.466666666666665</v>
      </c>
    </row>
    <row r="1835" spans="13:18" x14ac:dyDescent="0.2">
      <c r="M1835" s="168" t="s">
        <v>63</v>
      </c>
      <c r="N1835" s="14" t="s">
        <v>64</v>
      </c>
      <c r="O1835" s="167">
        <v>39758</v>
      </c>
      <c r="P1835" s="14">
        <v>-3.8</v>
      </c>
      <c r="Q1835" s="14">
        <f t="shared" si="65"/>
        <v>20.8</v>
      </c>
      <c r="R1835" s="169">
        <f t="shared" si="66"/>
        <v>19.400000000000002</v>
      </c>
    </row>
    <row r="1836" spans="13:18" x14ac:dyDescent="0.2">
      <c r="M1836" s="168" t="s">
        <v>63</v>
      </c>
      <c r="N1836" s="14" t="s">
        <v>64</v>
      </c>
      <c r="O1836" s="167">
        <v>39759</v>
      </c>
      <c r="P1836" s="14">
        <v>-0.5</v>
      </c>
      <c r="Q1836" s="14">
        <f t="shared" si="65"/>
        <v>17.5</v>
      </c>
      <c r="R1836" s="169">
        <f t="shared" si="66"/>
        <v>19.3</v>
      </c>
    </row>
    <row r="1837" spans="13:18" x14ac:dyDescent="0.2">
      <c r="M1837" s="168" t="s">
        <v>63</v>
      </c>
      <c r="N1837" s="14" t="s">
        <v>64</v>
      </c>
      <c r="O1837" s="167">
        <v>39760</v>
      </c>
      <c r="P1837" s="14">
        <v>2.2000000000000002</v>
      </c>
      <c r="Q1837" s="14">
        <f t="shared" si="65"/>
        <v>14.8</v>
      </c>
      <c r="R1837" s="169">
        <f t="shared" si="66"/>
        <v>17.7</v>
      </c>
    </row>
    <row r="1838" spans="13:18" x14ac:dyDescent="0.2">
      <c r="M1838" s="168" t="s">
        <v>63</v>
      </c>
      <c r="N1838" s="14" t="s">
        <v>64</v>
      </c>
      <c r="O1838" s="167">
        <v>39761</v>
      </c>
      <c r="P1838" s="14">
        <v>5.7</v>
      </c>
      <c r="Q1838" s="14">
        <f t="shared" si="65"/>
        <v>11.3</v>
      </c>
      <c r="R1838" s="169">
        <f t="shared" si="66"/>
        <v>14.533333333333331</v>
      </c>
    </row>
    <row r="1839" spans="13:18" x14ac:dyDescent="0.2">
      <c r="M1839" s="168" t="s">
        <v>63</v>
      </c>
      <c r="N1839" s="14" t="s">
        <v>64</v>
      </c>
      <c r="O1839" s="167">
        <v>39762</v>
      </c>
      <c r="P1839" s="14">
        <v>4.4000000000000004</v>
      </c>
      <c r="Q1839" s="14">
        <f t="shared" si="65"/>
        <v>12.6</v>
      </c>
      <c r="R1839" s="169">
        <f t="shared" si="66"/>
        <v>12.9</v>
      </c>
    </row>
    <row r="1840" spans="13:18" x14ac:dyDescent="0.2">
      <c r="M1840" s="168" t="s">
        <v>63</v>
      </c>
      <c r="N1840" s="14" t="s">
        <v>64</v>
      </c>
      <c r="O1840" s="167">
        <v>39763</v>
      </c>
      <c r="P1840" s="14">
        <v>3</v>
      </c>
      <c r="Q1840" s="14">
        <f t="shared" si="65"/>
        <v>14</v>
      </c>
      <c r="R1840" s="169">
        <f t="shared" si="66"/>
        <v>12.633333333333333</v>
      </c>
    </row>
    <row r="1841" spans="13:18" x14ac:dyDescent="0.2">
      <c r="M1841" s="168" t="s">
        <v>63</v>
      </c>
      <c r="N1841" s="14" t="s">
        <v>64</v>
      </c>
      <c r="O1841" s="167">
        <v>39764</v>
      </c>
      <c r="P1841" s="14">
        <v>-0.5</v>
      </c>
      <c r="Q1841" s="14">
        <f t="shared" si="65"/>
        <v>17.5</v>
      </c>
      <c r="R1841" s="169">
        <f t="shared" si="66"/>
        <v>14.700000000000001</v>
      </c>
    </row>
    <row r="1842" spans="13:18" x14ac:dyDescent="0.2">
      <c r="M1842" s="168" t="s">
        <v>63</v>
      </c>
      <c r="N1842" s="14" t="s">
        <v>64</v>
      </c>
      <c r="O1842" s="167">
        <v>39765</v>
      </c>
      <c r="P1842" s="14">
        <v>-2.5</v>
      </c>
      <c r="Q1842" s="14">
        <f t="shared" si="65"/>
        <v>19.5</v>
      </c>
      <c r="R1842" s="169">
        <f t="shared" si="66"/>
        <v>17</v>
      </c>
    </row>
    <row r="1843" spans="13:18" x14ac:dyDescent="0.2">
      <c r="M1843" s="168" t="s">
        <v>63</v>
      </c>
      <c r="N1843" s="14" t="s">
        <v>64</v>
      </c>
      <c r="O1843" s="167">
        <v>39766</v>
      </c>
      <c r="P1843" s="14">
        <v>1.2</v>
      </c>
      <c r="Q1843" s="14">
        <f t="shared" si="65"/>
        <v>15.8</v>
      </c>
      <c r="R1843" s="169">
        <f t="shared" si="66"/>
        <v>17.599999999999998</v>
      </c>
    </row>
    <row r="1844" spans="13:18" x14ac:dyDescent="0.2">
      <c r="M1844" s="168" t="s">
        <v>63</v>
      </c>
      <c r="N1844" s="14" t="s">
        <v>64</v>
      </c>
      <c r="O1844" s="167">
        <v>39767</v>
      </c>
      <c r="P1844" s="14">
        <v>4.9000000000000004</v>
      </c>
      <c r="Q1844" s="14">
        <f t="shared" si="65"/>
        <v>12.1</v>
      </c>
      <c r="R1844" s="169">
        <f t="shared" si="66"/>
        <v>15.799999999999999</v>
      </c>
    </row>
    <row r="1845" spans="13:18" x14ac:dyDescent="0.2">
      <c r="M1845" s="168" t="s">
        <v>63</v>
      </c>
      <c r="N1845" s="14" t="s">
        <v>64</v>
      </c>
      <c r="O1845" s="167">
        <v>39768</v>
      </c>
      <c r="P1845" s="14">
        <v>2.6</v>
      </c>
      <c r="Q1845" s="14">
        <f t="shared" si="65"/>
        <v>14.4</v>
      </c>
      <c r="R1845" s="169">
        <f t="shared" si="66"/>
        <v>14.1</v>
      </c>
    </row>
    <row r="1846" spans="13:18" x14ac:dyDescent="0.2">
      <c r="M1846" s="168" t="s">
        <v>63</v>
      </c>
      <c r="N1846" s="14" t="s">
        <v>64</v>
      </c>
      <c r="O1846" s="167">
        <v>39769</v>
      </c>
      <c r="P1846" s="14">
        <v>-1.6</v>
      </c>
      <c r="Q1846" s="14">
        <f t="shared" si="65"/>
        <v>18.600000000000001</v>
      </c>
      <c r="R1846" s="169">
        <f t="shared" si="66"/>
        <v>15.033333333333333</v>
      </c>
    </row>
    <row r="1847" spans="13:18" x14ac:dyDescent="0.2">
      <c r="M1847" s="168" t="s">
        <v>63</v>
      </c>
      <c r="N1847" s="14" t="s">
        <v>64</v>
      </c>
      <c r="O1847" s="167">
        <v>39770</v>
      </c>
      <c r="P1847" s="14">
        <v>0.9</v>
      </c>
      <c r="Q1847" s="14">
        <f t="shared" si="65"/>
        <v>16.100000000000001</v>
      </c>
      <c r="R1847" s="169">
        <f t="shared" si="66"/>
        <v>16.366666666666667</v>
      </c>
    </row>
    <row r="1848" spans="13:18" x14ac:dyDescent="0.2">
      <c r="M1848" s="168" t="s">
        <v>63</v>
      </c>
      <c r="N1848" s="14" t="s">
        <v>64</v>
      </c>
      <c r="O1848" s="167">
        <v>39771</v>
      </c>
      <c r="P1848" s="14">
        <v>-3.3</v>
      </c>
      <c r="Q1848" s="14">
        <f t="shared" si="65"/>
        <v>20.3</v>
      </c>
      <c r="R1848" s="169">
        <f t="shared" si="66"/>
        <v>18.333333333333332</v>
      </c>
    </row>
    <row r="1849" spans="13:18" x14ac:dyDescent="0.2">
      <c r="M1849" s="168" t="s">
        <v>63</v>
      </c>
      <c r="N1849" s="14" t="s">
        <v>64</v>
      </c>
      <c r="O1849" s="167">
        <v>39772</v>
      </c>
      <c r="P1849" s="14">
        <v>-4.5999999999999996</v>
      </c>
      <c r="Q1849" s="14">
        <f t="shared" si="65"/>
        <v>21.6</v>
      </c>
      <c r="R1849" s="169">
        <f t="shared" si="66"/>
        <v>19.333333333333336</v>
      </c>
    </row>
    <row r="1850" spans="13:18" x14ac:dyDescent="0.2">
      <c r="M1850" s="168" t="s">
        <v>63</v>
      </c>
      <c r="N1850" s="14" t="s">
        <v>64</v>
      </c>
      <c r="O1850" s="167">
        <v>39773</v>
      </c>
      <c r="P1850" s="14">
        <v>-4.0999999999999996</v>
      </c>
      <c r="Q1850" s="14">
        <f t="shared" si="65"/>
        <v>21.1</v>
      </c>
      <c r="R1850" s="169">
        <f t="shared" si="66"/>
        <v>21.000000000000004</v>
      </c>
    </row>
    <row r="1851" spans="13:18" x14ac:dyDescent="0.2">
      <c r="M1851" s="168" t="s">
        <v>63</v>
      </c>
      <c r="N1851" s="14" t="s">
        <v>64</v>
      </c>
      <c r="O1851" s="167">
        <v>39774</v>
      </c>
      <c r="P1851" s="14">
        <v>-1.8</v>
      </c>
      <c r="Q1851" s="14">
        <f t="shared" si="65"/>
        <v>18.8</v>
      </c>
      <c r="R1851" s="169">
        <f t="shared" si="66"/>
        <v>20.5</v>
      </c>
    </row>
    <row r="1852" spans="13:18" x14ac:dyDescent="0.2">
      <c r="M1852" s="168" t="s">
        <v>63</v>
      </c>
      <c r="N1852" s="14" t="s">
        <v>64</v>
      </c>
      <c r="O1852" s="167">
        <v>39775</v>
      </c>
      <c r="P1852" s="14">
        <v>-4.5999999999999996</v>
      </c>
      <c r="Q1852" s="14">
        <f t="shared" si="65"/>
        <v>21.6</v>
      </c>
      <c r="R1852" s="169">
        <f t="shared" si="66"/>
        <v>20.500000000000004</v>
      </c>
    </row>
    <row r="1853" spans="13:18" x14ac:dyDescent="0.2">
      <c r="M1853" s="168" t="s">
        <v>63</v>
      </c>
      <c r="N1853" s="14" t="s">
        <v>64</v>
      </c>
      <c r="O1853" s="167">
        <v>39776</v>
      </c>
      <c r="P1853" s="14">
        <v>-2.6</v>
      </c>
      <c r="Q1853" s="14">
        <f t="shared" si="65"/>
        <v>19.600000000000001</v>
      </c>
      <c r="R1853" s="169">
        <f t="shared" si="66"/>
        <v>20.000000000000004</v>
      </c>
    </row>
    <row r="1854" spans="13:18" x14ac:dyDescent="0.2">
      <c r="M1854" s="168" t="s">
        <v>63</v>
      </c>
      <c r="N1854" s="14" t="s">
        <v>64</v>
      </c>
      <c r="O1854" s="167">
        <v>39777</v>
      </c>
      <c r="P1854" s="14">
        <v>-2</v>
      </c>
      <c r="Q1854" s="14">
        <f t="shared" si="65"/>
        <v>19</v>
      </c>
      <c r="R1854" s="169">
        <f t="shared" si="66"/>
        <v>20.066666666666666</v>
      </c>
    </row>
    <row r="1855" spans="13:18" x14ac:dyDescent="0.2">
      <c r="M1855" s="168" t="s">
        <v>63</v>
      </c>
      <c r="N1855" s="14" t="s">
        <v>64</v>
      </c>
      <c r="O1855" s="167">
        <v>39778</v>
      </c>
      <c r="P1855" s="14">
        <v>-0.8</v>
      </c>
      <c r="Q1855" s="14">
        <f t="shared" si="65"/>
        <v>17.8</v>
      </c>
      <c r="R1855" s="169">
        <f t="shared" si="66"/>
        <v>18.8</v>
      </c>
    </row>
    <row r="1856" spans="13:18" x14ac:dyDescent="0.2">
      <c r="M1856" s="168" t="s">
        <v>63</v>
      </c>
      <c r="N1856" s="14" t="s">
        <v>64</v>
      </c>
      <c r="O1856" s="167">
        <v>39779</v>
      </c>
      <c r="P1856" s="14">
        <v>6.4</v>
      </c>
      <c r="Q1856" s="14">
        <f t="shared" si="65"/>
        <v>10.6</v>
      </c>
      <c r="R1856" s="169">
        <f t="shared" si="66"/>
        <v>15.799999999999999</v>
      </c>
    </row>
    <row r="1857" spans="13:18" x14ac:dyDescent="0.2">
      <c r="M1857" s="168" t="s">
        <v>63</v>
      </c>
      <c r="N1857" s="14" t="s">
        <v>64</v>
      </c>
      <c r="O1857" s="167">
        <v>39780</v>
      </c>
      <c r="P1857" s="14">
        <v>1</v>
      </c>
      <c r="Q1857" s="14">
        <f t="shared" si="65"/>
        <v>16</v>
      </c>
      <c r="R1857" s="169">
        <f t="shared" si="66"/>
        <v>14.799999999999999</v>
      </c>
    </row>
    <row r="1858" spans="13:18" x14ac:dyDescent="0.2">
      <c r="M1858" s="168" t="s">
        <v>63</v>
      </c>
      <c r="N1858" s="14" t="s">
        <v>64</v>
      </c>
      <c r="O1858" s="167">
        <v>39781</v>
      </c>
      <c r="P1858" s="14">
        <v>1</v>
      </c>
      <c r="Q1858" s="14">
        <f t="shared" si="65"/>
        <v>16</v>
      </c>
      <c r="R1858" s="169">
        <f t="shared" si="66"/>
        <v>14.200000000000001</v>
      </c>
    </row>
    <row r="1859" spans="13:18" x14ac:dyDescent="0.2">
      <c r="M1859" s="168" t="s">
        <v>63</v>
      </c>
      <c r="N1859" s="14" t="s">
        <v>64</v>
      </c>
      <c r="O1859" s="167">
        <v>39782</v>
      </c>
      <c r="P1859" s="14">
        <v>0.6</v>
      </c>
      <c r="Q1859" s="14">
        <f t="shared" si="65"/>
        <v>16.399999999999999</v>
      </c>
      <c r="R1859" s="169">
        <f t="shared" si="66"/>
        <v>16.133333333333333</v>
      </c>
    </row>
    <row r="1860" spans="13:18" x14ac:dyDescent="0.2">
      <c r="M1860" s="168" t="s">
        <v>63</v>
      </c>
      <c r="N1860" s="14" t="s">
        <v>64</v>
      </c>
      <c r="O1860" s="167">
        <v>39783</v>
      </c>
      <c r="P1860" s="14">
        <v>-2.5</v>
      </c>
      <c r="Q1860" s="14">
        <f t="shared" si="65"/>
        <v>19.5</v>
      </c>
      <c r="R1860" s="169">
        <f t="shared" si="66"/>
        <v>17.3</v>
      </c>
    </row>
    <row r="1861" spans="13:18" x14ac:dyDescent="0.2">
      <c r="M1861" s="168" t="s">
        <v>63</v>
      </c>
      <c r="N1861" s="14" t="s">
        <v>64</v>
      </c>
      <c r="O1861" s="167">
        <v>39784</v>
      </c>
      <c r="P1861" s="14">
        <v>-2.4</v>
      </c>
      <c r="Q1861" s="14">
        <f t="shared" si="65"/>
        <v>19.399999999999999</v>
      </c>
      <c r="R1861" s="169">
        <f t="shared" si="66"/>
        <v>18.433333333333334</v>
      </c>
    </row>
    <row r="1862" spans="13:18" x14ac:dyDescent="0.2">
      <c r="M1862" s="168" t="s">
        <v>63</v>
      </c>
      <c r="N1862" s="14" t="s">
        <v>64</v>
      </c>
      <c r="O1862" s="167">
        <v>39785</v>
      </c>
      <c r="P1862" s="14">
        <v>-1.1000000000000001</v>
      </c>
      <c r="Q1862" s="14">
        <f t="shared" si="65"/>
        <v>18.100000000000001</v>
      </c>
      <c r="R1862" s="169">
        <f t="shared" si="66"/>
        <v>19</v>
      </c>
    </row>
    <row r="1863" spans="13:18" x14ac:dyDescent="0.2">
      <c r="M1863" s="168" t="s">
        <v>63</v>
      </c>
      <c r="N1863" s="14" t="s">
        <v>64</v>
      </c>
      <c r="O1863" s="167">
        <v>39786</v>
      </c>
      <c r="P1863" s="14">
        <v>-2.6</v>
      </c>
      <c r="Q1863" s="14">
        <f t="shared" si="65"/>
        <v>19.600000000000001</v>
      </c>
      <c r="R1863" s="169">
        <f t="shared" si="66"/>
        <v>19.033333333333335</v>
      </c>
    </row>
    <row r="1864" spans="13:18" x14ac:dyDescent="0.2">
      <c r="M1864" s="168" t="s">
        <v>63</v>
      </c>
      <c r="N1864" s="14" t="s">
        <v>64</v>
      </c>
      <c r="O1864" s="167">
        <v>39787</v>
      </c>
      <c r="P1864" s="14">
        <v>-2.7</v>
      </c>
      <c r="Q1864" s="14">
        <f t="shared" si="65"/>
        <v>19.7</v>
      </c>
      <c r="R1864" s="169">
        <f t="shared" si="66"/>
        <v>19.133333333333336</v>
      </c>
    </row>
    <row r="1865" spans="13:18" x14ac:dyDescent="0.2">
      <c r="M1865" s="168" t="s">
        <v>63</v>
      </c>
      <c r="N1865" s="14" t="s">
        <v>64</v>
      </c>
      <c r="O1865" s="167">
        <v>39788</v>
      </c>
      <c r="P1865" s="14">
        <v>-2.1</v>
      </c>
      <c r="Q1865" s="14">
        <f t="shared" si="65"/>
        <v>19.100000000000001</v>
      </c>
      <c r="R1865" s="169">
        <f t="shared" si="66"/>
        <v>19.466666666666665</v>
      </c>
    </row>
    <row r="1866" spans="13:18" x14ac:dyDescent="0.2">
      <c r="M1866" s="168" t="s">
        <v>63</v>
      </c>
      <c r="N1866" s="14" t="s">
        <v>64</v>
      </c>
      <c r="O1866" s="167">
        <v>39789</v>
      </c>
      <c r="P1866" s="14">
        <v>-4.4000000000000004</v>
      </c>
      <c r="Q1866" s="14">
        <f t="shared" si="65"/>
        <v>21.4</v>
      </c>
      <c r="R1866" s="169">
        <f t="shared" si="66"/>
        <v>20.066666666666666</v>
      </c>
    </row>
    <row r="1867" spans="13:18" x14ac:dyDescent="0.2">
      <c r="M1867" s="168" t="s">
        <v>63</v>
      </c>
      <c r="N1867" s="14" t="s">
        <v>64</v>
      </c>
      <c r="O1867" s="167">
        <v>39790</v>
      </c>
      <c r="P1867" s="14">
        <v>-0.3</v>
      </c>
      <c r="Q1867" s="14">
        <f t="shared" si="65"/>
        <v>17.3</v>
      </c>
      <c r="R1867" s="169">
        <f t="shared" si="66"/>
        <v>19.266666666666666</v>
      </c>
    </row>
    <row r="1868" spans="13:18" x14ac:dyDescent="0.2">
      <c r="M1868" s="168" t="s">
        <v>63</v>
      </c>
      <c r="N1868" s="14" t="s">
        <v>64</v>
      </c>
      <c r="O1868" s="167">
        <v>39791</v>
      </c>
      <c r="P1868" s="14">
        <v>-5.6</v>
      </c>
      <c r="Q1868" s="14">
        <f t="shared" si="65"/>
        <v>22.6</v>
      </c>
      <c r="R1868" s="169">
        <f t="shared" si="66"/>
        <v>20.433333333333334</v>
      </c>
    </row>
    <row r="1869" spans="13:18" x14ac:dyDescent="0.2">
      <c r="M1869" s="168" t="s">
        <v>63</v>
      </c>
      <c r="N1869" s="14" t="s">
        <v>64</v>
      </c>
      <c r="O1869" s="167">
        <v>39792</v>
      </c>
      <c r="P1869" s="14">
        <v>-11.2</v>
      </c>
      <c r="Q1869" s="14">
        <f t="shared" ref="Q1869:Q1932" si="67">IF($D$45&gt;P1869,$D$45-P1869,0)</f>
        <v>28.2</v>
      </c>
      <c r="R1869" s="169">
        <f t="shared" si="66"/>
        <v>22.700000000000003</v>
      </c>
    </row>
    <row r="1870" spans="13:18" x14ac:dyDescent="0.2">
      <c r="M1870" s="168" t="s">
        <v>63</v>
      </c>
      <c r="N1870" s="14" t="s">
        <v>64</v>
      </c>
      <c r="O1870" s="167">
        <v>39793</v>
      </c>
      <c r="P1870" s="14">
        <v>-5.2</v>
      </c>
      <c r="Q1870" s="14">
        <f t="shared" si="67"/>
        <v>22.2</v>
      </c>
      <c r="R1870" s="169">
        <f t="shared" si="66"/>
        <v>24.333333333333332</v>
      </c>
    </row>
    <row r="1871" spans="13:18" x14ac:dyDescent="0.2">
      <c r="M1871" s="168" t="s">
        <v>63</v>
      </c>
      <c r="N1871" s="14" t="s">
        <v>64</v>
      </c>
      <c r="O1871" s="167">
        <v>39794</v>
      </c>
      <c r="P1871" s="14">
        <v>-4.7</v>
      </c>
      <c r="Q1871" s="14">
        <f t="shared" si="67"/>
        <v>21.7</v>
      </c>
      <c r="R1871" s="169">
        <f t="shared" ref="R1871:R1934" si="68">AVERAGE(Q1869:Q1871)</f>
        <v>24.033333333333331</v>
      </c>
    </row>
    <row r="1872" spans="13:18" x14ac:dyDescent="0.2">
      <c r="M1872" s="168" t="s">
        <v>63</v>
      </c>
      <c r="N1872" s="14" t="s">
        <v>64</v>
      </c>
      <c r="O1872" s="167">
        <v>39795</v>
      </c>
      <c r="P1872" s="14">
        <v>-6</v>
      </c>
      <c r="Q1872" s="14">
        <f t="shared" si="67"/>
        <v>23</v>
      </c>
      <c r="R1872" s="169">
        <f t="shared" si="68"/>
        <v>22.3</v>
      </c>
    </row>
    <row r="1873" spans="13:18" x14ac:dyDescent="0.2">
      <c r="M1873" s="168" t="s">
        <v>63</v>
      </c>
      <c r="N1873" s="14" t="s">
        <v>64</v>
      </c>
      <c r="O1873" s="167">
        <v>39796</v>
      </c>
      <c r="P1873" s="14">
        <v>-1.6</v>
      </c>
      <c r="Q1873" s="14">
        <f t="shared" si="67"/>
        <v>18.600000000000001</v>
      </c>
      <c r="R1873" s="169">
        <f t="shared" si="68"/>
        <v>21.1</v>
      </c>
    </row>
    <row r="1874" spans="13:18" x14ac:dyDescent="0.2">
      <c r="M1874" s="168" t="s">
        <v>63</v>
      </c>
      <c r="N1874" s="14" t="s">
        <v>64</v>
      </c>
      <c r="O1874" s="167">
        <v>39797</v>
      </c>
      <c r="P1874" s="14">
        <v>-0.3</v>
      </c>
      <c r="Q1874" s="14">
        <f t="shared" si="67"/>
        <v>17.3</v>
      </c>
      <c r="R1874" s="169">
        <f t="shared" si="68"/>
        <v>19.633333333333336</v>
      </c>
    </row>
    <row r="1875" spans="13:18" x14ac:dyDescent="0.2">
      <c r="M1875" s="168" t="s">
        <v>63</v>
      </c>
      <c r="N1875" s="14" t="s">
        <v>64</v>
      </c>
      <c r="O1875" s="167">
        <v>39798</v>
      </c>
      <c r="P1875" s="14">
        <v>0.4</v>
      </c>
      <c r="Q1875" s="14">
        <f t="shared" si="67"/>
        <v>16.600000000000001</v>
      </c>
      <c r="R1875" s="169">
        <f t="shared" si="68"/>
        <v>17.500000000000004</v>
      </c>
    </row>
    <row r="1876" spans="13:18" x14ac:dyDescent="0.2">
      <c r="M1876" s="168" t="s">
        <v>63</v>
      </c>
      <c r="N1876" s="14" t="s">
        <v>64</v>
      </c>
      <c r="O1876" s="167">
        <v>39799</v>
      </c>
      <c r="P1876" s="14">
        <v>1.4</v>
      </c>
      <c r="Q1876" s="14">
        <f t="shared" si="67"/>
        <v>15.6</v>
      </c>
      <c r="R1876" s="169">
        <f t="shared" si="68"/>
        <v>16.500000000000004</v>
      </c>
    </row>
    <row r="1877" spans="13:18" x14ac:dyDescent="0.2">
      <c r="M1877" s="168" t="s">
        <v>63</v>
      </c>
      <c r="N1877" s="14" t="s">
        <v>64</v>
      </c>
      <c r="O1877" s="167">
        <v>39800</v>
      </c>
      <c r="P1877" s="14">
        <v>4.4000000000000004</v>
      </c>
      <c r="Q1877" s="14">
        <f t="shared" si="67"/>
        <v>12.6</v>
      </c>
      <c r="R1877" s="169">
        <f t="shared" si="68"/>
        <v>14.933333333333335</v>
      </c>
    </row>
    <row r="1878" spans="13:18" x14ac:dyDescent="0.2">
      <c r="M1878" s="168" t="s">
        <v>63</v>
      </c>
      <c r="N1878" s="14" t="s">
        <v>64</v>
      </c>
      <c r="O1878" s="167">
        <v>39801</v>
      </c>
      <c r="P1878" s="14">
        <v>-0.2</v>
      </c>
      <c r="Q1878" s="14">
        <f t="shared" si="67"/>
        <v>17.2</v>
      </c>
      <c r="R1878" s="169">
        <f t="shared" si="68"/>
        <v>15.133333333333333</v>
      </c>
    </row>
    <row r="1879" spans="13:18" x14ac:dyDescent="0.2">
      <c r="M1879" s="168" t="s">
        <v>63</v>
      </c>
      <c r="N1879" s="14" t="s">
        <v>64</v>
      </c>
      <c r="O1879" s="167">
        <v>39802</v>
      </c>
      <c r="P1879" s="14">
        <v>0.9</v>
      </c>
      <c r="Q1879" s="14">
        <f t="shared" si="67"/>
        <v>16.100000000000001</v>
      </c>
      <c r="R1879" s="169">
        <f t="shared" si="68"/>
        <v>15.299999999999999</v>
      </c>
    </row>
    <row r="1880" spans="13:18" x14ac:dyDescent="0.2">
      <c r="M1880" s="168" t="s">
        <v>63</v>
      </c>
      <c r="N1880" s="14" t="s">
        <v>64</v>
      </c>
      <c r="O1880" s="167">
        <v>39803</v>
      </c>
      <c r="P1880" s="14">
        <v>-1.8</v>
      </c>
      <c r="Q1880" s="14">
        <f t="shared" si="67"/>
        <v>18.8</v>
      </c>
      <c r="R1880" s="169">
        <f t="shared" si="68"/>
        <v>17.366666666666664</v>
      </c>
    </row>
    <row r="1881" spans="13:18" x14ac:dyDescent="0.2">
      <c r="M1881" s="168" t="s">
        <v>63</v>
      </c>
      <c r="N1881" s="14" t="s">
        <v>64</v>
      </c>
      <c r="O1881" s="167">
        <v>39806</v>
      </c>
      <c r="P1881" s="14">
        <v>-5.5</v>
      </c>
      <c r="Q1881" s="14">
        <f t="shared" si="67"/>
        <v>22.5</v>
      </c>
      <c r="R1881" s="169">
        <f t="shared" si="68"/>
        <v>19.133333333333336</v>
      </c>
    </row>
    <row r="1882" spans="13:18" x14ac:dyDescent="0.2">
      <c r="M1882" s="168" t="s">
        <v>63</v>
      </c>
      <c r="N1882" s="14" t="s">
        <v>64</v>
      </c>
      <c r="O1882" s="167">
        <v>39807</v>
      </c>
      <c r="P1882" s="14">
        <v>-8.4</v>
      </c>
      <c r="Q1882" s="14">
        <f t="shared" si="67"/>
        <v>25.4</v>
      </c>
      <c r="R1882" s="169">
        <f t="shared" si="68"/>
        <v>22.233333333333331</v>
      </c>
    </row>
    <row r="1883" spans="13:18" x14ac:dyDescent="0.2">
      <c r="M1883" s="168" t="s">
        <v>63</v>
      </c>
      <c r="N1883" s="14" t="s">
        <v>64</v>
      </c>
      <c r="O1883" s="167">
        <v>39808</v>
      </c>
      <c r="P1883" s="14">
        <v>-9.4</v>
      </c>
      <c r="Q1883" s="14">
        <f t="shared" si="67"/>
        <v>26.4</v>
      </c>
      <c r="R1883" s="169">
        <f t="shared" si="68"/>
        <v>24.766666666666666</v>
      </c>
    </row>
    <row r="1884" spans="13:18" x14ac:dyDescent="0.2">
      <c r="M1884" s="168" t="s">
        <v>63</v>
      </c>
      <c r="N1884" s="14" t="s">
        <v>64</v>
      </c>
      <c r="O1884" s="167">
        <v>39809</v>
      </c>
      <c r="P1884" s="14">
        <v>-11.7</v>
      </c>
      <c r="Q1884" s="14">
        <f t="shared" si="67"/>
        <v>28.7</v>
      </c>
      <c r="R1884" s="169">
        <f t="shared" si="68"/>
        <v>26.833333333333332</v>
      </c>
    </row>
    <row r="1885" spans="13:18" x14ac:dyDescent="0.2">
      <c r="M1885" s="168" t="s">
        <v>63</v>
      </c>
      <c r="N1885" s="14" t="s">
        <v>64</v>
      </c>
      <c r="O1885" s="167">
        <v>39810</v>
      </c>
      <c r="P1885" s="14">
        <v>-11.2</v>
      </c>
      <c r="Q1885" s="14">
        <f t="shared" si="67"/>
        <v>28.2</v>
      </c>
      <c r="R1885" s="169">
        <f t="shared" si="68"/>
        <v>27.766666666666666</v>
      </c>
    </row>
    <row r="1886" spans="13:18" x14ac:dyDescent="0.2">
      <c r="M1886" s="168" t="s">
        <v>63</v>
      </c>
      <c r="N1886" s="14" t="s">
        <v>64</v>
      </c>
      <c r="O1886" s="167">
        <v>39811</v>
      </c>
      <c r="P1886" s="14">
        <v>-14.9</v>
      </c>
      <c r="Q1886" s="14">
        <f t="shared" si="67"/>
        <v>31.9</v>
      </c>
      <c r="R1886" s="169">
        <f t="shared" si="68"/>
        <v>29.599999999999998</v>
      </c>
    </row>
    <row r="1887" spans="13:18" x14ac:dyDescent="0.2">
      <c r="M1887" s="168" t="s">
        <v>63</v>
      </c>
      <c r="N1887" s="14" t="s">
        <v>64</v>
      </c>
      <c r="O1887" s="167">
        <v>39812</v>
      </c>
      <c r="P1887" s="14">
        <v>-15.5</v>
      </c>
      <c r="Q1887" s="14">
        <f t="shared" si="67"/>
        <v>32.5</v>
      </c>
      <c r="R1887" s="169">
        <f t="shared" si="68"/>
        <v>30.866666666666664</v>
      </c>
    </row>
    <row r="1888" spans="13:18" x14ac:dyDescent="0.2">
      <c r="M1888" s="168" t="s">
        <v>63</v>
      </c>
      <c r="N1888" s="14" t="s">
        <v>64</v>
      </c>
      <c r="O1888" s="167">
        <v>39813</v>
      </c>
      <c r="P1888" s="14">
        <v>-17.5</v>
      </c>
      <c r="Q1888" s="14">
        <f t="shared" si="67"/>
        <v>34.5</v>
      </c>
      <c r="R1888" s="169">
        <f t="shared" si="68"/>
        <v>32.966666666666669</v>
      </c>
    </row>
    <row r="1889" spans="13:18" x14ac:dyDescent="0.2">
      <c r="M1889" s="168" t="s">
        <v>63</v>
      </c>
      <c r="N1889" s="14" t="s">
        <v>64</v>
      </c>
      <c r="O1889" s="167">
        <v>39814</v>
      </c>
      <c r="P1889" s="14">
        <v>-16.399999999999999</v>
      </c>
      <c r="Q1889" s="14">
        <f t="shared" si="67"/>
        <v>33.4</v>
      </c>
      <c r="R1889" s="169">
        <f t="shared" si="68"/>
        <v>33.466666666666669</v>
      </c>
    </row>
    <row r="1890" spans="13:18" x14ac:dyDescent="0.2">
      <c r="M1890" s="168" t="s">
        <v>63</v>
      </c>
      <c r="N1890" s="14" t="s">
        <v>64</v>
      </c>
      <c r="O1890" s="167">
        <v>39815</v>
      </c>
      <c r="P1890" s="14">
        <v>-16.3</v>
      </c>
      <c r="Q1890" s="14">
        <f t="shared" si="67"/>
        <v>33.299999999999997</v>
      </c>
      <c r="R1890" s="169">
        <f t="shared" si="68"/>
        <v>33.733333333333334</v>
      </c>
    </row>
    <row r="1891" spans="13:18" x14ac:dyDescent="0.2">
      <c r="M1891" s="168" t="s">
        <v>63</v>
      </c>
      <c r="N1891" s="14" t="s">
        <v>64</v>
      </c>
      <c r="O1891" s="167">
        <v>39816</v>
      </c>
      <c r="P1891" s="14">
        <v>-8.6</v>
      </c>
      <c r="Q1891" s="14">
        <f t="shared" si="67"/>
        <v>25.6</v>
      </c>
      <c r="R1891" s="169">
        <f t="shared" si="68"/>
        <v>30.766666666666662</v>
      </c>
    </row>
    <row r="1892" spans="13:18" x14ac:dyDescent="0.2">
      <c r="M1892" s="168" t="s">
        <v>63</v>
      </c>
      <c r="N1892" s="14" t="s">
        <v>64</v>
      </c>
      <c r="O1892" s="167">
        <v>39817</v>
      </c>
      <c r="P1892" s="14">
        <v>-15.7</v>
      </c>
      <c r="Q1892" s="14">
        <f t="shared" si="67"/>
        <v>32.700000000000003</v>
      </c>
      <c r="R1892" s="169">
        <f t="shared" si="68"/>
        <v>30.533333333333331</v>
      </c>
    </row>
    <row r="1893" spans="13:18" x14ac:dyDescent="0.2">
      <c r="M1893" s="168" t="s">
        <v>63</v>
      </c>
      <c r="N1893" s="14" t="s">
        <v>64</v>
      </c>
      <c r="O1893" s="167">
        <v>39818</v>
      </c>
      <c r="P1893" s="14">
        <v>-18.399999999999999</v>
      </c>
      <c r="Q1893" s="14">
        <f t="shared" si="67"/>
        <v>35.4</v>
      </c>
      <c r="R1893" s="169">
        <f t="shared" si="68"/>
        <v>31.233333333333334</v>
      </c>
    </row>
    <row r="1894" spans="13:18" x14ac:dyDescent="0.2">
      <c r="M1894" s="168" t="s">
        <v>63</v>
      </c>
      <c r="N1894" s="14" t="s">
        <v>64</v>
      </c>
      <c r="O1894" s="167">
        <v>39819</v>
      </c>
      <c r="P1894" s="14">
        <v>-8.6</v>
      </c>
      <c r="Q1894" s="14">
        <f t="shared" si="67"/>
        <v>25.6</v>
      </c>
      <c r="R1894" s="169">
        <f t="shared" si="68"/>
        <v>31.233333333333331</v>
      </c>
    </row>
    <row r="1895" spans="13:18" x14ac:dyDescent="0.2">
      <c r="M1895" s="168" t="s">
        <v>63</v>
      </c>
      <c r="N1895" s="14" t="s">
        <v>64</v>
      </c>
      <c r="O1895" s="167">
        <v>39820</v>
      </c>
      <c r="P1895" s="14">
        <v>-13.9</v>
      </c>
      <c r="Q1895" s="14">
        <f t="shared" si="67"/>
        <v>30.9</v>
      </c>
      <c r="R1895" s="169">
        <f t="shared" si="68"/>
        <v>30.633333333333336</v>
      </c>
    </row>
    <row r="1896" spans="13:18" x14ac:dyDescent="0.2">
      <c r="M1896" s="168" t="s">
        <v>63</v>
      </c>
      <c r="N1896" s="14" t="s">
        <v>64</v>
      </c>
      <c r="O1896" s="167">
        <v>39821</v>
      </c>
      <c r="P1896" s="14">
        <v>-7.3</v>
      </c>
      <c r="Q1896" s="14">
        <f t="shared" si="67"/>
        <v>24.3</v>
      </c>
      <c r="R1896" s="169">
        <f t="shared" si="68"/>
        <v>26.933333333333334</v>
      </c>
    </row>
    <row r="1897" spans="13:18" x14ac:dyDescent="0.2">
      <c r="M1897" s="168" t="s">
        <v>63</v>
      </c>
      <c r="N1897" s="14" t="s">
        <v>64</v>
      </c>
      <c r="O1897" s="167">
        <v>39822</v>
      </c>
      <c r="P1897" s="14">
        <v>-8.1999999999999993</v>
      </c>
      <c r="Q1897" s="14">
        <f t="shared" si="67"/>
        <v>25.2</v>
      </c>
      <c r="R1897" s="169">
        <f t="shared" si="68"/>
        <v>26.8</v>
      </c>
    </row>
    <row r="1898" spans="13:18" x14ac:dyDescent="0.2">
      <c r="M1898" s="168" t="s">
        <v>63</v>
      </c>
      <c r="N1898" s="14" t="s">
        <v>64</v>
      </c>
      <c r="O1898" s="167">
        <v>39823</v>
      </c>
      <c r="P1898" s="14">
        <v>-5.2</v>
      </c>
      <c r="Q1898" s="14">
        <f t="shared" si="67"/>
        <v>22.2</v>
      </c>
      <c r="R1898" s="169">
        <f t="shared" si="68"/>
        <v>23.900000000000002</v>
      </c>
    </row>
    <row r="1899" spans="13:18" x14ac:dyDescent="0.2">
      <c r="M1899" s="168" t="s">
        <v>63</v>
      </c>
      <c r="N1899" s="14" t="s">
        <v>64</v>
      </c>
      <c r="O1899" s="167">
        <v>39824</v>
      </c>
      <c r="P1899" s="14">
        <v>4.0999999999999996</v>
      </c>
      <c r="Q1899" s="14">
        <f t="shared" si="67"/>
        <v>12.9</v>
      </c>
      <c r="R1899" s="169">
        <f t="shared" si="68"/>
        <v>20.099999999999998</v>
      </c>
    </row>
    <row r="1900" spans="13:18" x14ac:dyDescent="0.2">
      <c r="M1900" s="168" t="s">
        <v>63</v>
      </c>
      <c r="N1900" s="14" t="s">
        <v>64</v>
      </c>
      <c r="O1900" s="167">
        <v>39825</v>
      </c>
      <c r="P1900" s="14">
        <v>6</v>
      </c>
      <c r="Q1900" s="14">
        <f t="shared" si="67"/>
        <v>11</v>
      </c>
      <c r="R1900" s="169">
        <f t="shared" si="68"/>
        <v>15.366666666666667</v>
      </c>
    </row>
    <row r="1901" spans="13:18" x14ac:dyDescent="0.2">
      <c r="M1901" s="168" t="s">
        <v>63</v>
      </c>
      <c r="N1901" s="14" t="s">
        <v>64</v>
      </c>
      <c r="O1901" s="167">
        <v>39826</v>
      </c>
      <c r="P1901" s="14">
        <v>4.0999999999999996</v>
      </c>
      <c r="Q1901" s="14">
        <f t="shared" si="67"/>
        <v>12.9</v>
      </c>
      <c r="R1901" s="169">
        <f t="shared" si="68"/>
        <v>12.266666666666666</v>
      </c>
    </row>
    <row r="1902" spans="13:18" x14ac:dyDescent="0.2">
      <c r="M1902" s="168" t="s">
        <v>63</v>
      </c>
      <c r="N1902" s="14" t="s">
        <v>64</v>
      </c>
      <c r="O1902" s="167">
        <v>39827</v>
      </c>
      <c r="P1902" s="14">
        <v>-0.5</v>
      </c>
      <c r="Q1902" s="14">
        <f t="shared" si="67"/>
        <v>17.5</v>
      </c>
      <c r="R1902" s="169">
        <f t="shared" si="68"/>
        <v>13.799999999999999</v>
      </c>
    </row>
    <row r="1903" spans="13:18" x14ac:dyDescent="0.2">
      <c r="M1903" s="168" t="s">
        <v>63</v>
      </c>
      <c r="N1903" s="14" t="s">
        <v>64</v>
      </c>
      <c r="O1903" s="167">
        <v>39828</v>
      </c>
      <c r="P1903" s="14">
        <v>-9.9</v>
      </c>
      <c r="Q1903" s="14">
        <f t="shared" si="67"/>
        <v>26.9</v>
      </c>
      <c r="R1903" s="169">
        <f t="shared" si="68"/>
        <v>19.099999999999998</v>
      </c>
    </row>
    <row r="1904" spans="13:18" x14ac:dyDescent="0.2">
      <c r="M1904" s="168" t="s">
        <v>63</v>
      </c>
      <c r="N1904" s="14" t="s">
        <v>64</v>
      </c>
      <c r="O1904" s="167">
        <v>39829</v>
      </c>
      <c r="P1904" s="14">
        <v>-11.7</v>
      </c>
      <c r="Q1904" s="14">
        <f t="shared" si="67"/>
        <v>28.7</v>
      </c>
      <c r="R1904" s="169">
        <f t="shared" si="68"/>
        <v>24.366666666666664</v>
      </c>
    </row>
    <row r="1905" spans="13:18" x14ac:dyDescent="0.2">
      <c r="M1905" s="168" t="s">
        <v>63</v>
      </c>
      <c r="N1905" s="14" t="s">
        <v>64</v>
      </c>
      <c r="O1905" s="167">
        <v>39830</v>
      </c>
      <c r="P1905" s="14">
        <v>-4</v>
      </c>
      <c r="Q1905" s="14">
        <f t="shared" si="67"/>
        <v>21</v>
      </c>
      <c r="R1905" s="169">
        <f t="shared" si="68"/>
        <v>25.533333333333331</v>
      </c>
    </row>
    <row r="1906" spans="13:18" x14ac:dyDescent="0.2">
      <c r="M1906" s="168" t="s">
        <v>63</v>
      </c>
      <c r="N1906" s="14" t="s">
        <v>64</v>
      </c>
      <c r="O1906" s="167">
        <v>39831</v>
      </c>
      <c r="P1906" s="14">
        <v>-3.4</v>
      </c>
      <c r="Q1906" s="14">
        <f t="shared" si="67"/>
        <v>20.399999999999999</v>
      </c>
      <c r="R1906" s="169">
        <f t="shared" si="68"/>
        <v>23.366666666666664</v>
      </c>
    </row>
    <row r="1907" spans="13:18" x14ac:dyDescent="0.2">
      <c r="M1907" s="168" t="s">
        <v>63</v>
      </c>
      <c r="N1907" s="14" t="s">
        <v>64</v>
      </c>
      <c r="O1907" s="167">
        <v>39832</v>
      </c>
      <c r="P1907" s="14">
        <v>-1.7</v>
      </c>
      <c r="Q1907" s="14">
        <f t="shared" si="67"/>
        <v>18.7</v>
      </c>
      <c r="R1907" s="169">
        <f t="shared" si="68"/>
        <v>20.033333333333331</v>
      </c>
    </row>
    <row r="1908" spans="13:18" x14ac:dyDescent="0.2">
      <c r="M1908" s="168" t="s">
        <v>63</v>
      </c>
      <c r="N1908" s="14" t="s">
        <v>64</v>
      </c>
      <c r="O1908" s="167">
        <v>39833</v>
      </c>
      <c r="P1908" s="14">
        <v>0.5</v>
      </c>
      <c r="Q1908" s="14">
        <f t="shared" si="67"/>
        <v>16.5</v>
      </c>
      <c r="R1908" s="169">
        <f t="shared" si="68"/>
        <v>18.533333333333331</v>
      </c>
    </row>
    <row r="1909" spans="13:18" x14ac:dyDescent="0.2">
      <c r="M1909" s="168" t="s">
        <v>63</v>
      </c>
      <c r="N1909" s="14" t="s">
        <v>64</v>
      </c>
      <c r="O1909" s="167">
        <v>39834</v>
      </c>
      <c r="P1909" s="14">
        <v>1.7</v>
      </c>
      <c r="Q1909" s="14">
        <f t="shared" si="67"/>
        <v>15.3</v>
      </c>
      <c r="R1909" s="169">
        <f t="shared" si="68"/>
        <v>16.833333333333332</v>
      </c>
    </row>
    <row r="1910" spans="13:18" x14ac:dyDescent="0.2">
      <c r="M1910" s="168" t="s">
        <v>63</v>
      </c>
      <c r="N1910" s="14" t="s">
        <v>64</v>
      </c>
      <c r="O1910" s="167">
        <v>39835</v>
      </c>
      <c r="P1910" s="14">
        <v>0.5</v>
      </c>
      <c r="Q1910" s="14">
        <f t="shared" si="67"/>
        <v>16.5</v>
      </c>
      <c r="R1910" s="169">
        <f t="shared" si="68"/>
        <v>16.099999999999998</v>
      </c>
    </row>
    <row r="1911" spans="13:18" x14ac:dyDescent="0.2">
      <c r="M1911" s="168" t="s">
        <v>63</v>
      </c>
      <c r="N1911" s="14" t="s">
        <v>64</v>
      </c>
      <c r="O1911" s="167">
        <v>39836</v>
      </c>
      <c r="P1911" s="14">
        <v>-0.4</v>
      </c>
      <c r="Q1911" s="14">
        <f t="shared" si="67"/>
        <v>17.399999999999999</v>
      </c>
      <c r="R1911" s="169">
        <f t="shared" si="68"/>
        <v>16.400000000000002</v>
      </c>
    </row>
    <row r="1912" spans="13:18" x14ac:dyDescent="0.2">
      <c r="M1912" s="168" t="s">
        <v>63</v>
      </c>
      <c r="N1912" s="14" t="s">
        <v>64</v>
      </c>
      <c r="O1912" s="167">
        <v>39837</v>
      </c>
      <c r="P1912" s="14">
        <v>-0.5</v>
      </c>
      <c r="Q1912" s="14">
        <f t="shared" si="67"/>
        <v>17.5</v>
      </c>
      <c r="R1912" s="169">
        <f t="shared" si="68"/>
        <v>17.133333333333333</v>
      </c>
    </row>
    <row r="1913" spans="13:18" x14ac:dyDescent="0.2">
      <c r="M1913" s="168" t="s">
        <v>63</v>
      </c>
      <c r="N1913" s="14" t="s">
        <v>64</v>
      </c>
      <c r="O1913" s="167">
        <v>39838</v>
      </c>
      <c r="P1913" s="14">
        <v>-0.4</v>
      </c>
      <c r="Q1913" s="14">
        <f t="shared" si="67"/>
        <v>17.399999999999999</v>
      </c>
      <c r="R1913" s="169">
        <f t="shared" si="68"/>
        <v>17.433333333333334</v>
      </c>
    </row>
    <row r="1914" spans="13:18" x14ac:dyDescent="0.2">
      <c r="M1914" s="168" t="s">
        <v>63</v>
      </c>
      <c r="N1914" s="14" t="s">
        <v>64</v>
      </c>
      <c r="O1914" s="167">
        <v>39839</v>
      </c>
      <c r="P1914" s="14">
        <v>-1.2</v>
      </c>
      <c r="Q1914" s="14">
        <f t="shared" si="67"/>
        <v>18.2</v>
      </c>
      <c r="R1914" s="169">
        <f t="shared" si="68"/>
        <v>17.7</v>
      </c>
    </row>
    <row r="1915" spans="13:18" x14ac:dyDescent="0.2">
      <c r="M1915" s="168" t="s">
        <v>63</v>
      </c>
      <c r="N1915" s="14" t="s">
        <v>64</v>
      </c>
      <c r="O1915" s="167">
        <v>39840</v>
      </c>
      <c r="P1915" s="14">
        <v>-2.8</v>
      </c>
      <c r="Q1915" s="14">
        <f t="shared" si="67"/>
        <v>19.8</v>
      </c>
      <c r="R1915" s="169">
        <f t="shared" si="68"/>
        <v>18.466666666666665</v>
      </c>
    </row>
    <row r="1916" spans="13:18" x14ac:dyDescent="0.2">
      <c r="M1916" s="168" t="s">
        <v>63</v>
      </c>
      <c r="N1916" s="14" t="s">
        <v>64</v>
      </c>
      <c r="O1916" s="167">
        <v>39841</v>
      </c>
      <c r="P1916" s="14">
        <v>-5.8</v>
      </c>
      <c r="Q1916" s="14">
        <f t="shared" si="67"/>
        <v>22.8</v>
      </c>
      <c r="R1916" s="169">
        <f t="shared" si="68"/>
        <v>20.266666666666666</v>
      </c>
    </row>
    <row r="1917" spans="13:18" x14ac:dyDescent="0.2">
      <c r="M1917" s="168" t="s">
        <v>63</v>
      </c>
      <c r="N1917" s="14" t="s">
        <v>64</v>
      </c>
      <c r="O1917" s="167">
        <v>39842</v>
      </c>
      <c r="P1917" s="14">
        <v>-10.5</v>
      </c>
      <c r="Q1917" s="14">
        <f t="shared" si="67"/>
        <v>27.5</v>
      </c>
      <c r="R1917" s="169">
        <f t="shared" si="68"/>
        <v>23.366666666666664</v>
      </c>
    </row>
    <row r="1918" spans="13:18" x14ac:dyDescent="0.2">
      <c r="M1918" s="168" t="s">
        <v>63</v>
      </c>
      <c r="N1918" s="14" t="s">
        <v>64</v>
      </c>
      <c r="O1918" s="167">
        <v>39843</v>
      </c>
      <c r="P1918" s="14">
        <v>-8.8000000000000007</v>
      </c>
      <c r="Q1918" s="14">
        <f t="shared" si="67"/>
        <v>25.8</v>
      </c>
      <c r="R1918" s="169">
        <f t="shared" si="68"/>
        <v>25.366666666666664</v>
      </c>
    </row>
    <row r="1919" spans="13:18" x14ac:dyDescent="0.2">
      <c r="M1919" s="168" t="s">
        <v>63</v>
      </c>
      <c r="N1919" s="14" t="s">
        <v>64</v>
      </c>
      <c r="O1919" s="167">
        <v>39844</v>
      </c>
      <c r="P1919" s="14">
        <v>-9.4</v>
      </c>
      <c r="Q1919" s="14">
        <f t="shared" si="67"/>
        <v>26.4</v>
      </c>
      <c r="R1919" s="169">
        <f t="shared" si="68"/>
        <v>26.566666666666663</v>
      </c>
    </row>
    <row r="1920" spans="13:18" x14ac:dyDescent="0.2">
      <c r="M1920" s="168" t="s">
        <v>63</v>
      </c>
      <c r="N1920" s="14" t="s">
        <v>64</v>
      </c>
      <c r="O1920" s="167">
        <v>39846</v>
      </c>
      <c r="P1920" s="14">
        <v>-14.1</v>
      </c>
      <c r="Q1920" s="14">
        <f t="shared" si="67"/>
        <v>31.1</v>
      </c>
      <c r="R1920" s="169">
        <f t="shared" si="68"/>
        <v>27.766666666666669</v>
      </c>
    </row>
    <row r="1921" spans="13:18" x14ac:dyDescent="0.2">
      <c r="M1921" s="168" t="s">
        <v>63</v>
      </c>
      <c r="N1921" s="14" t="s">
        <v>64</v>
      </c>
      <c r="O1921" s="167">
        <v>39847</v>
      </c>
      <c r="P1921" s="14">
        <v>-13</v>
      </c>
      <c r="Q1921" s="14">
        <f t="shared" si="67"/>
        <v>30</v>
      </c>
      <c r="R1921" s="169">
        <f t="shared" si="68"/>
        <v>29.166666666666668</v>
      </c>
    </row>
    <row r="1922" spans="13:18" x14ac:dyDescent="0.2">
      <c r="M1922" s="168" t="s">
        <v>63</v>
      </c>
      <c r="N1922" s="14" t="s">
        <v>64</v>
      </c>
      <c r="O1922" s="167">
        <v>39848</v>
      </c>
      <c r="P1922" s="14">
        <v>-10.9</v>
      </c>
      <c r="Q1922" s="14">
        <f t="shared" si="67"/>
        <v>27.9</v>
      </c>
      <c r="R1922" s="169">
        <f t="shared" si="68"/>
        <v>29.666666666666668</v>
      </c>
    </row>
    <row r="1923" spans="13:18" x14ac:dyDescent="0.2">
      <c r="M1923" s="168" t="s">
        <v>63</v>
      </c>
      <c r="N1923" s="14" t="s">
        <v>64</v>
      </c>
      <c r="O1923" s="167">
        <v>39849</v>
      </c>
      <c r="P1923" s="14">
        <v>-5.5</v>
      </c>
      <c r="Q1923" s="14">
        <f t="shared" si="67"/>
        <v>22.5</v>
      </c>
      <c r="R1923" s="169">
        <f t="shared" si="68"/>
        <v>26.8</v>
      </c>
    </row>
    <row r="1924" spans="13:18" x14ac:dyDescent="0.2">
      <c r="M1924" s="168" t="s">
        <v>63</v>
      </c>
      <c r="N1924" s="14" t="s">
        <v>64</v>
      </c>
      <c r="O1924" s="167">
        <v>39850</v>
      </c>
      <c r="P1924" s="14">
        <v>-4.8</v>
      </c>
      <c r="Q1924" s="14">
        <f t="shared" si="67"/>
        <v>21.8</v>
      </c>
      <c r="R1924" s="169">
        <f t="shared" si="68"/>
        <v>24.066666666666666</v>
      </c>
    </row>
    <row r="1925" spans="13:18" x14ac:dyDescent="0.2">
      <c r="M1925" s="168" t="s">
        <v>63</v>
      </c>
      <c r="N1925" s="14" t="s">
        <v>64</v>
      </c>
      <c r="O1925" s="167">
        <v>39851</v>
      </c>
      <c r="P1925" s="14">
        <v>-7.3</v>
      </c>
      <c r="Q1925" s="14">
        <f t="shared" si="67"/>
        <v>24.3</v>
      </c>
      <c r="R1925" s="169">
        <f t="shared" si="68"/>
        <v>22.866666666666664</v>
      </c>
    </row>
    <row r="1926" spans="13:18" x14ac:dyDescent="0.2">
      <c r="M1926" s="168" t="s">
        <v>63</v>
      </c>
      <c r="N1926" s="14" t="s">
        <v>64</v>
      </c>
      <c r="O1926" s="167">
        <v>39852</v>
      </c>
      <c r="P1926" s="14">
        <v>-8.1999999999999993</v>
      </c>
      <c r="Q1926" s="14">
        <f t="shared" si="67"/>
        <v>25.2</v>
      </c>
      <c r="R1926" s="169">
        <f t="shared" si="68"/>
        <v>23.766666666666666</v>
      </c>
    </row>
    <row r="1927" spans="13:18" x14ac:dyDescent="0.2">
      <c r="M1927" s="168" t="s">
        <v>63</v>
      </c>
      <c r="N1927" s="14" t="s">
        <v>64</v>
      </c>
      <c r="O1927" s="167">
        <v>39853</v>
      </c>
      <c r="P1927" s="14">
        <v>-11.2</v>
      </c>
      <c r="Q1927" s="14">
        <f t="shared" si="67"/>
        <v>28.2</v>
      </c>
      <c r="R1927" s="169">
        <f t="shared" si="68"/>
        <v>25.900000000000002</v>
      </c>
    </row>
    <row r="1928" spans="13:18" x14ac:dyDescent="0.2">
      <c r="M1928" s="168" t="s">
        <v>63</v>
      </c>
      <c r="N1928" s="14" t="s">
        <v>64</v>
      </c>
      <c r="O1928" s="167">
        <v>39854</v>
      </c>
      <c r="P1928" s="14">
        <v>-14.7</v>
      </c>
      <c r="Q1928" s="14">
        <f t="shared" si="67"/>
        <v>31.7</v>
      </c>
      <c r="R1928" s="169">
        <f t="shared" si="68"/>
        <v>28.366666666666664</v>
      </c>
    </row>
    <row r="1929" spans="13:18" x14ac:dyDescent="0.2">
      <c r="M1929" s="168" t="s">
        <v>63</v>
      </c>
      <c r="N1929" s="14" t="s">
        <v>64</v>
      </c>
      <c r="O1929" s="167">
        <v>39855</v>
      </c>
      <c r="P1929" s="14">
        <v>-17.100000000000001</v>
      </c>
      <c r="Q1929" s="14">
        <f t="shared" si="67"/>
        <v>34.1</v>
      </c>
      <c r="R1929" s="169">
        <f t="shared" si="68"/>
        <v>31.333333333333332</v>
      </c>
    </row>
    <row r="1930" spans="13:18" x14ac:dyDescent="0.2">
      <c r="M1930" s="168" t="s">
        <v>63</v>
      </c>
      <c r="N1930" s="14" t="s">
        <v>64</v>
      </c>
      <c r="O1930" s="167">
        <v>39856</v>
      </c>
      <c r="P1930" s="14">
        <v>-21.4</v>
      </c>
      <c r="Q1930" s="14">
        <f t="shared" si="67"/>
        <v>38.4</v>
      </c>
      <c r="R1930" s="169">
        <f t="shared" si="68"/>
        <v>34.733333333333327</v>
      </c>
    </row>
    <row r="1931" spans="13:18" x14ac:dyDescent="0.2">
      <c r="M1931" s="168" t="s">
        <v>63</v>
      </c>
      <c r="N1931" s="14" t="s">
        <v>64</v>
      </c>
      <c r="O1931" s="167">
        <v>39857</v>
      </c>
      <c r="P1931" s="14">
        <v>-17.399999999999999</v>
      </c>
      <c r="Q1931" s="14">
        <f t="shared" si="67"/>
        <v>34.4</v>
      </c>
      <c r="R1931" s="169">
        <f t="shared" si="68"/>
        <v>35.633333333333333</v>
      </c>
    </row>
    <row r="1932" spans="13:18" x14ac:dyDescent="0.2">
      <c r="M1932" s="168" t="s">
        <v>63</v>
      </c>
      <c r="N1932" s="14" t="s">
        <v>64</v>
      </c>
      <c r="O1932" s="167">
        <v>39858</v>
      </c>
      <c r="P1932" s="14">
        <v>-17</v>
      </c>
      <c r="Q1932" s="14">
        <f t="shared" si="67"/>
        <v>34</v>
      </c>
      <c r="R1932" s="169">
        <f t="shared" si="68"/>
        <v>35.6</v>
      </c>
    </row>
    <row r="1933" spans="13:18" x14ac:dyDescent="0.2">
      <c r="M1933" s="168" t="s">
        <v>63</v>
      </c>
      <c r="N1933" s="14" t="s">
        <v>64</v>
      </c>
      <c r="O1933" s="167">
        <v>39859</v>
      </c>
      <c r="P1933" s="14">
        <v>-16</v>
      </c>
      <c r="Q1933" s="14">
        <f t="shared" ref="Q1933:Q1996" si="69">IF($D$45&gt;P1933,$D$45-P1933,0)</f>
        <v>33</v>
      </c>
      <c r="R1933" s="169">
        <f t="shared" si="68"/>
        <v>33.800000000000004</v>
      </c>
    </row>
    <row r="1934" spans="13:18" x14ac:dyDescent="0.2">
      <c r="M1934" s="168" t="s">
        <v>63</v>
      </c>
      <c r="N1934" s="14" t="s">
        <v>64</v>
      </c>
      <c r="O1934" s="167">
        <v>39860</v>
      </c>
      <c r="P1934" s="14">
        <v>-8.4</v>
      </c>
      <c r="Q1934" s="14">
        <f t="shared" si="69"/>
        <v>25.4</v>
      </c>
      <c r="R1934" s="169">
        <f t="shared" si="68"/>
        <v>30.8</v>
      </c>
    </row>
    <row r="1935" spans="13:18" x14ac:dyDescent="0.2">
      <c r="M1935" s="168" t="s">
        <v>63</v>
      </c>
      <c r="N1935" s="14" t="s">
        <v>64</v>
      </c>
      <c r="O1935" s="167">
        <v>39861</v>
      </c>
      <c r="P1935" s="14">
        <v>-8.3000000000000007</v>
      </c>
      <c r="Q1935" s="14">
        <f t="shared" si="69"/>
        <v>25.3</v>
      </c>
      <c r="R1935" s="169">
        <f t="shared" ref="R1935:R1998" si="70">AVERAGE(Q1933:Q1935)</f>
        <v>27.900000000000002</v>
      </c>
    </row>
    <row r="1936" spans="13:18" x14ac:dyDescent="0.2">
      <c r="M1936" s="168" t="s">
        <v>63</v>
      </c>
      <c r="N1936" s="14" t="s">
        <v>64</v>
      </c>
      <c r="O1936" s="167">
        <v>39862</v>
      </c>
      <c r="P1936" s="14">
        <v>-6.3</v>
      </c>
      <c r="Q1936" s="14">
        <f t="shared" si="69"/>
        <v>23.3</v>
      </c>
      <c r="R1936" s="169">
        <f t="shared" si="70"/>
        <v>24.666666666666668</v>
      </c>
    </row>
    <row r="1937" spans="13:18" x14ac:dyDescent="0.2">
      <c r="M1937" s="168" t="s">
        <v>63</v>
      </c>
      <c r="N1937" s="14" t="s">
        <v>64</v>
      </c>
      <c r="O1937" s="167">
        <v>39863</v>
      </c>
      <c r="P1937" s="14">
        <v>-6.3</v>
      </c>
      <c r="Q1937" s="14">
        <f t="shared" si="69"/>
        <v>23.3</v>
      </c>
      <c r="R1937" s="169">
        <f t="shared" si="70"/>
        <v>23.966666666666669</v>
      </c>
    </row>
    <row r="1938" spans="13:18" x14ac:dyDescent="0.2">
      <c r="M1938" s="168" t="s">
        <v>63</v>
      </c>
      <c r="N1938" s="14" t="s">
        <v>64</v>
      </c>
      <c r="O1938" s="167">
        <v>39864</v>
      </c>
      <c r="P1938" s="14">
        <v>-5.8</v>
      </c>
      <c r="Q1938" s="14">
        <f t="shared" si="69"/>
        <v>22.8</v>
      </c>
      <c r="R1938" s="169">
        <f t="shared" si="70"/>
        <v>23.133333333333336</v>
      </c>
    </row>
    <row r="1939" spans="13:18" x14ac:dyDescent="0.2">
      <c r="M1939" s="168" t="s">
        <v>63</v>
      </c>
      <c r="N1939" s="14" t="s">
        <v>64</v>
      </c>
      <c r="O1939" s="167">
        <v>39865</v>
      </c>
      <c r="P1939" s="14">
        <v>-4</v>
      </c>
      <c r="Q1939" s="14">
        <f t="shared" si="69"/>
        <v>21</v>
      </c>
      <c r="R1939" s="169">
        <f t="shared" si="70"/>
        <v>22.366666666666664</v>
      </c>
    </row>
    <row r="1940" spans="13:18" x14ac:dyDescent="0.2">
      <c r="M1940" s="168" t="s">
        <v>63</v>
      </c>
      <c r="N1940" s="14" t="s">
        <v>64</v>
      </c>
      <c r="O1940" s="167">
        <v>39866</v>
      </c>
      <c r="P1940" s="14">
        <v>-1.3</v>
      </c>
      <c r="Q1940" s="14">
        <f t="shared" si="69"/>
        <v>18.3</v>
      </c>
      <c r="R1940" s="169">
        <f t="shared" si="70"/>
        <v>20.7</v>
      </c>
    </row>
    <row r="1941" spans="13:18" x14ac:dyDescent="0.2">
      <c r="M1941" s="168" t="s">
        <v>63</v>
      </c>
      <c r="N1941" s="14" t="s">
        <v>64</v>
      </c>
      <c r="O1941" s="167">
        <v>39867</v>
      </c>
      <c r="P1941" s="14">
        <v>-1.4</v>
      </c>
      <c r="Q1941" s="14">
        <f t="shared" si="69"/>
        <v>18.399999999999999</v>
      </c>
      <c r="R1941" s="169">
        <f t="shared" si="70"/>
        <v>19.233333333333331</v>
      </c>
    </row>
    <row r="1942" spans="13:18" x14ac:dyDescent="0.2">
      <c r="M1942" s="168" t="s">
        <v>63</v>
      </c>
      <c r="N1942" s="14" t="s">
        <v>64</v>
      </c>
      <c r="O1942" s="167">
        <v>39868</v>
      </c>
      <c r="P1942" s="14">
        <v>-2.4</v>
      </c>
      <c r="Q1942" s="14">
        <f t="shared" si="69"/>
        <v>19.399999999999999</v>
      </c>
      <c r="R1942" s="169">
        <f t="shared" si="70"/>
        <v>18.7</v>
      </c>
    </row>
    <row r="1943" spans="13:18" x14ac:dyDescent="0.2">
      <c r="M1943" s="168" t="s">
        <v>63</v>
      </c>
      <c r="N1943" s="14" t="s">
        <v>64</v>
      </c>
      <c r="O1943" s="167">
        <v>39869</v>
      </c>
      <c r="P1943" s="14">
        <v>-1.6</v>
      </c>
      <c r="Q1943" s="14">
        <f t="shared" si="69"/>
        <v>18.600000000000001</v>
      </c>
      <c r="R1943" s="169">
        <f t="shared" si="70"/>
        <v>18.8</v>
      </c>
    </row>
    <row r="1944" spans="13:18" x14ac:dyDescent="0.2">
      <c r="M1944" s="168" t="s">
        <v>63</v>
      </c>
      <c r="N1944" s="14" t="s">
        <v>64</v>
      </c>
      <c r="O1944" s="167">
        <v>39870</v>
      </c>
      <c r="P1944" s="14">
        <v>-2.5</v>
      </c>
      <c r="Q1944" s="14">
        <f t="shared" si="69"/>
        <v>19.5</v>
      </c>
      <c r="R1944" s="169">
        <f t="shared" si="70"/>
        <v>19.166666666666668</v>
      </c>
    </row>
    <row r="1945" spans="13:18" x14ac:dyDescent="0.2">
      <c r="M1945" s="168" t="s">
        <v>63</v>
      </c>
      <c r="N1945" s="14" t="s">
        <v>64</v>
      </c>
      <c r="O1945" s="167">
        <v>39871</v>
      </c>
      <c r="P1945" s="14">
        <v>-6.2</v>
      </c>
      <c r="Q1945" s="14">
        <f t="shared" si="69"/>
        <v>23.2</v>
      </c>
      <c r="R1945" s="169">
        <f t="shared" si="70"/>
        <v>20.433333333333334</v>
      </c>
    </row>
    <row r="1946" spans="13:18" x14ac:dyDescent="0.2">
      <c r="M1946" s="168" t="s">
        <v>63</v>
      </c>
      <c r="N1946" s="14" t="s">
        <v>64</v>
      </c>
      <c r="O1946" s="167">
        <v>39872</v>
      </c>
      <c r="P1946" s="14">
        <v>-10.6</v>
      </c>
      <c r="Q1946" s="14">
        <f t="shared" si="69"/>
        <v>27.6</v>
      </c>
      <c r="R1946" s="169">
        <f t="shared" si="70"/>
        <v>23.433333333333337</v>
      </c>
    </row>
    <row r="1947" spans="13:18" x14ac:dyDescent="0.2">
      <c r="M1947" s="168" t="s">
        <v>63</v>
      </c>
      <c r="N1947" s="14" t="s">
        <v>64</v>
      </c>
      <c r="O1947" s="167">
        <v>39873</v>
      </c>
      <c r="P1947" s="14">
        <v>-3.5</v>
      </c>
      <c r="Q1947" s="14">
        <f t="shared" si="69"/>
        <v>20.5</v>
      </c>
      <c r="R1947" s="169">
        <f t="shared" si="70"/>
        <v>23.766666666666666</v>
      </c>
    </row>
    <row r="1948" spans="13:18" x14ac:dyDescent="0.2">
      <c r="M1948" s="168" t="s">
        <v>63</v>
      </c>
      <c r="N1948" s="14" t="s">
        <v>64</v>
      </c>
      <c r="O1948" s="167">
        <v>39874</v>
      </c>
      <c r="P1948" s="14">
        <v>-1.1000000000000001</v>
      </c>
      <c r="Q1948" s="14">
        <f t="shared" si="69"/>
        <v>18.100000000000001</v>
      </c>
      <c r="R1948" s="169">
        <f t="shared" si="70"/>
        <v>22.066666666666666</v>
      </c>
    </row>
    <row r="1949" spans="13:18" x14ac:dyDescent="0.2">
      <c r="M1949" s="168" t="s">
        <v>63</v>
      </c>
      <c r="N1949" s="14" t="s">
        <v>64</v>
      </c>
      <c r="O1949" s="167">
        <v>39875</v>
      </c>
      <c r="P1949" s="14">
        <v>0.9</v>
      </c>
      <c r="Q1949" s="14">
        <f t="shared" si="69"/>
        <v>16.100000000000001</v>
      </c>
      <c r="R1949" s="169">
        <f t="shared" si="70"/>
        <v>18.233333333333334</v>
      </c>
    </row>
    <row r="1950" spans="13:18" x14ac:dyDescent="0.2">
      <c r="M1950" s="168" t="s">
        <v>63</v>
      </c>
      <c r="N1950" s="14" t="s">
        <v>64</v>
      </c>
      <c r="O1950" s="167">
        <v>39876</v>
      </c>
      <c r="P1950" s="14">
        <v>2.1</v>
      </c>
      <c r="Q1950" s="14">
        <f t="shared" si="69"/>
        <v>14.9</v>
      </c>
      <c r="R1950" s="169">
        <f t="shared" si="70"/>
        <v>16.366666666666667</v>
      </c>
    </row>
    <row r="1951" spans="13:18" x14ac:dyDescent="0.2">
      <c r="M1951" s="168" t="s">
        <v>63</v>
      </c>
      <c r="N1951" s="14" t="s">
        <v>64</v>
      </c>
      <c r="O1951" s="167">
        <v>39877</v>
      </c>
      <c r="P1951" s="14">
        <v>1.1000000000000001</v>
      </c>
      <c r="Q1951" s="14">
        <f t="shared" si="69"/>
        <v>15.9</v>
      </c>
      <c r="R1951" s="169">
        <f t="shared" si="70"/>
        <v>15.633333333333333</v>
      </c>
    </row>
    <row r="1952" spans="13:18" x14ac:dyDescent="0.2">
      <c r="M1952" s="168" t="s">
        <v>63</v>
      </c>
      <c r="N1952" s="14" t="s">
        <v>64</v>
      </c>
      <c r="O1952" s="167">
        <v>39878</v>
      </c>
      <c r="P1952" s="14">
        <v>1.3</v>
      </c>
      <c r="Q1952" s="14">
        <f t="shared" si="69"/>
        <v>15.7</v>
      </c>
      <c r="R1952" s="169">
        <f t="shared" si="70"/>
        <v>15.5</v>
      </c>
    </row>
    <row r="1953" spans="13:18" x14ac:dyDescent="0.2">
      <c r="M1953" s="168" t="s">
        <v>63</v>
      </c>
      <c r="N1953" s="14" t="s">
        <v>64</v>
      </c>
      <c r="O1953" s="167">
        <v>39879</v>
      </c>
      <c r="P1953" s="14">
        <v>-0.6</v>
      </c>
      <c r="Q1953" s="14">
        <f t="shared" si="69"/>
        <v>17.600000000000001</v>
      </c>
      <c r="R1953" s="169">
        <f t="shared" si="70"/>
        <v>16.400000000000002</v>
      </c>
    </row>
    <row r="1954" spans="13:18" x14ac:dyDescent="0.2">
      <c r="M1954" s="168" t="s">
        <v>63</v>
      </c>
      <c r="N1954" s="14" t="s">
        <v>64</v>
      </c>
      <c r="O1954" s="167">
        <v>39880</v>
      </c>
      <c r="P1954" s="14">
        <v>-0.2</v>
      </c>
      <c r="Q1954" s="14">
        <f t="shared" si="69"/>
        <v>17.2</v>
      </c>
      <c r="R1954" s="169">
        <f t="shared" si="70"/>
        <v>16.833333333333332</v>
      </c>
    </row>
    <row r="1955" spans="13:18" x14ac:dyDescent="0.2">
      <c r="M1955" s="168" t="s">
        <v>63</v>
      </c>
      <c r="N1955" s="14" t="s">
        <v>64</v>
      </c>
      <c r="O1955" s="167">
        <v>39881</v>
      </c>
      <c r="P1955" s="14">
        <v>1</v>
      </c>
      <c r="Q1955" s="14">
        <f t="shared" si="69"/>
        <v>16</v>
      </c>
      <c r="R1955" s="169">
        <f t="shared" si="70"/>
        <v>16.933333333333334</v>
      </c>
    </row>
    <row r="1956" spans="13:18" x14ac:dyDescent="0.2">
      <c r="M1956" s="168" t="s">
        <v>63</v>
      </c>
      <c r="N1956" s="14" t="s">
        <v>64</v>
      </c>
      <c r="O1956" s="167">
        <v>39882</v>
      </c>
      <c r="P1956" s="14">
        <v>-0.5</v>
      </c>
      <c r="Q1956" s="14">
        <f t="shared" si="69"/>
        <v>17.5</v>
      </c>
      <c r="R1956" s="169">
        <f t="shared" si="70"/>
        <v>16.900000000000002</v>
      </c>
    </row>
    <row r="1957" spans="13:18" x14ac:dyDescent="0.2">
      <c r="M1957" s="168" t="s">
        <v>63</v>
      </c>
      <c r="N1957" s="14" t="s">
        <v>64</v>
      </c>
      <c r="O1957" s="167">
        <v>39883</v>
      </c>
      <c r="P1957" s="14">
        <v>-0.8</v>
      </c>
      <c r="Q1957" s="14">
        <f t="shared" si="69"/>
        <v>17.8</v>
      </c>
      <c r="R1957" s="169">
        <f t="shared" si="70"/>
        <v>17.099999999999998</v>
      </c>
    </row>
    <row r="1958" spans="13:18" x14ac:dyDescent="0.2">
      <c r="M1958" s="168" t="s">
        <v>63</v>
      </c>
      <c r="N1958" s="14" t="s">
        <v>64</v>
      </c>
      <c r="O1958" s="167">
        <v>39884</v>
      </c>
      <c r="P1958" s="14">
        <v>-2.1</v>
      </c>
      <c r="Q1958" s="14">
        <f t="shared" si="69"/>
        <v>19.100000000000001</v>
      </c>
      <c r="R1958" s="169">
        <f t="shared" si="70"/>
        <v>18.133333333333333</v>
      </c>
    </row>
    <row r="1959" spans="13:18" x14ac:dyDescent="0.2">
      <c r="M1959" s="168" t="s">
        <v>63</v>
      </c>
      <c r="N1959" s="14" t="s">
        <v>64</v>
      </c>
      <c r="O1959" s="167">
        <v>39885</v>
      </c>
      <c r="P1959" s="14">
        <v>-0.4</v>
      </c>
      <c r="Q1959" s="14">
        <f t="shared" si="69"/>
        <v>17.399999999999999</v>
      </c>
      <c r="R1959" s="169">
        <f t="shared" si="70"/>
        <v>18.100000000000001</v>
      </c>
    </row>
    <row r="1960" spans="13:18" x14ac:dyDescent="0.2">
      <c r="M1960" s="168" t="s">
        <v>63</v>
      </c>
      <c r="N1960" s="14" t="s">
        <v>64</v>
      </c>
      <c r="O1960" s="167">
        <v>39886</v>
      </c>
      <c r="P1960" s="14">
        <v>0.1</v>
      </c>
      <c r="Q1960" s="14">
        <f t="shared" si="69"/>
        <v>16.899999999999999</v>
      </c>
      <c r="R1960" s="169">
        <f t="shared" si="70"/>
        <v>17.8</v>
      </c>
    </row>
    <row r="1961" spans="13:18" x14ac:dyDescent="0.2">
      <c r="M1961" s="168" t="s">
        <v>63</v>
      </c>
      <c r="N1961" s="14" t="s">
        <v>64</v>
      </c>
      <c r="O1961" s="167">
        <v>39887</v>
      </c>
      <c r="P1961" s="14">
        <v>-0.3</v>
      </c>
      <c r="Q1961" s="14">
        <f t="shared" si="69"/>
        <v>17.3</v>
      </c>
      <c r="R1961" s="169">
        <f t="shared" si="70"/>
        <v>17.2</v>
      </c>
    </row>
    <row r="1962" spans="13:18" x14ac:dyDescent="0.2">
      <c r="M1962" s="168" t="s">
        <v>63</v>
      </c>
      <c r="N1962" s="14" t="s">
        <v>64</v>
      </c>
      <c r="O1962" s="167">
        <v>39888</v>
      </c>
      <c r="P1962" s="14">
        <v>1.8</v>
      </c>
      <c r="Q1962" s="14">
        <f t="shared" si="69"/>
        <v>15.2</v>
      </c>
      <c r="R1962" s="169">
        <f t="shared" si="70"/>
        <v>16.466666666666669</v>
      </c>
    </row>
    <row r="1963" spans="13:18" x14ac:dyDescent="0.2">
      <c r="M1963" s="168" t="s">
        <v>63</v>
      </c>
      <c r="N1963" s="14" t="s">
        <v>64</v>
      </c>
      <c r="O1963" s="167">
        <v>39889</v>
      </c>
      <c r="P1963" s="14">
        <v>2.6</v>
      </c>
      <c r="Q1963" s="14">
        <f t="shared" si="69"/>
        <v>14.4</v>
      </c>
      <c r="R1963" s="169">
        <f t="shared" si="70"/>
        <v>15.633333333333333</v>
      </c>
    </row>
    <row r="1964" spans="13:18" x14ac:dyDescent="0.2">
      <c r="M1964" s="168" t="s">
        <v>63</v>
      </c>
      <c r="N1964" s="14" t="s">
        <v>64</v>
      </c>
      <c r="O1964" s="167">
        <v>39890</v>
      </c>
      <c r="P1964" s="14">
        <v>0.1</v>
      </c>
      <c r="Q1964" s="14">
        <f t="shared" si="69"/>
        <v>16.899999999999999</v>
      </c>
      <c r="R1964" s="169">
        <f t="shared" si="70"/>
        <v>15.5</v>
      </c>
    </row>
    <row r="1965" spans="13:18" x14ac:dyDescent="0.2">
      <c r="M1965" s="168" t="s">
        <v>63</v>
      </c>
      <c r="N1965" s="14" t="s">
        <v>64</v>
      </c>
      <c r="O1965" s="167">
        <v>39891</v>
      </c>
      <c r="P1965" s="14">
        <v>0.3</v>
      </c>
      <c r="Q1965" s="14">
        <f t="shared" si="69"/>
        <v>16.7</v>
      </c>
      <c r="R1965" s="169">
        <f t="shared" si="70"/>
        <v>16</v>
      </c>
    </row>
    <row r="1966" spans="13:18" x14ac:dyDescent="0.2">
      <c r="M1966" s="168" t="s">
        <v>63</v>
      </c>
      <c r="N1966" s="14" t="s">
        <v>64</v>
      </c>
      <c r="O1966" s="167">
        <v>39892</v>
      </c>
      <c r="P1966" s="14">
        <v>-0.9</v>
      </c>
      <c r="Q1966" s="14">
        <f t="shared" si="69"/>
        <v>17.899999999999999</v>
      </c>
      <c r="R1966" s="169">
        <f t="shared" si="70"/>
        <v>17.166666666666664</v>
      </c>
    </row>
    <row r="1967" spans="13:18" x14ac:dyDescent="0.2">
      <c r="M1967" s="168" t="s">
        <v>63</v>
      </c>
      <c r="N1967" s="14" t="s">
        <v>64</v>
      </c>
      <c r="O1967" s="167">
        <v>39893</v>
      </c>
      <c r="P1967" s="14">
        <v>1.1000000000000001</v>
      </c>
      <c r="Q1967" s="14">
        <f t="shared" si="69"/>
        <v>15.9</v>
      </c>
      <c r="R1967" s="169">
        <f t="shared" si="70"/>
        <v>16.833333333333332</v>
      </c>
    </row>
    <row r="1968" spans="13:18" x14ac:dyDescent="0.2">
      <c r="M1968" s="168" t="s">
        <v>63</v>
      </c>
      <c r="N1968" s="14" t="s">
        <v>64</v>
      </c>
      <c r="O1968" s="167">
        <v>39894</v>
      </c>
      <c r="P1968" s="14">
        <v>1.6</v>
      </c>
      <c r="Q1968" s="14">
        <f t="shared" si="69"/>
        <v>15.4</v>
      </c>
      <c r="R1968" s="169">
        <f t="shared" si="70"/>
        <v>16.399999999999999</v>
      </c>
    </row>
    <row r="1969" spans="13:18" x14ac:dyDescent="0.2">
      <c r="M1969" s="168" t="s">
        <v>63</v>
      </c>
      <c r="N1969" s="14" t="s">
        <v>64</v>
      </c>
      <c r="O1969" s="167">
        <v>39895</v>
      </c>
      <c r="P1969" s="14">
        <v>1.1000000000000001</v>
      </c>
      <c r="Q1969" s="14">
        <f t="shared" si="69"/>
        <v>15.9</v>
      </c>
      <c r="R1969" s="169">
        <f t="shared" si="70"/>
        <v>15.733333333333334</v>
      </c>
    </row>
    <row r="1970" spans="13:18" x14ac:dyDescent="0.2">
      <c r="M1970" s="168" t="s">
        <v>63</v>
      </c>
      <c r="N1970" s="14" t="s">
        <v>64</v>
      </c>
      <c r="O1970" s="167">
        <v>39896</v>
      </c>
      <c r="P1970" s="14">
        <v>-4</v>
      </c>
      <c r="Q1970" s="14">
        <f t="shared" si="69"/>
        <v>21</v>
      </c>
      <c r="R1970" s="169">
        <f t="shared" si="70"/>
        <v>17.433333333333334</v>
      </c>
    </row>
    <row r="1971" spans="13:18" x14ac:dyDescent="0.2">
      <c r="M1971" s="168" t="s">
        <v>63</v>
      </c>
      <c r="N1971" s="14" t="s">
        <v>64</v>
      </c>
      <c r="O1971" s="167">
        <v>39897</v>
      </c>
      <c r="P1971" s="14">
        <v>-5.5</v>
      </c>
      <c r="Q1971" s="14">
        <f t="shared" si="69"/>
        <v>22.5</v>
      </c>
      <c r="R1971" s="169">
        <f t="shared" si="70"/>
        <v>19.8</v>
      </c>
    </row>
    <row r="1972" spans="13:18" x14ac:dyDescent="0.2">
      <c r="M1972" s="168" t="s">
        <v>63</v>
      </c>
      <c r="N1972" s="14" t="s">
        <v>64</v>
      </c>
      <c r="O1972" s="167">
        <v>39898</v>
      </c>
      <c r="P1972" s="14">
        <v>-2.2000000000000002</v>
      </c>
      <c r="Q1972" s="14">
        <f t="shared" si="69"/>
        <v>19.2</v>
      </c>
      <c r="R1972" s="169">
        <f t="shared" si="70"/>
        <v>20.900000000000002</v>
      </c>
    </row>
    <row r="1973" spans="13:18" x14ac:dyDescent="0.2">
      <c r="M1973" s="168" t="s">
        <v>63</v>
      </c>
      <c r="N1973" s="14" t="s">
        <v>64</v>
      </c>
      <c r="O1973" s="167">
        <v>39899</v>
      </c>
      <c r="P1973" s="14">
        <v>-3</v>
      </c>
      <c r="Q1973" s="14">
        <f t="shared" si="69"/>
        <v>20</v>
      </c>
      <c r="R1973" s="169">
        <f t="shared" si="70"/>
        <v>20.566666666666666</v>
      </c>
    </row>
    <row r="1974" spans="13:18" x14ac:dyDescent="0.2">
      <c r="M1974" s="168" t="s">
        <v>63</v>
      </c>
      <c r="N1974" s="14" t="s">
        <v>64</v>
      </c>
      <c r="O1974" s="167">
        <v>39900</v>
      </c>
      <c r="P1974" s="14">
        <v>-0.4</v>
      </c>
      <c r="Q1974" s="14">
        <f t="shared" si="69"/>
        <v>17.399999999999999</v>
      </c>
      <c r="R1974" s="169">
        <f t="shared" si="70"/>
        <v>18.866666666666667</v>
      </c>
    </row>
    <row r="1975" spans="13:18" x14ac:dyDescent="0.2">
      <c r="M1975" s="168" t="s">
        <v>63</v>
      </c>
      <c r="N1975" s="14" t="s">
        <v>64</v>
      </c>
      <c r="O1975" s="167">
        <v>39901</v>
      </c>
      <c r="P1975" s="14">
        <v>-2.4</v>
      </c>
      <c r="Q1975" s="14">
        <f t="shared" si="69"/>
        <v>19.399999999999999</v>
      </c>
      <c r="R1975" s="169">
        <f t="shared" si="70"/>
        <v>18.933333333333334</v>
      </c>
    </row>
    <row r="1976" spans="13:18" x14ac:dyDescent="0.2">
      <c r="M1976" s="168" t="s">
        <v>63</v>
      </c>
      <c r="N1976" s="14" t="s">
        <v>64</v>
      </c>
      <c r="O1976" s="167">
        <v>39902</v>
      </c>
      <c r="P1976" s="14">
        <v>1.8</v>
      </c>
      <c r="Q1976" s="14">
        <f t="shared" si="69"/>
        <v>15.2</v>
      </c>
      <c r="R1976" s="169">
        <f t="shared" si="70"/>
        <v>17.333333333333332</v>
      </c>
    </row>
    <row r="1977" spans="13:18" x14ac:dyDescent="0.2">
      <c r="M1977" s="168" t="s">
        <v>63</v>
      </c>
      <c r="N1977" s="14" t="s">
        <v>64</v>
      </c>
      <c r="O1977" s="167">
        <v>39903</v>
      </c>
      <c r="P1977" s="14">
        <v>2.9</v>
      </c>
      <c r="Q1977" s="14">
        <f t="shared" si="69"/>
        <v>14.1</v>
      </c>
      <c r="R1977" s="169">
        <f t="shared" si="70"/>
        <v>16.233333333333331</v>
      </c>
    </row>
    <row r="1978" spans="13:18" x14ac:dyDescent="0.2">
      <c r="M1978" s="168" t="s">
        <v>63</v>
      </c>
      <c r="N1978" s="14" t="s">
        <v>64</v>
      </c>
      <c r="O1978" s="167">
        <v>39904</v>
      </c>
      <c r="P1978" s="14">
        <v>3.2</v>
      </c>
      <c r="Q1978" s="14">
        <f t="shared" si="69"/>
        <v>13.8</v>
      </c>
      <c r="R1978" s="169">
        <f t="shared" si="70"/>
        <v>14.366666666666665</v>
      </c>
    </row>
    <row r="1979" spans="13:18" x14ac:dyDescent="0.2">
      <c r="M1979" s="168" t="s">
        <v>63</v>
      </c>
      <c r="N1979" s="14" t="s">
        <v>64</v>
      </c>
      <c r="O1979" s="167">
        <v>39905</v>
      </c>
      <c r="P1979" s="14">
        <v>4.9000000000000004</v>
      </c>
      <c r="Q1979" s="14">
        <f t="shared" si="69"/>
        <v>12.1</v>
      </c>
      <c r="R1979" s="169">
        <f t="shared" si="70"/>
        <v>13.333333333333334</v>
      </c>
    </row>
    <row r="1980" spans="13:18" x14ac:dyDescent="0.2">
      <c r="M1980" s="168" t="s">
        <v>63</v>
      </c>
      <c r="N1980" s="14" t="s">
        <v>64</v>
      </c>
      <c r="O1980" s="167">
        <v>39906</v>
      </c>
      <c r="P1980" s="14">
        <v>3.9</v>
      </c>
      <c r="Q1980" s="14">
        <f t="shared" si="69"/>
        <v>13.1</v>
      </c>
      <c r="R1980" s="169">
        <f t="shared" si="70"/>
        <v>13</v>
      </c>
    </row>
    <row r="1981" spans="13:18" x14ac:dyDescent="0.2">
      <c r="M1981" s="168" t="s">
        <v>63</v>
      </c>
      <c r="N1981" s="14" t="s">
        <v>64</v>
      </c>
      <c r="O1981" s="167">
        <v>39907</v>
      </c>
      <c r="P1981" s="14">
        <v>3.2</v>
      </c>
      <c r="Q1981" s="14">
        <f t="shared" si="69"/>
        <v>13.8</v>
      </c>
      <c r="R1981" s="169">
        <f t="shared" si="70"/>
        <v>13</v>
      </c>
    </row>
    <row r="1982" spans="13:18" x14ac:dyDescent="0.2">
      <c r="M1982" s="168" t="s">
        <v>63</v>
      </c>
      <c r="N1982" s="14" t="s">
        <v>64</v>
      </c>
      <c r="O1982" s="167">
        <v>39908</v>
      </c>
      <c r="P1982" s="14">
        <v>5.2</v>
      </c>
      <c r="Q1982" s="14">
        <f t="shared" si="69"/>
        <v>11.8</v>
      </c>
      <c r="R1982" s="169">
        <f t="shared" si="70"/>
        <v>12.9</v>
      </c>
    </row>
    <row r="1983" spans="13:18" x14ac:dyDescent="0.2">
      <c r="M1983" s="168" t="s">
        <v>63</v>
      </c>
      <c r="N1983" s="14" t="s">
        <v>64</v>
      </c>
      <c r="O1983" s="167">
        <v>39909</v>
      </c>
      <c r="P1983" s="14">
        <v>6.1</v>
      </c>
      <c r="Q1983" s="14">
        <f t="shared" si="69"/>
        <v>10.9</v>
      </c>
      <c r="R1983" s="169">
        <f t="shared" si="70"/>
        <v>12.166666666666666</v>
      </c>
    </row>
    <row r="1984" spans="13:18" x14ac:dyDescent="0.2">
      <c r="M1984" s="168" t="s">
        <v>63</v>
      </c>
      <c r="N1984" s="14" t="s">
        <v>64</v>
      </c>
      <c r="O1984" s="167">
        <v>39910</v>
      </c>
      <c r="P1984" s="14">
        <v>4.7</v>
      </c>
      <c r="Q1984" s="14">
        <f t="shared" si="69"/>
        <v>12.3</v>
      </c>
      <c r="R1984" s="169">
        <f t="shared" si="70"/>
        <v>11.666666666666666</v>
      </c>
    </row>
    <row r="1985" spans="13:18" x14ac:dyDescent="0.2">
      <c r="M1985" s="168" t="s">
        <v>63</v>
      </c>
      <c r="N1985" s="14" t="s">
        <v>64</v>
      </c>
      <c r="O1985" s="167">
        <v>39911</v>
      </c>
      <c r="P1985" s="14">
        <v>3.3</v>
      </c>
      <c r="Q1985" s="14">
        <f t="shared" si="69"/>
        <v>13.7</v>
      </c>
      <c r="R1985" s="169">
        <f t="shared" si="70"/>
        <v>12.300000000000002</v>
      </c>
    </row>
    <row r="1986" spans="13:18" x14ac:dyDescent="0.2">
      <c r="M1986" s="168" t="s">
        <v>63</v>
      </c>
      <c r="N1986" s="14" t="s">
        <v>64</v>
      </c>
      <c r="O1986" s="167">
        <v>39912</v>
      </c>
      <c r="P1986" s="14">
        <v>4.2</v>
      </c>
      <c r="Q1986" s="14">
        <f t="shared" si="69"/>
        <v>12.8</v>
      </c>
      <c r="R1986" s="169">
        <f t="shared" si="70"/>
        <v>12.933333333333332</v>
      </c>
    </row>
    <row r="1987" spans="13:18" x14ac:dyDescent="0.2">
      <c r="M1987" s="168" t="s">
        <v>63</v>
      </c>
      <c r="N1987" s="14" t="s">
        <v>64</v>
      </c>
      <c r="O1987" s="167">
        <v>39913</v>
      </c>
      <c r="P1987" s="14">
        <v>5.8</v>
      </c>
      <c r="Q1987" s="14">
        <f t="shared" si="69"/>
        <v>11.2</v>
      </c>
      <c r="R1987" s="169">
        <f t="shared" si="70"/>
        <v>12.566666666666668</v>
      </c>
    </row>
    <row r="1988" spans="13:18" x14ac:dyDescent="0.2">
      <c r="M1988" s="168" t="s">
        <v>63</v>
      </c>
      <c r="N1988" s="14" t="s">
        <v>64</v>
      </c>
      <c r="O1988" s="167">
        <v>39914</v>
      </c>
      <c r="P1988" s="14">
        <v>5.9</v>
      </c>
      <c r="Q1988" s="14">
        <f t="shared" si="69"/>
        <v>11.1</v>
      </c>
      <c r="R1988" s="169">
        <f t="shared" si="70"/>
        <v>11.700000000000001</v>
      </c>
    </row>
    <row r="1989" spans="13:18" x14ac:dyDescent="0.2">
      <c r="M1989" s="168" t="s">
        <v>63</v>
      </c>
      <c r="N1989" s="14" t="s">
        <v>64</v>
      </c>
      <c r="O1989" s="167">
        <v>39915</v>
      </c>
      <c r="P1989" s="14">
        <v>6.7</v>
      </c>
      <c r="Q1989" s="14">
        <f t="shared" si="69"/>
        <v>10.3</v>
      </c>
      <c r="R1989" s="169">
        <f t="shared" si="70"/>
        <v>10.866666666666665</v>
      </c>
    </row>
    <row r="1990" spans="13:18" x14ac:dyDescent="0.2">
      <c r="M1990" s="168" t="s">
        <v>63</v>
      </c>
      <c r="N1990" s="14" t="s">
        <v>64</v>
      </c>
      <c r="O1990" s="167">
        <v>39916</v>
      </c>
      <c r="P1990" s="14">
        <v>6.3</v>
      </c>
      <c r="Q1990" s="14">
        <f t="shared" si="69"/>
        <v>10.7</v>
      </c>
      <c r="R1990" s="169">
        <f t="shared" si="70"/>
        <v>10.699999999999998</v>
      </c>
    </row>
    <row r="1991" spans="13:18" x14ac:dyDescent="0.2">
      <c r="M1991" s="168" t="s">
        <v>63</v>
      </c>
      <c r="N1991" s="14" t="s">
        <v>64</v>
      </c>
      <c r="O1991" s="167">
        <v>39917</v>
      </c>
      <c r="P1991" s="14">
        <v>6.7</v>
      </c>
      <c r="Q1991" s="14">
        <f t="shared" si="69"/>
        <v>10.3</v>
      </c>
      <c r="R1991" s="169">
        <f t="shared" si="70"/>
        <v>10.433333333333334</v>
      </c>
    </row>
    <row r="1992" spans="13:18" x14ac:dyDescent="0.2">
      <c r="M1992" s="168" t="s">
        <v>63</v>
      </c>
      <c r="N1992" s="14" t="s">
        <v>64</v>
      </c>
      <c r="O1992" s="167">
        <v>39918</v>
      </c>
      <c r="P1992" s="14">
        <v>7.5</v>
      </c>
      <c r="Q1992" s="14">
        <f t="shared" si="69"/>
        <v>9.5</v>
      </c>
      <c r="R1992" s="169">
        <f t="shared" si="70"/>
        <v>10.166666666666666</v>
      </c>
    </row>
    <row r="1993" spans="13:18" x14ac:dyDescent="0.2">
      <c r="M1993" s="168" t="s">
        <v>63</v>
      </c>
      <c r="N1993" s="14" t="s">
        <v>64</v>
      </c>
      <c r="O1993" s="167">
        <v>39919</v>
      </c>
      <c r="P1993" s="14">
        <v>6.7</v>
      </c>
      <c r="Q1993" s="14">
        <f t="shared" si="69"/>
        <v>10.3</v>
      </c>
      <c r="R1993" s="169">
        <f t="shared" si="70"/>
        <v>10.033333333333333</v>
      </c>
    </row>
    <row r="1994" spans="13:18" x14ac:dyDescent="0.2">
      <c r="M1994" s="168" t="s">
        <v>63</v>
      </c>
      <c r="N1994" s="14" t="s">
        <v>64</v>
      </c>
      <c r="O1994" s="167">
        <v>39920</v>
      </c>
      <c r="P1994" s="14">
        <v>5.4</v>
      </c>
      <c r="Q1994" s="14">
        <f t="shared" si="69"/>
        <v>11.6</v>
      </c>
      <c r="R1994" s="169">
        <f t="shared" si="70"/>
        <v>10.466666666666667</v>
      </c>
    </row>
    <row r="1995" spans="13:18" x14ac:dyDescent="0.2">
      <c r="M1995" s="168" t="s">
        <v>63</v>
      </c>
      <c r="N1995" s="14" t="s">
        <v>64</v>
      </c>
      <c r="O1995" s="167">
        <v>39921</v>
      </c>
      <c r="P1995" s="14">
        <v>3.5</v>
      </c>
      <c r="Q1995" s="14">
        <f t="shared" si="69"/>
        <v>13.5</v>
      </c>
      <c r="R1995" s="169">
        <f t="shared" si="70"/>
        <v>11.799999999999999</v>
      </c>
    </row>
    <row r="1996" spans="13:18" x14ac:dyDescent="0.2">
      <c r="M1996" s="168" t="s">
        <v>63</v>
      </c>
      <c r="N1996" s="14" t="s">
        <v>64</v>
      </c>
      <c r="O1996" s="167">
        <v>39922</v>
      </c>
      <c r="P1996" s="14">
        <v>6.3</v>
      </c>
      <c r="Q1996" s="14">
        <f t="shared" si="69"/>
        <v>10.7</v>
      </c>
      <c r="R1996" s="169">
        <f t="shared" si="70"/>
        <v>11.933333333333332</v>
      </c>
    </row>
    <row r="1997" spans="13:18" x14ac:dyDescent="0.2">
      <c r="M1997" s="168" t="s">
        <v>63</v>
      </c>
      <c r="N1997" s="14" t="s">
        <v>64</v>
      </c>
      <c r="O1997" s="167">
        <v>39923</v>
      </c>
      <c r="P1997" s="14">
        <v>4.5</v>
      </c>
      <c r="Q1997" s="14">
        <f t="shared" ref="Q1997:Q2060" si="71">IF($D$45&gt;P1997,$D$45-P1997,0)</f>
        <v>12.5</v>
      </c>
      <c r="R1997" s="169">
        <f t="shared" si="70"/>
        <v>12.233333333333334</v>
      </c>
    </row>
    <row r="1998" spans="13:18" x14ac:dyDescent="0.2">
      <c r="M1998" s="168" t="s">
        <v>63</v>
      </c>
      <c r="N1998" s="14" t="s">
        <v>64</v>
      </c>
      <c r="O1998" s="167">
        <v>39924</v>
      </c>
      <c r="P1998" s="14">
        <v>6.4</v>
      </c>
      <c r="Q1998" s="14">
        <f t="shared" si="71"/>
        <v>10.6</v>
      </c>
      <c r="R1998" s="169">
        <f t="shared" si="70"/>
        <v>11.266666666666666</v>
      </c>
    </row>
    <row r="1999" spans="13:18" x14ac:dyDescent="0.2">
      <c r="M1999" s="168" t="s">
        <v>63</v>
      </c>
      <c r="N1999" s="14" t="s">
        <v>64</v>
      </c>
      <c r="O1999" s="167">
        <v>39925</v>
      </c>
      <c r="P1999" s="14">
        <v>7.8</v>
      </c>
      <c r="Q1999" s="14">
        <f t="shared" si="71"/>
        <v>9.1999999999999993</v>
      </c>
      <c r="R1999" s="169">
        <f t="shared" ref="R1999:R2062" si="72">AVERAGE(Q1997:Q1999)</f>
        <v>10.766666666666666</v>
      </c>
    </row>
    <row r="2000" spans="13:18" x14ac:dyDescent="0.2">
      <c r="M2000" s="168" t="s">
        <v>63</v>
      </c>
      <c r="N2000" s="14" t="s">
        <v>64</v>
      </c>
      <c r="O2000" s="167">
        <v>39926</v>
      </c>
      <c r="P2000" s="14">
        <v>9</v>
      </c>
      <c r="Q2000" s="14">
        <f t="shared" si="71"/>
        <v>8</v>
      </c>
      <c r="R2000" s="169">
        <f t="shared" si="72"/>
        <v>9.2666666666666657</v>
      </c>
    </row>
    <row r="2001" spans="13:18" x14ac:dyDescent="0.2">
      <c r="M2001" s="168" t="s">
        <v>63</v>
      </c>
      <c r="N2001" s="14" t="s">
        <v>64</v>
      </c>
      <c r="O2001" s="167">
        <v>39927</v>
      </c>
      <c r="P2001" s="14">
        <v>10.6</v>
      </c>
      <c r="Q2001" s="14">
        <f t="shared" si="71"/>
        <v>6.4</v>
      </c>
      <c r="R2001" s="169">
        <f t="shared" si="72"/>
        <v>7.8666666666666671</v>
      </c>
    </row>
    <row r="2002" spans="13:18" x14ac:dyDescent="0.2">
      <c r="M2002" s="168" t="s">
        <v>63</v>
      </c>
      <c r="N2002" s="14" t="s">
        <v>64</v>
      </c>
      <c r="O2002" s="167">
        <v>39928</v>
      </c>
      <c r="P2002" s="14">
        <v>10.4</v>
      </c>
      <c r="Q2002" s="14">
        <f t="shared" si="71"/>
        <v>6.6</v>
      </c>
      <c r="R2002" s="169">
        <f t="shared" si="72"/>
        <v>7</v>
      </c>
    </row>
    <row r="2003" spans="13:18" x14ac:dyDescent="0.2">
      <c r="M2003" s="168" t="s">
        <v>63</v>
      </c>
      <c r="N2003" s="14" t="s">
        <v>64</v>
      </c>
      <c r="O2003" s="167">
        <v>39929</v>
      </c>
      <c r="P2003" s="14">
        <v>11.6</v>
      </c>
      <c r="Q2003" s="14">
        <f t="shared" si="71"/>
        <v>5.4</v>
      </c>
      <c r="R2003" s="169">
        <f t="shared" si="72"/>
        <v>6.1333333333333329</v>
      </c>
    </row>
    <row r="2004" spans="13:18" x14ac:dyDescent="0.2">
      <c r="M2004" s="168" t="s">
        <v>63</v>
      </c>
      <c r="N2004" s="14" t="s">
        <v>64</v>
      </c>
      <c r="O2004" s="167">
        <v>39930</v>
      </c>
      <c r="P2004" s="14">
        <v>13.1</v>
      </c>
      <c r="Q2004" s="14">
        <f t="shared" si="71"/>
        <v>3.9000000000000004</v>
      </c>
      <c r="R2004" s="169">
        <f t="shared" si="72"/>
        <v>5.3</v>
      </c>
    </row>
    <row r="2005" spans="13:18" x14ac:dyDescent="0.2">
      <c r="M2005" s="168" t="s">
        <v>63</v>
      </c>
      <c r="N2005" s="14" t="s">
        <v>64</v>
      </c>
      <c r="O2005" s="167">
        <v>39931</v>
      </c>
      <c r="P2005" s="14">
        <v>10.199999999999999</v>
      </c>
      <c r="Q2005" s="14">
        <f t="shared" si="71"/>
        <v>6.8000000000000007</v>
      </c>
      <c r="R2005" s="169">
        <f t="shared" si="72"/>
        <v>5.3666666666666671</v>
      </c>
    </row>
    <row r="2006" spans="13:18" x14ac:dyDescent="0.2">
      <c r="M2006" s="168" t="s">
        <v>63</v>
      </c>
      <c r="N2006" s="14" t="s">
        <v>64</v>
      </c>
      <c r="O2006" s="167">
        <v>39932</v>
      </c>
      <c r="P2006" s="14">
        <v>10.4</v>
      </c>
      <c r="Q2006" s="14">
        <f t="shared" si="71"/>
        <v>6.6</v>
      </c>
      <c r="R2006" s="169">
        <f t="shared" si="72"/>
        <v>5.7666666666666666</v>
      </c>
    </row>
    <row r="2007" spans="13:18" x14ac:dyDescent="0.2">
      <c r="M2007" s="168" t="s">
        <v>63</v>
      </c>
      <c r="N2007" s="14" t="s">
        <v>64</v>
      </c>
      <c r="O2007" s="167">
        <v>39933</v>
      </c>
      <c r="P2007" s="14">
        <v>12.2</v>
      </c>
      <c r="Q2007" s="14">
        <f t="shared" si="71"/>
        <v>4.8000000000000007</v>
      </c>
      <c r="R2007" s="169">
        <f t="shared" si="72"/>
        <v>6.0666666666666673</v>
      </c>
    </row>
    <row r="2008" spans="13:18" x14ac:dyDescent="0.2">
      <c r="M2008" s="168" t="s">
        <v>63</v>
      </c>
      <c r="N2008" s="14" t="s">
        <v>64</v>
      </c>
      <c r="O2008" s="167">
        <v>39934</v>
      </c>
      <c r="P2008" s="14">
        <v>12.7</v>
      </c>
      <c r="Q2008" s="14">
        <f t="shared" si="71"/>
        <v>4.3000000000000007</v>
      </c>
      <c r="R2008" s="169">
        <f t="shared" si="72"/>
        <v>5.2333333333333334</v>
      </c>
    </row>
    <row r="2009" spans="13:18" x14ac:dyDescent="0.2">
      <c r="M2009" s="168" t="s">
        <v>63</v>
      </c>
      <c r="N2009" s="14" t="s">
        <v>64</v>
      </c>
      <c r="O2009" s="167">
        <v>39935</v>
      </c>
      <c r="P2009" s="14">
        <v>11</v>
      </c>
      <c r="Q2009" s="14">
        <f t="shared" si="71"/>
        <v>6</v>
      </c>
      <c r="R2009" s="169">
        <f t="shared" si="72"/>
        <v>5.0333333333333341</v>
      </c>
    </row>
    <row r="2010" spans="13:18" x14ac:dyDescent="0.2">
      <c r="M2010" s="168" t="s">
        <v>63</v>
      </c>
      <c r="N2010" s="14" t="s">
        <v>64</v>
      </c>
      <c r="O2010" s="167">
        <v>39936</v>
      </c>
      <c r="P2010" s="14">
        <v>10</v>
      </c>
      <c r="Q2010" s="14">
        <f t="shared" si="71"/>
        <v>7</v>
      </c>
      <c r="R2010" s="169">
        <f t="shared" si="72"/>
        <v>5.7666666666666666</v>
      </c>
    </row>
    <row r="2011" spans="13:18" x14ac:dyDescent="0.2">
      <c r="M2011" s="168" t="s">
        <v>63</v>
      </c>
      <c r="N2011" s="14" t="s">
        <v>64</v>
      </c>
      <c r="O2011" s="167">
        <v>39937</v>
      </c>
      <c r="P2011" s="14">
        <v>9.3000000000000007</v>
      </c>
      <c r="Q2011" s="14">
        <f t="shared" si="71"/>
        <v>7.6999999999999993</v>
      </c>
      <c r="R2011" s="169">
        <f t="shared" si="72"/>
        <v>6.8999999999999995</v>
      </c>
    </row>
    <row r="2012" spans="13:18" x14ac:dyDescent="0.2">
      <c r="M2012" s="168" t="s">
        <v>63</v>
      </c>
      <c r="N2012" s="14" t="s">
        <v>64</v>
      </c>
      <c r="O2012" s="167">
        <v>39938</v>
      </c>
      <c r="P2012" s="14">
        <v>8.6</v>
      </c>
      <c r="Q2012" s="14">
        <f t="shared" si="71"/>
        <v>8.4</v>
      </c>
      <c r="R2012" s="169">
        <f t="shared" si="72"/>
        <v>7.7</v>
      </c>
    </row>
    <row r="2013" spans="13:18" x14ac:dyDescent="0.2">
      <c r="M2013" s="168" t="s">
        <v>63</v>
      </c>
      <c r="N2013" s="14" t="s">
        <v>64</v>
      </c>
      <c r="O2013" s="167">
        <v>39939</v>
      </c>
      <c r="P2013" s="14">
        <v>7.9</v>
      </c>
      <c r="Q2013" s="14">
        <f t="shared" si="71"/>
        <v>9.1</v>
      </c>
      <c r="R2013" s="169">
        <f t="shared" si="72"/>
        <v>8.4</v>
      </c>
    </row>
    <row r="2014" spans="13:18" x14ac:dyDescent="0.2">
      <c r="M2014" s="168" t="s">
        <v>63</v>
      </c>
      <c r="N2014" s="14" t="s">
        <v>64</v>
      </c>
      <c r="O2014" s="167">
        <v>39940</v>
      </c>
      <c r="P2014" s="14">
        <v>5.6</v>
      </c>
      <c r="Q2014" s="14">
        <f t="shared" si="71"/>
        <v>11.4</v>
      </c>
      <c r="R2014" s="169">
        <f t="shared" si="72"/>
        <v>9.6333333333333329</v>
      </c>
    </row>
    <row r="2015" spans="13:18" x14ac:dyDescent="0.2">
      <c r="M2015" s="168" t="s">
        <v>63</v>
      </c>
      <c r="N2015" s="14" t="s">
        <v>64</v>
      </c>
      <c r="O2015" s="167">
        <v>39941</v>
      </c>
      <c r="P2015" s="14">
        <v>6.9</v>
      </c>
      <c r="Q2015" s="14">
        <f t="shared" si="71"/>
        <v>10.1</v>
      </c>
      <c r="R2015" s="169">
        <f t="shared" si="72"/>
        <v>10.200000000000001</v>
      </c>
    </row>
    <row r="2016" spans="13:18" x14ac:dyDescent="0.2">
      <c r="M2016" s="168" t="s">
        <v>63</v>
      </c>
      <c r="N2016" s="14" t="s">
        <v>64</v>
      </c>
      <c r="O2016" s="167">
        <v>39942</v>
      </c>
      <c r="P2016" s="14">
        <v>9.1999999999999993</v>
      </c>
      <c r="Q2016" s="14">
        <f t="shared" si="71"/>
        <v>7.8000000000000007</v>
      </c>
      <c r="R2016" s="169">
        <f t="shared" si="72"/>
        <v>9.7666666666666675</v>
      </c>
    </row>
    <row r="2017" spans="13:18" x14ac:dyDescent="0.2">
      <c r="M2017" s="168" t="s">
        <v>63</v>
      </c>
      <c r="N2017" s="14" t="s">
        <v>64</v>
      </c>
      <c r="O2017" s="167">
        <v>39943</v>
      </c>
      <c r="P2017" s="14">
        <v>7.9</v>
      </c>
      <c r="Q2017" s="14">
        <f t="shared" si="71"/>
        <v>9.1</v>
      </c>
      <c r="R2017" s="169">
        <f t="shared" si="72"/>
        <v>9</v>
      </c>
    </row>
    <row r="2018" spans="13:18" x14ac:dyDescent="0.2">
      <c r="M2018" s="168" t="s">
        <v>63</v>
      </c>
      <c r="N2018" s="14" t="s">
        <v>64</v>
      </c>
      <c r="O2018" s="167">
        <v>39944</v>
      </c>
      <c r="P2018" s="14">
        <v>7.8</v>
      </c>
      <c r="Q2018" s="14">
        <f t="shared" si="71"/>
        <v>9.1999999999999993</v>
      </c>
      <c r="R2018" s="169">
        <f t="shared" si="72"/>
        <v>8.6999999999999993</v>
      </c>
    </row>
    <row r="2019" spans="13:18" x14ac:dyDescent="0.2">
      <c r="M2019" s="168" t="s">
        <v>63</v>
      </c>
      <c r="N2019" s="14" t="s">
        <v>64</v>
      </c>
      <c r="O2019" s="167">
        <v>39945</v>
      </c>
      <c r="P2019" s="14">
        <v>9.1999999999999993</v>
      </c>
      <c r="Q2019" s="14">
        <f t="shared" si="71"/>
        <v>7.8000000000000007</v>
      </c>
      <c r="R2019" s="169">
        <f t="shared" si="72"/>
        <v>8.6999999999999993</v>
      </c>
    </row>
    <row r="2020" spans="13:18" x14ac:dyDescent="0.2">
      <c r="M2020" s="168" t="s">
        <v>63</v>
      </c>
      <c r="N2020" s="14" t="s">
        <v>64</v>
      </c>
      <c r="O2020" s="167">
        <v>39946</v>
      </c>
      <c r="P2020" s="14">
        <v>10.9</v>
      </c>
      <c r="Q2020" s="14">
        <f t="shared" si="71"/>
        <v>6.1</v>
      </c>
      <c r="R2020" s="169">
        <f t="shared" si="72"/>
        <v>7.7</v>
      </c>
    </row>
    <row r="2021" spans="13:18" x14ac:dyDescent="0.2">
      <c r="M2021" s="168" t="s">
        <v>63</v>
      </c>
      <c r="N2021" s="14" t="s">
        <v>64</v>
      </c>
      <c r="O2021" s="167">
        <v>39947</v>
      </c>
      <c r="P2021" s="14">
        <v>9.1</v>
      </c>
      <c r="Q2021" s="14">
        <f t="shared" si="71"/>
        <v>7.9</v>
      </c>
      <c r="R2021" s="169">
        <f t="shared" si="72"/>
        <v>7.2666666666666666</v>
      </c>
    </row>
    <row r="2022" spans="13:18" x14ac:dyDescent="0.2">
      <c r="M2022" s="168" t="s">
        <v>63</v>
      </c>
      <c r="N2022" s="14" t="s">
        <v>64</v>
      </c>
      <c r="O2022" s="167">
        <v>39948</v>
      </c>
      <c r="P2022" s="14">
        <v>10.5</v>
      </c>
      <c r="Q2022" s="14">
        <f t="shared" si="71"/>
        <v>6.5</v>
      </c>
      <c r="R2022" s="169">
        <f t="shared" si="72"/>
        <v>6.833333333333333</v>
      </c>
    </row>
    <row r="2023" spans="13:18" x14ac:dyDescent="0.2">
      <c r="M2023" s="168" t="s">
        <v>63</v>
      </c>
      <c r="N2023" s="14" t="s">
        <v>64</v>
      </c>
      <c r="O2023" s="167">
        <v>39949</v>
      </c>
      <c r="P2023" s="14">
        <v>10.4</v>
      </c>
      <c r="Q2023" s="14">
        <f t="shared" si="71"/>
        <v>6.6</v>
      </c>
      <c r="R2023" s="169">
        <f t="shared" si="72"/>
        <v>7</v>
      </c>
    </row>
    <row r="2024" spans="13:18" x14ac:dyDescent="0.2">
      <c r="M2024" s="168" t="s">
        <v>63</v>
      </c>
      <c r="N2024" s="14" t="s">
        <v>64</v>
      </c>
      <c r="O2024" s="167">
        <v>39950</v>
      </c>
      <c r="P2024" s="14">
        <v>11.5</v>
      </c>
      <c r="Q2024" s="14">
        <f t="shared" si="71"/>
        <v>5.5</v>
      </c>
      <c r="R2024" s="169">
        <f t="shared" si="72"/>
        <v>6.2</v>
      </c>
    </row>
    <row r="2025" spans="13:18" x14ac:dyDescent="0.2">
      <c r="M2025" s="168" t="s">
        <v>63</v>
      </c>
      <c r="N2025" s="14" t="s">
        <v>64</v>
      </c>
      <c r="O2025" s="167">
        <v>39951</v>
      </c>
      <c r="P2025" s="14">
        <v>7.6</v>
      </c>
      <c r="Q2025" s="14">
        <f t="shared" si="71"/>
        <v>9.4</v>
      </c>
      <c r="R2025" s="169">
        <f t="shared" si="72"/>
        <v>7.166666666666667</v>
      </c>
    </row>
    <row r="2026" spans="13:18" x14ac:dyDescent="0.2">
      <c r="M2026" s="168" t="s">
        <v>63</v>
      </c>
      <c r="N2026" s="14" t="s">
        <v>64</v>
      </c>
      <c r="O2026" s="167">
        <v>39952</v>
      </c>
      <c r="P2026" s="14">
        <v>11.5</v>
      </c>
      <c r="Q2026" s="14">
        <f t="shared" si="71"/>
        <v>5.5</v>
      </c>
      <c r="R2026" s="169">
        <f t="shared" si="72"/>
        <v>6.8</v>
      </c>
    </row>
    <row r="2027" spans="13:18" x14ac:dyDescent="0.2">
      <c r="M2027" s="168" t="s">
        <v>63</v>
      </c>
      <c r="N2027" s="14" t="s">
        <v>64</v>
      </c>
      <c r="O2027" s="167">
        <v>39953</v>
      </c>
      <c r="P2027" s="14">
        <v>11.8</v>
      </c>
      <c r="Q2027" s="14">
        <f t="shared" si="71"/>
        <v>5.1999999999999993</v>
      </c>
      <c r="R2027" s="169">
        <f t="shared" si="72"/>
        <v>6.7</v>
      </c>
    </row>
    <row r="2028" spans="13:18" x14ac:dyDescent="0.2">
      <c r="M2028" s="168" t="s">
        <v>63</v>
      </c>
      <c r="N2028" s="14" t="s">
        <v>64</v>
      </c>
      <c r="O2028" s="167">
        <v>39954</v>
      </c>
      <c r="P2028" s="14">
        <v>10.8</v>
      </c>
      <c r="Q2028" s="14">
        <f t="shared" si="71"/>
        <v>6.1999999999999993</v>
      </c>
      <c r="R2028" s="169">
        <f t="shared" si="72"/>
        <v>5.6333333333333329</v>
      </c>
    </row>
    <row r="2029" spans="13:18" x14ac:dyDescent="0.2">
      <c r="M2029" s="168" t="s">
        <v>63</v>
      </c>
      <c r="N2029" s="14" t="s">
        <v>64</v>
      </c>
      <c r="O2029" s="167">
        <v>39955</v>
      </c>
      <c r="P2029" s="14">
        <v>9.8000000000000007</v>
      </c>
      <c r="Q2029" s="14">
        <f t="shared" si="71"/>
        <v>7.1999999999999993</v>
      </c>
      <c r="R2029" s="169">
        <f t="shared" si="72"/>
        <v>6.1999999999999993</v>
      </c>
    </row>
    <row r="2030" spans="13:18" x14ac:dyDescent="0.2">
      <c r="M2030" s="168" t="s">
        <v>63</v>
      </c>
      <c r="N2030" s="14" t="s">
        <v>64</v>
      </c>
      <c r="O2030" s="167">
        <v>39956</v>
      </c>
      <c r="P2030" s="14">
        <v>13.5</v>
      </c>
      <c r="Q2030" s="14">
        <f t="shared" si="71"/>
        <v>3.5</v>
      </c>
      <c r="R2030" s="169">
        <f t="shared" si="72"/>
        <v>5.6333333333333329</v>
      </c>
    </row>
    <row r="2031" spans="13:18" x14ac:dyDescent="0.2">
      <c r="M2031" s="168" t="s">
        <v>63</v>
      </c>
      <c r="N2031" s="14" t="s">
        <v>64</v>
      </c>
      <c r="O2031" s="167">
        <v>39957</v>
      </c>
      <c r="P2031" s="14">
        <v>12.7</v>
      </c>
      <c r="Q2031" s="14">
        <f t="shared" si="71"/>
        <v>4.3000000000000007</v>
      </c>
      <c r="R2031" s="169">
        <f t="shared" si="72"/>
        <v>5</v>
      </c>
    </row>
    <row r="2032" spans="13:18" x14ac:dyDescent="0.2">
      <c r="M2032" s="168" t="s">
        <v>63</v>
      </c>
      <c r="N2032" s="14" t="s">
        <v>64</v>
      </c>
      <c r="O2032" s="167">
        <v>39958</v>
      </c>
      <c r="P2032" s="14">
        <v>15.6</v>
      </c>
      <c r="Q2032" s="14">
        <f t="shared" si="71"/>
        <v>1.4000000000000004</v>
      </c>
      <c r="R2032" s="169">
        <f t="shared" si="72"/>
        <v>3.0666666666666669</v>
      </c>
    </row>
    <row r="2033" spans="13:18" x14ac:dyDescent="0.2">
      <c r="M2033" s="168" t="s">
        <v>63</v>
      </c>
      <c r="N2033" s="14" t="s">
        <v>64</v>
      </c>
      <c r="O2033" s="167">
        <v>39959</v>
      </c>
      <c r="P2033" s="14">
        <v>12.1</v>
      </c>
      <c r="Q2033" s="14">
        <f t="shared" si="71"/>
        <v>4.9000000000000004</v>
      </c>
      <c r="R2033" s="169">
        <f t="shared" si="72"/>
        <v>3.5333333333333337</v>
      </c>
    </row>
    <row r="2034" spans="13:18" x14ac:dyDescent="0.2">
      <c r="M2034" s="168" t="s">
        <v>63</v>
      </c>
      <c r="N2034" s="14" t="s">
        <v>64</v>
      </c>
      <c r="O2034" s="167">
        <v>39960</v>
      </c>
      <c r="P2034" s="14">
        <v>12</v>
      </c>
      <c r="Q2034" s="14">
        <f t="shared" si="71"/>
        <v>5</v>
      </c>
      <c r="R2034" s="169">
        <f t="shared" si="72"/>
        <v>3.7666666666666671</v>
      </c>
    </row>
    <row r="2035" spans="13:18" x14ac:dyDescent="0.2">
      <c r="M2035" s="168" t="s">
        <v>63</v>
      </c>
      <c r="N2035" s="14" t="s">
        <v>64</v>
      </c>
      <c r="O2035" s="167">
        <v>39961</v>
      </c>
      <c r="P2035" s="14">
        <v>11.4</v>
      </c>
      <c r="Q2035" s="14">
        <f t="shared" si="71"/>
        <v>5.6</v>
      </c>
      <c r="R2035" s="169">
        <f t="shared" si="72"/>
        <v>5.166666666666667</v>
      </c>
    </row>
    <row r="2036" spans="13:18" x14ac:dyDescent="0.2">
      <c r="M2036" s="168" t="s">
        <v>63</v>
      </c>
      <c r="N2036" s="14" t="s">
        <v>64</v>
      </c>
      <c r="O2036" s="167">
        <v>39962</v>
      </c>
      <c r="P2036" s="14">
        <v>13.3</v>
      </c>
      <c r="Q2036" s="14">
        <f t="shared" si="71"/>
        <v>3.6999999999999993</v>
      </c>
      <c r="R2036" s="169">
        <f t="shared" si="72"/>
        <v>4.7666666666666666</v>
      </c>
    </row>
    <row r="2037" spans="13:18" x14ac:dyDescent="0.2">
      <c r="M2037" s="168" t="s">
        <v>63</v>
      </c>
      <c r="N2037" s="14" t="s">
        <v>64</v>
      </c>
      <c r="O2037" s="167">
        <v>39963</v>
      </c>
      <c r="P2037" s="14">
        <v>17.899999999999999</v>
      </c>
      <c r="Q2037" s="14">
        <f t="shared" si="71"/>
        <v>0</v>
      </c>
      <c r="R2037" s="169">
        <f t="shared" si="72"/>
        <v>3.0999999999999996</v>
      </c>
    </row>
    <row r="2038" spans="13:18" x14ac:dyDescent="0.2">
      <c r="M2038" s="168" t="s">
        <v>63</v>
      </c>
      <c r="N2038" s="14" t="s">
        <v>64</v>
      </c>
      <c r="O2038" s="167">
        <v>39964</v>
      </c>
      <c r="P2038" s="14">
        <v>19.600000000000001</v>
      </c>
      <c r="Q2038" s="14">
        <f t="shared" si="71"/>
        <v>0</v>
      </c>
      <c r="R2038" s="169">
        <f t="shared" si="72"/>
        <v>1.2333333333333332</v>
      </c>
    </row>
    <row r="2039" spans="13:18" x14ac:dyDescent="0.2">
      <c r="M2039" s="168" t="s">
        <v>63</v>
      </c>
      <c r="N2039" s="14" t="s">
        <v>64</v>
      </c>
      <c r="O2039" s="167">
        <v>39965</v>
      </c>
      <c r="P2039" s="14">
        <v>19</v>
      </c>
      <c r="Q2039" s="14">
        <f t="shared" si="71"/>
        <v>0</v>
      </c>
      <c r="R2039" s="169">
        <f t="shared" si="72"/>
        <v>0</v>
      </c>
    </row>
    <row r="2040" spans="13:18" x14ac:dyDescent="0.2">
      <c r="M2040" s="168" t="s">
        <v>63</v>
      </c>
      <c r="N2040" s="14" t="s">
        <v>64</v>
      </c>
      <c r="O2040" s="167">
        <v>39966</v>
      </c>
      <c r="P2040" s="14">
        <v>12</v>
      </c>
      <c r="Q2040" s="14">
        <f t="shared" si="71"/>
        <v>5</v>
      </c>
      <c r="R2040" s="169">
        <f t="shared" si="72"/>
        <v>1.6666666666666667</v>
      </c>
    </row>
    <row r="2041" spans="13:18" x14ac:dyDescent="0.2">
      <c r="M2041" s="168" t="s">
        <v>63</v>
      </c>
      <c r="N2041" s="14" t="s">
        <v>64</v>
      </c>
      <c r="O2041" s="167">
        <v>39967</v>
      </c>
      <c r="P2041" s="14">
        <v>9.1999999999999993</v>
      </c>
      <c r="Q2041" s="14">
        <f t="shared" si="71"/>
        <v>7.8000000000000007</v>
      </c>
      <c r="R2041" s="169">
        <f t="shared" si="72"/>
        <v>4.2666666666666666</v>
      </c>
    </row>
    <row r="2042" spans="13:18" x14ac:dyDescent="0.2">
      <c r="M2042" s="168" t="s">
        <v>63</v>
      </c>
      <c r="N2042" s="14" t="s">
        <v>64</v>
      </c>
      <c r="O2042" s="167">
        <v>39968</v>
      </c>
      <c r="P2042" s="14">
        <v>6.3</v>
      </c>
      <c r="Q2042" s="14">
        <f t="shared" si="71"/>
        <v>10.7</v>
      </c>
      <c r="R2042" s="169">
        <f t="shared" si="72"/>
        <v>7.833333333333333</v>
      </c>
    </row>
    <row r="2043" spans="13:18" x14ac:dyDescent="0.2">
      <c r="M2043" s="168" t="s">
        <v>63</v>
      </c>
      <c r="N2043" s="14" t="s">
        <v>64</v>
      </c>
      <c r="O2043" s="167">
        <v>39969</v>
      </c>
      <c r="P2043" s="14">
        <v>9.5</v>
      </c>
      <c r="Q2043" s="14">
        <f t="shared" si="71"/>
        <v>7.5</v>
      </c>
      <c r="R2043" s="169">
        <f t="shared" si="72"/>
        <v>8.6666666666666661</v>
      </c>
    </row>
    <row r="2044" spans="13:18" x14ac:dyDescent="0.2">
      <c r="M2044" s="168" t="s">
        <v>63</v>
      </c>
      <c r="N2044" s="14" t="s">
        <v>64</v>
      </c>
      <c r="O2044" s="167">
        <v>39970</v>
      </c>
      <c r="P2044" s="14">
        <v>9.3000000000000007</v>
      </c>
      <c r="Q2044" s="14">
        <f t="shared" si="71"/>
        <v>7.6999999999999993</v>
      </c>
      <c r="R2044" s="169">
        <f t="shared" si="72"/>
        <v>8.6333333333333329</v>
      </c>
    </row>
    <row r="2045" spans="13:18" x14ac:dyDescent="0.2">
      <c r="M2045" s="168" t="s">
        <v>63</v>
      </c>
      <c r="N2045" s="14" t="s">
        <v>64</v>
      </c>
      <c r="O2045" s="167">
        <v>39971</v>
      </c>
      <c r="P2045" s="14">
        <v>10.3</v>
      </c>
      <c r="Q2045" s="14">
        <f t="shared" si="71"/>
        <v>6.6999999999999993</v>
      </c>
      <c r="R2045" s="169">
        <f t="shared" si="72"/>
        <v>7.3</v>
      </c>
    </row>
    <row r="2046" spans="13:18" x14ac:dyDescent="0.2">
      <c r="M2046" s="168" t="s">
        <v>63</v>
      </c>
      <c r="N2046" s="14" t="s">
        <v>64</v>
      </c>
      <c r="O2046" s="167">
        <v>39972</v>
      </c>
      <c r="P2046" s="14">
        <v>10.7</v>
      </c>
      <c r="Q2046" s="14">
        <f t="shared" si="71"/>
        <v>6.3000000000000007</v>
      </c>
      <c r="R2046" s="169">
        <f t="shared" si="72"/>
        <v>6.8999999999999995</v>
      </c>
    </row>
    <row r="2047" spans="13:18" x14ac:dyDescent="0.2">
      <c r="M2047" s="168" t="s">
        <v>63</v>
      </c>
      <c r="N2047" s="14" t="s">
        <v>64</v>
      </c>
      <c r="O2047" s="167">
        <v>39973</v>
      </c>
      <c r="P2047" s="14">
        <v>12.2</v>
      </c>
      <c r="Q2047" s="14">
        <f t="shared" si="71"/>
        <v>4.8000000000000007</v>
      </c>
      <c r="R2047" s="169">
        <f t="shared" si="72"/>
        <v>5.9333333333333336</v>
      </c>
    </row>
    <row r="2048" spans="13:18" x14ac:dyDescent="0.2">
      <c r="M2048" s="168" t="s">
        <v>63</v>
      </c>
      <c r="N2048" s="14" t="s">
        <v>64</v>
      </c>
      <c r="O2048" s="167">
        <v>39974</v>
      </c>
      <c r="P2048" s="14">
        <v>10.6</v>
      </c>
      <c r="Q2048" s="14">
        <f t="shared" si="71"/>
        <v>6.4</v>
      </c>
      <c r="R2048" s="169">
        <f t="shared" si="72"/>
        <v>5.833333333333333</v>
      </c>
    </row>
    <row r="2049" spans="13:18" x14ac:dyDescent="0.2">
      <c r="M2049" s="168" t="s">
        <v>63</v>
      </c>
      <c r="N2049" s="14" t="s">
        <v>64</v>
      </c>
      <c r="O2049" s="167">
        <v>39975</v>
      </c>
      <c r="P2049" s="14">
        <v>10.7</v>
      </c>
      <c r="Q2049" s="14">
        <f t="shared" si="71"/>
        <v>6.3000000000000007</v>
      </c>
      <c r="R2049" s="169">
        <f t="shared" si="72"/>
        <v>5.833333333333333</v>
      </c>
    </row>
    <row r="2050" spans="13:18" x14ac:dyDescent="0.2">
      <c r="M2050" s="168" t="s">
        <v>63</v>
      </c>
      <c r="N2050" s="14" t="s">
        <v>64</v>
      </c>
      <c r="O2050" s="167">
        <v>39976</v>
      </c>
      <c r="P2050" s="14">
        <v>12.5</v>
      </c>
      <c r="Q2050" s="14">
        <f t="shared" si="71"/>
        <v>4.5</v>
      </c>
      <c r="R2050" s="169">
        <f t="shared" si="72"/>
        <v>5.7333333333333343</v>
      </c>
    </row>
    <row r="2051" spans="13:18" x14ac:dyDescent="0.2">
      <c r="M2051" s="168" t="s">
        <v>63</v>
      </c>
      <c r="N2051" s="14" t="s">
        <v>64</v>
      </c>
      <c r="O2051" s="167">
        <v>39977</v>
      </c>
      <c r="P2051" s="14">
        <v>12.2</v>
      </c>
      <c r="Q2051" s="14">
        <f t="shared" si="71"/>
        <v>4.8000000000000007</v>
      </c>
      <c r="R2051" s="169">
        <f t="shared" si="72"/>
        <v>5.2</v>
      </c>
    </row>
    <row r="2052" spans="13:18" x14ac:dyDescent="0.2">
      <c r="M2052" s="168" t="s">
        <v>63</v>
      </c>
      <c r="N2052" s="14" t="s">
        <v>64</v>
      </c>
      <c r="O2052" s="167">
        <v>39978</v>
      </c>
      <c r="P2052" s="14">
        <v>11.7</v>
      </c>
      <c r="Q2052" s="14">
        <f t="shared" si="71"/>
        <v>5.3000000000000007</v>
      </c>
      <c r="R2052" s="169">
        <f t="shared" si="72"/>
        <v>4.8666666666666671</v>
      </c>
    </row>
    <row r="2053" spans="13:18" x14ac:dyDescent="0.2">
      <c r="M2053" s="168" t="s">
        <v>63</v>
      </c>
      <c r="N2053" s="14" t="s">
        <v>64</v>
      </c>
      <c r="O2053" s="167">
        <v>39979</v>
      </c>
      <c r="P2053" s="14">
        <v>10.8</v>
      </c>
      <c r="Q2053" s="14">
        <f t="shared" si="71"/>
        <v>6.1999999999999993</v>
      </c>
      <c r="R2053" s="169">
        <f t="shared" si="72"/>
        <v>5.4333333333333336</v>
      </c>
    </row>
    <row r="2054" spans="13:18" x14ac:dyDescent="0.2">
      <c r="M2054" s="168" t="s">
        <v>63</v>
      </c>
      <c r="N2054" s="14" t="s">
        <v>64</v>
      </c>
      <c r="O2054" s="167">
        <v>39980</v>
      </c>
      <c r="P2054" s="14">
        <v>10.8</v>
      </c>
      <c r="Q2054" s="14">
        <f t="shared" si="71"/>
        <v>6.1999999999999993</v>
      </c>
      <c r="R2054" s="169">
        <f t="shared" si="72"/>
        <v>5.8999999999999995</v>
      </c>
    </row>
    <row r="2055" spans="13:18" x14ac:dyDescent="0.2">
      <c r="M2055" s="168" t="s">
        <v>63</v>
      </c>
      <c r="N2055" s="14" t="s">
        <v>64</v>
      </c>
      <c r="O2055" s="167">
        <v>39981</v>
      </c>
      <c r="P2055" s="14">
        <v>13.2</v>
      </c>
      <c r="Q2055" s="14">
        <f t="shared" si="71"/>
        <v>3.8000000000000007</v>
      </c>
      <c r="R2055" s="169">
        <f t="shared" si="72"/>
        <v>5.3999999999999995</v>
      </c>
    </row>
    <row r="2056" spans="13:18" x14ac:dyDescent="0.2">
      <c r="M2056" s="168" t="s">
        <v>63</v>
      </c>
      <c r="N2056" s="14" t="s">
        <v>64</v>
      </c>
      <c r="O2056" s="167">
        <v>39982</v>
      </c>
      <c r="P2056" s="14">
        <v>9.9</v>
      </c>
      <c r="Q2056" s="14">
        <f t="shared" si="71"/>
        <v>7.1</v>
      </c>
      <c r="R2056" s="169">
        <f t="shared" si="72"/>
        <v>5.7</v>
      </c>
    </row>
    <row r="2057" spans="13:18" x14ac:dyDescent="0.2">
      <c r="M2057" s="168" t="s">
        <v>63</v>
      </c>
      <c r="N2057" s="14" t="s">
        <v>64</v>
      </c>
      <c r="O2057" s="167">
        <v>39983</v>
      </c>
      <c r="P2057" s="14">
        <v>11.2</v>
      </c>
      <c r="Q2057" s="14">
        <f t="shared" si="71"/>
        <v>5.8000000000000007</v>
      </c>
      <c r="R2057" s="169">
        <f t="shared" si="72"/>
        <v>5.5666666666666673</v>
      </c>
    </row>
    <row r="2058" spans="13:18" x14ac:dyDescent="0.2">
      <c r="M2058" s="168" t="s">
        <v>63</v>
      </c>
      <c r="N2058" s="14" t="s">
        <v>64</v>
      </c>
      <c r="O2058" s="167">
        <v>39984</v>
      </c>
      <c r="P2058" s="14">
        <v>11.3</v>
      </c>
      <c r="Q2058" s="14">
        <f t="shared" si="71"/>
        <v>5.6999999999999993</v>
      </c>
      <c r="R2058" s="169">
        <f t="shared" si="72"/>
        <v>6.2</v>
      </c>
    </row>
    <row r="2059" spans="13:18" x14ac:dyDescent="0.2">
      <c r="M2059" s="168" t="s">
        <v>63</v>
      </c>
      <c r="N2059" s="14" t="s">
        <v>64</v>
      </c>
      <c r="O2059" s="167">
        <v>39985</v>
      </c>
      <c r="P2059" s="14">
        <v>14.3</v>
      </c>
      <c r="Q2059" s="14">
        <f t="shared" si="71"/>
        <v>2.6999999999999993</v>
      </c>
      <c r="R2059" s="169">
        <f t="shared" si="72"/>
        <v>4.7333333333333334</v>
      </c>
    </row>
    <row r="2060" spans="13:18" x14ac:dyDescent="0.2">
      <c r="M2060" s="168" t="s">
        <v>63</v>
      </c>
      <c r="N2060" s="14" t="s">
        <v>64</v>
      </c>
      <c r="O2060" s="167">
        <v>39986</v>
      </c>
      <c r="P2060" s="14">
        <v>16.600000000000001</v>
      </c>
      <c r="Q2060" s="14">
        <f t="shared" si="71"/>
        <v>0.39999999999999858</v>
      </c>
      <c r="R2060" s="169">
        <f t="shared" si="72"/>
        <v>2.9333333333333322</v>
      </c>
    </row>
    <row r="2061" spans="13:18" x14ac:dyDescent="0.2">
      <c r="M2061" s="168" t="s">
        <v>63</v>
      </c>
      <c r="N2061" s="14" t="s">
        <v>64</v>
      </c>
      <c r="O2061" s="167">
        <v>39987</v>
      </c>
      <c r="P2061" s="14">
        <v>18.100000000000001</v>
      </c>
      <c r="Q2061" s="14">
        <f t="shared" ref="Q2061:Q2124" si="73">IF($D$45&gt;P2061,$D$45-P2061,0)</f>
        <v>0</v>
      </c>
      <c r="R2061" s="169">
        <f t="shared" si="72"/>
        <v>1.0333333333333325</v>
      </c>
    </row>
    <row r="2062" spans="13:18" x14ac:dyDescent="0.2">
      <c r="M2062" s="168" t="s">
        <v>63</v>
      </c>
      <c r="N2062" s="14" t="s">
        <v>64</v>
      </c>
      <c r="O2062" s="167">
        <v>39988</v>
      </c>
      <c r="P2062" s="14">
        <v>19.399999999999999</v>
      </c>
      <c r="Q2062" s="14">
        <f t="shared" si="73"/>
        <v>0</v>
      </c>
      <c r="R2062" s="169">
        <f t="shared" si="72"/>
        <v>0.13333333333333286</v>
      </c>
    </row>
    <row r="2063" spans="13:18" x14ac:dyDescent="0.2">
      <c r="M2063" s="168" t="s">
        <v>63</v>
      </c>
      <c r="N2063" s="14" t="s">
        <v>64</v>
      </c>
      <c r="O2063" s="167">
        <v>39989</v>
      </c>
      <c r="P2063" s="14">
        <v>21.1</v>
      </c>
      <c r="Q2063" s="14">
        <f t="shared" si="73"/>
        <v>0</v>
      </c>
      <c r="R2063" s="169">
        <f t="shared" ref="R2063:R2126" si="74">AVERAGE(Q2061:Q2063)</f>
        <v>0</v>
      </c>
    </row>
    <row r="2064" spans="13:18" x14ac:dyDescent="0.2">
      <c r="M2064" s="168" t="s">
        <v>63</v>
      </c>
      <c r="N2064" s="14" t="s">
        <v>64</v>
      </c>
      <c r="O2064" s="167">
        <v>39990</v>
      </c>
      <c r="P2064" s="14">
        <v>21</v>
      </c>
      <c r="Q2064" s="14">
        <f t="shared" si="73"/>
        <v>0</v>
      </c>
      <c r="R2064" s="169">
        <f t="shared" si="74"/>
        <v>0</v>
      </c>
    </row>
    <row r="2065" spans="13:18" x14ac:dyDescent="0.2">
      <c r="M2065" s="168" t="s">
        <v>63</v>
      </c>
      <c r="N2065" s="14" t="s">
        <v>64</v>
      </c>
      <c r="O2065" s="167">
        <v>39991</v>
      </c>
      <c r="P2065" s="14">
        <v>21.1</v>
      </c>
      <c r="Q2065" s="14">
        <f t="shared" si="73"/>
        <v>0</v>
      </c>
      <c r="R2065" s="169">
        <f t="shared" si="74"/>
        <v>0</v>
      </c>
    </row>
    <row r="2066" spans="13:18" x14ac:dyDescent="0.2">
      <c r="M2066" s="168" t="s">
        <v>63</v>
      </c>
      <c r="N2066" s="14" t="s">
        <v>64</v>
      </c>
      <c r="O2066" s="167">
        <v>39992</v>
      </c>
      <c r="P2066" s="14">
        <v>22.8</v>
      </c>
      <c r="Q2066" s="14">
        <f t="shared" si="73"/>
        <v>0</v>
      </c>
      <c r="R2066" s="169">
        <f t="shared" si="74"/>
        <v>0</v>
      </c>
    </row>
    <row r="2067" spans="13:18" x14ac:dyDescent="0.2">
      <c r="M2067" s="168" t="s">
        <v>63</v>
      </c>
      <c r="N2067" s="14" t="s">
        <v>64</v>
      </c>
      <c r="O2067" s="167">
        <v>39993</v>
      </c>
      <c r="P2067" s="14">
        <v>23.5</v>
      </c>
      <c r="Q2067" s="14">
        <f t="shared" si="73"/>
        <v>0</v>
      </c>
      <c r="R2067" s="169">
        <f t="shared" si="74"/>
        <v>0</v>
      </c>
    </row>
    <row r="2068" spans="13:18" x14ac:dyDescent="0.2">
      <c r="M2068" s="168" t="s">
        <v>63</v>
      </c>
      <c r="N2068" s="14" t="s">
        <v>64</v>
      </c>
      <c r="O2068" s="167">
        <v>39994</v>
      </c>
      <c r="P2068" s="14">
        <v>22.2</v>
      </c>
      <c r="Q2068" s="14">
        <f t="shared" si="73"/>
        <v>0</v>
      </c>
      <c r="R2068" s="169">
        <f t="shared" si="74"/>
        <v>0</v>
      </c>
    </row>
    <row r="2069" spans="13:18" x14ac:dyDescent="0.2">
      <c r="M2069" s="168" t="s">
        <v>63</v>
      </c>
      <c r="N2069" s="14" t="s">
        <v>64</v>
      </c>
      <c r="O2069" s="167">
        <v>39995</v>
      </c>
      <c r="P2069" s="14">
        <v>21.6</v>
      </c>
      <c r="Q2069" s="14">
        <f t="shared" si="73"/>
        <v>0</v>
      </c>
      <c r="R2069" s="169">
        <f t="shared" si="74"/>
        <v>0</v>
      </c>
    </row>
    <row r="2070" spans="13:18" x14ac:dyDescent="0.2">
      <c r="M2070" s="168" t="s">
        <v>63</v>
      </c>
      <c r="N2070" s="14" t="s">
        <v>64</v>
      </c>
      <c r="O2070" s="167">
        <v>39996</v>
      </c>
      <c r="P2070" s="14">
        <v>22.9</v>
      </c>
      <c r="Q2070" s="14">
        <f t="shared" si="73"/>
        <v>0</v>
      </c>
      <c r="R2070" s="169">
        <f t="shared" si="74"/>
        <v>0</v>
      </c>
    </row>
    <row r="2071" spans="13:18" x14ac:dyDescent="0.2">
      <c r="M2071" s="168" t="s">
        <v>63</v>
      </c>
      <c r="N2071" s="14" t="s">
        <v>64</v>
      </c>
      <c r="O2071" s="167">
        <v>39997</v>
      </c>
      <c r="P2071" s="14">
        <v>23.4</v>
      </c>
      <c r="Q2071" s="14">
        <f t="shared" si="73"/>
        <v>0</v>
      </c>
      <c r="R2071" s="169">
        <f t="shared" si="74"/>
        <v>0</v>
      </c>
    </row>
    <row r="2072" spans="13:18" x14ac:dyDescent="0.2">
      <c r="M2072" s="168" t="s">
        <v>63</v>
      </c>
      <c r="N2072" s="14" t="s">
        <v>64</v>
      </c>
      <c r="O2072" s="167">
        <v>39998</v>
      </c>
      <c r="P2072" s="14">
        <v>21.9</v>
      </c>
      <c r="Q2072" s="14">
        <f t="shared" si="73"/>
        <v>0</v>
      </c>
      <c r="R2072" s="169">
        <f t="shared" si="74"/>
        <v>0</v>
      </c>
    </row>
    <row r="2073" spans="13:18" x14ac:dyDescent="0.2">
      <c r="M2073" s="168" t="s">
        <v>63</v>
      </c>
      <c r="N2073" s="14" t="s">
        <v>64</v>
      </c>
      <c r="O2073" s="167">
        <v>39999</v>
      </c>
      <c r="P2073" s="14">
        <v>13.8</v>
      </c>
      <c r="Q2073" s="14">
        <f t="shared" si="73"/>
        <v>3.1999999999999993</v>
      </c>
      <c r="R2073" s="169">
        <f t="shared" si="74"/>
        <v>1.0666666666666664</v>
      </c>
    </row>
    <row r="2074" spans="13:18" x14ac:dyDescent="0.2">
      <c r="M2074" s="168" t="s">
        <v>63</v>
      </c>
      <c r="N2074" s="14" t="s">
        <v>64</v>
      </c>
      <c r="O2074" s="167">
        <v>40000</v>
      </c>
      <c r="P2074" s="14">
        <v>12.6</v>
      </c>
      <c r="Q2074" s="14">
        <f t="shared" si="73"/>
        <v>4.4000000000000004</v>
      </c>
      <c r="R2074" s="169">
        <f t="shared" si="74"/>
        <v>2.5333333333333332</v>
      </c>
    </row>
    <row r="2075" spans="13:18" x14ac:dyDescent="0.2">
      <c r="M2075" s="168" t="s">
        <v>63</v>
      </c>
      <c r="N2075" s="14" t="s">
        <v>64</v>
      </c>
      <c r="O2075" s="167">
        <v>40001</v>
      </c>
      <c r="P2075" s="14">
        <v>14.7</v>
      </c>
      <c r="Q2075" s="14">
        <f t="shared" si="73"/>
        <v>2.3000000000000007</v>
      </c>
      <c r="R2075" s="169">
        <f t="shared" si="74"/>
        <v>3.3000000000000003</v>
      </c>
    </row>
    <row r="2076" spans="13:18" x14ac:dyDescent="0.2">
      <c r="M2076" s="168" t="s">
        <v>63</v>
      </c>
      <c r="N2076" s="14" t="s">
        <v>64</v>
      </c>
      <c r="O2076" s="167">
        <v>40002</v>
      </c>
      <c r="P2076" s="14">
        <v>14.7</v>
      </c>
      <c r="Q2076" s="14">
        <f t="shared" si="73"/>
        <v>2.3000000000000007</v>
      </c>
      <c r="R2076" s="169">
        <f t="shared" si="74"/>
        <v>3.0000000000000004</v>
      </c>
    </row>
    <row r="2077" spans="13:18" x14ac:dyDescent="0.2">
      <c r="M2077" s="168" t="s">
        <v>63</v>
      </c>
      <c r="N2077" s="14" t="s">
        <v>64</v>
      </c>
      <c r="O2077" s="167">
        <v>40003</v>
      </c>
      <c r="P2077" s="14">
        <v>13.5</v>
      </c>
      <c r="Q2077" s="14">
        <f t="shared" si="73"/>
        <v>3.5</v>
      </c>
      <c r="R2077" s="169">
        <f t="shared" si="74"/>
        <v>2.7000000000000006</v>
      </c>
    </row>
    <row r="2078" spans="13:18" x14ac:dyDescent="0.2">
      <c r="M2078" s="168" t="s">
        <v>63</v>
      </c>
      <c r="N2078" s="14" t="s">
        <v>64</v>
      </c>
      <c r="O2078" s="167">
        <v>40004</v>
      </c>
      <c r="P2078" s="14">
        <v>13.4</v>
      </c>
      <c r="Q2078" s="14">
        <f t="shared" si="73"/>
        <v>3.5999999999999996</v>
      </c>
      <c r="R2078" s="169">
        <f t="shared" si="74"/>
        <v>3.1333333333333333</v>
      </c>
    </row>
    <row r="2079" spans="13:18" x14ac:dyDescent="0.2">
      <c r="M2079" s="168" t="s">
        <v>63</v>
      </c>
      <c r="N2079" s="14" t="s">
        <v>64</v>
      </c>
      <c r="O2079" s="167">
        <v>40005</v>
      </c>
      <c r="P2079" s="14">
        <v>13.7</v>
      </c>
      <c r="Q2079" s="14">
        <f t="shared" si="73"/>
        <v>3.3000000000000007</v>
      </c>
      <c r="R2079" s="169">
        <f t="shared" si="74"/>
        <v>3.4666666666666668</v>
      </c>
    </row>
    <row r="2080" spans="13:18" x14ac:dyDescent="0.2">
      <c r="M2080" s="168" t="s">
        <v>63</v>
      </c>
      <c r="N2080" s="14" t="s">
        <v>64</v>
      </c>
      <c r="O2080" s="167">
        <v>40006</v>
      </c>
      <c r="P2080" s="14">
        <v>14.7</v>
      </c>
      <c r="Q2080" s="14">
        <f t="shared" si="73"/>
        <v>2.3000000000000007</v>
      </c>
      <c r="R2080" s="169">
        <f t="shared" si="74"/>
        <v>3.0666666666666669</v>
      </c>
    </row>
    <row r="2081" spans="13:18" x14ac:dyDescent="0.2">
      <c r="M2081" s="168" t="s">
        <v>63</v>
      </c>
      <c r="N2081" s="14" t="s">
        <v>64</v>
      </c>
      <c r="O2081" s="167">
        <v>40007</v>
      </c>
      <c r="P2081" s="14">
        <v>15.9</v>
      </c>
      <c r="Q2081" s="14">
        <f t="shared" si="73"/>
        <v>1.0999999999999996</v>
      </c>
      <c r="R2081" s="169">
        <f t="shared" si="74"/>
        <v>2.2333333333333338</v>
      </c>
    </row>
    <row r="2082" spans="13:18" x14ac:dyDescent="0.2">
      <c r="M2082" s="168" t="s">
        <v>63</v>
      </c>
      <c r="N2082" s="14" t="s">
        <v>64</v>
      </c>
      <c r="O2082" s="167">
        <v>40008</v>
      </c>
      <c r="P2082" s="14">
        <v>17</v>
      </c>
      <c r="Q2082" s="14">
        <f t="shared" si="73"/>
        <v>0</v>
      </c>
      <c r="R2082" s="169">
        <f t="shared" si="74"/>
        <v>1.1333333333333335</v>
      </c>
    </row>
    <row r="2083" spans="13:18" x14ac:dyDescent="0.2">
      <c r="M2083" s="168" t="s">
        <v>63</v>
      </c>
      <c r="N2083" s="14" t="s">
        <v>64</v>
      </c>
      <c r="O2083" s="167">
        <v>40009</v>
      </c>
      <c r="P2083" s="14">
        <v>16.100000000000001</v>
      </c>
      <c r="Q2083" s="14">
        <f t="shared" si="73"/>
        <v>0.89999999999999858</v>
      </c>
      <c r="R2083" s="169">
        <f t="shared" si="74"/>
        <v>0.66666666666666607</v>
      </c>
    </row>
    <row r="2084" spans="13:18" x14ac:dyDescent="0.2">
      <c r="M2084" s="168" t="s">
        <v>63</v>
      </c>
      <c r="N2084" s="14" t="s">
        <v>64</v>
      </c>
      <c r="O2084" s="167">
        <v>40010</v>
      </c>
      <c r="P2084" s="14">
        <v>17.100000000000001</v>
      </c>
      <c r="Q2084" s="14">
        <f t="shared" si="73"/>
        <v>0</v>
      </c>
      <c r="R2084" s="169">
        <f t="shared" si="74"/>
        <v>0.29999999999999954</v>
      </c>
    </row>
    <row r="2085" spans="13:18" x14ac:dyDescent="0.2">
      <c r="M2085" s="168" t="s">
        <v>63</v>
      </c>
      <c r="N2085" s="14" t="s">
        <v>64</v>
      </c>
      <c r="O2085" s="167">
        <v>40011</v>
      </c>
      <c r="P2085" s="14">
        <v>17.5</v>
      </c>
      <c r="Q2085" s="14">
        <f t="shared" si="73"/>
        <v>0</v>
      </c>
      <c r="R2085" s="169">
        <f t="shared" si="74"/>
        <v>0.29999999999999954</v>
      </c>
    </row>
    <row r="2086" spans="13:18" x14ac:dyDescent="0.2">
      <c r="M2086" s="168" t="s">
        <v>63</v>
      </c>
      <c r="N2086" s="14" t="s">
        <v>64</v>
      </c>
      <c r="O2086" s="167">
        <v>40012</v>
      </c>
      <c r="P2086" s="14">
        <v>19.3</v>
      </c>
      <c r="Q2086" s="14">
        <f t="shared" si="73"/>
        <v>0</v>
      </c>
      <c r="R2086" s="169">
        <f t="shared" si="74"/>
        <v>0</v>
      </c>
    </row>
    <row r="2087" spans="13:18" x14ac:dyDescent="0.2">
      <c r="M2087" s="168" t="s">
        <v>63</v>
      </c>
      <c r="N2087" s="14" t="s">
        <v>64</v>
      </c>
      <c r="O2087" s="167">
        <v>40013</v>
      </c>
      <c r="P2087" s="14">
        <v>15.1</v>
      </c>
      <c r="Q2087" s="14">
        <f t="shared" si="73"/>
        <v>1.9000000000000004</v>
      </c>
      <c r="R2087" s="169">
        <f t="shared" si="74"/>
        <v>0.63333333333333341</v>
      </c>
    </row>
    <row r="2088" spans="13:18" x14ac:dyDescent="0.2">
      <c r="M2088" s="168" t="s">
        <v>63</v>
      </c>
      <c r="N2088" s="14" t="s">
        <v>64</v>
      </c>
      <c r="O2088" s="167">
        <v>40014</v>
      </c>
      <c r="P2088" s="14">
        <v>14.5</v>
      </c>
      <c r="Q2088" s="14">
        <f t="shared" si="73"/>
        <v>2.5</v>
      </c>
      <c r="R2088" s="169">
        <f t="shared" si="74"/>
        <v>1.4666666666666668</v>
      </c>
    </row>
    <row r="2089" spans="13:18" x14ac:dyDescent="0.2">
      <c r="M2089" s="168" t="s">
        <v>63</v>
      </c>
      <c r="N2089" s="14" t="s">
        <v>64</v>
      </c>
      <c r="O2089" s="167">
        <v>40015</v>
      </c>
      <c r="P2089" s="14">
        <v>12.7</v>
      </c>
      <c r="Q2089" s="14">
        <f t="shared" si="73"/>
        <v>4.3000000000000007</v>
      </c>
      <c r="R2089" s="169">
        <f t="shared" si="74"/>
        <v>2.9000000000000004</v>
      </c>
    </row>
    <row r="2090" spans="13:18" x14ac:dyDescent="0.2">
      <c r="M2090" s="168" t="s">
        <v>63</v>
      </c>
      <c r="N2090" s="14" t="s">
        <v>64</v>
      </c>
      <c r="O2090" s="167">
        <v>40016</v>
      </c>
      <c r="P2090" s="14">
        <v>13.6</v>
      </c>
      <c r="Q2090" s="14">
        <f t="shared" si="73"/>
        <v>3.4000000000000004</v>
      </c>
      <c r="R2090" s="169">
        <f t="shared" si="74"/>
        <v>3.4000000000000004</v>
      </c>
    </row>
    <row r="2091" spans="13:18" x14ac:dyDescent="0.2">
      <c r="M2091" s="168" t="s">
        <v>63</v>
      </c>
      <c r="N2091" s="14" t="s">
        <v>64</v>
      </c>
      <c r="O2091" s="167">
        <v>40017</v>
      </c>
      <c r="P2091" s="14">
        <v>15.4</v>
      </c>
      <c r="Q2091" s="14">
        <f t="shared" si="73"/>
        <v>1.5999999999999996</v>
      </c>
      <c r="R2091" s="169">
        <f t="shared" si="74"/>
        <v>3.1</v>
      </c>
    </row>
    <row r="2092" spans="13:18" x14ac:dyDescent="0.2">
      <c r="M2092" s="168" t="s">
        <v>63</v>
      </c>
      <c r="N2092" s="14" t="s">
        <v>64</v>
      </c>
      <c r="O2092" s="167">
        <v>40018</v>
      </c>
      <c r="P2092" s="14">
        <v>17.100000000000001</v>
      </c>
      <c r="Q2092" s="14">
        <f t="shared" si="73"/>
        <v>0</v>
      </c>
      <c r="R2092" s="169">
        <f t="shared" si="74"/>
        <v>1.6666666666666667</v>
      </c>
    </row>
    <row r="2093" spans="13:18" x14ac:dyDescent="0.2">
      <c r="M2093" s="168" t="s">
        <v>63</v>
      </c>
      <c r="N2093" s="14" t="s">
        <v>64</v>
      </c>
      <c r="O2093" s="167">
        <v>40019</v>
      </c>
      <c r="P2093" s="14">
        <v>14.4</v>
      </c>
      <c r="Q2093" s="14">
        <f t="shared" si="73"/>
        <v>2.5999999999999996</v>
      </c>
      <c r="R2093" s="169">
        <f t="shared" si="74"/>
        <v>1.3999999999999997</v>
      </c>
    </row>
    <row r="2094" spans="13:18" x14ac:dyDescent="0.2">
      <c r="M2094" s="168" t="s">
        <v>63</v>
      </c>
      <c r="N2094" s="14" t="s">
        <v>64</v>
      </c>
      <c r="O2094" s="167">
        <v>40020</v>
      </c>
      <c r="P2094" s="14">
        <v>13.5</v>
      </c>
      <c r="Q2094" s="14">
        <f t="shared" si="73"/>
        <v>3.5</v>
      </c>
      <c r="R2094" s="169">
        <f t="shared" si="74"/>
        <v>2.0333333333333332</v>
      </c>
    </row>
    <row r="2095" spans="13:18" x14ac:dyDescent="0.2">
      <c r="M2095" s="168" t="s">
        <v>63</v>
      </c>
      <c r="N2095" s="14" t="s">
        <v>64</v>
      </c>
      <c r="O2095" s="167">
        <v>40021</v>
      </c>
      <c r="P2095" s="14">
        <v>14.2</v>
      </c>
      <c r="Q2095" s="14">
        <f t="shared" si="73"/>
        <v>2.8000000000000007</v>
      </c>
      <c r="R2095" s="169">
        <f t="shared" si="74"/>
        <v>2.9666666666666668</v>
      </c>
    </row>
    <row r="2096" spans="13:18" x14ac:dyDescent="0.2">
      <c r="M2096" s="168" t="s">
        <v>63</v>
      </c>
      <c r="N2096" s="14" t="s">
        <v>64</v>
      </c>
      <c r="O2096" s="167">
        <v>40022</v>
      </c>
      <c r="P2096" s="14">
        <v>15.9</v>
      </c>
      <c r="Q2096" s="14">
        <f t="shared" si="73"/>
        <v>1.0999999999999996</v>
      </c>
      <c r="R2096" s="169">
        <f t="shared" si="74"/>
        <v>2.4666666666666668</v>
      </c>
    </row>
    <row r="2097" spans="13:18" x14ac:dyDescent="0.2">
      <c r="M2097" s="168" t="s">
        <v>63</v>
      </c>
      <c r="N2097" s="14" t="s">
        <v>64</v>
      </c>
      <c r="O2097" s="167">
        <v>40023</v>
      </c>
      <c r="P2097" s="14">
        <v>15.2</v>
      </c>
      <c r="Q2097" s="14">
        <f t="shared" si="73"/>
        <v>1.8000000000000007</v>
      </c>
      <c r="R2097" s="169">
        <f t="shared" si="74"/>
        <v>1.9000000000000004</v>
      </c>
    </row>
    <row r="2098" spans="13:18" x14ac:dyDescent="0.2">
      <c r="M2098" s="168" t="s">
        <v>63</v>
      </c>
      <c r="N2098" s="14" t="s">
        <v>64</v>
      </c>
      <c r="O2098" s="167">
        <v>40024</v>
      </c>
      <c r="P2098" s="14">
        <v>14.1</v>
      </c>
      <c r="Q2098" s="14">
        <f t="shared" si="73"/>
        <v>2.9000000000000004</v>
      </c>
      <c r="R2098" s="169">
        <f t="shared" si="74"/>
        <v>1.9333333333333336</v>
      </c>
    </row>
    <row r="2099" spans="13:18" x14ac:dyDescent="0.2">
      <c r="M2099" s="168" t="s">
        <v>63</v>
      </c>
      <c r="N2099" s="14" t="s">
        <v>64</v>
      </c>
      <c r="O2099" s="167">
        <v>40025</v>
      </c>
      <c r="P2099" s="14">
        <v>13</v>
      </c>
      <c r="Q2099" s="14">
        <f t="shared" si="73"/>
        <v>4</v>
      </c>
      <c r="R2099" s="169">
        <f t="shared" si="74"/>
        <v>2.9000000000000004</v>
      </c>
    </row>
    <row r="2100" spans="13:18" x14ac:dyDescent="0.2">
      <c r="M2100" s="168" t="s">
        <v>63</v>
      </c>
      <c r="N2100" s="14" t="s">
        <v>64</v>
      </c>
      <c r="O2100" s="167">
        <v>40026</v>
      </c>
      <c r="P2100" s="14">
        <v>15.5</v>
      </c>
      <c r="Q2100" s="14">
        <f t="shared" si="73"/>
        <v>1.5</v>
      </c>
      <c r="R2100" s="169">
        <f t="shared" si="74"/>
        <v>2.8000000000000003</v>
      </c>
    </row>
    <row r="2101" spans="13:18" x14ac:dyDescent="0.2">
      <c r="M2101" s="168" t="s">
        <v>63</v>
      </c>
      <c r="N2101" s="14" t="s">
        <v>64</v>
      </c>
      <c r="O2101" s="167">
        <v>40027</v>
      </c>
      <c r="P2101" s="14">
        <v>15.5</v>
      </c>
      <c r="Q2101" s="14">
        <f t="shared" si="73"/>
        <v>1.5</v>
      </c>
      <c r="R2101" s="169">
        <f t="shared" si="74"/>
        <v>2.3333333333333335</v>
      </c>
    </row>
    <row r="2102" spans="13:18" x14ac:dyDescent="0.2">
      <c r="M2102" s="168" t="s">
        <v>63</v>
      </c>
      <c r="N2102" s="14" t="s">
        <v>64</v>
      </c>
      <c r="O2102" s="167">
        <v>40028</v>
      </c>
      <c r="P2102" s="14">
        <v>14.6</v>
      </c>
      <c r="Q2102" s="14">
        <f t="shared" si="73"/>
        <v>2.4000000000000004</v>
      </c>
      <c r="R2102" s="169">
        <f t="shared" si="74"/>
        <v>1.8</v>
      </c>
    </row>
    <row r="2103" spans="13:18" x14ac:dyDescent="0.2">
      <c r="M2103" s="168" t="s">
        <v>63</v>
      </c>
      <c r="N2103" s="14" t="s">
        <v>64</v>
      </c>
      <c r="O2103" s="167">
        <v>40029</v>
      </c>
      <c r="P2103" s="14">
        <v>15.5</v>
      </c>
      <c r="Q2103" s="14">
        <f t="shared" si="73"/>
        <v>1.5</v>
      </c>
      <c r="R2103" s="169">
        <f t="shared" si="74"/>
        <v>1.8</v>
      </c>
    </row>
    <row r="2104" spans="13:18" x14ac:dyDescent="0.2">
      <c r="M2104" s="168" t="s">
        <v>63</v>
      </c>
      <c r="N2104" s="14" t="s">
        <v>64</v>
      </c>
      <c r="O2104" s="167">
        <v>40030</v>
      </c>
      <c r="P2104" s="14">
        <v>17</v>
      </c>
      <c r="Q2104" s="14">
        <f t="shared" si="73"/>
        <v>0</v>
      </c>
      <c r="R2104" s="169">
        <f t="shared" si="74"/>
        <v>1.3</v>
      </c>
    </row>
    <row r="2105" spans="13:18" x14ac:dyDescent="0.2">
      <c r="M2105" s="168" t="s">
        <v>63</v>
      </c>
      <c r="N2105" s="14" t="s">
        <v>64</v>
      </c>
      <c r="O2105" s="167">
        <v>40031</v>
      </c>
      <c r="P2105" s="14">
        <v>17.8</v>
      </c>
      <c r="Q2105" s="14">
        <f t="shared" si="73"/>
        <v>0</v>
      </c>
      <c r="R2105" s="169">
        <f t="shared" si="74"/>
        <v>0.5</v>
      </c>
    </row>
    <row r="2106" spans="13:18" x14ac:dyDescent="0.2">
      <c r="M2106" s="168" t="s">
        <v>63</v>
      </c>
      <c r="N2106" s="14" t="s">
        <v>64</v>
      </c>
      <c r="O2106" s="167">
        <v>40032</v>
      </c>
      <c r="P2106" s="14">
        <v>19.399999999999999</v>
      </c>
      <c r="Q2106" s="14">
        <f t="shared" si="73"/>
        <v>0</v>
      </c>
      <c r="R2106" s="169">
        <f t="shared" si="74"/>
        <v>0</v>
      </c>
    </row>
    <row r="2107" spans="13:18" x14ac:dyDescent="0.2">
      <c r="M2107" s="168" t="s">
        <v>63</v>
      </c>
      <c r="N2107" s="14" t="s">
        <v>64</v>
      </c>
      <c r="O2107" s="167">
        <v>40033</v>
      </c>
      <c r="P2107" s="14">
        <v>18.100000000000001</v>
      </c>
      <c r="Q2107" s="14">
        <f t="shared" si="73"/>
        <v>0</v>
      </c>
      <c r="R2107" s="169">
        <f t="shared" si="74"/>
        <v>0</v>
      </c>
    </row>
    <row r="2108" spans="13:18" x14ac:dyDescent="0.2">
      <c r="M2108" s="168" t="s">
        <v>63</v>
      </c>
      <c r="N2108" s="14" t="s">
        <v>64</v>
      </c>
      <c r="O2108" s="167">
        <v>40034</v>
      </c>
      <c r="P2108" s="14">
        <v>16</v>
      </c>
      <c r="Q2108" s="14">
        <f t="shared" si="73"/>
        <v>1</v>
      </c>
      <c r="R2108" s="169">
        <f t="shared" si="74"/>
        <v>0.33333333333333331</v>
      </c>
    </row>
    <row r="2109" spans="13:18" x14ac:dyDescent="0.2">
      <c r="M2109" s="168" t="s">
        <v>63</v>
      </c>
      <c r="N2109" s="14" t="s">
        <v>64</v>
      </c>
      <c r="O2109" s="167">
        <v>40035</v>
      </c>
      <c r="P2109" s="14">
        <v>15.6</v>
      </c>
      <c r="Q2109" s="14">
        <f t="shared" si="73"/>
        <v>1.4000000000000004</v>
      </c>
      <c r="R2109" s="169">
        <f t="shared" si="74"/>
        <v>0.80000000000000016</v>
      </c>
    </row>
    <row r="2110" spans="13:18" x14ac:dyDescent="0.2">
      <c r="M2110" s="168" t="s">
        <v>63</v>
      </c>
      <c r="N2110" s="14" t="s">
        <v>64</v>
      </c>
      <c r="O2110" s="167">
        <v>40036</v>
      </c>
      <c r="P2110" s="14">
        <v>15.4</v>
      </c>
      <c r="Q2110" s="14">
        <f t="shared" si="73"/>
        <v>1.5999999999999996</v>
      </c>
      <c r="R2110" s="169">
        <f t="shared" si="74"/>
        <v>1.3333333333333333</v>
      </c>
    </row>
    <row r="2111" spans="13:18" x14ac:dyDescent="0.2">
      <c r="M2111" s="168" t="s">
        <v>63</v>
      </c>
      <c r="N2111" s="14" t="s">
        <v>64</v>
      </c>
      <c r="O2111" s="167">
        <v>40037</v>
      </c>
      <c r="P2111" s="14">
        <v>14.9</v>
      </c>
      <c r="Q2111" s="14">
        <f t="shared" si="73"/>
        <v>2.0999999999999996</v>
      </c>
      <c r="R2111" s="169">
        <f t="shared" si="74"/>
        <v>1.7</v>
      </c>
    </row>
    <row r="2112" spans="13:18" x14ac:dyDescent="0.2">
      <c r="M2112" s="168" t="s">
        <v>63</v>
      </c>
      <c r="N2112" s="14" t="s">
        <v>64</v>
      </c>
      <c r="O2112" s="167">
        <v>40038</v>
      </c>
      <c r="P2112" s="14">
        <v>11.9</v>
      </c>
      <c r="Q2112" s="14">
        <f t="shared" si="73"/>
        <v>5.0999999999999996</v>
      </c>
      <c r="R2112" s="169">
        <f t="shared" si="74"/>
        <v>2.9333333333333331</v>
      </c>
    </row>
    <row r="2113" spans="13:18" x14ac:dyDescent="0.2">
      <c r="M2113" s="168" t="s">
        <v>63</v>
      </c>
      <c r="N2113" s="14" t="s">
        <v>64</v>
      </c>
      <c r="O2113" s="167">
        <v>40039</v>
      </c>
      <c r="P2113" s="14">
        <v>10.7</v>
      </c>
      <c r="Q2113" s="14">
        <f t="shared" si="73"/>
        <v>6.3000000000000007</v>
      </c>
      <c r="R2113" s="169">
        <f t="shared" si="74"/>
        <v>4.5</v>
      </c>
    </row>
    <row r="2114" spans="13:18" x14ac:dyDescent="0.2">
      <c r="M2114" s="168" t="s">
        <v>63</v>
      </c>
      <c r="N2114" s="14" t="s">
        <v>64</v>
      </c>
      <c r="O2114" s="167">
        <v>40040</v>
      </c>
      <c r="P2114" s="14">
        <v>10.4</v>
      </c>
      <c r="Q2114" s="14">
        <f t="shared" si="73"/>
        <v>6.6</v>
      </c>
      <c r="R2114" s="169">
        <f t="shared" si="74"/>
        <v>6</v>
      </c>
    </row>
    <row r="2115" spans="13:18" x14ac:dyDescent="0.2">
      <c r="M2115" s="168" t="s">
        <v>63</v>
      </c>
      <c r="N2115" s="14" t="s">
        <v>64</v>
      </c>
      <c r="O2115" s="167">
        <v>40041</v>
      </c>
      <c r="P2115" s="14">
        <v>15.4</v>
      </c>
      <c r="Q2115" s="14">
        <f t="shared" si="73"/>
        <v>1.5999999999999996</v>
      </c>
      <c r="R2115" s="169">
        <f t="shared" si="74"/>
        <v>4.833333333333333</v>
      </c>
    </row>
    <row r="2116" spans="13:18" x14ac:dyDescent="0.2">
      <c r="M2116" s="168" t="s">
        <v>63</v>
      </c>
      <c r="N2116" s="14" t="s">
        <v>64</v>
      </c>
      <c r="O2116" s="167">
        <v>40042</v>
      </c>
      <c r="P2116" s="14">
        <v>13.9</v>
      </c>
      <c r="Q2116" s="14">
        <f t="shared" si="73"/>
        <v>3.0999999999999996</v>
      </c>
      <c r="R2116" s="169">
        <f t="shared" si="74"/>
        <v>3.7666666666666662</v>
      </c>
    </row>
    <row r="2117" spans="13:18" x14ac:dyDescent="0.2">
      <c r="M2117" s="168" t="s">
        <v>63</v>
      </c>
      <c r="N2117" s="14" t="s">
        <v>64</v>
      </c>
      <c r="O2117" s="167">
        <v>40043</v>
      </c>
      <c r="P2117" s="14">
        <v>12.6</v>
      </c>
      <c r="Q2117" s="14">
        <f t="shared" si="73"/>
        <v>4.4000000000000004</v>
      </c>
      <c r="R2117" s="169">
        <f t="shared" si="74"/>
        <v>3.0333333333333332</v>
      </c>
    </row>
    <row r="2118" spans="13:18" x14ac:dyDescent="0.2">
      <c r="M2118" s="168" t="s">
        <v>63</v>
      </c>
      <c r="N2118" s="14" t="s">
        <v>64</v>
      </c>
      <c r="O2118" s="167">
        <v>40044</v>
      </c>
      <c r="P2118" s="14">
        <v>13.3</v>
      </c>
      <c r="Q2118" s="14">
        <f t="shared" si="73"/>
        <v>3.6999999999999993</v>
      </c>
      <c r="R2118" s="169">
        <f t="shared" si="74"/>
        <v>3.7333333333333329</v>
      </c>
    </row>
    <row r="2119" spans="13:18" x14ac:dyDescent="0.2">
      <c r="M2119" s="168" t="s">
        <v>63</v>
      </c>
      <c r="N2119" s="14" t="s">
        <v>64</v>
      </c>
      <c r="O2119" s="167">
        <v>40045</v>
      </c>
      <c r="P2119" s="14">
        <v>18.100000000000001</v>
      </c>
      <c r="Q2119" s="14">
        <f t="shared" si="73"/>
        <v>0</v>
      </c>
      <c r="R2119" s="169">
        <f t="shared" si="74"/>
        <v>2.6999999999999997</v>
      </c>
    </row>
    <row r="2120" spans="13:18" x14ac:dyDescent="0.2">
      <c r="M2120" s="168" t="s">
        <v>63</v>
      </c>
      <c r="N2120" s="14" t="s">
        <v>64</v>
      </c>
      <c r="O2120" s="167">
        <v>40046</v>
      </c>
      <c r="P2120" s="14">
        <v>16.600000000000001</v>
      </c>
      <c r="Q2120" s="14">
        <f t="shared" si="73"/>
        <v>0.39999999999999858</v>
      </c>
      <c r="R2120" s="169">
        <f t="shared" si="74"/>
        <v>1.366666666666666</v>
      </c>
    </row>
    <row r="2121" spans="13:18" x14ac:dyDescent="0.2">
      <c r="M2121" s="168" t="s">
        <v>63</v>
      </c>
      <c r="N2121" s="14" t="s">
        <v>64</v>
      </c>
      <c r="O2121" s="167">
        <v>40047</v>
      </c>
      <c r="P2121" s="14">
        <v>15.7</v>
      </c>
      <c r="Q2121" s="14">
        <f t="shared" si="73"/>
        <v>1.3000000000000007</v>
      </c>
      <c r="R2121" s="169">
        <f t="shared" si="74"/>
        <v>0.56666666666666643</v>
      </c>
    </row>
    <row r="2122" spans="13:18" x14ac:dyDescent="0.2">
      <c r="M2122" s="168" t="s">
        <v>63</v>
      </c>
      <c r="N2122" s="14" t="s">
        <v>64</v>
      </c>
      <c r="O2122" s="167">
        <v>40048</v>
      </c>
      <c r="P2122" s="14">
        <v>13.3</v>
      </c>
      <c r="Q2122" s="14">
        <f t="shared" si="73"/>
        <v>3.6999999999999993</v>
      </c>
      <c r="R2122" s="169">
        <f t="shared" si="74"/>
        <v>1.7999999999999996</v>
      </c>
    </row>
    <row r="2123" spans="13:18" x14ac:dyDescent="0.2">
      <c r="M2123" s="168" t="s">
        <v>63</v>
      </c>
      <c r="N2123" s="14" t="s">
        <v>64</v>
      </c>
      <c r="O2123" s="167">
        <v>40049</v>
      </c>
      <c r="P2123" s="14">
        <v>13.8</v>
      </c>
      <c r="Q2123" s="14">
        <f t="shared" si="73"/>
        <v>3.1999999999999993</v>
      </c>
      <c r="R2123" s="169">
        <f t="shared" si="74"/>
        <v>2.7333333333333329</v>
      </c>
    </row>
    <row r="2124" spans="13:18" x14ac:dyDescent="0.2">
      <c r="M2124" s="168" t="s">
        <v>63</v>
      </c>
      <c r="N2124" s="14" t="s">
        <v>64</v>
      </c>
      <c r="O2124" s="167">
        <v>40050</v>
      </c>
      <c r="P2124" s="14">
        <v>15</v>
      </c>
      <c r="Q2124" s="14">
        <f t="shared" si="73"/>
        <v>2</v>
      </c>
      <c r="R2124" s="169">
        <f t="shared" si="74"/>
        <v>2.9666666666666663</v>
      </c>
    </row>
    <row r="2125" spans="13:18" x14ac:dyDescent="0.2">
      <c r="M2125" s="168" t="s">
        <v>63</v>
      </c>
      <c r="N2125" s="14" t="s">
        <v>64</v>
      </c>
      <c r="O2125" s="167">
        <v>40051</v>
      </c>
      <c r="P2125" s="14">
        <v>14.4</v>
      </c>
      <c r="Q2125" s="14">
        <f t="shared" ref="Q2125:Q2188" si="75">IF($D$45&gt;P2125,$D$45-P2125,0)</f>
        <v>2.5999999999999996</v>
      </c>
      <c r="R2125" s="169">
        <f t="shared" si="74"/>
        <v>2.5999999999999996</v>
      </c>
    </row>
    <row r="2126" spans="13:18" x14ac:dyDescent="0.2">
      <c r="M2126" s="168" t="s">
        <v>63</v>
      </c>
      <c r="N2126" s="14" t="s">
        <v>64</v>
      </c>
      <c r="O2126" s="167">
        <v>40052</v>
      </c>
      <c r="P2126" s="14">
        <v>14.3</v>
      </c>
      <c r="Q2126" s="14">
        <f t="shared" si="75"/>
        <v>2.6999999999999993</v>
      </c>
      <c r="R2126" s="169">
        <f t="shared" si="74"/>
        <v>2.4333333333333331</v>
      </c>
    </row>
    <row r="2127" spans="13:18" x14ac:dyDescent="0.2">
      <c r="M2127" s="168" t="s">
        <v>63</v>
      </c>
      <c r="N2127" s="14" t="s">
        <v>64</v>
      </c>
      <c r="O2127" s="167">
        <v>40053</v>
      </c>
      <c r="P2127" s="14">
        <v>15.1</v>
      </c>
      <c r="Q2127" s="14">
        <f t="shared" si="75"/>
        <v>1.9000000000000004</v>
      </c>
      <c r="R2127" s="169">
        <f t="shared" ref="R2127:R2190" si="76">AVERAGE(Q2125:Q2127)</f>
        <v>2.4</v>
      </c>
    </row>
    <row r="2128" spans="13:18" x14ac:dyDescent="0.2">
      <c r="M2128" s="168" t="s">
        <v>63</v>
      </c>
      <c r="N2128" s="14" t="s">
        <v>64</v>
      </c>
      <c r="O2128" s="167">
        <v>40054</v>
      </c>
      <c r="P2128" s="14">
        <v>12.7</v>
      </c>
      <c r="Q2128" s="14">
        <f t="shared" si="75"/>
        <v>4.3000000000000007</v>
      </c>
      <c r="R2128" s="169">
        <f t="shared" si="76"/>
        <v>2.9666666666666668</v>
      </c>
    </row>
    <row r="2129" spans="13:18" x14ac:dyDescent="0.2">
      <c r="M2129" s="168" t="s">
        <v>63</v>
      </c>
      <c r="N2129" s="14" t="s">
        <v>64</v>
      </c>
      <c r="O2129" s="167">
        <v>40055</v>
      </c>
      <c r="P2129" s="14">
        <v>13.1</v>
      </c>
      <c r="Q2129" s="14">
        <f t="shared" si="75"/>
        <v>3.9000000000000004</v>
      </c>
      <c r="R2129" s="169">
        <f t="shared" si="76"/>
        <v>3.3666666666666671</v>
      </c>
    </row>
    <row r="2130" spans="13:18" x14ac:dyDescent="0.2">
      <c r="M2130" s="168" t="s">
        <v>63</v>
      </c>
      <c r="N2130" s="14" t="s">
        <v>64</v>
      </c>
      <c r="O2130" s="167">
        <v>40056</v>
      </c>
      <c r="P2130" s="14">
        <v>13</v>
      </c>
      <c r="Q2130" s="14">
        <f t="shared" si="75"/>
        <v>4</v>
      </c>
      <c r="R2130" s="169">
        <f t="shared" si="76"/>
        <v>4.0666666666666673</v>
      </c>
    </row>
    <row r="2131" spans="13:18" x14ac:dyDescent="0.2">
      <c r="M2131" s="168" t="s">
        <v>63</v>
      </c>
      <c r="N2131" s="14" t="s">
        <v>64</v>
      </c>
      <c r="O2131" s="167">
        <v>40057</v>
      </c>
      <c r="P2131" s="14">
        <v>17.7</v>
      </c>
      <c r="Q2131" s="14">
        <f t="shared" si="75"/>
        <v>0</v>
      </c>
      <c r="R2131" s="169">
        <f t="shared" si="76"/>
        <v>2.6333333333333333</v>
      </c>
    </row>
    <row r="2132" spans="13:18" x14ac:dyDescent="0.2">
      <c r="M2132" s="168" t="s">
        <v>63</v>
      </c>
      <c r="N2132" s="14" t="s">
        <v>64</v>
      </c>
      <c r="O2132" s="167">
        <v>40058</v>
      </c>
      <c r="P2132" s="14">
        <v>14.1</v>
      </c>
      <c r="Q2132" s="14">
        <f t="shared" si="75"/>
        <v>2.9000000000000004</v>
      </c>
      <c r="R2132" s="169">
        <f t="shared" si="76"/>
        <v>2.3000000000000003</v>
      </c>
    </row>
    <row r="2133" spans="13:18" x14ac:dyDescent="0.2">
      <c r="M2133" s="168" t="s">
        <v>63</v>
      </c>
      <c r="N2133" s="14" t="s">
        <v>64</v>
      </c>
      <c r="O2133" s="167">
        <v>40059</v>
      </c>
      <c r="P2133" s="14">
        <v>13.6</v>
      </c>
      <c r="Q2133" s="14">
        <f t="shared" si="75"/>
        <v>3.4000000000000004</v>
      </c>
      <c r="R2133" s="169">
        <f t="shared" si="76"/>
        <v>2.1</v>
      </c>
    </row>
    <row r="2134" spans="13:18" x14ac:dyDescent="0.2">
      <c r="M2134" s="168" t="s">
        <v>63</v>
      </c>
      <c r="N2134" s="14" t="s">
        <v>64</v>
      </c>
      <c r="O2134" s="167">
        <v>40060</v>
      </c>
      <c r="P2134" s="14">
        <v>12.3</v>
      </c>
      <c r="Q2134" s="14">
        <f t="shared" si="75"/>
        <v>4.6999999999999993</v>
      </c>
      <c r="R2134" s="169">
        <f t="shared" si="76"/>
        <v>3.6666666666666665</v>
      </c>
    </row>
    <row r="2135" spans="13:18" x14ac:dyDescent="0.2">
      <c r="M2135" s="168" t="s">
        <v>63</v>
      </c>
      <c r="N2135" s="14" t="s">
        <v>64</v>
      </c>
      <c r="O2135" s="167">
        <v>40061</v>
      </c>
      <c r="P2135" s="14">
        <v>13.3</v>
      </c>
      <c r="Q2135" s="14">
        <f t="shared" si="75"/>
        <v>3.6999999999999993</v>
      </c>
      <c r="R2135" s="169">
        <f t="shared" si="76"/>
        <v>3.9333333333333331</v>
      </c>
    </row>
    <row r="2136" spans="13:18" x14ac:dyDescent="0.2">
      <c r="M2136" s="168" t="s">
        <v>63</v>
      </c>
      <c r="N2136" s="14" t="s">
        <v>64</v>
      </c>
      <c r="O2136" s="167">
        <v>40062</v>
      </c>
      <c r="P2136" s="14">
        <v>12.4</v>
      </c>
      <c r="Q2136" s="14">
        <f t="shared" si="75"/>
        <v>4.5999999999999996</v>
      </c>
      <c r="R2136" s="169">
        <f t="shared" si="76"/>
        <v>4.333333333333333</v>
      </c>
    </row>
    <row r="2137" spans="13:18" x14ac:dyDescent="0.2">
      <c r="M2137" s="168" t="s">
        <v>63</v>
      </c>
      <c r="N2137" s="14" t="s">
        <v>64</v>
      </c>
      <c r="O2137" s="167">
        <v>40063</v>
      </c>
      <c r="P2137" s="14">
        <v>11.1</v>
      </c>
      <c r="Q2137" s="14">
        <f t="shared" si="75"/>
        <v>5.9</v>
      </c>
      <c r="R2137" s="169">
        <f t="shared" si="76"/>
        <v>4.7333333333333334</v>
      </c>
    </row>
    <row r="2138" spans="13:18" x14ac:dyDescent="0.2">
      <c r="M2138" s="168" t="s">
        <v>63</v>
      </c>
      <c r="N2138" s="14" t="s">
        <v>64</v>
      </c>
      <c r="O2138" s="167">
        <v>40064</v>
      </c>
      <c r="P2138" s="14">
        <v>14.2</v>
      </c>
      <c r="Q2138" s="14">
        <f t="shared" si="75"/>
        <v>2.8000000000000007</v>
      </c>
      <c r="R2138" s="169">
        <f t="shared" si="76"/>
        <v>4.4333333333333336</v>
      </c>
    </row>
    <row r="2139" spans="13:18" x14ac:dyDescent="0.2">
      <c r="M2139" s="168" t="s">
        <v>63</v>
      </c>
      <c r="N2139" s="14" t="s">
        <v>64</v>
      </c>
      <c r="O2139" s="167">
        <v>40065</v>
      </c>
      <c r="P2139" s="14">
        <v>17.5</v>
      </c>
      <c r="Q2139" s="14">
        <f t="shared" si="75"/>
        <v>0</v>
      </c>
      <c r="R2139" s="169">
        <f t="shared" si="76"/>
        <v>2.9000000000000004</v>
      </c>
    </row>
    <row r="2140" spans="13:18" x14ac:dyDescent="0.2">
      <c r="M2140" s="168" t="s">
        <v>63</v>
      </c>
      <c r="N2140" s="14" t="s">
        <v>64</v>
      </c>
      <c r="O2140" s="167">
        <v>40066</v>
      </c>
      <c r="P2140" s="14">
        <v>11.4</v>
      </c>
      <c r="Q2140" s="14">
        <f t="shared" si="75"/>
        <v>5.6</v>
      </c>
      <c r="R2140" s="169">
        <f t="shared" si="76"/>
        <v>2.8000000000000003</v>
      </c>
    </row>
    <row r="2141" spans="13:18" x14ac:dyDescent="0.2">
      <c r="M2141" s="168" t="s">
        <v>63</v>
      </c>
      <c r="N2141" s="14" t="s">
        <v>64</v>
      </c>
      <c r="O2141" s="167">
        <v>40067</v>
      </c>
      <c r="P2141" s="14">
        <v>10</v>
      </c>
      <c r="Q2141" s="14">
        <f t="shared" si="75"/>
        <v>7</v>
      </c>
      <c r="R2141" s="169">
        <f t="shared" si="76"/>
        <v>4.2</v>
      </c>
    </row>
    <row r="2142" spans="13:18" x14ac:dyDescent="0.2">
      <c r="M2142" s="168" t="s">
        <v>63</v>
      </c>
      <c r="N2142" s="14" t="s">
        <v>64</v>
      </c>
      <c r="O2142" s="167">
        <v>40068</v>
      </c>
      <c r="P2142" s="14">
        <v>9.6</v>
      </c>
      <c r="Q2142" s="14">
        <f t="shared" si="75"/>
        <v>7.4</v>
      </c>
      <c r="R2142" s="169">
        <f t="shared" si="76"/>
        <v>6.666666666666667</v>
      </c>
    </row>
    <row r="2143" spans="13:18" x14ac:dyDescent="0.2">
      <c r="M2143" s="168" t="s">
        <v>63</v>
      </c>
      <c r="N2143" s="14" t="s">
        <v>64</v>
      </c>
      <c r="O2143" s="167">
        <v>40069</v>
      </c>
      <c r="P2143" s="14">
        <v>12.1</v>
      </c>
      <c r="Q2143" s="14">
        <f t="shared" si="75"/>
        <v>4.9000000000000004</v>
      </c>
      <c r="R2143" s="169">
        <f t="shared" si="76"/>
        <v>6.4333333333333336</v>
      </c>
    </row>
    <row r="2144" spans="13:18" x14ac:dyDescent="0.2">
      <c r="M2144" s="168" t="s">
        <v>63</v>
      </c>
      <c r="N2144" s="14" t="s">
        <v>64</v>
      </c>
      <c r="O2144" s="167">
        <v>40070</v>
      </c>
      <c r="P2144" s="14">
        <v>11.3</v>
      </c>
      <c r="Q2144" s="14">
        <f t="shared" si="75"/>
        <v>5.6999999999999993</v>
      </c>
      <c r="R2144" s="169">
        <f t="shared" si="76"/>
        <v>6</v>
      </c>
    </row>
    <row r="2145" spans="13:18" x14ac:dyDescent="0.2">
      <c r="M2145" s="168" t="s">
        <v>63</v>
      </c>
      <c r="N2145" s="14" t="s">
        <v>64</v>
      </c>
      <c r="O2145" s="167">
        <v>40071</v>
      </c>
      <c r="P2145" s="14">
        <v>8.3000000000000007</v>
      </c>
      <c r="Q2145" s="14">
        <f t="shared" si="75"/>
        <v>8.6999999999999993</v>
      </c>
      <c r="R2145" s="169">
        <f t="shared" si="76"/>
        <v>6.4333333333333327</v>
      </c>
    </row>
    <row r="2146" spans="13:18" x14ac:dyDescent="0.2">
      <c r="M2146" s="168" t="s">
        <v>63</v>
      </c>
      <c r="N2146" s="14" t="s">
        <v>64</v>
      </c>
      <c r="O2146" s="167">
        <v>40072</v>
      </c>
      <c r="P2146" s="14">
        <v>9.6999999999999993</v>
      </c>
      <c r="Q2146" s="14">
        <f t="shared" si="75"/>
        <v>7.3000000000000007</v>
      </c>
      <c r="R2146" s="169">
        <f t="shared" si="76"/>
        <v>7.2333333333333334</v>
      </c>
    </row>
    <row r="2147" spans="13:18" x14ac:dyDescent="0.2">
      <c r="M2147" s="168" t="s">
        <v>63</v>
      </c>
      <c r="N2147" s="14" t="s">
        <v>64</v>
      </c>
      <c r="O2147" s="167">
        <v>40073</v>
      </c>
      <c r="P2147" s="14">
        <v>7.9</v>
      </c>
      <c r="Q2147" s="14">
        <f t="shared" si="75"/>
        <v>9.1</v>
      </c>
      <c r="R2147" s="169">
        <f t="shared" si="76"/>
        <v>8.3666666666666671</v>
      </c>
    </row>
    <row r="2148" spans="13:18" x14ac:dyDescent="0.2">
      <c r="M2148" s="168" t="s">
        <v>63</v>
      </c>
      <c r="N2148" s="14" t="s">
        <v>64</v>
      </c>
      <c r="O2148" s="167">
        <v>40074</v>
      </c>
      <c r="P2148" s="14">
        <v>12</v>
      </c>
      <c r="Q2148" s="14">
        <f t="shared" si="75"/>
        <v>5</v>
      </c>
      <c r="R2148" s="169">
        <f t="shared" si="76"/>
        <v>7.1333333333333329</v>
      </c>
    </row>
    <row r="2149" spans="13:18" x14ac:dyDescent="0.2">
      <c r="M2149" s="168" t="s">
        <v>63</v>
      </c>
      <c r="N2149" s="14" t="s">
        <v>64</v>
      </c>
      <c r="O2149" s="167">
        <v>40075</v>
      </c>
      <c r="P2149" s="14">
        <v>11.8</v>
      </c>
      <c r="Q2149" s="14">
        <f t="shared" si="75"/>
        <v>5.1999999999999993</v>
      </c>
      <c r="R2149" s="169">
        <f t="shared" si="76"/>
        <v>6.4333333333333327</v>
      </c>
    </row>
    <row r="2150" spans="13:18" x14ac:dyDescent="0.2">
      <c r="M2150" s="168" t="s">
        <v>63</v>
      </c>
      <c r="N2150" s="14" t="s">
        <v>64</v>
      </c>
      <c r="O2150" s="167">
        <v>40076</v>
      </c>
      <c r="P2150" s="14">
        <v>11.2</v>
      </c>
      <c r="Q2150" s="14">
        <f t="shared" si="75"/>
        <v>5.8000000000000007</v>
      </c>
      <c r="R2150" s="169">
        <f t="shared" si="76"/>
        <v>5.333333333333333</v>
      </c>
    </row>
    <row r="2151" spans="13:18" x14ac:dyDescent="0.2">
      <c r="M2151" s="168" t="s">
        <v>63</v>
      </c>
      <c r="N2151" s="14" t="s">
        <v>64</v>
      </c>
      <c r="O2151" s="167">
        <v>40077</v>
      </c>
      <c r="P2151" s="14">
        <v>9.1999999999999993</v>
      </c>
      <c r="Q2151" s="14">
        <f t="shared" si="75"/>
        <v>7.8000000000000007</v>
      </c>
      <c r="R2151" s="169">
        <f t="shared" si="76"/>
        <v>6.2666666666666666</v>
      </c>
    </row>
    <row r="2152" spans="13:18" x14ac:dyDescent="0.2">
      <c r="M2152" s="168" t="s">
        <v>63</v>
      </c>
      <c r="N2152" s="14" t="s">
        <v>64</v>
      </c>
      <c r="O2152" s="167">
        <v>40078</v>
      </c>
      <c r="P2152" s="14">
        <v>13.4</v>
      </c>
      <c r="Q2152" s="14">
        <f t="shared" si="75"/>
        <v>3.5999999999999996</v>
      </c>
      <c r="R2152" s="169">
        <f t="shared" si="76"/>
        <v>5.7333333333333343</v>
      </c>
    </row>
    <row r="2153" spans="13:18" x14ac:dyDescent="0.2">
      <c r="M2153" s="168" t="s">
        <v>63</v>
      </c>
      <c r="N2153" s="14" t="s">
        <v>64</v>
      </c>
      <c r="O2153" s="167">
        <v>40079</v>
      </c>
      <c r="P2153" s="14">
        <v>11.2</v>
      </c>
      <c r="Q2153" s="14">
        <f t="shared" si="75"/>
        <v>5.8000000000000007</v>
      </c>
      <c r="R2153" s="169">
        <f t="shared" si="76"/>
        <v>5.7333333333333343</v>
      </c>
    </row>
    <row r="2154" spans="13:18" x14ac:dyDescent="0.2">
      <c r="M2154" s="168" t="s">
        <v>63</v>
      </c>
      <c r="N2154" s="14" t="s">
        <v>64</v>
      </c>
      <c r="O2154" s="167">
        <v>40080</v>
      </c>
      <c r="P2154" s="14">
        <v>8.6</v>
      </c>
      <c r="Q2154" s="14">
        <f t="shared" si="75"/>
        <v>8.4</v>
      </c>
      <c r="R2154" s="169">
        <f t="shared" si="76"/>
        <v>5.9333333333333336</v>
      </c>
    </row>
    <row r="2155" spans="13:18" x14ac:dyDescent="0.2">
      <c r="M2155" s="168" t="s">
        <v>63</v>
      </c>
      <c r="N2155" s="14" t="s">
        <v>64</v>
      </c>
      <c r="O2155" s="167">
        <v>40081</v>
      </c>
      <c r="P2155" s="14">
        <v>12.6</v>
      </c>
      <c r="Q2155" s="14">
        <f t="shared" si="75"/>
        <v>4.4000000000000004</v>
      </c>
      <c r="R2155" s="169">
        <f t="shared" si="76"/>
        <v>6.2</v>
      </c>
    </row>
    <row r="2156" spans="13:18" x14ac:dyDescent="0.2">
      <c r="M2156" s="168" t="s">
        <v>63</v>
      </c>
      <c r="N2156" s="14" t="s">
        <v>64</v>
      </c>
      <c r="O2156" s="167">
        <v>40082</v>
      </c>
      <c r="P2156" s="14">
        <v>13.7</v>
      </c>
      <c r="Q2156" s="14">
        <f t="shared" si="75"/>
        <v>3.3000000000000007</v>
      </c>
      <c r="R2156" s="169">
        <f t="shared" si="76"/>
        <v>5.3666666666666671</v>
      </c>
    </row>
    <row r="2157" spans="13:18" x14ac:dyDescent="0.2">
      <c r="M2157" s="168" t="s">
        <v>63</v>
      </c>
      <c r="N2157" s="14" t="s">
        <v>64</v>
      </c>
      <c r="O2157" s="167">
        <v>40083</v>
      </c>
      <c r="P2157" s="14">
        <v>12.1</v>
      </c>
      <c r="Q2157" s="14">
        <f t="shared" si="75"/>
        <v>4.9000000000000004</v>
      </c>
      <c r="R2157" s="169">
        <f t="shared" si="76"/>
        <v>4.2</v>
      </c>
    </row>
    <row r="2158" spans="13:18" x14ac:dyDescent="0.2">
      <c r="M2158" s="168" t="s">
        <v>63</v>
      </c>
      <c r="N2158" s="14" t="s">
        <v>64</v>
      </c>
      <c r="O2158" s="167">
        <v>40084</v>
      </c>
      <c r="P2158" s="14">
        <v>7.6</v>
      </c>
      <c r="Q2158" s="14">
        <f t="shared" si="75"/>
        <v>9.4</v>
      </c>
      <c r="R2158" s="169">
        <f t="shared" si="76"/>
        <v>5.8666666666666671</v>
      </c>
    </row>
    <row r="2159" spans="13:18" x14ac:dyDescent="0.2">
      <c r="M2159" s="168" t="s">
        <v>63</v>
      </c>
      <c r="N2159" s="14" t="s">
        <v>64</v>
      </c>
      <c r="O2159" s="167">
        <v>40085</v>
      </c>
      <c r="P2159" s="14">
        <v>5.7</v>
      </c>
      <c r="Q2159" s="14">
        <f t="shared" si="75"/>
        <v>11.3</v>
      </c>
      <c r="R2159" s="169">
        <f t="shared" si="76"/>
        <v>8.5333333333333332</v>
      </c>
    </row>
    <row r="2160" spans="13:18" x14ac:dyDescent="0.2">
      <c r="M2160" s="168" t="s">
        <v>63</v>
      </c>
      <c r="N2160" s="14" t="s">
        <v>64</v>
      </c>
      <c r="O2160" s="167">
        <v>40086</v>
      </c>
      <c r="P2160" s="14">
        <v>3.4</v>
      </c>
      <c r="Q2160" s="14">
        <f t="shared" si="75"/>
        <v>13.6</v>
      </c>
      <c r="R2160" s="169">
        <f t="shared" si="76"/>
        <v>11.433333333333335</v>
      </c>
    </row>
    <row r="2161" spans="13:18" x14ac:dyDescent="0.2">
      <c r="M2161" s="168" t="s">
        <v>63</v>
      </c>
      <c r="N2161" s="14" t="s">
        <v>64</v>
      </c>
      <c r="O2161" s="167">
        <v>40087</v>
      </c>
      <c r="P2161" s="14">
        <v>4</v>
      </c>
      <c r="Q2161" s="14">
        <f t="shared" si="75"/>
        <v>13</v>
      </c>
      <c r="R2161" s="169">
        <f t="shared" si="76"/>
        <v>12.633333333333333</v>
      </c>
    </row>
    <row r="2162" spans="13:18" x14ac:dyDescent="0.2">
      <c r="M2162" s="168" t="s">
        <v>63</v>
      </c>
      <c r="N2162" s="14" t="s">
        <v>64</v>
      </c>
      <c r="O2162" s="167">
        <v>40088</v>
      </c>
      <c r="P2162" s="14">
        <v>0.6</v>
      </c>
      <c r="Q2162" s="14">
        <f t="shared" si="75"/>
        <v>16.399999999999999</v>
      </c>
      <c r="R2162" s="169">
        <f t="shared" si="76"/>
        <v>14.333333333333334</v>
      </c>
    </row>
    <row r="2163" spans="13:18" x14ac:dyDescent="0.2">
      <c r="M2163" s="168" t="s">
        <v>63</v>
      </c>
      <c r="N2163" s="14" t="s">
        <v>64</v>
      </c>
      <c r="O2163" s="167">
        <v>40089</v>
      </c>
      <c r="P2163" s="14">
        <v>1.7</v>
      </c>
      <c r="Q2163" s="14">
        <f t="shared" si="75"/>
        <v>15.3</v>
      </c>
      <c r="R2163" s="169">
        <f t="shared" si="76"/>
        <v>14.9</v>
      </c>
    </row>
    <row r="2164" spans="13:18" x14ac:dyDescent="0.2">
      <c r="M2164" s="168" t="s">
        <v>63</v>
      </c>
      <c r="N2164" s="14" t="s">
        <v>64</v>
      </c>
      <c r="O2164" s="167">
        <v>40090</v>
      </c>
      <c r="P2164" s="14">
        <v>4.2</v>
      </c>
      <c r="Q2164" s="14">
        <f t="shared" si="75"/>
        <v>12.8</v>
      </c>
      <c r="R2164" s="169">
        <f t="shared" si="76"/>
        <v>14.833333333333334</v>
      </c>
    </row>
    <row r="2165" spans="13:18" x14ac:dyDescent="0.2">
      <c r="M2165" s="168" t="s">
        <v>63</v>
      </c>
      <c r="N2165" s="14" t="s">
        <v>64</v>
      </c>
      <c r="O2165" s="167">
        <v>40091</v>
      </c>
      <c r="P2165" s="14">
        <v>3</v>
      </c>
      <c r="Q2165" s="14">
        <f t="shared" si="75"/>
        <v>14</v>
      </c>
      <c r="R2165" s="169">
        <f t="shared" si="76"/>
        <v>14.033333333333333</v>
      </c>
    </row>
    <row r="2166" spans="13:18" x14ac:dyDescent="0.2">
      <c r="M2166" s="168" t="s">
        <v>63</v>
      </c>
      <c r="N2166" s="14" t="s">
        <v>64</v>
      </c>
      <c r="O2166" s="167">
        <v>40092</v>
      </c>
      <c r="P2166" s="14">
        <v>1.4</v>
      </c>
      <c r="Q2166" s="14">
        <f t="shared" si="75"/>
        <v>15.6</v>
      </c>
      <c r="R2166" s="169">
        <f t="shared" si="76"/>
        <v>14.133333333333333</v>
      </c>
    </row>
    <row r="2167" spans="13:18" x14ac:dyDescent="0.2">
      <c r="M2167" s="168" t="s">
        <v>63</v>
      </c>
      <c r="N2167" s="14" t="s">
        <v>64</v>
      </c>
      <c r="O2167" s="167">
        <v>40093</v>
      </c>
      <c r="P2167" s="14">
        <v>7.3</v>
      </c>
      <c r="Q2167" s="14">
        <f t="shared" si="75"/>
        <v>9.6999999999999993</v>
      </c>
      <c r="R2167" s="169">
        <f t="shared" si="76"/>
        <v>13.1</v>
      </c>
    </row>
    <row r="2168" spans="13:18" x14ac:dyDescent="0.2">
      <c r="M2168" s="168" t="s">
        <v>63</v>
      </c>
      <c r="N2168" s="14" t="s">
        <v>64</v>
      </c>
      <c r="O2168" s="167">
        <v>40094</v>
      </c>
      <c r="P2168" s="14">
        <v>2.9</v>
      </c>
      <c r="Q2168" s="14">
        <f t="shared" si="75"/>
        <v>14.1</v>
      </c>
      <c r="R2168" s="169">
        <f t="shared" si="76"/>
        <v>13.133333333333333</v>
      </c>
    </row>
    <row r="2169" spans="13:18" x14ac:dyDescent="0.2">
      <c r="M2169" s="168" t="s">
        <v>63</v>
      </c>
      <c r="N2169" s="14" t="s">
        <v>64</v>
      </c>
      <c r="O2169" s="167">
        <v>40095</v>
      </c>
      <c r="P2169" s="14">
        <v>2.4</v>
      </c>
      <c r="Q2169" s="14">
        <f t="shared" si="75"/>
        <v>14.6</v>
      </c>
      <c r="R2169" s="169">
        <f t="shared" si="76"/>
        <v>12.799999999999999</v>
      </c>
    </row>
    <row r="2170" spans="13:18" x14ac:dyDescent="0.2">
      <c r="M2170" s="168" t="s">
        <v>63</v>
      </c>
      <c r="N2170" s="14" t="s">
        <v>64</v>
      </c>
      <c r="O2170" s="167">
        <v>40096</v>
      </c>
      <c r="P2170" s="14">
        <v>0.2</v>
      </c>
      <c r="Q2170" s="14">
        <f t="shared" si="75"/>
        <v>16.8</v>
      </c>
      <c r="R2170" s="169">
        <f t="shared" si="76"/>
        <v>15.166666666666666</v>
      </c>
    </row>
    <row r="2171" spans="13:18" x14ac:dyDescent="0.2">
      <c r="M2171" s="168" t="s">
        <v>63</v>
      </c>
      <c r="N2171" s="14" t="s">
        <v>64</v>
      </c>
      <c r="O2171" s="167">
        <v>40097</v>
      </c>
      <c r="P2171" s="14">
        <v>1.9</v>
      </c>
      <c r="Q2171" s="14">
        <f t="shared" si="75"/>
        <v>15.1</v>
      </c>
      <c r="R2171" s="169">
        <f t="shared" si="76"/>
        <v>15.5</v>
      </c>
    </row>
    <row r="2172" spans="13:18" x14ac:dyDescent="0.2">
      <c r="M2172" s="168" t="s">
        <v>63</v>
      </c>
      <c r="N2172" s="14" t="s">
        <v>64</v>
      </c>
      <c r="O2172" s="167">
        <v>40098</v>
      </c>
      <c r="P2172" s="14">
        <v>2.7</v>
      </c>
      <c r="Q2172" s="14">
        <f t="shared" si="75"/>
        <v>14.3</v>
      </c>
      <c r="R2172" s="169">
        <f t="shared" si="76"/>
        <v>15.4</v>
      </c>
    </row>
    <row r="2173" spans="13:18" x14ac:dyDescent="0.2">
      <c r="M2173" s="168" t="s">
        <v>63</v>
      </c>
      <c r="N2173" s="14" t="s">
        <v>64</v>
      </c>
      <c r="O2173" s="167">
        <v>40099</v>
      </c>
      <c r="P2173" s="14">
        <v>1.8</v>
      </c>
      <c r="Q2173" s="14">
        <f t="shared" si="75"/>
        <v>15.2</v>
      </c>
      <c r="R2173" s="169">
        <f t="shared" si="76"/>
        <v>14.866666666666665</v>
      </c>
    </row>
    <row r="2174" spans="13:18" x14ac:dyDescent="0.2">
      <c r="M2174" s="168" t="s">
        <v>63</v>
      </c>
      <c r="N2174" s="14" t="s">
        <v>64</v>
      </c>
      <c r="O2174" s="167">
        <v>40100</v>
      </c>
      <c r="P2174" s="14">
        <v>-2.1</v>
      </c>
      <c r="Q2174" s="14">
        <f t="shared" si="75"/>
        <v>19.100000000000001</v>
      </c>
      <c r="R2174" s="169">
        <f t="shared" si="76"/>
        <v>16.2</v>
      </c>
    </row>
    <row r="2175" spans="13:18" x14ac:dyDescent="0.2">
      <c r="M2175" s="168" t="s">
        <v>63</v>
      </c>
      <c r="N2175" s="14" t="s">
        <v>64</v>
      </c>
      <c r="O2175" s="167">
        <v>40101</v>
      </c>
      <c r="P2175" s="14">
        <v>-1</v>
      </c>
      <c r="Q2175" s="14">
        <f t="shared" si="75"/>
        <v>18</v>
      </c>
      <c r="R2175" s="169">
        <f t="shared" si="76"/>
        <v>17.433333333333334</v>
      </c>
    </row>
    <row r="2176" spans="13:18" x14ac:dyDescent="0.2">
      <c r="M2176" s="168" t="s">
        <v>63</v>
      </c>
      <c r="N2176" s="14" t="s">
        <v>64</v>
      </c>
      <c r="O2176" s="167">
        <v>40102</v>
      </c>
      <c r="P2176" s="14">
        <v>4.7</v>
      </c>
      <c r="Q2176" s="14">
        <f t="shared" si="75"/>
        <v>12.3</v>
      </c>
      <c r="R2176" s="169">
        <f t="shared" si="76"/>
        <v>16.466666666666669</v>
      </c>
    </row>
    <row r="2177" spans="13:18" x14ac:dyDescent="0.2">
      <c r="M2177" s="168" t="s">
        <v>63</v>
      </c>
      <c r="N2177" s="14" t="s">
        <v>64</v>
      </c>
      <c r="O2177" s="167">
        <v>40103</v>
      </c>
      <c r="P2177" s="14">
        <v>4.4000000000000004</v>
      </c>
      <c r="Q2177" s="14">
        <f t="shared" si="75"/>
        <v>12.6</v>
      </c>
      <c r="R2177" s="169">
        <f t="shared" si="76"/>
        <v>14.299999999999999</v>
      </c>
    </row>
    <row r="2178" spans="13:18" x14ac:dyDescent="0.2">
      <c r="M2178" s="168" t="s">
        <v>63</v>
      </c>
      <c r="N2178" s="14" t="s">
        <v>64</v>
      </c>
      <c r="O2178" s="167">
        <v>40104</v>
      </c>
      <c r="P2178" s="14">
        <v>-0.6</v>
      </c>
      <c r="Q2178" s="14">
        <f t="shared" si="75"/>
        <v>17.600000000000001</v>
      </c>
      <c r="R2178" s="169">
        <f t="shared" si="76"/>
        <v>14.166666666666666</v>
      </c>
    </row>
    <row r="2179" spans="13:18" x14ac:dyDescent="0.2">
      <c r="M2179" s="168" t="s">
        <v>63</v>
      </c>
      <c r="N2179" s="14" t="s">
        <v>64</v>
      </c>
      <c r="O2179" s="167">
        <v>40105</v>
      </c>
      <c r="P2179" s="14">
        <v>0.7</v>
      </c>
      <c r="Q2179" s="14">
        <f t="shared" si="75"/>
        <v>16.3</v>
      </c>
      <c r="R2179" s="169">
        <f t="shared" si="76"/>
        <v>15.5</v>
      </c>
    </row>
    <row r="2180" spans="13:18" x14ac:dyDescent="0.2">
      <c r="M2180" s="168" t="s">
        <v>63</v>
      </c>
      <c r="N2180" s="14" t="s">
        <v>64</v>
      </c>
      <c r="O2180" s="167">
        <v>40106</v>
      </c>
      <c r="P2180" s="14">
        <v>-0.3</v>
      </c>
      <c r="Q2180" s="14">
        <f t="shared" si="75"/>
        <v>17.3</v>
      </c>
      <c r="R2180" s="169">
        <f t="shared" si="76"/>
        <v>17.066666666666666</v>
      </c>
    </row>
    <row r="2181" spans="13:18" x14ac:dyDescent="0.2">
      <c r="M2181" s="168" t="s">
        <v>63</v>
      </c>
      <c r="N2181" s="14" t="s">
        <v>64</v>
      </c>
      <c r="O2181" s="167">
        <v>40107</v>
      </c>
      <c r="P2181" s="14">
        <v>3.5</v>
      </c>
      <c r="Q2181" s="14">
        <f t="shared" si="75"/>
        <v>13.5</v>
      </c>
      <c r="R2181" s="169">
        <f t="shared" si="76"/>
        <v>15.700000000000001</v>
      </c>
    </row>
    <row r="2182" spans="13:18" x14ac:dyDescent="0.2">
      <c r="M2182" s="168" t="s">
        <v>63</v>
      </c>
      <c r="N2182" s="14" t="s">
        <v>64</v>
      </c>
      <c r="O2182" s="167">
        <v>40108</v>
      </c>
      <c r="P2182" s="14">
        <v>5.0999999999999996</v>
      </c>
      <c r="Q2182" s="14">
        <f t="shared" si="75"/>
        <v>11.9</v>
      </c>
      <c r="R2182" s="169">
        <f t="shared" si="76"/>
        <v>14.233333333333334</v>
      </c>
    </row>
    <row r="2183" spans="13:18" x14ac:dyDescent="0.2">
      <c r="M2183" s="168" t="s">
        <v>63</v>
      </c>
      <c r="N2183" s="14" t="s">
        <v>64</v>
      </c>
      <c r="O2183" s="167">
        <v>40109</v>
      </c>
      <c r="P2183" s="14">
        <v>4.0999999999999996</v>
      </c>
      <c r="Q2183" s="14">
        <f t="shared" si="75"/>
        <v>12.9</v>
      </c>
      <c r="R2183" s="169">
        <f t="shared" si="76"/>
        <v>12.766666666666666</v>
      </c>
    </row>
    <row r="2184" spans="13:18" x14ac:dyDescent="0.2">
      <c r="M2184" s="168" t="s">
        <v>63</v>
      </c>
      <c r="N2184" s="14" t="s">
        <v>64</v>
      </c>
      <c r="O2184" s="167">
        <v>40110</v>
      </c>
      <c r="P2184" s="14">
        <v>2.4</v>
      </c>
      <c r="Q2184" s="14">
        <f t="shared" si="75"/>
        <v>14.6</v>
      </c>
      <c r="R2184" s="169">
        <f t="shared" si="76"/>
        <v>13.133333333333333</v>
      </c>
    </row>
    <row r="2185" spans="13:18" x14ac:dyDescent="0.2">
      <c r="M2185" s="168" t="s">
        <v>63</v>
      </c>
      <c r="N2185" s="14" t="s">
        <v>64</v>
      </c>
      <c r="O2185" s="167">
        <v>40111</v>
      </c>
      <c r="P2185" s="14">
        <v>4.7</v>
      </c>
      <c r="Q2185" s="14">
        <f t="shared" si="75"/>
        <v>12.3</v>
      </c>
      <c r="R2185" s="169">
        <f t="shared" si="76"/>
        <v>13.266666666666666</v>
      </c>
    </row>
    <row r="2186" spans="13:18" x14ac:dyDescent="0.2">
      <c r="M2186" s="168" t="s">
        <v>63</v>
      </c>
      <c r="N2186" s="14" t="s">
        <v>64</v>
      </c>
      <c r="O2186" s="167">
        <v>40112</v>
      </c>
      <c r="P2186" s="14">
        <v>5.0999999999999996</v>
      </c>
      <c r="Q2186" s="14">
        <f t="shared" si="75"/>
        <v>11.9</v>
      </c>
      <c r="R2186" s="169">
        <f t="shared" si="76"/>
        <v>12.933333333333332</v>
      </c>
    </row>
    <row r="2187" spans="13:18" x14ac:dyDescent="0.2">
      <c r="M2187" s="168" t="s">
        <v>63</v>
      </c>
      <c r="N2187" s="14" t="s">
        <v>64</v>
      </c>
      <c r="O2187" s="167">
        <v>40113</v>
      </c>
      <c r="P2187" s="14">
        <v>0.5</v>
      </c>
      <c r="Q2187" s="14">
        <f t="shared" si="75"/>
        <v>16.5</v>
      </c>
      <c r="R2187" s="169">
        <f t="shared" si="76"/>
        <v>13.566666666666668</v>
      </c>
    </row>
    <row r="2188" spans="13:18" x14ac:dyDescent="0.2">
      <c r="M2188" s="168" t="s">
        <v>63</v>
      </c>
      <c r="N2188" s="14" t="s">
        <v>64</v>
      </c>
      <c r="O2188" s="167">
        <v>40114</v>
      </c>
      <c r="P2188" s="14">
        <v>-0.7</v>
      </c>
      <c r="Q2188" s="14">
        <f t="shared" si="75"/>
        <v>17.7</v>
      </c>
      <c r="R2188" s="169">
        <f t="shared" si="76"/>
        <v>15.366666666666665</v>
      </c>
    </row>
    <row r="2189" spans="13:18" x14ac:dyDescent="0.2">
      <c r="M2189" s="168" t="s">
        <v>63</v>
      </c>
      <c r="N2189" s="14" t="s">
        <v>64</v>
      </c>
      <c r="O2189" s="167">
        <v>40115</v>
      </c>
      <c r="P2189" s="14">
        <v>-2.2999999999999998</v>
      </c>
      <c r="Q2189" s="14">
        <f t="shared" ref="Q2189:Q2252" si="77">IF($D$45&gt;P2189,$D$45-P2189,0)</f>
        <v>19.3</v>
      </c>
      <c r="R2189" s="169">
        <f t="shared" si="76"/>
        <v>17.833333333333332</v>
      </c>
    </row>
    <row r="2190" spans="13:18" x14ac:dyDescent="0.2">
      <c r="M2190" s="168" t="s">
        <v>63</v>
      </c>
      <c r="N2190" s="14" t="s">
        <v>64</v>
      </c>
      <c r="O2190" s="167">
        <v>40116</v>
      </c>
      <c r="P2190" s="14">
        <v>-2.1</v>
      </c>
      <c r="Q2190" s="14">
        <f t="shared" si="77"/>
        <v>19.100000000000001</v>
      </c>
      <c r="R2190" s="169">
        <f t="shared" si="76"/>
        <v>18.7</v>
      </c>
    </row>
    <row r="2191" spans="13:18" x14ac:dyDescent="0.2">
      <c r="M2191" s="168" t="s">
        <v>63</v>
      </c>
      <c r="N2191" s="14" t="s">
        <v>64</v>
      </c>
      <c r="O2191" s="167">
        <v>40117</v>
      </c>
      <c r="P2191" s="14">
        <v>-1.2</v>
      </c>
      <c r="Q2191" s="14">
        <f t="shared" si="77"/>
        <v>18.2</v>
      </c>
      <c r="R2191" s="169">
        <f t="shared" ref="R2191:R2254" si="78">AVERAGE(Q2189:Q2191)</f>
        <v>18.866666666666671</v>
      </c>
    </row>
    <row r="2192" spans="13:18" x14ac:dyDescent="0.2">
      <c r="M2192" s="168" t="s">
        <v>63</v>
      </c>
      <c r="N2192" s="14" t="s">
        <v>64</v>
      </c>
      <c r="O2192" s="167">
        <v>40118</v>
      </c>
      <c r="P2192" s="14">
        <v>1</v>
      </c>
      <c r="Q2192" s="14">
        <f t="shared" si="77"/>
        <v>16</v>
      </c>
      <c r="R2192" s="169">
        <f t="shared" si="78"/>
        <v>17.766666666666666</v>
      </c>
    </row>
    <row r="2193" spans="13:18" x14ac:dyDescent="0.2">
      <c r="M2193" s="168" t="s">
        <v>63</v>
      </c>
      <c r="N2193" s="14" t="s">
        <v>64</v>
      </c>
      <c r="O2193" s="167">
        <v>40119</v>
      </c>
      <c r="P2193" s="14">
        <v>1.8</v>
      </c>
      <c r="Q2193" s="14">
        <f t="shared" si="77"/>
        <v>15.2</v>
      </c>
      <c r="R2193" s="169">
        <f t="shared" si="78"/>
        <v>16.466666666666669</v>
      </c>
    </row>
    <row r="2194" spans="13:18" x14ac:dyDescent="0.2">
      <c r="M2194" s="168" t="s">
        <v>63</v>
      </c>
      <c r="N2194" s="14" t="s">
        <v>64</v>
      </c>
      <c r="O2194" s="167">
        <v>40120</v>
      </c>
      <c r="P2194" s="14">
        <v>3.4</v>
      </c>
      <c r="Q2194" s="14">
        <f t="shared" si="77"/>
        <v>13.6</v>
      </c>
      <c r="R2194" s="169">
        <f t="shared" si="78"/>
        <v>14.933333333333332</v>
      </c>
    </row>
    <row r="2195" spans="13:18" x14ac:dyDescent="0.2">
      <c r="M2195" s="168" t="s">
        <v>63</v>
      </c>
      <c r="N2195" s="14" t="s">
        <v>64</v>
      </c>
      <c r="O2195" s="167">
        <v>40121</v>
      </c>
      <c r="P2195" s="14">
        <v>1.3</v>
      </c>
      <c r="Q2195" s="14">
        <f t="shared" si="77"/>
        <v>15.7</v>
      </c>
      <c r="R2195" s="169">
        <f t="shared" si="78"/>
        <v>14.833333333333334</v>
      </c>
    </row>
    <row r="2196" spans="13:18" x14ac:dyDescent="0.2">
      <c r="M2196" s="168" t="s">
        <v>63</v>
      </c>
      <c r="N2196" s="14" t="s">
        <v>64</v>
      </c>
      <c r="O2196" s="167">
        <v>40122</v>
      </c>
      <c r="P2196" s="14">
        <v>0</v>
      </c>
      <c r="Q2196" s="14">
        <f t="shared" si="77"/>
        <v>17</v>
      </c>
      <c r="R2196" s="169">
        <f t="shared" si="78"/>
        <v>15.433333333333332</v>
      </c>
    </row>
    <row r="2197" spans="13:18" x14ac:dyDescent="0.2">
      <c r="M2197" s="168" t="s">
        <v>63</v>
      </c>
      <c r="N2197" s="14" t="s">
        <v>64</v>
      </c>
      <c r="O2197" s="167">
        <v>40123</v>
      </c>
      <c r="P2197" s="14">
        <v>0.2</v>
      </c>
      <c r="Q2197" s="14">
        <f t="shared" si="77"/>
        <v>16.8</v>
      </c>
      <c r="R2197" s="169">
        <f t="shared" si="78"/>
        <v>16.5</v>
      </c>
    </row>
    <row r="2198" spans="13:18" x14ac:dyDescent="0.2">
      <c r="M2198" s="168" t="s">
        <v>63</v>
      </c>
      <c r="N2198" s="14" t="s">
        <v>64</v>
      </c>
      <c r="O2198" s="167">
        <v>40124</v>
      </c>
      <c r="P2198" s="14">
        <v>4.4000000000000004</v>
      </c>
      <c r="Q2198" s="14">
        <f t="shared" si="77"/>
        <v>12.6</v>
      </c>
      <c r="R2198" s="169">
        <f t="shared" si="78"/>
        <v>15.466666666666667</v>
      </c>
    </row>
    <row r="2199" spans="13:18" x14ac:dyDescent="0.2">
      <c r="M2199" s="168" t="s">
        <v>63</v>
      </c>
      <c r="N2199" s="14" t="s">
        <v>64</v>
      </c>
      <c r="O2199" s="167">
        <v>40125</v>
      </c>
      <c r="P2199" s="14">
        <v>4.2</v>
      </c>
      <c r="Q2199" s="14">
        <f t="shared" si="77"/>
        <v>12.8</v>
      </c>
      <c r="R2199" s="169">
        <f t="shared" si="78"/>
        <v>14.066666666666668</v>
      </c>
    </row>
    <row r="2200" spans="13:18" x14ac:dyDescent="0.2">
      <c r="M2200" s="168" t="s">
        <v>63</v>
      </c>
      <c r="N2200" s="14" t="s">
        <v>64</v>
      </c>
      <c r="O2200" s="167">
        <v>40126</v>
      </c>
      <c r="P2200" s="14">
        <v>2</v>
      </c>
      <c r="Q2200" s="14">
        <f t="shared" si="77"/>
        <v>15</v>
      </c>
      <c r="R2200" s="169">
        <f t="shared" si="78"/>
        <v>13.466666666666667</v>
      </c>
    </row>
    <row r="2201" spans="13:18" x14ac:dyDescent="0.2">
      <c r="M2201" s="168" t="s">
        <v>63</v>
      </c>
      <c r="N2201" s="14" t="s">
        <v>64</v>
      </c>
      <c r="O2201" s="167">
        <v>40127</v>
      </c>
      <c r="P2201" s="14">
        <v>-1.3</v>
      </c>
      <c r="Q2201" s="14">
        <f t="shared" si="77"/>
        <v>18.3</v>
      </c>
      <c r="R2201" s="169">
        <f t="shared" si="78"/>
        <v>15.366666666666667</v>
      </c>
    </row>
    <row r="2202" spans="13:18" x14ac:dyDescent="0.2">
      <c r="M2202" s="168" t="s">
        <v>63</v>
      </c>
      <c r="N2202" s="14" t="s">
        <v>64</v>
      </c>
      <c r="O2202" s="167">
        <v>40128</v>
      </c>
      <c r="P2202" s="14">
        <v>-0.9</v>
      </c>
      <c r="Q2202" s="14">
        <f t="shared" si="77"/>
        <v>17.899999999999999</v>
      </c>
      <c r="R2202" s="169">
        <f t="shared" si="78"/>
        <v>17.066666666666666</v>
      </c>
    </row>
    <row r="2203" spans="13:18" x14ac:dyDescent="0.2">
      <c r="M2203" s="168" t="s">
        <v>63</v>
      </c>
      <c r="N2203" s="14" t="s">
        <v>64</v>
      </c>
      <c r="O2203" s="167">
        <v>40129</v>
      </c>
      <c r="P2203" s="14">
        <v>-1.2</v>
      </c>
      <c r="Q2203" s="14">
        <f t="shared" si="77"/>
        <v>18.2</v>
      </c>
      <c r="R2203" s="169">
        <f t="shared" si="78"/>
        <v>18.133333333333336</v>
      </c>
    </row>
    <row r="2204" spans="13:18" x14ac:dyDescent="0.2">
      <c r="M2204" s="168" t="s">
        <v>63</v>
      </c>
      <c r="N2204" s="14" t="s">
        <v>64</v>
      </c>
      <c r="O2204" s="167">
        <v>40130</v>
      </c>
      <c r="P2204" s="14">
        <v>-1.9</v>
      </c>
      <c r="Q2204" s="14">
        <f t="shared" si="77"/>
        <v>18.899999999999999</v>
      </c>
      <c r="R2204" s="169">
        <f t="shared" si="78"/>
        <v>18.333333333333332</v>
      </c>
    </row>
    <row r="2205" spans="13:18" x14ac:dyDescent="0.2">
      <c r="M2205" s="168" t="s">
        <v>63</v>
      </c>
      <c r="N2205" s="14" t="s">
        <v>64</v>
      </c>
      <c r="O2205" s="167">
        <v>40131</v>
      </c>
      <c r="P2205" s="14">
        <v>0.7</v>
      </c>
      <c r="Q2205" s="14">
        <f t="shared" si="77"/>
        <v>16.3</v>
      </c>
      <c r="R2205" s="169">
        <f t="shared" si="78"/>
        <v>17.799999999999997</v>
      </c>
    </row>
    <row r="2206" spans="13:18" x14ac:dyDescent="0.2">
      <c r="M2206" s="168" t="s">
        <v>63</v>
      </c>
      <c r="N2206" s="14" t="s">
        <v>64</v>
      </c>
      <c r="O2206" s="167">
        <v>40132</v>
      </c>
      <c r="P2206" s="14">
        <v>6.8</v>
      </c>
      <c r="Q2206" s="14">
        <f t="shared" si="77"/>
        <v>10.199999999999999</v>
      </c>
      <c r="R2206" s="169">
        <f t="shared" si="78"/>
        <v>15.133333333333335</v>
      </c>
    </row>
    <row r="2207" spans="13:18" x14ac:dyDescent="0.2">
      <c r="M2207" s="168" t="s">
        <v>63</v>
      </c>
      <c r="N2207" s="14" t="s">
        <v>64</v>
      </c>
      <c r="O2207" s="167">
        <v>40133</v>
      </c>
      <c r="P2207" s="14">
        <v>4.5</v>
      </c>
      <c r="Q2207" s="14">
        <f t="shared" si="77"/>
        <v>12.5</v>
      </c>
      <c r="R2207" s="169">
        <f t="shared" si="78"/>
        <v>13</v>
      </c>
    </row>
    <row r="2208" spans="13:18" x14ac:dyDescent="0.2">
      <c r="M2208" s="168" t="s">
        <v>63</v>
      </c>
      <c r="N2208" s="14" t="s">
        <v>64</v>
      </c>
      <c r="O2208" s="167">
        <v>40134</v>
      </c>
      <c r="P2208" s="14">
        <v>4.9000000000000004</v>
      </c>
      <c r="Q2208" s="14">
        <f t="shared" si="77"/>
        <v>12.1</v>
      </c>
      <c r="R2208" s="169">
        <f t="shared" si="78"/>
        <v>11.6</v>
      </c>
    </row>
    <row r="2209" spans="13:18" x14ac:dyDescent="0.2">
      <c r="M2209" s="168" t="s">
        <v>63</v>
      </c>
      <c r="N2209" s="14" t="s">
        <v>64</v>
      </c>
      <c r="O2209" s="167">
        <v>40135</v>
      </c>
      <c r="P2209" s="14">
        <v>5</v>
      </c>
      <c r="Q2209" s="14">
        <f t="shared" si="77"/>
        <v>12</v>
      </c>
      <c r="R2209" s="169">
        <f t="shared" si="78"/>
        <v>12.200000000000001</v>
      </c>
    </row>
    <row r="2210" spans="13:18" x14ac:dyDescent="0.2">
      <c r="M2210" s="168" t="s">
        <v>63</v>
      </c>
      <c r="N2210" s="14" t="s">
        <v>64</v>
      </c>
      <c r="O2210" s="167">
        <v>40136</v>
      </c>
      <c r="P2210" s="14">
        <v>0.7</v>
      </c>
      <c r="Q2210" s="14">
        <f t="shared" si="77"/>
        <v>16.3</v>
      </c>
      <c r="R2210" s="169">
        <f t="shared" si="78"/>
        <v>13.466666666666669</v>
      </c>
    </row>
    <row r="2211" spans="13:18" x14ac:dyDescent="0.2">
      <c r="M2211" s="168" t="s">
        <v>63</v>
      </c>
      <c r="N2211" s="14" t="s">
        <v>64</v>
      </c>
      <c r="O2211" s="167">
        <v>40137</v>
      </c>
      <c r="P2211" s="14">
        <v>8.9</v>
      </c>
      <c r="Q2211" s="14">
        <f t="shared" si="77"/>
        <v>8.1</v>
      </c>
      <c r="R2211" s="169">
        <f t="shared" si="78"/>
        <v>12.133333333333333</v>
      </c>
    </row>
    <row r="2212" spans="13:18" x14ac:dyDescent="0.2">
      <c r="M2212" s="168" t="s">
        <v>63</v>
      </c>
      <c r="N2212" s="14" t="s">
        <v>64</v>
      </c>
      <c r="O2212" s="167">
        <v>40138</v>
      </c>
      <c r="P2212" s="14">
        <v>4.7</v>
      </c>
      <c r="Q2212" s="14">
        <f t="shared" si="77"/>
        <v>12.3</v>
      </c>
      <c r="R2212" s="169">
        <f t="shared" si="78"/>
        <v>12.233333333333334</v>
      </c>
    </row>
    <row r="2213" spans="13:18" x14ac:dyDescent="0.2">
      <c r="M2213" s="168" t="s">
        <v>63</v>
      </c>
      <c r="N2213" s="14" t="s">
        <v>64</v>
      </c>
      <c r="O2213" s="167">
        <v>40139</v>
      </c>
      <c r="P2213" s="14">
        <v>3.3</v>
      </c>
      <c r="Q2213" s="14">
        <f t="shared" si="77"/>
        <v>13.7</v>
      </c>
      <c r="R2213" s="169">
        <f t="shared" si="78"/>
        <v>11.366666666666665</v>
      </c>
    </row>
    <row r="2214" spans="13:18" x14ac:dyDescent="0.2">
      <c r="M2214" s="168" t="s">
        <v>63</v>
      </c>
      <c r="N2214" s="14" t="s">
        <v>64</v>
      </c>
      <c r="O2214" s="167">
        <v>40140</v>
      </c>
      <c r="P2214" s="14">
        <v>6</v>
      </c>
      <c r="Q2214" s="14">
        <f t="shared" si="77"/>
        <v>11</v>
      </c>
      <c r="R2214" s="169">
        <f t="shared" si="78"/>
        <v>12.333333333333334</v>
      </c>
    </row>
    <row r="2215" spans="13:18" x14ac:dyDescent="0.2">
      <c r="M2215" s="168" t="s">
        <v>63</v>
      </c>
      <c r="N2215" s="14" t="s">
        <v>64</v>
      </c>
      <c r="O2215" s="167">
        <v>40141</v>
      </c>
      <c r="P2215" s="14">
        <v>2.8</v>
      </c>
      <c r="Q2215" s="14">
        <f t="shared" si="77"/>
        <v>14.2</v>
      </c>
      <c r="R2215" s="169">
        <f t="shared" si="78"/>
        <v>12.966666666666667</v>
      </c>
    </row>
    <row r="2216" spans="13:18" x14ac:dyDescent="0.2">
      <c r="M2216" s="168" t="s">
        <v>63</v>
      </c>
      <c r="N2216" s="14" t="s">
        <v>64</v>
      </c>
      <c r="O2216" s="167">
        <v>40142</v>
      </c>
      <c r="P2216" s="14">
        <v>3.1</v>
      </c>
      <c r="Q2216" s="14">
        <f t="shared" si="77"/>
        <v>13.9</v>
      </c>
      <c r="R2216" s="169">
        <f t="shared" si="78"/>
        <v>13.033333333333333</v>
      </c>
    </row>
    <row r="2217" spans="13:18" x14ac:dyDescent="0.2">
      <c r="M2217" s="168" t="s">
        <v>63</v>
      </c>
      <c r="N2217" s="14" t="s">
        <v>64</v>
      </c>
      <c r="O2217" s="167">
        <v>40143</v>
      </c>
      <c r="P2217" s="14">
        <v>6.6</v>
      </c>
      <c r="Q2217" s="14">
        <f t="shared" si="77"/>
        <v>10.4</v>
      </c>
      <c r="R2217" s="169">
        <f t="shared" si="78"/>
        <v>12.833333333333334</v>
      </c>
    </row>
    <row r="2218" spans="13:18" x14ac:dyDescent="0.2">
      <c r="M2218" s="168" t="s">
        <v>63</v>
      </c>
      <c r="N2218" s="14" t="s">
        <v>64</v>
      </c>
      <c r="O2218" s="167">
        <v>40144</v>
      </c>
      <c r="P2218" s="14">
        <v>4.8</v>
      </c>
      <c r="Q2218" s="14">
        <f t="shared" si="77"/>
        <v>12.2</v>
      </c>
      <c r="R2218" s="169">
        <f t="shared" si="78"/>
        <v>12.166666666666666</v>
      </c>
    </row>
    <row r="2219" spans="13:18" x14ac:dyDescent="0.2">
      <c r="M2219" s="168" t="s">
        <v>63</v>
      </c>
      <c r="N2219" s="14" t="s">
        <v>64</v>
      </c>
      <c r="O2219" s="167">
        <v>40145</v>
      </c>
      <c r="P2219" s="14">
        <v>2.8</v>
      </c>
      <c r="Q2219" s="14">
        <f t="shared" si="77"/>
        <v>14.2</v>
      </c>
      <c r="R2219" s="169">
        <f t="shared" si="78"/>
        <v>12.266666666666666</v>
      </c>
    </row>
    <row r="2220" spans="13:18" x14ac:dyDescent="0.2">
      <c r="M2220" s="168" t="s">
        <v>63</v>
      </c>
      <c r="N2220" s="14" t="s">
        <v>64</v>
      </c>
      <c r="O2220" s="167">
        <v>40146</v>
      </c>
      <c r="P2220" s="14">
        <v>0.8</v>
      </c>
      <c r="Q2220" s="14">
        <f t="shared" si="77"/>
        <v>16.2</v>
      </c>
      <c r="R2220" s="169">
        <f t="shared" si="78"/>
        <v>14.199999999999998</v>
      </c>
    </row>
    <row r="2221" spans="13:18" x14ac:dyDescent="0.2">
      <c r="M2221" s="168" t="s">
        <v>63</v>
      </c>
      <c r="N2221" s="14" t="s">
        <v>64</v>
      </c>
      <c r="O2221" s="167">
        <v>40147</v>
      </c>
      <c r="P2221" s="14">
        <v>-0.1</v>
      </c>
      <c r="Q2221" s="14">
        <f t="shared" si="77"/>
        <v>17.100000000000001</v>
      </c>
      <c r="R2221" s="169">
        <f t="shared" si="78"/>
        <v>15.833333333333334</v>
      </c>
    </row>
    <row r="2222" spans="13:18" x14ac:dyDescent="0.2">
      <c r="M2222" s="168" t="s">
        <v>63</v>
      </c>
      <c r="N2222" s="14" t="s">
        <v>64</v>
      </c>
      <c r="O2222" s="167">
        <v>40148</v>
      </c>
      <c r="P2222" s="14">
        <v>-7.2</v>
      </c>
      <c r="Q2222" s="14">
        <f t="shared" si="77"/>
        <v>24.2</v>
      </c>
      <c r="R2222" s="169">
        <f t="shared" si="78"/>
        <v>19.166666666666668</v>
      </c>
    </row>
    <row r="2223" spans="13:18" x14ac:dyDescent="0.2">
      <c r="M2223" s="168" t="s">
        <v>63</v>
      </c>
      <c r="N2223" s="14" t="s">
        <v>64</v>
      </c>
      <c r="O2223" s="167">
        <v>40149</v>
      </c>
      <c r="P2223" s="14">
        <v>-12.1</v>
      </c>
      <c r="Q2223" s="14">
        <f t="shared" si="77"/>
        <v>29.1</v>
      </c>
      <c r="R2223" s="169">
        <f t="shared" si="78"/>
        <v>23.466666666666669</v>
      </c>
    </row>
    <row r="2224" spans="13:18" x14ac:dyDescent="0.2">
      <c r="M2224" s="168" t="s">
        <v>63</v>
      </c>
      <c r="N2224" s="14" t="s">
        <v>64</v>
      </c>
      <c r="O2224" s="167">
        <v>40150</v>
      </c>
      <c r="P2224" s="14">
        <v>-12.1</v>
      </c>
      <c r="Q2224" s="14">
        <f t="shared" si="77"/>
        <v>29.1</v>
      </c>
      <c r="R2224" s="169">
        <f t="shared" si="78"/>
        <v>27.466666666666669</v>
      </c>
    </row>
    <row r="2225" spans="13:18" x14ac:dyDescent="0.2">
      <c r="M2225" s="168" t="s">
        <v>63</v>
      </c>
      <c r="N2225" s="14" t="s">
        <v>64</v>
      </c>
      <c r="O2225" s="167">
        <v>40151</v>
      </c>
      <c r="P2225" s="14">
        <v>-1.1000000000000001</v>
      </c>
      <c r="Q2225" s="14">
        <f t="shared" si="77"/>
        <v>18.100000000000001</v>
      </c>
      <c r="R2225" s="169">
        <f t="shared" si="78"/>
        <v>25.433333333333337</v>
      </c>
    </row>
    <row r="2226" spans="13:18" x14ac:dyDescent="0.2">
      <c r="M2226" s="168" t="s">
        <v>63</v>
      </c>
      <c r="N2226" s="14" t="s">
        <v>64</v>
      </c>
      <c r="O2226" s="167">
        <v>40152</v>
      </c>
      <c r="P2226" s="14">
        <v>0.6</v>
      </c>
      <c r="Q2226" s="14">
        <f t="shared" si="77"/>
        <v>16.399999999999999</v>
      </c>
      <c r="R2226" s="169">
        <f t="shared" si="78"/>
        <v>21.2</v>
      </c>
    </row>
    <row r="2227" spans="13:18" x14ac:dyDescent="0.2">
      <c r="M2227" s="168" t="s">
        <v>63</v>
      </c>
      <c r="N2227" s="14" t="s">
        <v>64</v>
      </c>
      <c r="O2227" s="167">
        <v>40153</v>
      </c>
      <c r="P2227" s="14">
        <v>1.7</v>
      </c>
      <c r="Q2227" s="14">
        <f t="shared" si="77"/>
        <v>15.3</v>
      </c>
      <c r="R2227" s="169">
        <f t="shared" si="78"/>
        <v>16.599999999999998</v>
      </c>
    </row>
    <row r="2228" spans="13:18" x14ac:dyDescent="0.2">
      <c r="M2228" s="168" t="s">
        <v>63</v>
      </c>
      <c r="N2228" s="14" t="s">
        <v>64</v>
      </c>
      <c r="O2228" s="167">
        <v>40154</v>
      </c>
      <c r="P2228" s="14">
        <v>1</v>
      </c>
      <c r="Q2228" s="14">
        <f t="shared" si="77"/>
        <v>16</v>
      </c>
      <c r="R2228" s="169">
        <f t="shared" si="78"/>
        <v>15.9</v>
      </c>
    </row>
    <row r="2229" spans="13:18" x14ac:dyDescent="0.2">
      <c r="M2229" s="168" t="s">
        <v>63</v>
      </c>
      <c r="N2229" s="14" t="s">
        <v>64</v>
      </c>
      <c r="O2229" s="167">
        <v>40155</v>
      </c>
      <c r="P2229" s="14">
        <v>1.7</v>
      </c>
      <c r="Q2229" s="14">
        <f t="shared" si="77"/>
        <v>15.3</v>
      </c>
      <c r="R2229" s="169">
        <f t="shared" si="78"/>
        <v>15.533333333333333</v>
      </c>
    </row>
    <row r="2230" spans="13:18" x14ac:dyDescent="0.2">
      <c r="M2230" s="168" t="s">
        <v>63</v>
      </c>
      <c r="N2230" s="14" t="s">
        <v>64</v>
      </c>
      <c r="O2230" s="167">
        <v>40156</v>
      </c>
      <c r="P2230" s="14">
        <v>1.7</v>
      </c>
      <c r="Q2230" s="14">
        <f t="shared" si="77"/>
        <v>15.3</v>
      </c>
      <c r="R2230" s="169">
        <f t="shared" si="78"/>
        <v>15.533333333333333</v>
      </c>
    </row>
    <row r="2231" spans="13:18" x14ac:dyDescent="0.2">
      <c r="M2231" s="168" t="s">
        <v>63</v>
      </c>
      <c r="N2231" s="14" t="s">
        <v>64</v>
      </c>
      <c r="O2231" s="167">
        <v>40157</v>
      </c>
      <c r="P2231" s="14">
        <v>1</v>
      </c>
      <c r="Q2231" s="14">
        <f t="shared" si="77"/>
        <v>16</v>
      </c>
      <c r="R2231" s="169">
        <f t="shared" si="78"/>
        <v>15.533333333333333</v>
      </c>
    </row>
    <row r="2232" spans="13:18" x14ac:dyDescent="0.2">
      <c r="M2232" s="168" t="s">
        <v>63</v>
      </c>
      <c r="N2232" s="14" t="s">
        <v>64</v>
      </c>
      <c r="O2232" s="167">
        <v>40158</v>
      </c>
      <c r="P2232" s="14">
        <v>1.2</v>
      </c>
      <c r="Q2232" s="14">
        <f t="shared" si="77"/>
        <v>15.8</v>
      </c>
      <c r="R2232" s="169">
        <f t="shared" si="78"/>
        <v>15.700000000000001</v>
      </c>
    </row>
    <row r="2233" spans="13:18" x14ac:dyDescent="0.2">
      <c r="M2233" s="168" t="s">
        <v>63</v>
      </c>
      <c r="N2233" s="14" t="s">
        <v>64</v>
      </c>
      <c r="O2233" s="167">
        <v>40159</v>
      </c>
      <c r="P2233" s="14">
        <v>0.2</v>
      </c>
      <c r="Q2233" s="14">
        <f t="shared" si="77"/>
        <v>16.8</v>
      </c>
      <c r="R2233" s="169">
        <f t="shared" si="78"/>
        <v>16.2</v>
      </c>
    </row>
    <row r="2234" spans="13:18" x14ac:dyDescent="0.2">
      <c r="M2234" s="168" t="s">
        <v>63</v>
      </c>
      <c r="N2234" s="14" t="s">
        <v>64</v>
      </c>
      <c r="O2234" s="167">
        <v>40160</v>
      </c>
      <c r="P2234" s="14">
        <v>-4.8</v>
      </c>
      <c r="Q2234" s="14">
        <f t="shared" si="77"/>
        <v>21.8</v>
      </c>
      <c r="R2234" s="169">
        <f t="shared" si="78"/>
        <v>18.133333333333336</v>
      </c>
    </row>
    <row r="2235" spans="13:18" x14ac:dyDescent="0.2">
      <c r="M2235" s="168" t="s">
        <v>63</v>
      </c>
      <c r="N2235" s="14" t="s">
        <v>64</v>
      </c>
      <c r="O2235" s="167">
        <v>40161</v>
      </c>
      <c r="P2235" s="14">
        <v>-2.9</v>
      </c>
      <c r="Q2235" s="14">
        <f t="shared" si="77"/>
        <v>19.899999999999999</v>
      </c>
      <c r="R2235" s="169">
        <f t="shared" si="78"/>
        <v>19.5</v>
      </c>
    </row>
    <row r="2236" spans="13:18" x14ac:dyDescent="0.2">
      <c r="M2236" s="168" t="s">
        <v>63</v>
      </c>
      <c r="N2236" s="14" t="s">
        <v>64</v>
      </c>
      <c r="O2236" s="167">
        <v>40162</v>
      </c>
      <c r="P2236" s="14">
        <v>-3.7</v>
      </c>
      <c r="Q2236" s="14">
        <f t="shared" si="77"/>
        <v>20.7</v>
      </c>
      <c r="R2236" s="169">
        <f t="shared" si="78"/>
        <v>20.8</v>
      </c>
    </row>
    <row r="2237" spans="13:18" x14ac:dyDescent="0.2">
      <c r="M2237" s="168" t="s">
        <v>63</v>
      </c>
      <c r="N2237" s="14" t="s">
        <v>64</v>
      </c>
      <c r="O2237" s="167">
        <v>40163</v>
      </c>
      <c r="P2237" s="14">
        <v>-5.5</v>
      </c>
      <c r="Q2237" s="14">
        <f t="shared" si="77"/>
        <v>22.5</v>
      </c>
      <c r="R2237" s="169">
        <f t="shared" si="78"/>
        <v>21.033333333333331</v>
      </c>
    </row>
    <row r="2238" spans="13:18" x14ac:dyDescent="0.2">
      <c r="M2238" s="168" t="s">
        <v>63</v>
      </c>
      <c r="N2238" s="14" t="s">
        <v>64</v>
      </c>
      <c r="O2238" s="167">
        <v>40164</v>
      </c>
      <c r="P2238" s="14">
        <v>-11.8</v>
      </c>
      <c r="Q2238" s="14">
        <f t="shared" si="77"/>
        <v>28.8</v>
      </c>
      <c r="R2238" s="169">
        <f t="shared" si="78"/>
        <v>24</v>
      </c>
    </row>
    <row r="2239" spans="13:18" x14ac:dyDescent="0.2">
      <c r="M2239" s="168" t="s">
        <v>63</v>
      </c>
      <c r="N2239" s="14" t="s">
        <v>64</v>
      </c>
      <c r="O2239" s="167">
        <v>40165</v>
      </c>
      <c r="P2239" s="14">
        <v>-21.3</v>
      </c>
      <c r="Q2239" s="14">
        <f t="shared" si="77"/>
        <v>38.299999999999997</v>
      </c>
      <c r="R2239" s="169">
        <f t="shared" si="78"/>
        <v>29.866666666666664</v>
      </c>
    </row>
    <row r="2240" spans="13:18" x14ac:dyDescent="0.2">
      <c r="M2240" s="168" t="s">
        <v>63</v>
      </c>
      <c r="N2240" s="14" t="s">
        <v>64</v>
      </c>
      <c r="O2240" s="167">
        <v>40166</v>
      </c>
      <c r="P2240" s="14">
        <v>-16.600000000000001</v>
      </c>
      <c r="Q2240" s="14">
        <f t="shared" si="77"/>
        <v>33.6</v>
      </c>
      <c r="R2240" s="169">
        <f t="shared" si="78"/>
        <v>33.566666666666663</v>
      </c>
    </row>
    <row r="2241" spans="13:18" x14ac:dyDescent="0.2">
      <c r="M2241" s="168" t="s">
        <v>63</v>
      </c>
      <c r="N2241" s="14" t="s">
        <v>64</v>
      </c>
      <c r="O2241" s="167">
        <v>40167</v>
      </c>
      <c r="P2241" s="14">
        <v>-10.3</v>
      </c>
      <c r="Q2241" s="14">
        <f t="shared" si="77"/>
        <v>27.3</v>
      </c>
      <c r="R2241" s="169">
        <f t="shared" si="78"/>
        <v>33.06666666666667</v>
      </c>
    </row>
    <row r="2242" spans="13:18" x14ac:dyDescent="0.2">
      <c r="M2242" s="168" t="s">
        <v>63</v>
      </c>
      <c r="N2242" s="14" t="s">
        <v>64</v>
      </c>
      <c r="O2242" s="167">
        <v>40168</v>
      </c>
      <c r="P2242" s="14">
        <v>-14.6</v>
      </c>
      <c r="Q2242" s="14">
        <f t="shared" si="77"/>
        <v>31.6</v>
      </c>
      <c r="R2242" s="169">
        <f t="shared" si="78"/>
        <v>30.833333333333332</v>
      </c>
    </row>
    <row r="2243" spans="13:18" x14ac:dyDescent="0.2">
      <c r="M2243" s="168" t="s">
        <v>63</v>
      </c>
      <c r="N2243" s="14" t="s">
        <v>64</v>
      </c>
      <c r="O2243" s="167">
        <v>40169</v>
      </c>
      <c r="P2243" s="14">
        <v>-11.2</v>
      </c>
      <c r="Q2243" s="14">
        <f t="shared" si="77"/>
        <v>28.2</v>
      </c>
      <c r="R2243" s="169">
        <f t="shared" si="78"/>
        <v>29.033333333333335</v>
      </c>
    </row>
    <row r="2244" spans="13:18" x14ac:dyDescent="0.2">
      <c r="M2244" s="168" t="s">
        <v>63</v>
      </c>
      <c r="N2244" s="14" t="s">
        <v>64</v>
      </c>
      <c r="O2244" s="167">
        <v>40170</v>
      </c>
      <c r="P2244" s="14">
        <v>-8.8000000000000007</v>
      </c>
      <c r="Q2244" s="14">
        <f t="shared" si="77"/>
        <v>25.8</v>
      </c>
      <c r="R2244" s="169">
        <f t="shared" si="78"/>
        <v>28.533333333333331</v>
      </c>
    </row>
    <row r="2245" spans="13:18" x14ac:dyDescent="0.2">
      <c r="M2245" s="168" t="s">
        <v>63</v>
      </c>
      <c r="N2245" s="14" t="s">
        <v>64</v>
      </c>
      <c r="O2245" s="167">
        <v>40171</v>
      </c>
      <c r="P2245" s="14">
        <v>-2.9</v>
      </c>
      <c r="Q2245" s="14">
        <f t="shared" si="77"/>
        <v>19.899999999999999</v>
      </c>
      <c r="R2245" s="169">
        <f t="shared" si="78"/>
        <v>24.633333333333336</v>
      </c>
    </row>
    <row r="2246" spans="13:18" x14ac:dyDescent="0.2">
      <c r="M2246" s="168" t="s">
        <v>63</v>
      </c>
      <c r="N2246" s="14" t="s">
        <v>64</v>
      </c>
      <c r="O2246" s="167">
        <v>40172</v>
      </c>
      <c r="P2246" s="14">
        <v>-1.2</v>
      </c>
      <c r="Q2246" s="14">
        <f t="shared" si="77"/>
        <v>18.2</v>
      </c>
      <c r="R2246" s="169">
        <f t="shared" si="78"/>
        <v>21.3</v>
      </c>
    </row>
    <row r="2247" spans="13:18" x14ac:dyDescent="0.2">
      <c r="M2247" s="168" t="s">
        <v>63</v>
      </c>
      <c r="N2247" s="14" t="s">
        <v>64</v>
      </c>
      <c r="O2247" s="167">
        <v>40173</v>
      </c>
      <c r="P2247" s="14">
        <v>-6.9</v>
      </c>
      <c r="Q2247" s="14">
        <f t="shared" si="77"/>
        <v>23.9</v>
      </c>
      <c r="R2247" s="169">
        <f t="shared" si="78"/>
        <v>20.666666666666664</v>
      </c>
    </row>
    <row r="2248" spans="13:18" x14ac:dyDescent="0.2">
      <c r="M2248" s="168" t="s">
        <v>63</v>
      </c>
      <c r="N2248" s="14" t="s">
        <v>64</v>
      </c>
      <c r="O2248" s="167">
        <v>40174</v>
      </c>
      <c r="P2248" s="14">
        <v>-11.2</v>
      </c>
      <c r="Q2248" s="14">
        <f t="shared" si="77"/>
        <v>28.2</v>
      </c>
      <c r="R2248" s="169">
        <f t="shared" si="78"/>
        <v>23.433333333333334</v>
      </c>
    </row>
    <row r="2249" spans="13:18" x14ac:dyDescent="0.2">
      <c r="M2249" s="168" t="s">
        <v>63</v>
      </c>
      <c r="N2249" s="14" t="s">
        <v>64</v>
      </c>
      <c r="O2249" s="167">
        <v>40175</v>
      </c>
      <c r="P2249" s="14">
        <v>-11.9</v>
      </c>
      <c r="Q2249" s="14">
        <f t="shared" si="77"/>
        <v>28.9</v>
      </c>
      <c r="R2249" s="169">
        <f t="shared" si="78"/>
        <v>27</v>
      </c>
    </row>
    <row r="2250" spans="13:18" x14ac:dyDescent="0.2">
      <c r="M2250" s="168" t="s">
        <v>63</v>
      </c>
      <c r="N2250" s="14" t="s">
        <v>64</v>
      </c>
      <c r="O2250" s="167">
        <v>40176</v>
      </c>
      <c r="P2250" s="14">
        <v>-23.7</v>
      </c>
      <c r="Q2250" s="14">
        <f t="shared" si="77"/>
        <v>40.700000000000003</v>
      </c>
      <c r="R2250" s="169">
        <f t="shared" si="78"/>
        <v>32.6</v>
      </c>
    </row>
    <row r="2251" spans="13:18" x14ac:dyDescent="0.2">
      <c r="M2251" s="168" t="s">
        <v>63</v>
      </c>
      <c r="N2251" s="14" t="s">
        <v>64</v>
      </c>
      <c r="O2251" s="167">
        <v>40177</v>
      </c>
      <c r="P2251" s="14">
        <v>-27.3</v>
      </c>
      <c r="Q2251" s="14">
        <f t="shared" si="77"/>
        <v>44.3</v>
      </c>
      <c r="R2251" s="169">
        <f t="shared" si="78"/>
        <v>37.966666666666661</v>
      </c>
    </row>
    <row r="2252" spans="13:18" x14ac:dyDescent="0.2">
      <c r="M2252" s="168" t="s">
        <v>63</v>
      </c>
      <c r="N2252" s="14" t="s">
        <v>64</v>
      </c>
      <c r="O2252" s="167">
        <v>40178</v>
      </c>
      <c r="P2252" s="14">
        <v>-18.600000000000001</v>
      </c>
      <c r="Q2252" s="14">
        <f t="shared" si="77"/>
        <v>35.6</v>
      </c>
      <c r="R2252" s="169">
        <f t="shared" si="78"/>
        <v>40.199999999999996</v>
      </c>
    </row>
    <row r="2253" spans="13:18" x14ac:dyDescent="0.2">
      <c r="M2253" s="168" t="s">
        <v>63</v>
      </c>
      <c r="N2253" s="14" t="s">
        <v>64</v>
      </c>
      <c r="O2253" s="167">
        <v>40179</v>
      </c>
      <c r="P2253" s="14">
        <v>-10.1</v>
      </c>
      <c r="Q2253" s="14">
        <f t="shared" ref="Q2253:Q2316" si="79">IF($D$45&gt;P2253,$D$45-P2253,0)</f>
        <v>27.1</v>
      </c>
      <c r="R2253" s="169">
        <f t="shared" si="78"/>
        <v>35.666666666666664</v>
      </c>
    </row>
    <row r="2254" spans="13:18" x14ac:dyDescent="0.2">
      <c r="M2254" s="168" t="s">
        <v>63</v>
      </c>
      <c r="N2254" s="14" t="s">
        <v>64</v>
      </c>
      <c r="O2254" s="167">
        <v>40180</v>
      </c>
      <c r="P2254" s="14">
        <v>-15.6</v>
      </c>
      <c r="Q2254" s="14">
        <f t="shared" si="79"/>
        <v>32.6</v>
      </c>
      <c r="R2254" s="169">
        <f t="shared" si="78"/>
        <v>31.766666666666669</v>
      </c>
    </row>
    <row r="2255" spans="13:18" x14ac:dyDescent="0.2">
      <c r="M2255" s="168" t="s">
        <v>63</v>
      </c>
      <c r="N2255" s="14" t="s">
        <v>64</v>
      </c>
      <c r="O2255" s="167">
        <v>40181</v>
      </c>
      <c r="P2255" s="14">
        <v>-18.2</v>
      </c>
      <c r="Q2255" s="14">
        <f t="shared" si="79"/>
        <v>35.200000000000003</v>
      </c>
      <c r="R2255" s="169">
        <f t="shared" ref="R2255:R2318" si="80">AVERAGE(Q2253:Q2255)</f>
        <v>31.633333333333336</v>
      </c>
    </row>
    <row r="2256" spans="13:18" x14ac:dyDescent="0.2">
      <c r="M2256" s="168" t="s">
        <v>63</v>
      </c>
      <c r="N2256" s="14" t="s">
        <v>64</v>
      </c>
      <c r="O2256" s="167">
        <v>40182</v>
      </c>
      <c r="P2256" s="14">
        <v>-20.8</v>
      </c>
      <c r="Q2256" s="14">
        <f t="shared" si="79"/>
        <v>37.799999999999997</v>
      </c>
      <c r="R2256" s="169">
        <f t="shared" si="80"/>
        <v>35.200000000000003</v>
      </c>
    </row>
    <row r="2257" spans="13:18" x14ac:dyDescent="0.2">
      <c r="M2257" s="168" t="s">
        <v>63</v>
      </c>
      <c r="N2257" s="14" t="s">
        <v>64</v>
      </c>
      <c r="O2257" s="167">
        <v>40183</v>
      </c>
      <c r="P2257" s="14">
        <v>-24.1</v>
      </c>
      <c r="Q2257" s="14">
        <f t="shared" si="79"/>
        <v>41.1</v>
      </c>
      <c r="R2257" s="169">
        <f t="shared" si="80"/>
        <v>38.033333333333331</v>
      </c>
    </row>
    <row r="2258" spans="13:18" x14ac:dyDescent="0.2">
      <c r="M2258" s="168" t="s">
        <v>63</v>
      </c>
      <c r="N2258" s="14" t="s">
        <v>64</v>
      </c>
      <c r="O2258" s="167">
        <v>40184</v>
      </c>
      <c r="P2258" s="14">
        <v>-28.8</v>
      </c>
      <c r="Q2258" s="14">
        <f t="shared" si="79"/>
        <v>45.8</v>
      </c>
      <c r="R2258" s="169">
        <f t="shared" si="80"/>
        <v>41.56666666666667</v>
      </c>
    </row>
    <row r="2259" spans="13:18" x14ac:dyDescent="0.2">
      <c r="M2259" s="168" t="s">
        <v>63</v>
      </c>
      <c r="N2259" s="14" t="s">
        <v>64</v>
      </c>
      <c r="O2259" s="167">
        <v>40185</v>
      </c>
      <c r="P2259" s="14">
        <v>-25.2</v>
      </c>
      <c r="Q2259" s="14">
        <f t="shared" si="79"/>
        <v>42.2</v>
      </c>
      <c r="R2259" s="169">
        <f t="shared" si="80"/>
        <v>43.033333333333339</v>
      </c>
    </row>
    <row r="2260" spans="13:18" x14ac:dyDescent="0.2">
      <c r="M2260" s="168" t="s">
        <v>63</v>
      </c>
      <c r="N2260" s="14" t="s">
        <v>64</v>
      </c>
      <c r="O2260" s="167">
        <v>40186</v>
      </c>
      <c r="P2260" s="14">
        <v>-28.7</v>
      </c>
      <c r="Q2260" s="14">
        <f t="shared" si="79"/>
        <v>45.7</v>
      </c>
      <c r="R2260" s="169">
        <f t="shared" si="80"/>
        <v>44.566666666666663</v>
      </c>
    </row>
    <row r="2261" spans="13:18" x14ac:dyDescent="0.2">
      <c r="M2261" s="168" t="s">
        <v>63</v>
      </c>
      <c r="N2261" s="14" t="s">
        <v>64</v>
      </c>
      <c r="O2261" s="167">
        <v>40187</v>
      </c>
      <c r="P2261" s="14">
        <v>-28.2</v>
      </c>
      <c r="Q2261" s="14">
        <f t="shared" si="79"/>
        <v>45.2</v>
      </c>
      <c r="R2261" s="169">
        <f t="shared" si="80"/>
        <v>44.366666666666674</v>
      </c>
    </row>
    <row r="2262" spans="13:18" x14ac:dyDescent="0.2">
      <c r="M2262" s="168" t="s">
        <v>63</v>
      </c>
      <c r="N2262" s="14" t="s">
        <v>64</v>
      </c>
      <c r="O2262" s="167">
        <v>40188</v>
      </c>
      <c r="P2262" s="14">
        <v>-25.9</v>
      </c>
      <c r="Q2262" s="14">
        <f t="shared" si="79"/>
        <v>42.9</v>
      </c>
      <c r="R2262" s="169">
        <f t="shared" si="80"/>
        <v>44.6</v>
      </c>
    </row>
    <row r="2263" spans="13:18" x14ac:dyDescent="0.2">
      <c r="M2263" s="168" t="s">
        <v>63</v>
      </c>
      <c r="N2263" s="14" t="s">
        <v>64</v>
      </c>
      <c r="O2263" s="167">
        <v>40189</v>
      </c>
      <c r="P2263" s="14">
        <v>-20.100000000000001</v>
      </c>
      <c r="Q2263" s="14">
        <f t="shared" si="79"/>
        <v>37.1</v>
      </c>
      <c r="R2263" s="169">
        <f t="shared" si="80"/>
        <v>41.733333333333327</v>
      </c>
    </row>
    <row r="2264" spans="13:18" x14ac:dyDescent="0.2">
      <c r="M2264" s="168" t="s">
        <v>63</v>
      </c>
      <c r="N2264" s="14" t="s">
        <v>64</v>
      </c>
      <c r="O2264" s="167">
        <v>40190</v>
      </c>
      <c r="P2264" s="14">
        <v>-17.8</v>
      </c>
      <c r="Q2264" s="14">
        <f t="shared" si="79"/>
        <v>34.799999999999997</v>
      </c>
      <c r="R2264" s="169">
        <f t="shared" si="80"/>
        <v>38.266666666666666</v>
      </c>
    </row>
    <row r="2265" spans="13:18" x14ac:dyDescent="0.2">
      <c r="M2265" s="168" t="s">
        <v>63</v>
      </c>
      <c r="N2265" s="14" t="s">
        <v>64</v>
      </c>
      <c r="O2265" s="167">
        <v>40191</v>
      </c>
      <c r="P2265" s="14">
        <v>-17.5</v>
      </c>
      <c r="Q2265" s="14">
        <f t="shared" si="79"/>
        <v>34.5</v>
      </c>
      <c r="R2265" s="169">
        <f t="shared" si="80"/>
        <v>35.466666666666669</v>
      </c>
    </row>
    <row r="2266" spans="13:18" x14ac:dyDescent="0.2">
      <c r="M2266" s="168" t="s">
        <v>63</v>
      </c>
      <c r="N2266" s="14" t="s">
        <v>64</v>
      </c>
      <c r="O2266" s="167">
        <v>40192</v>
      </c>
      <c r="P2266" s="14">
        <v>-14.1</v>
      </c>
      <c r="Q2266" s="14">
        <f t="shared" si="79"/>
        <v>31.1</v>
      </c>
      <c r="R2266" s="169">
        <f t="shared" si="80"/>
        <v>33.466666666666669</v>
      </c>
    </row>
    <row r="2267" spans="13:18" x14ac:dyDescent="0.2">
      <c r="M2267" s="168" t="s">
        <v>63</v>
      </c>
      <c r="N2267" s="14" t="s">
        <v>64</v>
      </c>
      <c r="O2267" s="167">
        <v>40193</v>
      </c>
      <c r="P2267" s="14">
        <v>-11.6</v>
      </c>
      <c r="Q2267" s="14">
        <f t="shared" si="79"/>
        <v>28.6</v>
      </c>
      <c r="R2267" s="169">
        <f t="shared" si="80"/>
        <v>31.399999999999995</v>
      </c>
    </row>
    <row r="2268" spans="13:18" x14ac:dyDescent="0.2">
      <c r="M2268" s="168" t="s">
        <v>63</v>
      </c>
      <c r="N2268" s="14" t="s">
        <v>64</v>
      </c>
      <c r="O2268" s="167">
        <v>40194</v>
      </c>
      <c r="P2268" s="14">
        <v>-6.6</v>
      </c>
      <c r="Q2268" s="14">
        <f t="shared" si="79"/>
        <v>23.6</v>
      </c>
      <c r="R2268" s="169">
        <f t="shared" si="80"/>
        <v>27.766666666666669</v>
      </c>
    </row>
    <row r="2269" spans="13:18" x14ac:dyDescent="0.2">
      <c r="M2269" s="168" t="s">
        <v>63</v>
      </c>
      <c r="N2269" s="14" t="s">
        <v>64</v>
      </c>
      <c r="O2269" s="167">
        <v>40195</v>
      </c>
      <c r="P2269" s="14">
        <v>-3.5</v>
      </c>
      <c r="Q2269" s="14">
        <f t="shared" si="79"/>
        <v>20.5</v>
      </c>
      <c r="R2269" s="169">
        <f t="shared" si="80"/>
        <v>24.233333333333334</v>
      </c>
    </row>
    <row r="2270" spans="13:18" x14ac:dyDescent="0.2">
      <c r="M2270" s="168" t="s">
        <v>63</v>
      </c>
      <c r="N2270" s="14" t="s">
        <v>64</v>
      </c>
      <c r="O2270" s="167">
        <v>40196</v>
      </c>
      <c r="P2270" s="14">
        <v>-4.3</v>
      </c>
      <c r="Q2270" s="14">
        <f t="shared" si="79"/>
        <v>21.3</v>
      </c>
      <c r="R2270" s="169">
        <f t="shared" si="80"/>
        <v>21.8</v>
      </c>
    </row>
    <row r="2271" spans="13:18" x14ac:dyDescent="0.2">
      <c r="M2271" s="168" t="s">
        <v>63</v>
      </c>
      <c r="N2271" s="14" t="s">
        <v>64</v>
      </c>
      <c r="O2271" s="167">
        <v>40197</v>
      </c>
      <c r="P2271" s="14">
        <v>-5.8</v>
      </c>
      <c r="Q2271" s="14">
        <f t="shared" si="79"/>
        <v>22.8</v>
      </c>
      <c r="R2271" s="169">
        <f t="shared" si="80"/>
        <v>21.533333333333331</v>
      </c>
    </row>
    <row r="2272" spans="13:18" x14ac:dyDescent="0.2">
      <c r="M2272" s="168" t="s">
        <v>63</v>
      </c>
      <c r="N2272" s="14" t="s">
        <v>64</v>
      </c>
      <c r="O2272" s="167">
        <v>40198</v>
      </c>
      <c r="P2272" s="14">
        <v>-6.2</v>
      </c>
      <c r="Q2272" s="14">
        <f t="shared" si="79"/>
        <v>23.2</v>
      </c>
      <c r="R2272" s="169">
        <f t="shared" si="80"/>
        <v>22.433333333333334</v>
      </c>
    </row>
    <row r="2273" spans="13:18" x14ac:dyDescent="0.2">
      <c r="M2273" s="168" t="s">
        <v>63</v>
      </c>
      <c r="N2273" s="14" t="s">
        <v>64</v>
      </c>
      <c r="O2273" s="167">
        <v>40199</v>
      </c>
      <c r="P2273" s="14">
        <v>-4</v>
      </c>
      <c r="Q2273" s="14">
        <f t="shared" si="79"/>
        <v>21</v>
      </c>
      <c r="R2273" s="169">
        <f t="shared" si="80"/>
        <v>22.333333333333332</v>
      </c>
    </row>
    <row r="2274" spans="13:18" x14ac:dyDescent="0.2">
      <c r="M2274" s="168" t="s">
        <v>63</v>
      </c>
      <c r="N2274" s="14" t="s">
        <v>64</v>
      </c>
      <c r="O2274" s="167">
        <v>40200</v>
      </c>
      <c r="P2274" s="14">
        <v>-5.3</v>
      </c>
      <c r="Q2274" s="14">
        <f t="shared" si="79"/>
        <v>22.3</v>
      </c>
      <c r="R2274" s="169">
        <f t="shared" si="80"/>
        <v>22.166666666666668</v>
      </c>
    </row>
    <row r="2275" spans="13:18" x14ac:dyDescent="0.2">
      <c r="M2275" s="168" t="s">
        <v>63</v>
      </c>
      <c r="N2275" s="14" t="s">
        <v>64</v>
      </c>
      <c r="O2275" s="167">
        <v>40201</v>
      </c>
      <c r="P2275" s="14">
        <v>-5.3</v>
      </c>
      <c r="Q2275" s="14">
        <f t="shared" si="79"/>
        <v>22.3</v>
      </c>
      <c r="R2275" s="169">
        <f t="shared" si="80"/>
        <v>21.866666666666664</v>
      </c>
    </row>
    <row r="2276" spans="13:18" x14ac:dyDescent="0.2">
      <c r="M2276" s="168" t="s">
        <v>63</v>
      </c>
      <c r="N2276" s="14" t="s">
        <v>64</v>
      </c>
      <c r="O2276" s="167">
        <v>40202</v>
      </c>
      <c r="P2276" s="14">
        <v>-6.7</v>
      </c>
      <c r="Q2276" s="14">
        <f t="shared" si="79"/>
        <v>23.7</v>
      </c>
      <c r="R2276" s="169">
        <f t="shared" si="80"/>
        <v>22.766666666666666</v>
      </c>
    </row>
    <row r="2277" spans="13:18" x14ac:dyDescent="0.2">
      <c r="M2277" s="168" t="s">
        <v>63</v>
      </c>
      <c r="N2277" s="14" t="s">
        <v>64</v>
      </c>
      <c r="O2277" s="167">
        <v>40210</v>
      </c>
      <c r="P2277" s="14">
        <v>-19.899999999999999</v>
      </c>
      <c r="Q2277" s="14">
        <f t="shared" si="79"/>
        <v>36.9</v>
      </c>
      <c r="R2277" s="169">
        <f t="shared" si="80"/>
        <v>27.633333333333336</v>
      </c>
    </row>
    <row r="2278" spans="13:18" x14ac:dyDescent="0.2">
      <c r="M2278" s="168" t="s">
        <v>63</v>
      </c>
      <c r="N2278" s="14" t="s">
        <v>64</v>
      </c>
      <c r="O2278" s="167">
        <v>40211</v>
      </c>
      <c r="P2278" s="14">
        <v>-14</v>
      </c>
      <c r="Q2278" s="14">
        <f t="shared" si="79"/>
        <v>31</v>
      </c>
      <c r="R2278" s="169">
        <f t="shared" si="80"/>
        <v>30.533333333333331</v>
      </c>
    </row>
    <row r="2279" spans="13:18" x14ac:dyDescent="0.2">
      <c r="M2279" s="168" t="s">
        <v>63</v>
      </c>
      <c r="N2279" s="14" t="s">
        <v>64</v>
      </c>
      <c r="O2279" s="167">
        <v>40212</v>
      </c>
      <c r="P2279" s="14">
        <v>-4.9000000000000004</v>
      </c>
      <c r="Q2279" s="14">
        <f t="shared" si="79"/>
        <v>21.9</v>
      </c>
      <c r="R2279" s="169">
        <f t="shared" si="80"/>
        <v>29.933333333333337</v>
      </c>
    </row>
    <row r="2280" spans="13:18" x14ac:dyDescent="0.2">
      <c r="M2280" s="168" t="s">
        <v>63</v>
      </c>
      <c r="N2280" s="14" t="s">
        <v>64</v>
      </c>
      <c r="O2280" s="167">
        <v>40213</v>
      </c>
      <c r="P2280" s="14">
        <v>-3.9</v>
      </c>
      <c r="Q2280" s="14">
        <f t="shared" si="79"/>
        <v>20.9</v>
      </c>
      <c r="R2280" s="169">
        <f t="shared" si="80"/>
        <v>24.599999999999998</v>
      </c>
    </row>
    <row r="2281" spans="13:18" x14ac:dyDescent="0.2">
      <c r="M2281" s="168" t="s">
        <v>63</v>
      </c>
      <c r="N2281" s="14" t="s">
        <v>64</v>
      </c>
      <c r="O2281" s="167">
        <v>40214</v>
      </c>
      <c r="P2281" s="14">
        <v>-4.5</v>
      </c>
      <c r="Q2281" s="14">
        <f t="shared" si="79"/>
        <v>21.5</v>
      </c>
      <c r="R2281" s="169">
        <f t="shared" si="80"/>
        <v>21.433333333333334</v>
      </c>
    </row>
    <row r="2282" spans="13:18" x14ac:dyDescent="0.2">
      <c r="M2282" s="168" t="s">
        <v>63</v>
      </c>
      <c r="N2282" s="14" t="s">
        <v>64</v>
      </c>
      <c r="O2282" s="167">
        <v>40215</v>
      </c>
      <c r="P2282" s="14">
        <v>-5.3</v>
      </c>
      <c r="Q2282" s="14">
        <f t="shared" si="79"/>
        <v>22.3</v>
      </c>
      <c r="R2282" s="169">
        <f t="shared" si="80"/>
        <v>21.566666666666666</v>
      </c>
    </row>
    <row r="2283" spans="13:18" x14ac:dyDescent="0.2">
      <c r="M2283" s="168" t="s">
        <v>63</v>
      </c>
      <c r="N2283" s="14" t="s">
        <v>64</v>
      </c>
      <c r="O2283" s="167">
        <v>40216</v>
      </c>
      <c r="P2283" s="14">
        <v>-14.5</v>
      </c>
      <c r="Q2283" s="14">
        <f t="shared" si="79"/>
        <v>31.5</v>
      </c>
      <c r="R2283" s="169">
        <f t="shared" si="80"/>
        <v>25.099999999999998</v>
      </c>
    </row>
    <row r="2284" spans="13:18" x14ac:dyDescent="0.2">
      <c r="M2284" s="168" t="s">
        <v>63</v>
      </c>
      <c r="N2284" s="14" t="s">
        <v>64</v>
      </c>
      <c r="O2284" s="167">
        <v>40217</v>
      </c>
      <c r="P2284" s="14">
        <v>-13.6</v>
      </c>
      <c r="Q2284" s="14">
        <f t="shared" si="79"/>
        <v>30.6</v>
      </c>
      <c r="R2284" s="169">
        <f t="shared" si="80"/>
        <v>28.133333333333336</v>
      </c>
    </row>
    <row r="2285" spans="13:18" x14ac:dyDescent="0.2">
      <c r="M2285" s="168" t="s">
        <v>63</v>
      </c>
      <c r="N2285" s="14" t="s">
        <v>64</v>
      </c>
      <c r="O2285" s="167">
        <v>40218</v>
      </c>
      <c r="P2285" s="14">
        <v>-10.4</v>
      </c>
      <c r="Q2285" s="14">
        <f t="shared" si="79"/>
        <v>27.4</v>
      </c>
      <c r="R2285" s="169">
        <f t="shared" si="80"/>
        <v>29.833333333333332</v>
      </c>
    </row>
    <row r="2286" spans="13:18" x14ac:dyDescent="0.2">
      <c r="M2286" s="168" t="s">
        <v>63</v>
      </c>
      <c r="N2286" s="14" t="s">
        <v>64</v>
      </c>
      <c r="O2286" s="167">
        <v>40219</v>
      </c>
      <c r="P2286" s="14">
        <v>-15.4</v>
      </c>
      <c r="Q2286" s="14">
        <f t="shared" si="79"/>
        <v>32.4</v>
      </c>
      <c r="R2286" s="169">
        <f t="shared" si="80"/>
        <v>30.133333333333336</v>
      </c>
    </row>
    <row r="2287" spans="13:18" x14ac:dyDescent="0.2">
      <c r="M2287" s="168" t="s">
        <v>63</v>
      </c>
      <c r="N2287" s="14" t="s">
        <v>64</v>
      </c>
      <c r="O2287" s="167">
        <v>40220</v>
      </c>
      <c r="P2287" s="14">
        <v>-15.3</v>
      </c>
      <c r="Q2287" s="14">
        <f t="shared" si="79"/>
        <v>32.299999999999997</v>
      </c>
      <c r="R2287" s="169">
        <f t="shared" si="80"/>
        <v>30.7</v>
      </c>
    </row>
    <row r="2288" spans="13:18" x14ac:dyDescent="0.2">
      <c r="M2288" s="168" t="s">
        <v>63</v>
      </c>
      <c r="N2288" s="14" t="s">
        <v>64</v>
      </c>
      <c r="O2288" s="167">
        <v>40221</v>
      </c>
      <c r="P2288" s="14">
        <v>-14.8</v>
      </c>
      <c r="Q2288" s="14">
        <f t="shared" si="79"/>
        <v>31.8</v>
      </c>
      <c r="R2288" s="169">
        <f t="shared" si="80"/>
        <v>32.166666666666664</v>
      </c>
    </row>
    <row r="2289" spans="13:18" x14ac:dyDescent="0.2">
      <c r="M2289" s="168" t="s">
        <v>63</v>
      </c>
      <c r="N2289" s="14" t="s">
        <v>64</v>
      </c>
      <c r="O2289" s="167">
        <v>40222</v>
      </c>
      <c r="P2289" s="14">
        <v>-15</v>
      </c>
      <c r="Q2289" s="14">
        <f t="shared" si="79"/>
        <v>32</v>
      </c>
      <c r="R2289" s="169">
        <f t="shared" si="80"/>
        <v>32.033333333333331</v>
      </c>
    </row>
    <row r="2290" spans="13:18" x14ac:dyDescent="0.2">
      <c r="M2290" s="168" t="s">
        <v>63</v>
      </c>
      <c r="N2290" s="14" t="s">
        <v>64</v>
      </c>
      <c r="O2290" s="167">
        <v>40223</v>
      </c>
      <c r="P2290" s="14">
        <v>-8.8000000000000007</v>
      </c>
      <c r="Q2290" s="14">
        <f t="shared" si="79"/>
        <v>25.8</v>
      </c>
      <c r="R2290" s="169">
        <f t="shared" si="80"/>
        <v>29.866666666666664</v>
      </c>
    </row>
    <row r="2291" spans="13:18" x14ac:dyDescent="0.2">
      <c r="M2291" s="168" t="s">
        <v>63</v>
      </c>
      <c r="N2291" s="14" t="s">
        <v>64</v>
      </c>
      <c r="O2291" s="167">
        <v>40224</v>
      </c>
      <c r="P2291" s="14">
        <v>-8.6</v>
      </c>
      <c r="Q2291" s="14">
        <f t="shared" si="79"/>
        <v>25.6</v>
      </c>
      <c r="R2291" s="169">
        <f t="shared" si="80"/>
        <v>27.8</v>
      </c>
    </row>
    <row r="2292" spans="13:18" x14ac:dyDescent="0.2">
      <c r="M2292" s="168" t="s">
        <v>63</v>
      </c>
      <c r="N2292" s="14" t="s">
        <v>64</v>
      </c>
      <c r="O2292" s="167">
        <v>40225</v>
      </c>
      <c r="P2292" s="14">
        <v>-5.6</v>
      </c>
      <c r="Q2292" s="14">
        <f t="shared" si="79"/>
        <v>22.6</v>
      </c>
      <c r="R2292" s="169">
        <f t="shared" si="80"/>
        <v>24.666666666666668</v>
      </c>
    </row>
    <row r="2293" spans="13:18" x14ac:dyDescent="0.2">
      <c r="M2293" s="168" t="s">
        <v>63</v>
      </c>
      <c r="N2293" s="14" t="s">
        <v>64</v>
      </c>
      <c r="O2293" s="167">
        <v>40226</v>
      </c>
      <c r="P2293" s="14">
        <v>-4.7</v>
      </c>
      <c r="Q2293" s="14">
        <f t="shared" si="79"/>
        <v>21.7</v>
      </c>
      <c r="R2293" s="169">
        <f t="shared" si="80"/>
        <v>23.3</v>
      </c>
    </row>
    <row r="2294" spans="13:18" x14ac:dyDescent="0.2">
      <c r="M2294" s="168" t="s">
        <v>63</v>
      </c>
      <c r="N2294" s="14" t="s">
        <v>64</v>
      </c>
      <c r="O2294" s="167">
        <v>40227</v>
      </c>
      <c r="P2294" s="14">
        <v>-7.5</v>
      </c>
      <c r="Q2294" s="14">
        <f t="shared" si="79"/>
        <v>24.5</v>
      </c>
      <c r="R2294" s="169">
        <f t="shared" si="80"/>
        <v>22.933333333333334</v>
      </c>
    </row>
    <row r="2295" spans="13:18" x14ac:dyDescent="0.2">
      <c r="M2295" s="168" t="s">
        <v>63</v>
      </c>
      <c r="N2295" s="14" t="s">
        <v>64</v>
      </c>
      <c r="O2295" s="167">
        <v>40228</v>
      </c>
      <c r="P2295" s="14">
        <v>-11</v>
      </c>
      <c r="Q2295" s="14">
        <f t="shared" si="79"/>
        <v>28</v>
      </c>
      <c r="R2295" s="169">
        <f t="shared" si="80"/>
        <v>24.733333333333334</v>
      </c>
    </row>
    <row r="2296" spans="13:18" x14ac:dyDescent="0.2">
      <c r="M2296" s="168" t="s">
        <v>63</v>
      </c>
      <c r="N2296" s="14" t="s">
        <v>64</v>
      </c>
      <c r="O2296" s="167">
        <v>40229</v>
      </c>
      <c r="P2296" s="14">
        <v>-12.7</v>
      </c>
      <c r="Q2296" s="14">
        <f t="shared" si="79"/>
        <v>29.7</v>
      </c>
      <c r="R2296" s="169">
        <f t="shared" si="80"/>
        <v>27.400000000000002</v>
      </c>
    </row>
    <row r="2297" spans="13:18" x14ac:dyDescent="0.2">
      <c r="M2297" s="168" t="s">
        <v>63</v>
      </c>
      <c r="N2297" s="14" t="s">
        <v>64</v>
      </c>
      <c r="O2297" s="167">
        <v>40230</v>
      </c>
      <c r="P2297" s="14">
        <v>-16.100000000000001</v>
      </c>
      <c r="Q2297" s="14">
        <f t="shared" si="79"/>
        <v>33.1</v>
      </c>
      <c r="R2297" s="169">
        <f t="shared" si="80"/>
        <v>30.266666666666669</v>
      </c>
    </row>
    <row r="2298" spans="13:18" x14ac:dyDescent="0.2">
      <c r="M2298" s="168" t="s">
        <v>63</v>
      </c>
      <c r="N2298" s="14" t="s">
        <v>64</v>
      </c>
      <c r="O2298" s="167">
        <v>40231</v>
      </c>
      <c r="P2298" s="14">
        <v>-17.3</v>
      </c>
      <c r="Q2298" s="14">
        <f t="shared" si="79"/>
        <v>34.299999999999997</v>
      </c>
      <c r="R2298" s="169">
        <f t="shared" si="80"/>
        <v>32.366666666666667</v>
      </c>
    </row>
    <row r="2299" spans="13:18" x14ac:dyDescent="0.2">
      <c r="M2299" s="168" t="s">
        <v>63</v>
      </c>
      <c r="N2299" s="14" t="s">
        <v>64</v>
      </c>
      <c r="O2299" s="167">
        <v>40232</v>
      </c>
      <c r="P2299" s="14">
        <v>-14.6</v>
      </c>
      <c r="Q2299" s="14">
        <f t="shared" si="79"/>
        <v>31.6</v>
      </c>
      <c r="R2299" s="169">
        <f t="shared" si="80"/>
        <v>33</v>
      </c>
    </row>
    <row r="2300" spans="13:18" x14ac:dyDescent="0.2">
      <c r="M2300" s="168" t="s">
        <v>63</v>
      </c>
      <c r="N2300" s="14" t="s">
        <v>64</v>
      </c>
      <c r="O2300" s="167">
        <v>40233</v>
      </c>
      <c r="P2300" s="14">
        <v>-18.5</v>
      </c>
      <c r="Q2300" s="14">
        <f t="shared" si="79"/>
        <v>35.5</v>
      </c>
      <c r="R2300" s="169">
        <f t="shared" si="80"/>
        <v>33.800000000000004</v>
      </c>
    </row>
    <row r="2301" spans="13:18" x14ac:dyDescent="0.2">
      <c r="M2301" s="168" t="s">
        <v>63</v>
      </c>
      <c r="N2301" s="14" t="s">
        <v>64</v>
      </c>
      <c r="O2301" s="167">
        <v>40234</v>
      </c>
      <c r="P2301" s="14">
        <v>-11.6</v>
      </c>
      <c r="Q2301" s="14">
        <f t="shared" si="79"/>
        <v>28.6</v>
      </c>
      <c r="R2301" s="169">
        <f t="shared" si="80"/>
        <v>31.899999999999995</v>
      </c>
    </row>
    <row r="2302" spans="13:18" x14ac:dyDescent="0.2">
      <c r="M2302" s="168" t="s">
        <v>63</v>
      </c>
      <c r="N2302" s="14" t="s">
        <v>64</v>
      </c>
      <c r="O2302" s="167">
        <v>40235</v>
      </c>
      <c r="P2302" s="14">
        <v>-4.8</v>
      </c>
      <c r="Q2302" s="14">
        <f t="shared" si="79"/>
        <v>21.8</v>
      </c>
      <c r="R2302" s="169">
        <f t="shared" si="80"/>
        <v>28.633333333333329</v>
      </c>
    </row>
    <row r="2303" spans="13:18" x14ac:dyDescent="0.2">
      <c r="M2303" s="168" t="s">
        <v>63</v>
      </c>
      <c r="N2303" s="14" t="s">
        <v>64</v>
      </c>
      <c r="O2303" s="167">
        <v>40236</v>
      </c>
      <c r="P2303" s="14">
        <v>-2.6</v>
      </c>
      <c r="Q2303" s="14">
        <f t="shared" si="79"/>
        <v>19.600000000000001</v>
      </c>
      <c r="R2303" s="169">
        <f t="shared" si="80"/>
        <v>23.333333333333332</v>
      </c>
    </row>
    <row r="2304" spans="13:18" x14ac:dyDescent="0.2">
      <c r="M2304" s="168" t="s">
        <v>63</v>
      </c>
      <c r="N2304" s="14" t="s">
        <v>64</v>
      </c>
      <c r="O2304" s="167">
        <v>40237</v>
      </c>
      <c r="P2304" s="14">
        <v>-3.2</v>
      </c>
      <c r="Q2304" s="14">
        <f t="shared" si="79"/>
        <v>20.2</v>
      </c>
      <c r="R2304" s="169">
        <f t="shared" si="80"/>
        <v>20.533333333333335</v>
      </c>
    </row>
    <row r="2305" spans="13:18" x14ac:dyDescent="0.2">
      <c r="M2305" s="168" t="s">
        <v>63</v>
      </c>
      <c r="N2305" s="14" t="s">
        <v>64</v>
      </c>
      <c r="O2305" s="167">
        <v>40238</v>
      </c>
      <c r="P2305" s="14">
        <v>-4.4000000000000004</v>
      </c>
      <c r="Q2305" s="14">
        <f t="shared" si="79"/>
        <v>21.4</v>
      </c>
      <c r="R2305" s="169">
        <f t="shared" si="80"/>
        <v>20.399999999999999</v>
      </c>
    </row>
    <row r="2306" spans="13:18" x14ac:dyDescent="0.2">
      <c r="M2306" s="168" t="s">
        <v>63</v>
      </c>
      <c r="N2306" s="14" t="s">
        <v>64</v>
      </c>
      <c r="O2306" s="167">
        <v>40239</v>
      </c>
      <c r="P2306" s="14">
        <v>-3.8</v>
      </c>
      <c r="Q2306" s="14">
        <f t="shared" si="79"/>
        <v>20.8</v>
      </c>
      <c r="R2306" s="169">
        <f t="shared" si="80"/>
        <v>20.799999999999997</v>
      </c>
    </row>
    <row r="2307" spans="13:18" x14ac:dyDescent="0.2">
      <c r="M2307" s="168" t="s">
        <v>63</v>
      </c>
      <c r="N2307" s="14" t="s">
        <v>64</v>
      </c>
      <c r="O2307" s="167">
        <v>40240</v>
      </c>
      <c r="P2307" s="14">
        <v>-4.7</v>
      </c>
      <c r="Q2307" s="14">
        <f t="shared" si="79"/>
        <v>21.7</v>
      </c>
      <c r="R2307" s="169">
        <f t="shared" si="80"/>
        <v>21.3</v>
      </c>
    </row>
    <row r="2308" spans="13:18" x14ac:dyDescent="0.2">
      <c r="M2308" s="168" t="s">
        <v>63</v>
      </c>
      <c r="N2308" s="14" t="s">
        <v>64</v>
      </c>
      <c r="O2308" s="167">
        <v>40241</v>
      </c>
      <c r="P2308" s="14">
        <v>-7.1</v>
      </c>
      <c r="Q2308" s="14">
        <f t="shared" si="79"/>
        <v>24.1</v>
      </c>
      <c r="R2308" s="169">
        <f t="shared" si="80"/>
        <v>22.2</v>
      </c>
    </row>
    <row r="2309" spans="13:18" x14ac:dyDescent="0.2">
      <c r="M2309" s="168" t="s">
        <v>63</v>
      </c>
      <c r="N2309" s="14" t="s">
        <v>64</v>
      </c>
      <c r="O2309" s="167">
        <v>40242</v>
      </c>
      <c r="P2309" s="14">
        <v>-14.6</v>
      </c>
      <c r="Q2309" s="14">
        <f t="shared" si="79"/>
        <v>31.6</v>
      </c>
      <c r="R2309" s="169">
        <f t="shared" si="80"/>
        <v>25.8</v>
      </c>
    </row>
    <row r="2310" spans="13:18" x14ac:dyDescent="0.2">
      <c r="M2310" s="168" t="s">
        <v>63</v>
      </c>
      <c r="N2310" s="14" t="s">
        <v>64</v>
      </c>
      <c r="O2310" s="167">
        <v>40243</v>
      </c>
      <c r="P2310" s="14">
        <v>-15.1</v>
      </c>
      <c r="Q2310" s="14">
        <f t="shared" si="79"/>
        <v>32.1</v>
      </c>
      <c r="R2310" s="169">
        <f t="shared" si="80"/>
        <v>29.266666666666669</v>
      </c>
    </row>
    <row r="2311" spans="13:18" x14ac:dyDescent="0.2">
      <c r="M2311" s="168" t="s">
        <v>63</v>
      </c>
      <c r="N2311" s="14" t="s">
        <v>64</v>
      </c>
      <c r="O2311" s="167">
        <v>40244</v>
      </c>
      <c r="P2311" s="14">
        <v>-10.199999999999999</v>
      </c>
      <c r="Q2311" s="14">
        <f t="shared" si="79"/>
        <v>27.2</v>
      </c>
      <c r="R2311" s="169">
        <f t="shared" si="80"/>
        <v>30.3</v>
      </c>
    </row>
    <row r="2312" spans="13:18" x14ac:dyDescent="0.2">
      <c r="M2312" s="168" t="s">
        <v>63</v>
      </c>
      <c r="N2312" s="14" t="s">
        <v>64</v>
      </c>
      <c r="O2312" s="167">
        <v>40245</v>
      </c>
      <c r="P2312" s="14">
        <v>-6.4</v>
      </c>
      <c r="Q2312" s="14">
        <f t="shared" si="79"/>
        <v>23.4</v>
      </c>
      <c r="R2312" s="169">
        <f t="shared" si="80"/>
        <v>27.566666666666663</v>
      </c>
    </row>
    <row r="2313" spans="13:18" x14ac:dyDescent="0.2">
      <c r="M2313" s="168" t="s">
        <v>63</v>
      </c>
      <c r="N2313" s="14" t="s">
        <v>64</v>
      </c>
      <c r="O2313" s="167">
        <v>40246</v>
      </c>
      <c r="P2313" s="14">
        <v>-5.7</v>
      </c>
      <c r="Q2313" s="14">
        <f t="shared" si="79"/>
        <v>22.7</v>
      </c>
      <c r="R2313" s="169">
        <f t="shared" si="80"/>
        <v>24.433333333333334</v>
      </c>
    </row>
    <row r="2314" spans="13:18" x14ac:dyDescent="0.2">
      <c r="M2314" s="168" t="s">
        <v>63</v>
      </c>
      <c r="N2314" s="14" t="s">
        <v>64</v>
      </c>
      <c r="O2314" s="167">
        <v>40247</v>
      </c>
      <c r="P2314" s="14">
        <v>-1.6</v>
      </c>
      <c r="Q2314" s="14">
        <f t="shared" si="79"/>
        <v>18.600000000000001</v>
      </c>
      <c r="R2314" s="169">
        <f t="shared" si="80"/>
        <v>21.566666666666663</v>
      </c>
    </row>
    <row r="2315" spans="13:18" x14ac:dyDescent="0.2">
      <c r="M2315" s="168" t="s">
        <v>63</v>
      </c>
      <c r="N2315" s="14" t="s">
        <v>64</v>
      </c>
      <c r="O2315" s="167">
        <v>40248</v>
      </c>
      <c r="P2315" s="14">
        <v>0.5</v>
      </c>
      <c r="Q2315" s="14">
        <f t="shared" si="79"/>
        <v>16.5</v>
      </c>
      <c r="R2315" s="169">
        <f t="shared" si="80"/>
        <v>19.266666666666666</v>
      </c>
    </row>
    <row r="2316" spans="13:18" x14ac:dyDescent="0.2">
      <c r="M2316" s="168" t="s">
        <v>63</v>
      </c>
      <c r="N2316" s="14" t="s">
        <v>64</v>
      </c>
      <c r="O2316" s="167">
        <v>40249</v>
      </c>
      <c r="P2316" s="14">
        <v>0.5</v>
      </c>
      <c r="Q2316" s="14">
        <f t="shared" si="79"/>
        <v>16.5</v>
      </c>
      <c r="R2316" s="169">
        <f t="shared" si="80"/>
        <v>17.2</v>
      </c>
    </row>
    <row r="2317" spans="13:18" x14ac:dyDescent="0.2">
      <c r="M2317" s="168" t="s">
        <v>63</v>
      </c>
      <c r="N2317" s="14" t="s">
        <v>64</v>
      </c>
      <c r="O2317" s="167">
        <v>40250</v>
      </c>
      <c r="P2317" s="14">
        <v>-3</v>
      </c>
      <c r="Q2317" s="14">
        <f t="shared" ref="Q2317:Q2380" si="81">IF($D$45&gt;P2317,$D$45-P2317,0)</f>
        <v>20</v>
      </c>
      <c r="R2317" s="169">
        <f t="shared" si="80"/>
        <v>17.666666666666668</v>
      </c>
    </row>
    <row r="2318" spans="13:18" x14ac:dyDescent="0.2">
      <c r="M2318" s="168" t="s">
        <v>63</v>
      </c>
      <c r="N2318" s="14" t="s">
        <v>64</v>
      </c>
      <c r="O2318" s="167">
        <v>40251</v>
      </c>
      <c r="P2318" s="14">
        <v>-3.1</v>
      </c>
      <c r="Q2318" s="14">
        <f t="shared" si="81"/>
        <v>20.100000000000001</v>
      </c>
      <c r="R2318" s="169">
        <f t="shared" si="80"/>
        <v>18.866666666666667</v>
      </c>
    </row>
    <row r="2319" spans="13:18" x14ac:dyDescent="0.2">
      <c r="M2319" s="168" t="s">
        <v>63</v>
      </c>
      <c r="N2319" s="14" t="s">
        <v>64</v>
      </c>
      <c r="O2319" s="167">
        <v>40252</v>
      </c>
      <c r="P2319" s="14">
        <v>-2.7</v>
      </c>
      <c r="Q2319" s="14">
        <f t="shared" si="81"/>
        <v>19.7</v>
      </c>
      <c r="R2319" s="169">
        <f t="shared" ref="R2319:R2382" si="82">AVERAGE(Q2317:Q2319)</f>
        <v>19.933333333333334</v>
      </c>
    </row>
    <row r="2320" spans="13:18" x14ac:dyDescent="0.2">
      <c r="M2320" s="168" t="s">
        <v>63</v>
      </c>
      <c r="N2320" s="14" t="s">
        <v>64</v>
      </c>
      <c r="O2320" s="167">
        <v>40253</v>
      </c>
      <c r="P2320" s="14">
        <v>-2.2999999999999998</v>
      </c>
      <c r="Q2320" s="14">
        <f t="shared" si="81"/>
        <v>19.3</v>
      </c>
      <c r="R2320" s="169">
        <f t="shared" si="82"/>
        <v>19.7</v>
      </c>
    </row>
    <row r="2321" spans="13:18" x14ac:dyDescent="0.2">
      <c r="M2321" s="168" t="s">
        <v>63</v>
      </c>
      <c r="N2321" s="14" t="s">
        <v>64</v>
      </c>
      <c r="O2321" s="167">
        <v>40254</v>
      </c>
      <c r="P2321" s="14">
        <v>-0.9</v>
      </c>
      <c r="Q2321" s="14">
        <f t="shared" si="81"/>
        <v>17.899999999999999</v>
      </c>
      <c r="R2321" s="169">
        <f t="shared" si="82"/>
        <v>18.966666666666665</v>
      </c>
    </row>
    <row r="2322" spans="13:18" x14ac:dyDescent="0.2">
      <c r="M2322" s="168" t="s">
        <v>63</v>
      </c>
      <c r="N2322" s="14" t="s">
        <v>64</v>
      </c>
      <c r="O2322" s="167">
        <v>40255</v>
      </c>
      <c r="P2322" s="14">
        <v>1.9</v>
      </c>
      <c r="Q2322" s="14">
        <f t="shared" si="81"/>
        <v>15.1</v>
      </c>
      <c r="R2322" s="169">
        <f t="shared" si="82"/>
        <v>17.433333333333334</v>
      </c>
    </row>
    <row r="2323" spans="13:18" x14ac:dyDescent="0.2">
      <c r="M2323" s="168" t="s">
        <v>63</v>
      </c>
      <c r="N2323" s="14" t="s">
        <v>64</v>
      </c>
      <c r="O2323" s="167">
        <v>40256</v>
      </c>
      <c r="P2323" s="14">
        <v>3.1</v>
      </c>
      <c r="Q2323" s="14">
        <f t="shared" si="81"/>
        <v>13.9</v>
      </c>
      <c r="R2323" s="169">
        <f t="shared" si="82"/>
        <v>15.633333333333333</v>
      </c>
    </row>
    <row r="2324" spans="13:18" x14ac:dyDescent="0.2">
      <c r="M2324" s="168" t="s">
        <v>63</v>
      </c>
      <c r="N2324" s="14" t="s">
        <v>64</v>
      </c>
      <c r="O2324" s="167">
        <v>40257</v>
      </c>
      <c r="P2324" s="14">
        <v>4.5</v>
      </c>
      <c r="Q2324" s="14">
        <f t="shared" si="81"/>
        <v>12.5</v>
      </c>
      <c r="R2324" s="169">
        <f t="shared" si="82"/>
        <v>13.833333333333334</v>
      </c>
    </row>
    <row r="2325" spans="13:18" x14ac:dyDescent="0.2">
      <c r="M2325" s="168" t="s">
        <v>63</v>
      </c>
      <c r="N2325" s="14" t="s">
        <v>64</v>
      </c>
      <c r="O2325" s="167">
        <v>40258</v>
      </c>
      <c r="P2325" s="14">
        <v>-1.5</v>
      </c>
      <c r="Q2325" s="14">
        <f t="shared" si="81"/>
        <v>18.5</v>
      </c>
      <c r="R2325" s="169">
        <f t="shared" si="82"/>
        <v>14.966666666666667</v>
      </c>
    </row>
    <row r="2326" spans="13:18" x14ac:dyDescent="0.2">
      <c r="M2326" s="168" t="s">
        <v>63</v>
      </c>
      <c r="N2326" s="14" t="s">
        <v>64</v>
      </c>
      <c r="O2326" s="167">
        <v>40259</v>
      </c>
      <c r="P2326" s="14">
        <v>-4.9000000000000004</v>
      </c>
      <c r="Q2326" s="14">
        <f t="shared" si="81"/>
        <v>21.9</v>
      </c>
      <c r="R2326" s="169">
        <f t="shared" si="82"/>
        <v>17.633333333333333</v>
      </c>
    </row>
    <row r="2327" spans="13:18" x14ac:dyDescent="0.2">
      <c r="M2327" s="168" t="s">
        <v>63</v>
      </c>
      <c r="N2327" s="14" t="s">
        <v>64</v>
      </c>
      <c r="O2327" s="167">
        <v>40260</v>
      </c>
      <c r="P2327" s="14">
        <v>0.4</v>
      </c>
      <c r="Q2327" s="14">
        <f t="shared" si="81"/>
        <v>16.600000000000001</v>
      </c>
      <c r="R2327" s="169">
        <f t="shared" si="82"/>
        <v>19</v>
      </c>
    </row>
    <row r="2328" spans="13:18" x14ac:dyDescent="0.2">
      <c r="M2328" s="168" t="s">
        <v>63</v>
      </c>
      <c r="N2328" s="14" t="s">
        <v>64</v>
      </c>
      <c r="O2328" s="167">
        <v>40261</v>
      </c>
      <c r="P2328" s="14">
        <v>0.2</v>
      </c>
      <c r="Q2328" s="14">
        <f t="shared" si="81"/>
        <v>16.8</v>
      </c>
      <c r="R2328" s="169">
        <f t="shared" si="82"/>
        <v>18.433333333333334</v>
      </c>
    </row>
    <row r="2329" spans="13:18" x14ac:dyDescent="0.2">
      <c r="M2329" s="168" t="s">
        <v>63</v>
      </c>
      <c r="N2329" s="14" t="s">
        <v>64</v>
      </c>
      <c r="O2329" s="167">
        <v>40262</v>
      </c>
      <c r="P2329" s="14">
        <v>2.1</v>
      </c>
      <c r="Q2329" s="14">
        <f t="shared" si="81"/>
        <v>14.9</v>
      </c>
      <c r="R2329" s="169">
        <f t="shared" si="82"/>
        <v>16.100000000000001</v>
      </c>
    </row>
    <row r="2330" spans="13:18" x14ac:dyDescent="0.2">
      <c r="M2330" s="168" t="s">
        <v>63</v>
      </c>
      <c r="N2330" s="14" t="s">
        <v>64</v>
      </c>
      <c r="O2330" s="167">
        <v>40263</v>
      </c>
      <c r="P2330" s="14">
        <v>1.7</v>
      </c>
      <c r="Q2330" s="14">
        <f t="shared" si="81"/>
        <v>15.3</v>
      </c>
      <c r="R2330" s="169">
        <f t="shared" si="82"/>
        <v>15.666666666666666</v>
      </c>
    </row>
    <row r="2331" spans="13:18" x14ac:dyDescent="0.2">
      <c r="M2331" s="168" t="s">
        <v>63</v>
      </c>
      <c r="N2331" s="14" t="s">
        <v>64</v>
      </c>
      <c r="O2331" s="167">
        <v>40264</v>
      </c>
      <c r="P2331" s="14">
        <v>1.7</v>
      </c>
      <c r="Q2331" s="14">
        <f t="shared" si="81"/>
        <v>15.3</v>
      </c>
      <c r="R2331" s="169">
        <f t="shared" si="82"/>
        <v>15.166666666666666</v>
      </c>
    </row>
    <row r="2332" spans="13:18" x14ac:dyDescent="0.2">
      <c r="M2332" s="168" t="s">
        <v>63</v>
      </c>
      <c r="N2332" s="14" t="s">
        <v>64</v>
      </c>
      <c r="O2332" s="167">
        <v>40265</v>
      </c>
      <c r="P2332" s="14">
        <v>2.5</v>
      </c>
      <c r="Q2332" s="14">
        <f t="shared" si="81"/>
        <v>14.5</v>
      </c>
      <c r="R2332" s="169">
        <f t="shared" si="82"/>
        <v>15.033333333333333</v>
      </c>
    </row>
    <row r="2333" spans="13:18" x14ac:dyDescent="0.2">
      <c r="M2333" s="168" t="s">
        <v>63</v>
      </c>
      <c r="N2333" s="14" t="s">
        <v>64</v>
      </c>
      <c r="O2333" s="167">
        <v>40266</v>
      </c>
      <c r="P2333" s="14">
        <v>2</v>
      </c>
      <c r="Q2333" s="14">
        <f t="shared" si="81"/>
        <v>15</v>
      </c>
      <c r="R2333" s="169">
        <f t="shared" si="82"/>
        <v>14.933333333333332</v>
      </c>
    </row>
    <row r="2334" spans="13:18" x14ac:dyDescent="0.2">
      <c r="M2334" s="168" t="s">
        <v>63</v>
      </c>
      <c r="N2334" s="14" t="s">
        <v>64</v>
      </c>
      <c r="O2334" s="167">
        <v>40267</v>
      </c>
      <c r="P2334" s="14">
        <v>0.4</v>
      </c>
      <c r="Q2334" s="14">
        <f t="shared" si="81"/>
        <v>16.600000000000001</v>
      </c>
      <c r="R2334" s="169">
        <f t="shared" si="82"/>
        <v>15.366666666666667</v>
      </c>
    </row>
    <row r="2335" spans="13:18" x14ac:dyDescent="0.2">
      <c r="M2335" s="168" t="s">
        <v>63</v>
      </c>
      <c r="N2335" s="14" t="s">
        <v>64</v>
      </c>
      <c r="O2335" s="167">
        <v>40268</v>
      </c>
      <c r="P2335" s="14">
        <v>3.5</v>
      </c>
      <c r="Q2335" s="14">
        <f t="shared" si="81"/>
        <v>13.5</v>
      </c>
      <c r="R2335" s="169">
        <f t="shared" si="82"/>
        <v>15.033333333333333</v>
      </c>
    </row>
    <row r="2336" spans="13:18" x14ac:dyDescent="0.2">
      <c r="M2336" s="168" t="s">
        <v>63</v>
      </c>
      <c r="N2336" s="14" t="s">
        <v>64</v>
      </c>
      <c r="O2336" s="167">
        <v>40269</v>
      </c>
      <c r="P2336" s="14">
        <v>2.4</v>
      </c>
      <c r="Q2336" s="14">
        <f t="shared" si="81"/>
        <v>14.6</v>
      </c>
      <c r="R2336" s="169">
        <f t="shared" si="82"/>
        <v>14.9</v>
      </c>
    </row>
    <row r="2337" spans="13:18" x14ac:dyDescent="0.2">
      <c r="M2337" s="168" t="s">
        <v>63</v>
      </c>
      <c r="N2337" s="14" t="s">
        <v>64</v>
      </c>
      <c r="O2337" s="167">
        <v>40270</v>
      </c>
      <c r="P2337" s="14">
        <v>2.2999999999999998</v>
      </c>
      <c r="Q2337" s="14">
        <f t="shared" si="81"/>
        <v>14.7</v>
      </c>
      <c r="R2337" s="169">
        <f t="shared" si="82"/>
        <v>14.266666666666666</v>
      </c>
    </row>
    <row r="2338" spans="13:18" x14ac:dyDescent="0.2">
      <c r="M2338" s="168" t="s">
        <v>63</v>
      </c>
      <c r="N2338" s="14" t="s">
        <v>64</v>
      </c>
      <c r="O2338" s="167">
        <v>40271</v>
      </c>
      <c r="P2338" s="14">
        <v>2</v>
      </c>
      <c r="Q2338" s="14">
        <f t="shared" si="81"/>
        <v>15</v>
      </c>
      <c r="R2338" s="169">
        <f t="shared" si="82"/>
        <v>14.766666666666666</v>
      </c>
    </row>
    <row r="2339" spans="13:18" x14ac:dyDescent="0.2">
      <c r="M2339" s="168" t="s">
        <v>63</v>
      </c>
      <c r="N2339" s="14" t="s">
        <v>64</v>
      </c>
      <c r="O2339" s="167">
        <v>40272</v>
      </c>
      <c r="P2339" s="14">
        <v>2.6</v>
      </c>
      <c r="Q2339" s="14">
        <f t="shared" si="81"/>
        <v>14.4</v>
      </c>
      <c r="R2339" s="169">
        <f t="shared" si="82"/>
        <v>14.700000000000001</v>
      </c>
    </row>
    <row r="2340" spans="13:18" x14ac:dyDescent="0.2">
      <c r="M2340" s="168" t="s">
        <v>63</v>
      </c>
      <c r="N2340" s="14" t="s">
        <v>64</v>
      </c>
      <c r="O2340" s="167">
        <v>40273</v>
      </c>
      <c r="P2340" s="14">
        <v>2.2000000000000002</v>
      </c>
      <c r="Q2340" s="14">
        <f t="shared" si="81"/>
        <v>14.8</v>
      </c>
      <c r="R2340" s="169">
        <f t="shared" si="82"/>
        <v>14.733333333333334</v>
      </c>
    </row>
    <row r="2341" spans="13:18" x14ac:dyDescent="0.2">
      <c r="M2341" s="168" t="s">
        <v>63</v>
      </c>
      <c r="N2341" s="14" t="s">
        <v>64</v>
      </c>
      <c r="O2341" s="167">
        <v>40274</v>
      </c>
      <c r="P2341" s="14">
        <v>0.6</v>
      </c>
      <c r="Q2341" s="14">
        <f t="shared" si="81"/>
        <v>16.399999999999999</v>
      </c>
      <c r="R2341" s="169">
        <f t="shared" si="82"/>
        <v>15.200000000000001</v>
      </c>
    </row>
    <row r="2342" spans="13:18" x14ac:dyDescent="0.2">
      <c r="M2342" s="168" t="s">
        <v>63</v>
      </c>
      <c r="N2342" s="14" t="s">
        <v>64</v>
      </c>
      <c r="O2342" s="167">
        <v>40275</v>
      </c>
      <c r="P2342" s="14">
        <v>5.0999999999999996</v>
      </c>
      <c r="Q2342" s="14">
        <f t="shared" si="81"/>
        <v>11.9</v>
      </c>
      <c r="R2342" s="169">
        <f t="shared" si="82"/>
        <v>14.366666666666667</v>
      </c>
    </row>
    <row r="2343" spans="13:18" x14ac:dyDescent="0.2">
      <c r="M2343" s="168" t="s">
        <v>63</v>
      </c>
      <c r="N2343" s="14" t="s">
        <v>64</v>
      </c>
      <c r="O2343" s="167">
        <v>40276</v>
      </c>
      <c r="P2343" s="14">
        <v>4.5</v>
      </c>
      <c r="Q2343" s="14">
        <f t="shared" si="81"/>
        <v>12.5</v>
      </c>
      <c r="R2343" s="169">
        <f t="shared" si="82"/>
        <v>13.6</v>
      </c>
    </row>
    <row r="2344" spans="13:18" x14ac:dyDescent="0.2">
      <c r="M2344" s="168" t="s">
        <v>63</v>
      </c>
      <c r="N2344" s="14" t="s">
        <v>64</v>
      </c>
      <c r="O2344" s="167">
        <v>40277</v>
      </c>
      <c r="P2344" s="14">
        <v>5.3</v>
      </c>
      <c r="Q2344" s="14">
        <f t="shared" si="81"/>
        <v>11.7</v>
      </c>
      <c r="R2344" s="169">
        <f t="shared" si="82"/>
        <v>12.033333333333331</v>
      </c>
    </row>
    <row r="2345" spans="13:18" x14ac:dyDescent="0.2">
      <c r="M2345" s="168" t="s">
        <v>63</v>
      </c>
      <c r="N2345" s="14" t="s">
        <v>64</v>
      </c>
      <c r="O2345" s="167">
        <v>40278</v>
      </c>
      <c r="P2345" s="14">
        <v>5.4</v>
      </c>
      <c r="Q2345" s="14">
        <f t="shared" si="81"/>
        <v>11.6</v>
      </c>
      <c r="R2345" s="169">
        <f t="shared" si="82"/>
        <v>11.933333333333332</v>
      </c>
    </row>
    <row r="2346" spans="13:18" x14ac:dyDescent="0.2">
      <c r="M2346" s="168" t="s">
        <v>63</v>
      </c>
      <c r="N2346" s="14" t="s">
        <v>64</v>
      </c>
      <c r="O2346" s="167">
        <v>40279</v>
      </c>
      <c r="P2346" s="14">
        <v>4.5</v>
      </c>
      <c r="Q2346" s="14">
        <f t="shared" si="81"/>
        <v>12.5</v>
      </c>
      <c r="R2346" s="169">
        <f t="shared" si="82"/>
        <v>11.933333333333332</v>
      </c>
    </row>
    <row r="2347" spans="13:18" x14ac:dyDescent="0.2">
      <c r="M2347" s="168" t="s">
        <v>63</v>
      </c>
      <c r="N2347" s="14" t="s">
        <v>64</v>
      </c>
      <c r="O2347" s="167">
        <v>40280</v>
      </c>
      <c r="P2347" s="14">
        <v>5.7</v>
      </c>
      <c r="Q2347" s="14">
        <f t="shared" si="81"/>
        <v>11.3</v>
      </c>
      <c r="R2347" s="169">
        <f t="shared" si="82"/>
        <v>11.800000000000002</v>
      </c>
    </row>
    <row r="2348" spans="13:18" x14ac:dyDescent="0.2">
      <c r="M2348" s="168" t="s">
        <v>63</v>
      </c>
      <c r="N2348" s="14" t="s">
        <v>64</v>
      </c>
      <c r="O2348" s="167">
        <v>40281</v>
      </c>
      <c r="P2348" s="14">
        <v>7</v>
      </c>
      <c r="Q2348" s="14">
        <f t="shared" si="81"/>
        <v>10</v>
      </c>
      <c r="R2348" s="169">
        <f t="shared" si="82"/>
        <v>11.266666666666666</v>
      </c>
    </row>
    <row r="2349" spans="13:18" x14ac:dyDescent="0.2">
      <c r="M2349" s="168" t="s">
        <v>63</v>
      </c>
      <c r="N2349" s="14" t="s">
        <v>64</v>
      </c>
      <c r="O2349" s="167">
        <v>40282</v>
      </c>
      <c r="P2349" s="14">
        <v>5.6</v>
      </c>
      <c r="Q2349" s="14">
        <f t="shared" si="81"/>
        <v>11.4</v>
      </c>
      <c r="R2349" s="169">
        <f t="shared" si="82"/>
        <v>10.9</v>
      </c>
    </row>
    <row r="2350" spans="13:18" x14ac:dyDescent="0.2">
      <c r="M2350" s="168" t="s">
        <v>63</v>
      </c>
      <c r="N2350" s="14" t="s">
        <v>64</v>
      </c>
      <c r="O2350" s="167">
        <v>40283</v>
      </c>
      <c r="P2350" s="14">
        <v>5.8</v>
      </c>
      <c r="Q2350" s="14">
        <f t="shared" si="81"/>
        <v>11.2</v>
      </c>
      <c r="R2350" s="169">
        <f t="shared" si="82"/>
        <v>10.866666666666665</v>
      </c>
    </row>
    <row r="2351" spans="13:18" x14ac:dyDescent="0.2">
      <c r="M2351" s="168" t="s">
        <v>63</v>
      </c>
      <c r="N2351" s="14" t="s">
        <v>64</v>
      </c>
      <c r="O2351" s="167">
        <v>40284</v>
      </c>
      <c r="P2351" s="14">
        <v>4.5</v>
      </c>
      <c r="Q2351" s="14">
        <f t="shared" si="81"/>
        <v>12.5</v>
      </c>
      <c r="R2351" s="169">
        <f t="shared" si="82"/>
        <v>11.700000000000001</v>
      </c>
    </row>
    <row r="2352" spans="13:18" x14ac:dyDescent="0.2">
      <c r="M2352" s="168" t="s">
        <v>63</v>
      </c>
      <c r="N2352" s="14" t="s">
        <v>64</v>
      </c>
      <c r="O2352" s="167">
        <v>40285</v>
      </c>
      <c r="P2352" s="14">
        <v>6.7</v>
      </c>
      <c r="Q2352" s="14">
        <f t="shared" si="81"/>
        <v>10.3</v>
      </c>
      <c r="R2352" s="169">
        <f t="shared" si="82"/>
        <v>11.333333333333334</v>
      </c>
    </row>
    <row r="2353" spans="13:18" x14ac:dyDescent="0.2">
      <c r="M2353" s="168" t="s">
        <v>63</v>
      </c>
      <c r="N2353" s="14" t="s">
        <v>64</v>
      </c>
      <c r="O2353" s="167">
        <v>40286</v>
      </c>
      <c r="P2353" s="14">
        <v>2.4</v>
      </c>
      <c r="Q2353" s="14">
        <f t="shared" si="81"/>
        <v>14.6</v>
      </c>
      <c r="R2353" s="169">
        <f t="shared" si="82"/>
        <v>12.466666666666667</v>
      </c>
    </row>
    <row r="2354" spans="13:18" x14ac:dyDescent="0.2">
      <c r="M2354" s="168" t="s">
        <v>63</v>
      </c>
      <c r="N2354" s="14" t="s">
        <v>64</v>
      </c>
      <c r="O2354" s="167">
        <v>40287</v>
      </c>
      <c r="P2354" s="14">
        <v>2.1</v>
      </c>
      <c r="Q2354" s="14">
        <f t="shared" si="81"/>
        <v>14.9</v>
      </c>
      <c r="R2354" s="169">
        <f t="shared" si="82"/>
        <v>13.266666666666666</v>
      </c>
    </row>
    <row r="2355" spans="13:18" x14ac:dyDescent="0.2">
      <c r="M2355" s="168" t="s">
        <v>63</v>
      </c>
      <c r="N2355" s="14" t="s">
        <v>64</v>
      </c>
      <c r="O2355" s="167">
        <v>40288</v>
      </c>
      <c r="P2355" s="14">
        <v>0.7</v>
      </c>
      <c r="Q2355" s="14">
        <f t="shared" si="81"/>
        <v>16.3</v>
      </c>
      <c r="R2355" s="169">
        <f t="shared" si="82"/>
        <v>15.266666666666666</v>
      </c>
    </row>
    <row r="2356" spans="13:18" x14ac:dyDescent="0.2">
      <c r="M2356" s="168" t="s">
        <v>63</v>
      </c>
      <c r="N2356" s="14" t="s">
        <v>64</v>
      </c>
      <c r="O2356" s="167">
        <v>40289</v>
      </c>
      <c r="P2356" s="14">
        <v>2.6</v>
      </c>
      <c r="Q2356" s="14">
        <f t="shared" si="81"/>
        <v>14.4</v>
      </c>
      <c r="R2356" s="169">
        <f t="shared" si="82"/>
        <v>15.200000000000001</v>
      </c>
    </row>
    <row r="2357" spans="13:18" x14ac:dyDescent="0.2">
      <c r="M2357" s="168" t="s">
        <v>63</v>
      </c>
      <c r="N2357" s="14" t="s">
        <v>64</v>
      </c>
      <c r="O2357" s="167">
        <v>40290</v>
      </c>
      <c r="P2357" s="14">
        <v>2.4</v>
      </c>
      <c r="Q2357" s="14">
        <f t="shared" si="81"/>
        <v>14.6</v>
      </c>
      <c r="R2357" s="169">
        <f t="shared" si="82"/>
        <v>15.100000000000001</v>
      </c>
    </row>
    <row r="2358" spans="13:18" x14ac:dyDescent="0.2">
      <c r="M2358" s="168" t="s">
        <v>63</v>
      </c>
      <c r="N2358" s="14" t="s">
        <v>64</v>
      </c>
      <c r="O2358" s="167">
        <v>40291</v>
      </c>
      <c r="P2358" s="14">
        <v>1.6</v>
      </c>
      <c r="Q2358" s="14">
        <f t="shared" si="81"/>
        <v>15.4</v>
      </c>
      <c r="R2358" s="169">
        <f t="shared" si="82"/>
        <v>14.799999999999999</v>
      </c>
    </row>
    <row r="2359" spans="13:18" x14ac:dyDescent="0.2">
      <c r="M2359" s="168" t="s">
        <v>63</v>
      </c>
      <c r="N2359" s="14" t="s">
        <v>64</v>
      </c>
      <c r="O2359" s="167">
        <v>40292</v>
      </c>
      <c r="P2359" s="14">
        <v>4.5</v>
      </c>
      <c r="Q2359" s="14">
        <f t="shared" si="81"/>
        <v>12.5</v>
      </c>
      <c r="R2359" s="169">
        <f t="shared" si="82"/>
        <v>14.166666666666666</v>
      </c>
    </row>
    <row r="2360" spans="13:18" x14ac:dyDescent="0.2">
      <c r="M2360" s="168" t="s">
        <v>63</v>
      </c>
      <c r="N2360" s="14" t="s">
        <v>64</v>
      </c>
      <c r="O2360" s="167">
        <v>40293</v>
      </c>
      <c r="P2360" s="14">
        <v>5.2</v>
      </c>
      <c r="Q2360" s="14">
        <f t="shared" si="81"/>
        <v>11.8</v>
      </c>
      <c r="R2360" s="169">
        <f t="shared" si="82"/>
        <v>13.233333333333334</v>
      </c>
    </row>
    <row r="2361" spans="13:18" x14ac:dyDescent="0.2">
      <c r="M2361" s="168" t="s">
        <v>63</v>
      </c>
      <c r="N2361" s="14" t="s">
        <v>64</v>
      </c>
      <c r="O2361" s="167">
        <v>40294</v>
      </c>
      <c r="P2361" s="14">
        <v>6.7</v>
      </c>
      <c r="Q2361" s="14">
        <f t="shared" si="81"/>
        <v>10.3</v>
      </c>
      <c r="R2361" s="169">
        <f t="shared" si="82"/>
        <v>11.533333333333333</v>
      </c>
    </row>
    <row r="2362" spans="13:18" x14ac:dyDescent="0.2">
      <c r="M2362" s="168" t="s">
        <v>63</v>
      </c>
      <c r="N2362" s="14" t="s">
        <v>64</v>
      </c>
      <c r="O2362" s="167">
        <v>40295</v>
      </c>
      <c r="P2362" s="14">
        <v>5.0999999999999996</v>
      </c>
      <c r="Q2362" s="14">
        <f t="shared" si="81"/>
        <v>11.9</v>
      </c>
      <c r="R2362" s="169">
        <f t="shared" si="82"/>
        <v>11.333333333333334</v>
      </c>
    </row>
    <row r="2363" spans="13:18" x14ac:dyDescent="0.2">
      <c r="M2363" s="168" t="s">
        <v>63</v>
      </c>
      <c r="N2363" s="14" t="s">
        <v>64</v>
      </c>
      <c r="O2363" s="167">
        <v>40296</v>
      </c>
      <c r="P2363" s="14">
        <v>2.8</v>
      </c>
      <c r="Q2363" s="14">
        <f t="shared" si="81"/>
        <v>14.2</v>
      </c>
      <c r="R2363" s="169">
        <f t="shared" si="82"/>
        <v>12.133333333333335</v>
      </c>
    </row>
    <row r="2364" spans="13:18" x14ac:dyDescent="0.2">
      <c r="M2364" s="168" t="s">
        <v>63</v>
      </c>
      <c r="N2364" s="14" t="s">
        <v>64</v>
      </c>
      <c r="O2364" s="167">
        <v>40297</v>
      </c>
      <c r="P2364" s="14">
        <v>10.4</v>
      </c>
      <c r="Q2364" s="14">
        <f t="shared" si="81"/>
        <v>6.6</v>
      </c>
      <c r="R2364" s="169">
        <f t="shared" si="82"/>
        <v>10.9</v>
      </c>
    </row>
    <row r="2365" spans="13:18" x14ac:dyDescent="0.2">
      <c r="M2365" s="168" t="s">
        <v>63</v>
      </c>
      <c r="N2365" s="14" t="s">
        <v>64</v>
      </c>
      <c r="O2365" s="167">
        <v>40298</v>
      </c>
      <c r="P2365" s="14">
        <v>9.9</v>
      </c>
      <c r="Q2365" s="14">
        <f t="shared" si="81"/>
        <v>7.1</v>
      </c>
      <c r="R2365" s="169">
        <f t="shared" si="82"/>
        <v>9.2999999999999989</v>
      </c>
    </row>
    <row r="2366" spans="13:18" x14ac:dyDescent="0.2">
      <c r="M2366" s="168" t="s">
        <v>63</v>
      </c>
      <c r="N2366" s="14" t="s">
        <v>64</v>
      </c>
      <c r="O2366" s="167">
        <v>40299</v>
      </c>
      <c r="P2366" s="14">
        <v>5.3</v>
      </c>
      <c r="Q2366" s="14">
        <f t="shared" si="81"/>
        <v>11.7</v>
      </c>
      <c r="R2366" s="169">
        <f t="shared" si="82"/>
        <v>8.4666666666666668</v>
      </c>
    </row>
    <row r="2367" spans="13:18" x14ac:dyDescent="0.2">
      <c r="M2367" s="168" t="s">
        <v>63</v>
      </c>
      <c r="N2367" s="14" t="s">
        <v>64</v>
      </c>
      <c r="O2367" s="167">
        <v>40300</v>
      </c>
      <c r="P2367" s="14">
        <v>5.3</v>
      </c>
      <c r="Q2367" s="14">
        <f t="shared" si="81"/>
        <v>11.7</v>
      </c>
      <c r="R2367" s="169">
        <f t="shared" si="82"/>
        <v>10.166666666666666</v>
      </c>
    </row>
    <row r="2368" spans="13:18" x14ac:dyDescent="0.2">
      <c r="M2368" s="168" t="s">
        <v>63</v>
      </c>
      <c r="N2368" s="14" t="s">
        <v>64</v>
      </c>
      <c r="O2368" s="167">
        <v>40301</v>
      </c>
      <c r="P2368" s="14">
        <v>4.7</v>
      </c>
      <c r="Q2368" s="14">
        <f t="shared" si="81"/>
        <v>12.3</v>
      </c>
      <c r="R2368" s="169">
        <f t="shared" si="82"/>
        <v>11.9</v>
      </c>
    </row>
    <row r="2369" spans="13:18" x14ac:dyDescent="0.2">
      <c r="M2369" s="168" t="s">
        <v>63</v>
      </c>
      <c r="N2369" s="14" t="s">
        <v>64</v>
      </c>
      <c r="O2369" s="167">
        <v>40302</v>
      </c>
      <c r="P2369" s="14">
        <v>2.8</v>
      </c>
      <c r="Q2369" s="14">
        <f t="shared" si="81"/>
        <v>14.2</v>
      </c>
      <c r="R2369" s="169">
        <f t="shared" si="82"/>
        <v>12.733333333333334</v>
      </c>
    </row>
    <row r="2370" spans="13:18" x14ac:dyDescent="0.2">
      <c r="M2370" s="168" t="s">
        <v>63</v>
      </c>
      <c r="N2370" s="14" t="s">
        <v>64</v>
      </c>
      <c r="O2370" s="167">
        <v>40303</v>
      </c>
      <c r="P2370" s="14">
        <v>5.0999999999999996</v>
      </c>
      <c r="Q2370" s="14">
        <f t="shared" si="81"/>
        <v>11.9</v>
      </c>
      <c r="R2370" s="169">
        <f t="shared" si="82"/>
        <v>12.799999999999999</v>
      </c>
    </row>
    <row r="2371" spans="13:18" x14ac:dyDescent="0.2">
      <c r="M2371" s="168" t="s">
        <v>63</v>
      </c>
      <c r="N2371" s="14" t="s">
        <v>64</v>
      </c>
      <c r="O2371" s="167">
        <v>40304</v>
      </c>
      <c r="P2371" s="14">
        <v>6.5</v>
      </c>
      <c r="Q2371" s="14">
        <f t="shared" si="81"/>
        <v>10.5</v>
      </c>
      <c r="R2371" s="169">
        <f t="shared" si="82"/>
        <v>12.200000000000001</v>
      </c>
    </row>
    <row r="2372" spans="13:18" x14ac:dyDescent="0.2">
      <c r="M2372" s="168" t="s">
        <v>63</v>
      </c>
      <c r="N2372" s="14" t="s">
        <v>64</v>
      </c>
      <c r="O2372" s="167">
        <v>40305</v>
      </c>
      <c r="P2372" s="14">
        <v>8.1</v>
      </c>
      <c r="Q2372" s="14">
        <f t="shared" si="81"/>
        <v>8.9</v>
      </c>
      <c r="R2372" s="169">
        <f t="shared" si="82"/>
        <v>10.433333333333332</v>
      </c>
    </row>
    <row r="2373" spans="13:18" x14ac:dyDescent="0.2">
      <c r="M2373" s="168" t="s">
        <v>63</v>
      </c>
      <c r="N2373" s="14" t="s">
        <v>64</v>
      </c>
      <c r="O2373" s="167">
        <v>40306</v>
      </c>
      <c r="P2373" s="14">
        <v>8.1</v>
      </c>
      <c r="Q2373" s="14">
        <f t="shared" si="81"/>
        <v>8.9</v>
      </c>
      <c r="R2373" s="169">
        <f t="shared" si="82"/>
        <v>9.4333333333333318</v>
      </c>
    </row>
    <row r="2374" spans="13:18" x14ac:dyDescent="0.2">
      <c r="M2374" s="168" t="s">
        <v>63</v>
      </c>
      <c r="N2374" s="14" t="s">
        <v>64</v>
      </c>
      <c r="O2374" s="167">
        <v>40307</v>
      </c>
      <c r="P2374" s="14">
        <v>7.3</v>
      </c>
      <c r="Q2374" s="14">
        <f t="shared" si="81"/>
        <v>9.6999999999999993</v>
      </c>
      <c r="R2374" s="169">
        <f t="shared" si="82"/>
        <v>9.1666666666666661</v>
      </c>
    </row>
    <row r="2375" spans="13:18" x14ac:dyDescent="0.2">
      <c r="M2375" s="168" t="s">
        <v>63</v>
      </c>
      <c r="N2375" s="14" t="s">
        <v>64</v>
      </c>
      <c r="O2375" s="167">
        <v>40308</v>
      </c>
      <c r="P2375" s="14">
        <v>4.9000000000000004</v>
      </c>
      <c r="Q2375" s="14">
        <f t="shared" si="81"/>
        <v>12.1</v>
      </c>
      <c r="R2375" s="169">
        <f t="shared" si="82"/>
        <v>10.233333333333334</v>
      </c>
    </row>
    <row r="2376" spans="13:18" x14ac:dyDescent="0.2">
      <c r="M2376" s="168" t="s">
        <v>63</v>
      </c>
      <c r="N2376" s="14" t="s">
        <v>64</v>
      </c>
      <c r="O2376" s="167">
        <v>40309</v>
      </c>
      <c r="P2376" s="14">
        <v>4.3</v>
      </c>
      <c r="Q2376" s="14">
        <f t="shared" si="81"/>
        <v>12.7</v>
      </c>
      <c r="R2376" s="169">
        <f t="shared" si="82"/>
        <v>11.5</v>
      </c>
    </row>
    <row r="2377" spans="13:18" x14ac:dyDescent="0.2">
      <c r="M2377" s="168" t="s">
        <v>63</v>
      </c>
      <c r="N2377" s="14" t="s">
        <v>64</v>
      </c>
      <c r="O2377" s="167">
        <v>40310</v>
      </c>
      <c r="P2377" s="14">
        <v>6.2</v>
      </c>
      <c r="Q2377" s="14">
        <f t="shared" si="81"/>
        <v>10.8</v>
      </c>
      <c r="R2377" s="169">
        <f t="shared" si="82"/>
        <v>11.866666666666665</v>
      </c>
    </row>
    <row r="2378" spans="13:18" x14ac:dyDescent="0.2">
      <c r="M2378" s="168" t="s">
        <v>63</v>
      </c>
      <c r="N2378" s="14" t="s">
        <v>64</v>
      </c>
      <c r="O2378" s="167">
        <v>40311</v>
      </c>
      <c r="P2378" s="14">
        <v>6.6</v>
      </c>
      <c r="Q2378" s="14">
        <f t="shared" si="81"/>
        <v>10.4</v>
      </c>
      <c r="R2378" s="169">
        <f t="shared" si="82"/>
        <v>11.299999999999999</v>
      </c>
    </row>
    <row r="2379" spans="13:18" x14ac:dyDescent="0.2">
      <c r="M2379" s="168" t="s">
        <v>63</v>
      </c>
      <c r="N2379" s="14" t="s">
        <v>64</v>
      </c>
      <c r="O2379" s="167">
        <v>40312</v>
      </c>
      <c r="P2379" s="14">
        <v>10.4</v>
      </c>
      <c r="Q2379" s="14">
        <f t="shared" si="81"/>
        <v>6.6</v>
      </c>
      <c r="R2379" s="169">
        <f t="shared" si="82"/>
        <v>9.2666666666666675</v>
      </c>
    </row>
    <row r="2380" spans="13:18" x14ac:dyDescent="0.2">
      <c r="M2380" s="168" t="s">
        <v>63</v>
      </c>
      <c r="N2380" s="14" t="s">
        <v>64</v>
      </c>
      <c r="O2380" s="167">
        <v>40313</v>
      </c>
      <c r="P2380" s="14">
        <v>13</v>
      </c>
      <c r="Q2380" s="14">
        <f t="shared" si="81"/>
        <v>4</v>
      </c>
      <c r="R2380" s="169">
        <f t="shared" si="82"/>
        <v>7</v>
      </c>
    </row>
    <row r="2381" spans="13:18" x14ac:dyDescent="0.2">
      <c r="M2381" s="168" t="s">
        <v>63</v>
      </c>
      <c r="N2381" s="14" t="s">
        <v>64</v>
      </c>
      <c r="O2381" s="167">
        <v>40314</v>
      </c>
      <c r="P2381" s="14">
        <v>12.7</v>
      </c>
      <c r="Q2381" s="14">
        <f t="shared" ref="Q2381:Q2444" si="83">IF($D$45&gt;P2381,$D$45-P2381,0)</f>
        <v>4.3000000000000007</v>
      </c>
      <c r="R2381" s="169">
        <f t="shared" si="82"/>
        <v>4.9666666666666668</v>
      </c>
    </row>
    <row r="2382" spans="13:18" x14ac:dyDescent="0.2">
      <c r="M2382" s="168" t="s">
        <v>63</v>
      </c>
      <c r="N2382" s="14" t="s">
        <v>64</v>
      </c>
      <c r="O2382" s="167">
        <v>40315</v>
      </c>
      <c r="P2382" s="14">
        <v>11.7</v>
      </c>
      <c r="Q2382" s="14">
        <f t="shared" si="83"/>
        <v>5.3000000000000007</v>
      </c>
      <c r="R2382" s="169">
        <f t="shared" si="82"/>
        <v>4.5333333333333341</v>
      </c>
    </row>
    <row r="2383" spans="13:18" x14ac:dyDescent="0.2">
      <c r="M2383" s="168" t="s">
        <v>63</v>
      </c>
      <c r="N2383" s="14" t="s">
        <v>64</v>
      </c>
      <c r="O2383" s="167">
        <v>40316</v>
      </c>
      <c r="P2383" s="14">
        <v>13.6</v>
      </c>
      <c r="Q2383" s="14">
        <f t="shared" si="83"/>
        <v>3.4000000000000004</v>
      </c>
      <c r="R2383" s="169">
        <f t="shared" ref="R2383:R2446" si="84">AVERAGE(Q2381:Q2383)</f>
        <v>4.3333333333333339</v>
      </c>
    </row>
    <row r="2384" spans="13:18" x14ac:dyDescent="0.2">
      <c r="M2384" s="168" t="s">
        <v>63</v>
      </c>
      <c r="N2384" s="14" t="s">
        <v>64</v>
      </c>
      <c r="O2384" s="167">
        <v>40317</v>
      </c>
      <c r="P2384" s="14">
        <v>15.4</v>
      </c>
      <c r="Q2384" s="14">
        <f t="shared" si="83"/>
        <v>1.5999999999999996</v>
      </c>
      <c r="R2384" s="169">
        <f t="shared" si="84"/>
        <v>3.4333333333333336</v>
      </c>
    </row>
    <row r="2385" spans="13:18" x14ac:dyDescent="0.2">
      <c r="M2385" s="168" t="s">
        <v>63</v>
      </c>
      <c r="N2385" s="14" t="s">
        <v>64</v>
      </c>
      <c r="O2385" s="167">
        <v>40318</v>
      </c>
      <c r="P2385" s="14">
        <v>16.399999999999999</v>
      </c>
      <c r="Q2385" s="14">
        <f t="shared" si="83"/>
        <v>0.60000000000000142</v>
      </c>
      <c r="R2385" s="169">
        <f t="shared" si="84"/>
        <v>1.8666666666666671</v>
      </c>
    </row>
    <row r="2386" spans="13:18" x14ac:dyDescent="0.2">
      <c r="M2386" s="168" t="s">
        <v>63</v>
      </c>
      <c r="N2386" s="14" t="s">
        <v>64</v>
      </c>
      <c r="O2386" s="167">
        <v>40319</v>
      </c>
      <c r="P2386" s="14">
        <v>16.600000000000001</v>
      </c>
      <c r="Q2386" s="14">
        <f t="shared" si="83"/>
        <v>0.39999999999999858</v>
      </c>
      <c r="R2386" s="169">
        <f t="shared" si="84"/>
        <v>0.86666666666666659</v>
      </c>
    </row>
    <row r="2387" spans="13:18" x14ac:dyDescent="0.2">
      <c r="M2387" s="168" t="s">
        <v>63</v>
      </c>
      <c r="N2387" s="14" t="s">
        <v>64</v>
      </c>
      <c r="O2387" s="167">
        <v>40320</v>
      </c>
      <c r="P2387" s="14">
        <v>15.5</v>
      </c>
      <c r="Q2387" s="14">
        <f t="shared" si="83"/>
        <v>1.5</v>
      </c>
      <c r="R2387" s="169">
        <f t="shared" si="84"/>
        <v>0.83333333333333337</v>
      </c>
    </row>
    <row r="2388" spans="13:18" x14ac:dyDescent="0.2">
      <c r="M2388" s="168" t="s">
        <v>63</v>
      </c>
      <c r="N2388" s="14" t="s">
        <v>64</v>
      </c>
      <c r="O2388" s="167">
        <v>40321</v>
      </c>
      <c r="P2388" s="14">
        <v>12.5</v>
      </c>
      <c r="Q2388" s="14">
        <f t="shared" si="83"/>
        <v>4.5</v>
      </c>
      <c r="R2388" s="169">
        <f t="shared" si="84"/>
        <v>2.1333333333333329</v>
      </c>
    </row>
    <row r="2389" spans="13:18" x14ac:dyDescent="0.2">
      <c r="M2389" s="168" t="s">
        <v>63</v>
      </c>
      <c r="N2389" s="14" t="s">
        <v>64</v>
      </c>
      <c r="O2389" s="167">
        <v>40322</v>
      </c>
      <c r="P2389" s="14">
        <v>9.5</v>
      </c>
      <c r="Q2389" s="14">
        <f t="shared" si="83"/>
        <v>7.5</v>
      </c>
      <c r="R2389" s="169">
        <f t="shared" si="84"/>
        <v>4.5</v>
      </c>
    </row>
    <row r="2390" spans="13:18" x14ac:dyDescent="0.2">
      <c r="M2390" s="168" t="s">
        <v>63</v>
      </c>
      <c r="N2390" s="14" t="s">
        <v>64</v>
      </c>
      <c r="O2390" s="167">
        <v>40323</v>
      </c>
      <c r="P2390" s="14">
        <v>9.3000000000000007</v>
      </c>
      <c r="Q2390" s="14">
        <f t="shared" si="83"/>
        <v>7.6999999999999993</v>
      </c>
      <c r="R2390" s="169">
        <f t="shared" si="84"/>
        <v>6.5666666666666664</v>
      </c>
    </row>
    <row r="2391" spans="13:18" x14ac:dyDescent="0.2">
      <c r="M2391" s="168" t="s">
        <v>63</v>
      </c>
      <c r="N2391" s="14" t="s">
        <v>64</v>
      </c>
      <c r="O2391" s="167">
        <v>40324</v>
      </c>
      <c r="P2391" s="14">
        <v>9.4</v>
      </c>
      <c r="Q2391" s="14">
        <f t="shared" si="83"/>
        <v>7.6</v>
      </c>
      <c r="R2391" s="169">
        <f t="shared" si="84"/>
        <v>7.5999999999999988</v>
      </c>
    </row>
    <row r="2392" spans="13:18" x14ac:dyDescent="0.2">
      <c r="M2392" s="168" t="s">
        <v>63</v>
      </c>
      <c r="N2392" s="14" t="s">
        <v>64</v>
      </c>
      <c r="O2392" s="167">
        <v>40325</v>
      </c>
      <c r="P2392" s="14">
        <v>9.5</v>
      </c>
      <c r="Q2392" s="14">
        <f t="shared" si="83"/>
        <v>7.5</v>
      </c>
      <c r="R2392" s="169">
        <f t="shared" si="84"/>
        <v>7.5999999999999988</v>
      </c>
    </row>
    <row r="2393" spans="13:18" x14ac:dyDescent="0.2">
      <c r="M2393" s="168" t="s">
        <v>63</v>
      </c>
      <c r="N2393" s="14" t="s">
        <v>64</v>
      </c>
      <c r="O2393" s="167">
        <v>40326</v>
      </c>
      <c r="P2393" s="14">
        <v>10</v>
      </c>
      <c r="Q2393" s="14">
        <f t="shared" si="83"/>
        <v>7</v>
      </c>
      <c r="R2393" s="169">
        <f t="shared" si="84"/>
        <v>7.3666666666666671</v>
      </c>
    </row>
    <row r="2394" spans="13:18" x14ac:dyDescent="0.2">
      <c r="M2394" s="168" t="s">
        <v>63</v>
      </c>
      <c r="N2394" s="14" t="s">
        <v>64</v>
      </c>
      <c r="O2394" s="167">
        <v>40327</v>
      </c>
      <c r="P2394" s="14">
        <v>10.9</v>
      </c>
      <c r="Q2394" s="14">
        <f t="shared" si="83"/>
        <v>6.1</v>
      </c>
      <c r="R2394" s="169">
        <f t="shared" si="84"/>
        <v>6.8666666666666671</v>
      </c>
    </row>
    <row r="2395" spans="13:18" x14ac:dyDescent="0.2">
      <c r="M2395" s="168" t="s">
        <v>63</v>
      </c>
      <c r="N2395" s="14" t="s">
        <v>64</v>
      </c>
      <c r="O2395" s="167">
        <v>40328</v>
      </c>
      <c r="P2395" s="14">
        <v>11.9</v>
      </c>
      <c r="Q2395" s="14">
        <f t="shared" si="83"/>
        <v>5.0999999999999996</v>
      </c>
      <c r="R2395" s="169">
        <f t="shared" si="84"/>
        <v>6.0666666666666664</v>
      </c>
    </row>
    <row r="2396" spans="13:18" x14ac:dyDescent="0.2">
      <c r="M2396" s="168" t="s">
        <v>63</v>
      </c>
      <c r="N2396" s="14" t="s">
        <v>64</v>
      </c>
      <c r="O2396" s="167">
        <v>40329</v>
      </c>
      <c r="P2396" s="14">
        <v>14.5</v>
      </c>
      <c r="Q2396" s="14">
        <f t="shared" si="83"/>
        <v>2.5</v>
      </c>
      <c r="R2396" s="169">
        <f t="shared" si="84"/>
        <v>4.5666666666666664</v>
      </c>
    </row>
    <row r="2397" spans="13:18" x14ac:dyDescent="0.2">
      <c r="M2397" s="168" t="s">
        <v>63</v>
      </c>
      <c r="N2397" s="14" t="s">
        <v>64</v>
      </c>
      <c r="O2397" s="167">
        <v>40330</v>
      </c>
      <c r="P2397" s="14">
        <v>16</v>
      </c>
      <c r="Q2397" s="14">
        <f t="shared" si="83"/>
        <v>1</v>
      </c>
      <c r="R2397" s="169">
        <f t="shared" si="84"/>
        <v>2.8666666666666667</v>
      </c>
    </row>
    <row r="2398" spans="13:18" x14ac:dyDescent="0.2">
      <c r="M2398" s="168" t="s">
        <v>63</v>
      </c>
      <c r="N2398" s="14" t="s">
        <v>64</v>
      </c>
      <c r="O2398" s="167">
        <v>40331</v>
      </c>
      <c r="P2398" s="14">
        <v>16.899999999999999</v>
      </c>
      <c r="Q2398" s="14">
        <f t="shared" si="83"/>
        <v>0.10000000000000142</v>
      </c>
      <c r="R2398" s="169">
        <f t="shared" si="84"/>
        <v>1.2000000000000004</v>
      </c>
    </row>
    <row r="2399" spans="13:18" x14ac:dyDescent="0.2">
      <c r="M2399" s="168" t="s">
        <v>63</v>
      </c>
      <c r="N2399" s="14" t="s">
        <v>64</v>
      </c>
      <c r="O2399" s="167">
        <v>40332</v>
      </c>
      <c r="P2399" s="14">
        <v>15.7</v>
      </c>
      <c r="Q2399" s="14">
        <f t="shared" si="83"/>
        <v>1.3000000000000007</v>
      </c>
      <c r="R2399" s="169">
        <f t="shared" si="84"/>
        <v>0.80000000000000071</v>
      </c>
    </row>
    <row r="2400" spans="13:18" x14ac:dyDescent="0.2">
      <c r="M2400" s="168" t="s">
        <v>63</v>
      </c>
      <c r="N2400" s="14" t="s">
        <v>64</v>
      </c>
      <c r="O2400" s="167">
        <v>40333</v>
      </c>
      <c r="P2400" s="14">
        <v>13.6</v>
      </c>
      <c r="Q2400" s="14">
        <f t="shared" si="83"/>
        <v>3.4000000000000004</v>
      </c>
      <c r="R2400" s="169">
        <f t="shared" si="84"/>
        <v>1.6000000000000008</v>
      </c>
    </row>
    <row r="2401" spans="13:18" x14ac:dyDescent="0.2">
      <c r="M2401" s="168" t="s">
        <v>63</v>
      </c>
      <c r="N2401" s="14" t="s">
        <v>64</v>
      </c>
      <c r="O2401" s="167">
        <v>40334</v>
      </c>
      <c r="P2401" s="14">
        <v>13</v>
      </c>
      <c r="Q2401" s="14">
        <f t="shared" si="83"/>
        <v>4</v>
      </c>
      <c r="R2401" s="169">
        <f t="shared" si="84"/>
        <v>2.9000000000000004</v>
      </c>
    </row>
    <row r="2402" spans="13:18" x14ac:dyDescent="0.2">
      <c r="M2402" s="168" t="s">
        <v>63</v>
      </c>
      <c r="N2402" s="14" t="s">
        <v>64</v>
      </c>
      <c r="O2402" s="167">
        <v>40335</v>
      </c>
      <c r="P2402" s="14">
        <v>15.7</v>
      </c>
      <c r="Q2402" s="14">
        <f t="shared" si="83"/>
        <v>1.3000000000000007</v>
      </c>
      <c r="R2402" s="169">
        <f t="shared" si="84"/>
        <v>2.9000000000000004</v>
      </c>
    </row>
    <row r="2403" spans="13:18" x14ac:dyDescent="0.2">
      <c r="M2403" s="168" t="s">
        <v>63</v>
      </c>
      <c r="N2403" s="14" t="s">
        <v>64</v>
      </c>
      <c r="O2403" s="167">
        <v>40336</v>
      </c>
      <c r="P2403" s="14">
        <v>14.3</v>
      </c>
      <c r="Q2403" s="14">
        <f t="shared" si="83"/>
        <v>2.6999999999999993</v>
      </c>
      <c r="R2403" s="169">
        <f t="shared" si="84"/>
        <v>2.6666666666666665</v>
      </c>
    </row>
    <row r="2404" spans="13:18" x14ac:dyDescent="0.2">
      <c r="M2404" s="168" t="s">
        <v>63</v>
      </c>
      <c r="N2404" s="14" t="s">
        <v>64</v>
      </c>
      <c r="O2404" s="167">
        <v>40337</v>
      </c>
      <c r="P2404" s="14">
        <v>12.9</v>
      </c>
      <c r="Q2404" s="14">
        <f t="shared" si="83"/>
        <v>4.0999999999999996</v>
      </c>
      <c r="R2404" s="169">
        <f t="shared" si="84"/>
        <v>2.6999999999999997</v>
      </c>
    </row>
    <row r="2405" spans="13:18" x14ac:dyDescent="0.2">
      <c r="M2405" s="168" t="s">
        <v>63</v>
      </c>
      <c r="N2405" s="14" t="s">
        <v>64</v>
      </c>
      <c r="O2405" s="167">
        <v>40338</v>
      </c>
      <c r="P2405" s="14">
        <v>13.2</v>
      </c>
      <c r="Q2405" s="14">
        <f t="shared" si="83"/>
        <v>3.8000000000000007</v>
      </c>
      <c r="R2405" s="169">
        <f t="shared" si="84"/>
        <v>3.5333333333333332</v>
      </c>
    </row>
    <row r="2406" spans="13:18" x14ac:dyDescent="0.2">
      <c r="M2406" s="168" t="s">
        <v>63</v>
      </c>
      <c r="N2406" s="14" t="s">
        <v>64</v>
      </c>
      <c r="O2406" s="167">
        <v>40339</v>
      </c>
      <c r="P2406" s="14">
        <v>16.399999999999999</v>
      </c>
      <c r="Q2406" s="14">
        <f t="shared" si="83"/>
        <v>0.60000000000000142</v>
      </c>
      <c r="R2406" s="169">
        <f t="shared" si="84"/>
        <v>2.8333333333333339</v>
      </c>
    </row>
    <row r="2407" spans="13:18" x14ac:dyDescent="0.2">
      <c r="M2407" s="168" t="s">
        <v>63</v>
      </c>
      <c r="N2407" s="14" t="s">
        <v>64</v>
      </c>
      <c r="O2407" s="167">
        <v>40340</v>
      </c>
      <c r="P2407" s="14">
        <v>12.3</v>
      </c>
      <c r="Q2407" s="14">
        <f t="shared" si="83"/>
        <v>4.6999999999999993</v>
      </c>
      <c r="R2407" s="169">
        <f t="shared" si="84"/>
        <v>3.0333333333333337</v>
      </c>
    </row>
    <row r="2408" spans="13:18" x14ac:dyDescent="0.2">
      <c r="M2408" s="168" t="s">
        <v>63</v>
      </c>
      <c r="N2408" s="14" t="s">
        <v>64</v>
      </c>
      <c r="O2408" s="167">
        <v>40341</v>
      </c>
      <c r="P2408" s="14">
        <v>11.9</v>
      </c>
      <c r="Q2408" s="14">
        <f t="shared" si="83"/>
        <v>5.0999999999999996</v>
      </c>
      <c r="R2408" s="169">
        <f t="shared" si="84"/>
        <v>3.4666666666666668</v>
      </c>
    </row>
    <row r="2409" spans="13:18" x14ac:dyDescent="0.2">
      <c r="M2409" s="168" t="s">
        <v>63</v>
      </c>
      <c r="N2409" s="14" t="s">
        <v>64</v>
      </c>
      <c r="O2409" s="167">
        <v>40342</v>
      </c>
      <c r="P2409" s="14">
        <v>10.7</v>
      </c>
      <c r="Q2409" s="14">
        <f t="shared" si="83"/>
        <v>6.3000000000000007</v>
      </c>
      <c r="R2409" s="169">
        <f t="shared" si="84"/>
        <v>5.3666666666666671</v>
      </c>
    </row>
    <row r="2410" spans="13:18" x14ac:dyDescent="0.2">
      <c r="M2410" s="168" t="s">
        <v>63</v>
      </c>
      <c r="N2410" s="14" t="s">
        <v>64</v>
      </c>
      <c r="O2410" s="167">
        <v>40343</v>
      </c>
      <c r="P2410" s="14">
        <v>11.1</v>
      </c>
      <c r="Q2410" s="14">
        <f t="shared" si="83"/>
        <v>5.9</v>
      </c>
      <c r="R2410" s="169">
        <f t="shared" si="84"/>
        <v>5.7666666666666666</v>
      </c>
    </row>
    <row r="2411" spans="13:18" x14ac:dyDescent="0.2">
      <c r="M2411" s="168" t="s">
        <v>63</v>
      </c>
      <c r="N2411" s="14" t="s">
        <v>64</v>
      </c>
      <c r="O2411" s="167">
        <v>40344</v>
      </c>
      <c r="P2411" s="14">
        <v>12.3</v>
      </c>
      <c r="Q2411" s="14">
        <f t="shared" si="83"/>
        <v>4.6999999999999993</v>
      </c>
      <c r="R2411" s="169">
        <f t="shared" si="84"/>
        <v>5.6333333333333329</v>
      </c>
    </row>
    <row r="2412" spans="13:18" x14ac:dyDescent="0.2">
      <c r="M2412" s="168" t="s">
        <v>63</v>
      </c>
      <c r="N2412" s="14" t="s">
        <v>64</v>
      </c>
      <c r="O2412" s="167">
        <v>40345</v>
      </c>
      <c r="P2412" s="14">
        <v>14.1</v>
      </c>
      <c r="Q2412" s="14">
        <f t="shared" si="83"/>
        <v>2.9000000000000004</v>
      </c>
      <c r="R2412" s="169">
        <f t="shared" si="84"/>
        <v>4.5</v>
      </c>
    </row>
    <row r="2413" spans="13:18" x14ac:dyDescent="0.2">
      <c r="M2413" s="168" t="s">
        <v>63</v>
      </c>
      <c r="N2413" s="14" t="s">
        <v>64</v>
      </c>
      <c r="O2413" s="167">
        <v>40346</v>
      </c>
      <c r="P2413" s="14">
        <v>16.2</v>
      </c>
      <c r="Q2413" s="14">
        <f t="shared" si="83"/>
        <v>0.80000000000000071</v>
      </c>
      <c r="R2413" s="169">
        <f t="shared" si="84"/>
        <v>2.8000000000000003</v>
      </c>
    </row>
    <row r="2414" spans="13:18" x14ac:dyDescent="0.2">
      <c r="M2414" s="168" t="s">
        <v>63</v>
      </c>
      <c r="N2414" s="14" t="s">
        <v>64</v>
      </c>
      <c r="O2414" s="167">
        <v>40347</v>
      </c>
      <c r="P2414" s="14">
        <v>9.3000000000000007</v>
      </c>
      <c r="Q2414" s="14">
        <f t="shared" si="83"/>
        <v>7.6999999999999993</v>
      </c>
      <c r="R2414" s="169">
        <f t="shared" si="84"/>
        <v>3.8000000000000003</v>
      </c>
    </row>
    <row r="2415" spans="13:18" x14ac:dyDescent="0.2">
      <c r="M2415" s="168" t="s">
        <v>63</v>
      </c>
      <c r="N2415" s="14" t="s">
        <v>64</v>
      </c>
      <c r="O2415" s="167">
        <v>40348</v>
      </c>
      <c r="P2415" s="14">
        <v>10.3</v>
      </c>
      <c r="Q2415" s="14">
        <f t="shared" si="83"/>
        <v>6.6999999999999993</v>
      </c>
      <c r="R2415" s="169">
        <f t="shared" si="84"/>
        <v>5.0666666666666664</v>
      </c>
    </row>
    <row r="2416" spans="13:18" x14ac:dyDescent="0.2">
      <c r="M2416" s="168" t="s">
        <v>63</v>
      </c>
      <c r="N2416" s="14" t="s">
        <v>64</v>
      </c>
      <c r="O2416" s="167">
        <v>40349</v>
      </c>
      <c r="P2416" s="14">
        <v>11.4</v>
      </c>
      <c r="Q2416" s="14">
        <f t="shared" si="83"/>
        <v>5.6</v>
      </c>
      <c r="R2416" s="169">
        <f t="shared" si="84"/>
        <v>6.666666666666667</v>
      </c>
    </row>
    <row r="2417" spans="13:18" x14ac:dyDescent="0.2">
      <c r="M2417" s="168" t="s">
        <v>63</v>
      </c>
      <c r="N2417" s="14" t="s">
        <v>64</v>
      </c>
      <c r="O2417" s="167">
        <v>40350</v>
      </c>
      <c r="P2417" s="14">
        <v>13.4</v>
      </c>
      <c r="Q2417" s="14">
        <f t="shared" si="83"/>
        <v>3.5999999999999996</v>
      </c>
      <c r="R2417" s="169">
        <f t="shared" si="84"/>
        <v>5.3</v>
      </c>
    </row>
    <row r="2418" spans="13:18" x14ac:dyDescent="0.2">
      <c r="M2418" s="168" t="s">
        <v>63</v>
      </c>
      <c r="N2418" s="14" t="s">
        <v>64</v>
      </c>
      <c r="O2418" s="167">
        <v>40351</v>
      </c>
      <c r="P2418" s="14">
        <v>16.2</v>
      </c>
      <c r="Q2418" s="14">
        <f t="shared" si="83"/>
        <v>0.80000000000000071</v>
      </c>
      <c r="R2418" s="169">
        <f t="shared" si="84"/>
        <v>3.3333333333333335</v>
      </c>
    </row>
    <row r="2419" spans="13:18" x14ac:dyDescent="0.2">
      <c r="M2419" s="168" t="s">
        <v>63</v>
      </c>
      <c r="N2419" s="14" t="s">
        <v>64</v>
      </c>
      <c r="O2419" s="167">
        <v>40352</v>
      </c>
      <c r="P2419" s="14">
        <v>17.2</v>
      </c>
      <c r="Q2419" s="14">
        <f t="shared" si="83"/>
        <v>0</v>
      </c>
      <c r="R2419" s="169">
        <f t="shared" si="84"/>
        <v>1.4666666666666668</v>
      </c>
    </row>
    <row r="2420" spans="13:18" x14ac:dyDescent="0.2">
      <c r="M2420" s="168" t="s">
        <v>63</v>
      </c>
      <c r="N2420" s="14" t="s">
        <v>64</v>
      </c>
      <c r="O2420" s="167">
        <v>40353</v>
      </c>
      <c r="P2420" s="14">
        <v>16.100000000000001</v>
      </c>
      <c r="Q2420" s="14">
        <f t="shared" si="83"/>
        <v>0.89999999999999858</v>
      </c>
      <c r="R2420" s="169">
        <f t="shared" si="84"/>
        <v>0.56666666666666643</v>
      </c>
    </row>
    <row r="2421" spans="13:18" x14ac:dyDescent="0.2">
      <c r="M2421" s="168" t="s">
        <v>63</v>
      </c>
      <c r="N2421" s="14" t="s">
        <v>64</v>
      </c>
      <c r="O2421" s="167">
        <v>40354</v>
      </c>
      <c r="P2421" s="14">
        <v>14.7</v>
      </c>
      <c r="Q2421" s="14">
        <f t="shared" si="83"/>
        <v>2.3000000000000007</v>
      </c>
      <c r="R2421" s="169">
        <f t="shared" si="84"/>
        <v>1.0666666666666664</v>
      </c>
    </row>
    <row r="2422" spans="13:18" x14ac:dyDescent="0.2">
      <c r="M2422" s="168" t="s">
        <v>63</v>
      </c>
      <c r="N2422" s="14" t="s">
        <v>64</v>
      </c>
      <c r="O2422" s="167">
        <v>40355</v>
      </c>
      <c r="P2422" s="14">
        <v>16.100000000000001</v>
      </c>
      <c r="Q2422" s="14">
        <f t="shared" si="83"/>
        <v>0.89999999999999858</v>
      </c>
      <c r="R2422" s="169">
        <f t="shared" si="84"/>
        <v>1.366666666666666</v>
      </c>
    </row>
    <row r="2423" spans="13:18" x14ac:dyDescent="0.2">
      <c r="M2423" s="168" t="s">
        <v>63</v>
      </c>
      <c r="N2423" s="14" t="s">
        <v>64</v>
      </c>
      <c r="O2423" s="167">
        <v>40356</v>
      </c>
      <c r="P2423" s="14">
        <v>16.7</v>
      </c>
      <c r="Q2423" s="14">
        <f t="shared" si="83"/>
        <v>0.30000000000000071</v>
      </c>
      <c r="R2423" s="169">
        <f t="shared" si="84"/>
        <v>1.1666666666666667</v>
      </c>
    </row>
    <row r="2424" spans="13:18" x14ac:dyDescent="0.2">
      <c r="M2424" s="168" t="s">
        <v>63</v>
      </c>
      <c r="N2424" s="14" t="s">
        <v>64</v>
      </c>
      <c r="O2424" s="167">
        <v>40357</v>
      </c>
      <c r="P2424" s="14">
        <v>16.7</v>
      </c>
      <c r="Q2424" s="14">
        <f t="shared" si="83"/>
        <v>0.30000000000000071</v>
      </c>
      <c r="R2424" s="169">
        <f t="shared" si="84"/>
        <v>0.5</v>
      </c>
    </row>
    <row r="2425" spans="13:18" x14ac:dyDescent="0.2">
      <c r="M2425" s="168" t="s">
        <v>63</v>
      </c>
      <c r="N2425" s="14" t="s">
        <v>64</v>
      </c>
      <c r="O2425" s="167">
        <v>40358</v>
      </c>
      <c r="P2425" s="14">
        <v>18.7</v>
      </c>
      <c r="Q2425" s="14">
        <f t="shared" si="83"/>
        <v>0</v>
      </c>
      <c r="R2425" s="169">
        <f t="shared" si="84"/>
        <v>0.20000000000000048</v>
      </c>
    </row>
    <row r="2426" spans="13:18" x14ac:dyDescent="0.2">
      <c r="M2426" s="168" t="s">
        <v>63</v>
      </c>
      <c r="N2426" s="14" t="s">
        <v>64</v>
      </c>
      <c r="O2426" s="167">
        <v>40359</v>
      </c>
      <c r="P2426" s="14">
        <v>14.4</v>
      </c>
      <c r="Q2426" s="14">
        <f t="shared" si="83"/>
        <v>2.5999999999999996</v>
      </c>
      <c r="R2426" s="169">
        <f t="shared" si="84"/>
        <v>0.96666666666666679</v>
      </c>
    </row>
    <row r="2427" spans="13:18" x14ac:dyDescent="0.2">
      <c r="M2427" s="168" t="s">
        <v>63</v>
      </c>
      <c r="N2427" s="14" t="s">
        <v>64</v>
      </c>
      <c r="O2427" s="167">
        <v>40360</v>
      </c>
      <c r="P2427" s="14">
        <v>16.8</v>
      </c>
      <c r="Q2427" s="14">
        <f t="shared" si="83"/>
        <v>0.19999999999999929</v>
      </c>
      <c r="R2427" s="169">
        <f t="shared" si="84"/>
        <v>0.93333333333333302</v>
      </c>
    </row>
    <row r="2428" spans="13:18" x14ac:dyDescent="0.2">
      <c r="M2428" s="168" t="s">
        <v>63</v>
      </c>
      <c r="N2428" s="14" t="s">
        <v>64</v>
      </c>
      <c r="O2428" s="167">
        <v>40361</v>
      </c>
      <c r="P2428" s="14">
        <v>18.100000000000001</v>
      </c>
      <c r="Q2428" s="14">
        <f t="shared" si="83"/>
        <v>0</v>
      </c>
      <c r="R2428" s="169">
        <f t="shared" si="84"/>
        <v>0.93333333333333302</v>
      </c>
    </row>
    <row r="2429" spans="13:18" x14ac:dyDescent="0.2">
      <c r="M2429" s="168" t="s">
        <v>63</v>
      </c>
      <c r="N2429" s="14" t="s">
        <v>64</v>
      </c>
      <c r="O2429" s="167">
        <v>40362</v>
      </c>
      <c r="P2429" s="14">
        <v>20.9</v>
      </c>
      <c r="Q2429" s="14">
        <f t="shared" si="83"/>
        <v>0</v>
      </c>
      <c r="R2429" s="169">
        <f t="shared" si="84"/>
        <v>6.666666666666643E-2</v>
      </c>
    </row>
    <row r="2430" spans="13:18" x14ac:dyDescent="0.2">
      <c r="M2430" s="168" t="s">
        <v>63</v>
      </c>
      <c r="N2430" s="14" t="s">
        <v>64</v>
      </c>
      <c r="O2430" s="167">
        <v>40363</v>
      </c>
      <c r="P2430" s="14">
        <v>18.600000000000001</v>
      </c>
      <c r="Q2430" s="14">
        <f t="shared" si="83"/>
        <v>0</v>
      </c>
      <c r="R2430" s="169">
        <f t="shared" si="84"/>
        <v>0</v>
      </c>
    </row>
    <row r="2431" spans="13:18" x14ac:dyDescent="0.2">
      <c r="M2431" s="168" t="s">
        <v>63</v>
      </c>
      <c r="N2431" s="14" t="s">
        <v>64</v>
      </c>
      <c r="O2431" s="167">
        <v>40364</v>
      </c>
      <c r="P2431" s="14">
        <v>17.399999999999999</v>
      </c>
      <c r="Q2431" s="14">
        <f t="shared" si="83"/>
        <v>0</v>
      </c>
      <c r="R2431" s="169">
        <f t="shared" si="84"/>
        <v>0</v>
      </c>
    </row>
    <row r="2432" spans="13:18" x14ac:dyDescent="0.2">
      <c r="M2432" s="168" t="s">
        <v>63</v>
      </c>
      <c r="N2432" s="14" t="s">
        <v>64</v>
      </c>
      <c r="O2432" s="167">
        <v>40365</v>
      </c>
      <c r="P2432" s="14">
        <v>16.7</v>
      </c>
      <c r="Q2432" s="14">
        <f t="shared" si="83"/>
        <v>0.30000000000000071</v>
      </c>
      <c r="R2432" s="169">
        <f t="shared" si="84"/>
        <v>0.10000000000000024</v>
      </c>
    </row>
    <row r="2433" spans="13:18" x14ac:dyDescent="0.2">
      <c r="M2433" s="168" t="s">
        <v>63</v>
      </c>
      <c r="N2433" s="14" t="s">
        <v>64</v>
      </c>
      <c r="O2433" s="167">
        <v>40366</v>
      </c>
      <c r="P2433" s="14">
        <v>17.2</v>
      </c>
      <c r="Q2433" s="14">
        <f t="shared" si="83"/>
        <v>0</v>
      </c>
      <c r="R2433" s="169">
        <f t="shared" si="84"/>
        <v>0.10000000000000024</v>
      </c>
    </row>
    <row r="2434" spans="13:18" x14ac:dyDescent="0.2">
      <c r="M2434" s="168" t="s">
        <v>63</v>
      </c>
      <c r="N2434" s="14" t="s">
        <v>64</v>
      </c>
      <c r="O2434" s="167">
        <v>40367</v>
      </c>
      <c r="P2434" s="14">
        <v>16.100000000000001</v>
      </c>
      <c r="Q2434" s="14">
        <f t="shared" si="83"/>
        <v>0.89999999999999858</v>
      </c>
      <c r="R2434" s="169">
        <f t="shared" si="84"/>
        <v>0.39999999999999974</v>
      </c>
    </row>
    <row r="2435" spans="13:18" x14ac:dyDescent="0.2">
      <c r="M2435" s="168" t="s">
        <v>63</v>
      </c>
      <c r="N2435" s="14" t="s">
        <v>64</v>
      </c>
      <c r="O2435" s="167">
        <v>40368</v>
      </c>
      <c r="P2435" s="14">
        <v>18.3</v>
      </c>
      <c r="Q2435" s="14">
        <f t="shared" si="83"/>
        <v>0</v>
      </c>
      <c r="R2435" s="169">
        <f t="shared" si="84"/>
        <v>0.29999999999999954</v>
      </c>
    </row>
    <row r="2436" spans="13:18" x14ac:dyDescent="0.2">
      <c r="M2436" s="168" t="s">
        <v>63</v>
      </c>
      <c r="N2436" s="14" t="s">
        <v>64</v>
      </c>
      <c r="O2436" s="167">
        <v>40369</v>
      </c>
      <c r="P2436" s="14">
        <v>19.5</v>
      </c>
      <c r="Q2436" s="14">
        <f t="shared" si="83"/>
        <v>0</v>
      </c>
      <c r="R2436" s="169">
        <f t="shared" si="84"/>
        <v>0.29999999999999954</v>
      </c>
    </row>
    <row r="2437" spans="13:18" x14ac:dyDescent="0.2">
      <c r="M2437" s="168" t="s">
        <v>63</v>
      </c>
      <c r="N2437" s="14" t="s">
        <v>64</v>
      </c>
      <c r="O2437" s="167">
        <v>40370</v>
      </c>
      <c r="P2437" s="14">
        <v>19.3</v>
      </c>
      <c r="Q2437" s="14">
        <f t="shared" si="83"/>
        <v>0</v>
      </c>
      <c r="R2437" s="169">
        <f t="shared" si="84"/>
        <v>0</v>
      </c>
    </row>
    <row r="2438" spans="13:18" x14ac:dyDescent="0.2">
      <c r="M2438" s="168" t="s">
        <v>63</v>
      </c>
      <c r="N2438" s="14" t="s">
        <v>64</v>
      </c>
      <c r="O2438" s="167">
        <v>40371</v>
      </c>
      <c r="P2438" s="14">
        <v>19.8</v>
      </c>
      <c r="Q2438" s="14">
        <f t="shared" si="83"/>
        <v>0</v>
      </c>
      <c r="R2438" s="169">
        <f t="shared" si="84"/>
        <v>0</v>
      </c>
    </row>
    <row r="2439" spans="13:18" x14ac:dyDescent="0.2">
      <c r="M2439" s="168" t="s">
        <v>63</v>
      </c>
      <c r="N2439" s="14" t="s">
        <v>64</v>
      </c>
      <c r="O2439" s="167">
        <v>40372</v>
      </c>
      <c r="P2439" s="14">
        <v>18.100000000000001</v>
      </c>
      <c r="Q2439" s="14">
        <f t="shared" si="83"/>
        <v>0</v>
      </c>
      <c r="R2439" s="169">
        <f t="shared" si="84"/>
        <v>0</v>
      </c>
    </row>
    <row r="2440" spans="13:18" x14ac:dyDescent="0.2">
      <c r="M2440" s="168" t="s">
        <v>63</v>
      </c>
      <c r="N2440" s="14" t="s">
        <v>64</v>
      </c>
      <c r="O2440" s="167">
        <v>40373</v>
      </c>
      <c r="P2440" s="14">
        <v>17.7</v>
      </c>
      <c r="Q2440" s="14">
        <f t="shared" si="83"/>
        <v>0</v>
      </c>
      <c r="R2440" s="169">
        <f t="shared" si="84"/>
        <v>0</v>
      </c>
    </row>
    <row r="2441" spans="13:18" x14ac:dyDescent="0.2">
      <c r="M2441" s="168" t="s">
        <v>63</v>
      </c>
      <c r="N2441" s="14" t="s">
        <v>64</v>
      </c>
      <c r="O2441" s="167">
        <v>40374</v>
      </c>
      <c r="P2441" s="14">
        <v>18.8</v>
      </c>
      <c r="Q2441" s="14">
        <f t="shared" si="83"/>
        <v>0</v>
      </c>
      <c r="R2441" s="169">
        <f t="shared" si="84"/>
        <v>0</v>
      </c>
    </row>
    <row r="2442" spans="13:18" x14ac:dyDescent="0.2">
      <c r="M2442" s="168" t="s">
        <v>63</v>
      </c>
      <c r="N2442" s="14" t="s">
        <v>64</v>
      </c>
      <c r="O2442" s="167">
        <v>40375</v>
      </c>
      <c r="P2442" s="14">
        <v>18.100000000000001</v>
      </c>
      <c r="Q2442" s="14">
        <f t="shared" si="83"/>
        <v>0</v>
      </c>
      <c r="R2442" s="169">
        <f t="shared" si="84"/>
        <v>0</v>
      </c>
    </row>
    <row r="2443" spans="13:18" x14ac:dyDescent="0.2">
      <c r="M2443" s="168" t="s">
        <v>63</v>
      </c>
      <c r="N2443" s="14" t="s">
        <v>64</v>
      </c>
      <c r="O2443" s="167">
        <v>40376</v>
      </c>
      <c r="P2443" s="14">
        <v>17.7</v>
      </c>
      <c r="Q2443" s="14">
        <f t="shared" si="83"/>
        <v>0</v>
      </c>
      <c r="R2443" s="169">
        <f t="shared" si="84"/>
        <v>0</v>
      </c>
    </row>
    <row r="2444" spans="13:18" x14ac:dyDescent="0.2">
      <c r="M2444" s="168" t="s">
        <v>63</v>
      </c>
      <c r="N2444" s="14" t="s">
        <v>64</v>
      </c>
      <c r="O2444" s="167">
        <v>40377</v>
      </c>
      <c r="P2444" s="14">
        <v>17.600000000000001</v>
      </c>
      <c r="Q2444" s="14">
        <f t="shared" si="83"/>
        <v>0</v>
      </c>
      <c r="R2444" s="169">
        <f t="shared" si="84"/>
        <v>0</v>
      </c>
    </row>
    <row r="2445" spans="13:18" x14ac:dyDescent="0.2">
      <c r="M2445" s="168" t="s">
        <v>63</v>
      </c>
      <c r="N2445" s="14" t="s">
        <v>64</v>
      </c>
      <c r="O2445" s="167">
        <v>40378</v>
      </c>
      <c r="P2445" s="14">
        <v>15.7</v>
      </c>
      <c r="Q2445" s="14">
        <f t="shared" ref="Q2445:Q2508" si="85">IF($D$45&gt;P2445,$D$45-P2445,0)</f>
        <v>1.3000000000000007</v>
      </c>
      <c r="R2445" s="169">
        <f t="shared" si="84"/>
        <v>0.43333333333333357</v>
      </c>
    </row>
    <row r="2446" spans="13:18" x14ac:dyDescent="0.2">
      <c r="M2446" s="168" t="s">
        <v>63</v>
      </c>
      <c r="N2446" s="14" t="s">
        <v>64</v>
      </c>
      <c r="O2446" s="167">
        <v>40379</v>
      </c>
      <c r="P2446" s="14">
        <v>16.399999999999999</v>
      </c>
      <c r="Q2446" s="14">
        <f t="shared" si="85"/>
        <v>0.60000000000000142</v>
      </c>
      <c r="R2446" s="169">
        <f t="shared" si="84"/>
        <v>0.63333333333333408</v>
      </c>
    </row>
    <row r="2447" spans="13:18" x14ac:dyDescent="0.2">
      <c r="M2447" s="168" t="s">
        <v>63</v>
      </c>
      <c r="N2447" s="14" t="s">
        <v>64</v>
      </c>
      <c r="O2447" s="167">
        <v>40380</v>
      </c>
      <c r="P2447" s="14">
        <v>19.2</v>
      </c>
      <c r="Q2447" s="14">
        <f t="shared" si="85"/>
        <v>0</v>
      </c>
      <c r="R2447" s="169">
        <f t="shared" ref="R2447:R2510" si="86">AVERAGE(Q2445:Q2447)</f>
        <v>0.63333333333333408</v>
      </c>
    </row>
    <row r="2448" spans="13:18" x14ac:dyDescent="0.2">
      <c r="M2448" s="168" t="s">
        <v>63</v>
      </c>
      <c r="N2448" s="14" t="s">
        <v>64</v>
      </c>
      <c r="O2448" s="167">
        <v>40381</v>
      </c>
      <c r="P2448" s="14">
        <v>18</v>
      </c>
      <c r="Q2448" s="14">
        <f t="shared" si="85"/>
        <v>0</v>
      </c>
      <c r="R2448" s="169">
        <f t="shared" si="86"/>
        <v>0.20000000000000048</v>
      </c>
    </row>
    <row r="2449" spans="13:18" x14ac:dyDescent="0.2">
      <c r="M2449" s="168" t="s">
        <v>63</v>
      </c>
      <c r="N2449" s="14" t="s">
        <v>64</v>
      </c>
      <c r="O2449" s="167">
        <v>40382</v>
      </c>
      <c r="P2449" s="14">
        <v>13.6</v>
      </c>
      <c r="Q2449" s="14">
        <f t="shared" si="85"/>
        <v>3.4000000000000004</v>
      </c>
      <c r="R2449" s="169">
        <f t="shared" si="86"/>
        <v>1.1333333333333335</v>
      </c>
    </row>
    <row r="2450" spans="13:18" x14ac:dyDescent="0.2">
      <c r="M2450" s="168" t="s">
        <v>63</v>
      </c>
      <c r="N2450" s="14" t="s">
        <v>64</v>
      </c>
      <c r="O2450" s="167">
        <v>40383</v>
      </c>
      <c r="P2450" s="14">
        <v>15.4</v>
      </c>
      <c r="Q2450" s="14">
        <f t="shared" si="85"/>
        <v>1.5999999999999996</v>
      </c>
      <c r="R2450" s="169">
        <f t="shared" si="86"/>
        <v>1.6666666666666667</v>
      </c>
    </row>
    <row r="2451" spans="13:18" x14ac:dyDescent="0.2">
      <c r="M2451" s="168" t="s">
        <v>63</v>
      </c>
      <c r="N2451" s="14" t="s">
        <v>64</v>
      </c>
      <c r="O2451" s="167">
        <v>40384</v>
      </c>
      <c r="P2451" s="14">
        <v>12.3</v>
      </c>
      <c r="Q2451" s="14">
        <f t="shared" si="85"/>
        <v>4.6999999999999993</v>
      </c>
      <c r="R2451" s="169">
        <f t="shared" si="86"/>
        <v>3.2333333333333329</v>
      </c>
    </row>
    <row r="2452" spans="13:18" x14ac:dyDescent="0.2">
      <c r="M2452" s="168" t="s">
        <v>63</v>
      </c>
      <c r="N2452" s="14" t="s">
        <v>64</v>
      </c>
      <c r="O2452" s="167">
        <v>40385</v>
      </c>
      <c r="P2452" s="14">
        <v>14.4</v>
      </c>
      <c r="Q2452" s="14">
        <f t="shared" si="85"/>
        <v>2.5999999999999996</v>
      </c>
      <c r="R2452" s="169">
        <f t="shared" si="86"/>
        <v>2.9666666666666663</v>
      </c>
    </row>
    <row r="2453" spans="13:18" x14ac:dyDescent="0.2">
      <c r="M2453" s="168" t="s">
        <v>63</v>
      </c>
      <c r="N2453" s="14" t="s">
        <v>64</v>
      </c>
      <c r="O2453" s="167">
        <v>40386</v>
      </c>
      <c r="P2453" s="14">
        <v>16.3</v>
      </c>
      <c r="Q2453" s="14">
        <f t="shared" si="85"/>
        <v>0.69999999999999929</v>
      </c>
      <c r="R2453" s="169">
        <f t="shared" si="86"/>
        <v>2.6666666666666661</v>
      </c>
    </row>
    <row r="2454" spans="13:18" x14ac:dyDescent="0.2">
      <c r="M2454" s="168" t="s">
        <v>63</v>
      </c>
      <c r="N2454" s="14" t="s">
        <v>64</v>
      </c>
      <c r="O2454" s="167">
        <v>40387</v>
      </c>
      <c r="P2454" s="14">
        <v>15.8</v>
      </c>
      <c r="Q2454" s="14">
        <f t="shared" si="85"/>
        <v>1.1999999999999993</v>
      </c>
      <c r="R2454" s="169">
        <f t="shared" si="86"/>
        <v>1.4999999999999993</v>
      </c>
    </row>
    <row r="2455" spans="13:18" x14ac:dyDescent="0.2">
      <c r="M2455" s="168" t="s">
        <v>63</v>
      </c>
      <c r="N2455" s="14" t="s">
        <v>64</v>
      </c>
      <c r="O2455" s="167">
        <v>40388</v>
      </c>
      <c r="P2455" s="14">
        <v>16.100000000000001</v>
      </c>
      <c r="Q2455" s="14">
        <f t="shared" si="85"/>
        <v>0.89999999999999858</v>
      </c>
      <c r="R2455" s="169">
        <f t="shared" si="86"/>
        <v>0.93333333333333235</v>
      </c>
    </row>
    <row r="2456" spans="13:18" x14ac:dyDescent="0.2">
      <c r="M2456" s="168" t="s">
        <v>63</v>
      </c>
      <c r="N2456" s="14" t="s">
        <v>64</v>
      </c>
      <c r="O2456" s="167">
        <v>40389</v>
      </c>
      <c r="P2456" s="14">
        <v>17.2</v>
      </c>
      <c r="Q2456" s="14">
        <f t="shared" si="85"/>
        <v>0</v>
      </c>
      <c r="R2456" s="169">
        <f t="shared" si="86"/>
        <v>0.69999999999999929</v>
      </c>
    </row>
    <row r="2457" spans="13:18" x14ac:dyDescent="0.2">
      <c r="M2457" s="168" t="s">
        <v>63</v>
      </c>
      <c r="N2457" s="14" t="s">
        <v>64</v>
      </c>
      <c r="O2457" s="167">
        <v>40390</v>
      </c>
      <c r="P2457" s="14">
        <v>17.399999999999999</v>
      </c>
      <c r="Q2457" s="14">
        <f t="shared" si="85"/>
        <v>0</v>
      </c>
      <c r="R2457" s="169">
        <f t="shared" si="86"/>
        <v>0.29999999999999954</v>
      </c>
    </row>
    <row r="2458" spans="13:18" x14ac:dyDescent="0.2">
      <c r="M2458" s="168" t="s">
        <v>63</v>
      </c>
      <c r="N2458" s="14" t="s">
        <v>64</v>
      </c>
      <c r="O2458" s="167">
        <v>40391</v>
      </c>
      <c r="P2458" s="14">
        <v>16.5</v>
      </c>
      <c r="Q2458" s="14">
        <f t="shared" si="85"/>
        <v>0.5</v>
      </c>
      <c r="R2458" s="169">
        <f t="shared" si="86"/>
        <v>0.16666666666666666</v>
      </c>
    </row>
    <row r="2459" spans="13:18" x14ac:dyDescent="0.2">
      <c r="M2459" s="168" t="s">
        <v>63</v>
      </c>
      <c r="N2459" s="14" t="s">
        <v>64</v>
      </c>
      <c r="O2459" s="167">
        <v>40392</v>
      </c>
      <c r="P2459" s="14">
        <v>16.899999999999999</v>
      </c>
      <c r="Q2459" s="14">
        <f t="shared" si="85"/>
        <v>0.10000000000000142</v>
      </c>
      <c r="R2459" s="169">
        <f t="shared" si="86"/>
        <v>0.20000000000000048</v>
      </c>
    </row>
    <row r="2460" spans="13:18" x14ac:dyDescent="0.2">
      <c r="M2460" s="168" t="s">
        <v>63</v>
      </c>
      <c r="N2460" s="14" t="s">
        <v>64</v>
      </c>
      <c r="O2460" s="167">
        <v>40393</v>
      </c>
      <c r="P2460" s="14">
        <v>15.5</v>
      </c>
      <c r="Q2460" s="14">
        <f t="shared" si="85"/>
        <v>1.5</v>
      </c>
      <c r="R2460" s="169">
        <f t="shared" si="86"/>
        <v>0.70000000000000051</v>
      </c>
    </row>
    <row r="2461" spans="13:18" x14ac:dyDescent="0.2">
      <c r="M2461" s="168" t="s">
        <v>63</v>
      </c>
      <c r="N2461" s="14" t="s">
        <v>64</v>
      </c>
      <c r="O2461" s="167">
        <v>40394</v>
      </c>
      <c r="P2461" s="14">
        <v>16.5</v>
      </c>
      <c r="Q2461" s="14">
        <f t="shared" si="85"/>
        <v>0.5</v>
      </c>
      <c r="R2461" s="169">
        <f t="shared" si="86"/>
        <v>0.70000000000000051</v>
      </c>
    </row>
    <row r="2462" spans="13:18" x14ac:dyDescent="0.2">
      <c r="M2462" s="168" t="s">
        <v>63</v>
      </c>
      <c r="N2462" s="14" t="s">
        <v>64</v>
      </c>
      <c r="O2462" s="167">
        <v>40395</v>
      </c>
      <c r="P2462" s="14">
        <v>15.6</v>
      </c>
      <c r="Q2462" s="14">
        <f t="shared" si="85"/>
        <v>1.4000000000000004</v>
      </c>
      <c r="R2462" s="169">
        <f t="shared" si="86"/>
        <v>1.1333333333333335</v>
      </c>
    </row>
    <row r="2463" spans="13:18" x14ac:dyDescent="0.2">
      <c r="M2463" s="168" t="s">
        <v>63</v>
      </c>
      <c r="N2463" s="14" t="s">
        <v>64</v>
      </c>
      <c r="O2463" s="167">
        <v>40396</v>
      </c>
      <c r="P2463" s="14">
        <v>15.2</v>
      </c>
      <c r="Q2463" s="14">
        <f t="shared" si="85"/>
        <v>1.8000000000000007</v>
      </c>
      <c r="R2463" s="169">
        <f t="shared" si="86"/>
        <v>1.2333333333333336</v>
      </c>
    </row>
    <row r="2464" spans="13:18" x14ac:dyDescent="0.2">
      <c r="M2464" s="168" t="s">
        <v>63</v>
      </c>
      <c r="N2464" s="14" t="s">
        <v>64</v>
      </c>
      <c r="O2464" s="167">
        <v>40397</v>
      </c>
      <c r="P2464" s="14">
        <v>15.9</v>
      </c>
      <c r="Q2464" s="14">
        <f t="shared" si="85"/>
        <v>1.0999999999999996</v>
      </c>
      <c r="R2464" s="169">
        <f t="shared" si="86"/>
        <v>1.4333333333333336</v>
      </c>
    </row>
    <row r="2465" spans="13:18" x14ac:dyDescent="0.2">
      <c r="M2465" s="168" t="s">
        <v>63</v>
      </c>
      <c r="N2465" s="14" t="s">
        <v>64</v>
      </c>
      <c r="O2465" s="167">
        <v>40398</v>
      </c>
      <c r="P2465" s="14">
        <v>18.2</v>
      </c>
      <c r="Q2465" s="14">
        <f t="shared" si="85"/>
        <v>0</v>
      </c>
      <c r="R2465" s="169">
        <f t="shared" si="86"/>
        <v>0.96666666666666679</v>
      </c>
    </row>
    <row r="2466" spans="13:18" x14ac:dyDescent="0.2">
      <c r="M2466" s="168" t="s">
        <v>63</v>
      </c>
      <c r="N2466" s="14" t="s">
        <v>64</v>
      </c>
      <c r="O2466" s="167">
        <v>40399</v>
      </c>
      <c r="P2466" s="14">
        <v>18.7</v>
      </c>
      <c r="Q2466" s="14">
        <f t="shared" si="85"/>
        <v>0</v>
      </c>
      <c r="R2466" s="169">
        <f t="shared" si="86"/>
        <v>0.36666666666666653</v>
      </c>
    </row>
    <row r="2467" spans="13:18" x14ac:dyDescent="0.2">
      <c r="M2467" s="168" t="s">
        <v>63</v>
      </c>
      <c r="N2467" s="14" t="s">
        <v>64</v>
      </c>
      <c r="O2467" s="167">
        <v>40400</v>
      </c>
      <c r="P2467" s="14">
        <v>16.3</v>
      </c>
      <c r="Q2467" s="14">
        <f t="shared" si="85"/>
        <v>0.69999999999999929</v>
      </c>
      <c r="R2467" s="169">
        <f t="shared" si="86"/>
        <v>0.23333333333333309</v>
      </c>
    </row>
    <row r="2468" spans="13:18" x14ac:dyDescent="0.2">
      <c r="M2468" s="168" t="s">
        <v>63</v>
      </c>
      <c r="N2468" s="14" t="s">
        <v>64</v>
      </c>
      <c r="O2468" s="167">
        <v>40401</v>
      </c>
      <c r="P2468" s="14">
        <v>16.100000000000001</v>
      </c>
      <c r="Q2468" s="14">
        <f t="shared" si="85"/>
        <v>0.89999999999999858</v>
      </c>
      <c r="R2468" s="169">
        <f t="shared" si="86"/>
        <v>0.53333333333333266</v>
      </c>
    </row>
    <row r="2469" spans="13:18" x14ac:dyDescent="0.2">
      <c r="M2469" s="168" t="s">
        <v>63</v>
      </c>
      <c r="N2469" s="14" t="s">
        <v>64</v>
      </c>
      <c r="O2469" s="167">
        <v>40402</v>
      </c>
      <c r="P2469" s="14">
        <v>18</v>
      </c>
      <c r="Q2469" s="14">
        <f t="shared" si="85"/>
        <v>0</v>
      </c>
      <c r="R2469" s="169">
        <f t="shared" si="86"/>
        <v>0.53333333333333266</v>
      </c>
    </row>
    <row r="2470" spans="13:18" x14ac:dyDescent="0.2">
      <c r="M2470" s="168" t="s">
        <v>63</v>
      </c>
      <c r="N2470" s="14" t="s">
        <v>64</v>
      </c>
      <c r="O2470" s="167">
        <v>40403</v>
      </c>
      <c r="P2470" s="14">
        <v>18.600000000000001</v>
      </c>
      <c r="Q2470" s="14">
        <f t="shared" si="85"/>
        <v>0</v>
      </c>
      <c r="R2470" s="169">
        <f t="shared" si="86"/>
        <v>0.29999999999999954</v>
      </c>
    </row>
    <row r="2471" spans="13:18" x14ac:dyDescent="0.2">
      <c r="M2471" s="168" t="s">
        <v>63</v>
      </c>
      <c r="N2471" s="14" t="s">
        <v>64</v>
      </c>
      <c r="O2471" s="167">
        <v>40404</v>
      </c>
      <c r="P2471" s="14">
        <v>19.2</v>
      </c>
      <c r="Q2471" s="14">
        <f t="shared" si="85"/>
        <v>0</v>
      </c>
      <c r="R2471" s="169">
        <f t="shared" si="86"/>
        <v>0</v>
      </c>
    </row>
    <row r="2472" spans="13:18" x14ac:dyDescent="0.2">
      <c r="M2472" s="168" t="s">
        <v>63</v>
      </c>
      <c r="N2472" s="14" t="s">
        <v>64</v>
      </c>
      <c r="O2472" s="167">
        <v>40405</v>
      </c>
      <c r="P2472" s="14">
        <v>18.7</v>
      </c>
      <c r="Q2472" s="14">
        <f t="shared" si="85"/>
        <v>0</v>
      </c>
      <c r="R2472" s="169">
        <f t="shared" si="86"/>
        <v>0</v>
      </c>
    </row>
    <row r="2473" spans="13:18" x14ac:dyDescent="0.2">
      <c r="M2473" s="168" t="s">
        <v>63</v>
      </c>
      <c r="N2473" s="14" t="s">
        <v>64</v>
      </c>
      <c r="O2473" s="167">
        <v>40406</v>
      </c>
      <c r="P2473" s="14">
        <v>16.899999999999999</v>
      </c>
      <c r="Q2473" s="14">
        <f t="shared" si="85"/>
        <v>0.10000000000000142</v>
      </c>
      <c r="R2473" s="169">
        <f t="shared" si="86"/>
        <v>3.3333333333333805E-2</v>
      </c>
    </row>
    <row r="2474" spans="13:18" x14ac:dyDescent="0.2">
      <c r="M2474" s="168" t="s">
        <v>63</v>
      </c>
      <c r="N2474" s="14" t="s">
        <v>64</v>
      </c>
      <c r="O2474" s="167">
        <v>40407</v>
      </c>
      <c r="P2474" s="14">
        <v>16.2</v>
      </c>
      <c r="Q2474" s="14">
        <f t="shared" si="85"/>
        <v>0.80000000000000071</v>
      </c>
      <c r="R2474" s="169">
        <f t="shared" si="86"/>
        <v>0.30000000000000071</v>
      </c>
    </row>
    <row r="2475" spans="13:18" x14ac:dyDescent="0.2">
      <c r="M2475" s="168" t="s">
        <v>63</v>
      </c>
      <c r="N2475" s="14" t="s">
        <v>64</v>
      </c>
      <c r="O2475" s="167">
        <v>40408</v>
      </c>
      <c r="P2475" s="14">
        <v>14.7</v>
      </c>
      <c r="Q2475" s="14">
        <f t="shared" si="85"/>
        <v>2.3000000000000007</v>
      </c>
      <c r="R2475" s="169">
        <f t="shared" si="86"/>
        <v>1.0666666666666675</v>
      </c>
    </row>
    <row r="2476" spans="13:18" x14ac:dyDescent="0.2">
      <c r="M2476" s="168" t="s">
        <v>63</v>
      </c>
      <c r="N2476" s="14" t="s">
        <v>64</v>
      </c>
      <c r="O2476" s="167">
        <v>40409</v>
      </c>
      <c r="P2476" s="14">
        <v>12.5</v>
      </c>
      <c r="Q2476" s="14">
        <f t="shared" si="85"/>
        <v>4.5</v>
      </c>
      <c r="R2476" s="169">
        <f t="shared" si="86"/>
        <v>2.5333333333333337</v>
      </c>
    </row>
    <row r="2477" spans="13:18" x14ac:dyDescent="0.2">
      <c r="M2477" s="168" t="s">
        <v>63</v>
      </c>
      <c r="N2477" s="14" t="s">
        <v>64</v>
      </c>
      <c r="O2477" s="167">
        <v>40410</v>
      </c>
      <c r="P2477" s="14">
        <v>15.2</v>
      </c>
      <c r="Q2477" s="14">
        <f t="shared" si="85"/>
        <v>1.8000000000000007</v>
      </c>
      <c r="R2477" s="169">
        <f t="shared" si="86"/>
        <v>2.8666666666666671</v>
      </c>
    </row>
    <row r="2478" spans="13:18" x14ac:dyDescent="0.2">
      <c r="M2478" s="168" t="s">
        <v>63</v>
      </c>
      <c r="N2478" s="14" t="s">
        <v>64</v>
      </c>
      <c r="O2478" s="167">
        <v>40411</v>
      </c>
      <c r="P2478" s="14">
        <v>17.2</v>
      </c>
      <c r="Q2478" s="14">
        <f t="shared" si="85"/>
        <v>0</v>
      </c>
      <c r="R2478" s="169">
        <f t="shared" si="86"/>
        <v>2.1</v>
      </c>
    </row>
    <row r="2479" spans="13:18" x14ac:dyDescent="0.2">
      <c r="M2479" s="168" t="s">
        <v>63</v>
      </c>
      <c r="N2479" s="14" t="s">
        <v>64</v>
      </c>
      <c r="O2479" s="167">
        <v>40412</v>
      </c>
      <c r="P2479" s="14">
        <v>15.1</v>
      </c>
      <c r="Q2479" s="14">
        <f t="shared" si="85"/>
        <v>1.9000000000000004</v>
      </c>
      <c r="R2479" s="169">
        <f t="shared" si="86"/>
        <v>1.2333333333333336</v>
      </c>
    </row>
    <row r="2480" spans="13:18" x14ac:dyDescent="0.2">
      <c r="M2480" s="168" t="s">
        <v>63</v>
      </c>
      <c r="N2480" s="14" t="s">
        <v>64</v>
      </c>
      <c r="O2480" s="167">
        <v>40413</v>
      </c>
      <c r="P2480" s="14">
        <v>13.9</v>
      </c>
      <c r="Q2480" s="14">
        <f t="shared" si="85"/>
        <v>3.0999999999999996</v>
      </c>
      <c r="R2480" s="169">
        <f t="shared" si="86"/>
        <v>1.6666666666666667</v>
      </c>
    </row>
    <row r="2481" spans="13:18" x14ac:dyDescent="0.2">
      <c r="M2481" s="168" t="s">
        <v>63</v>
      </c>
      <c r="N2481" s="14" t="s">
        <v>64</v>
      </c>
      <c r="O2481" s="167">
        <v>40414</v>
      </c>
      <c r="P2481" s="14">
        <v>12.8</v>
      </c>
      <c r="Q2481" s="14">
        <f t="shared" si="85"/>
        <v>4.1999999999999993</v>
      </c>
      <c r="R2481" s="169">
        <f t="shared" si="86"/>
        <v>3.0666666666666664</v>
      </c>
    </row>
    <row r="2482" spans="13:18" x14ac:dyDescent="0.2">
      <c r="M2482" s="168" t="s">
        <v>63</v>
      </c>
      <c r="N2482" s="14" t="s">
        <v>64</v>
      </c>
      <c r="O2482" s="167">
        <v>40415</v>
      </c>
      <c r="P2482" s="14">
        <v>12.3</v>
      </c>
      <c r="Q2482" s="14">
        <f t="shared" si="85"/>
        <v>4.6999999999999993</v>
      </c>
      <c r="R2482" s="169">
        <f t="shared" si="86"/>
        <v>3.9999999999999996</v>
      </c>
    </row>
    <row r="2483" spans="13:18" x14ac:dyDescent="0.2">
      <c r="M2483" s="168" t="s">
        <v>63</v>
      </c>
      <c r="N2483" s="14" t="s">
        <v>64</v>
      </c>
      <c r="O2483" s="167">
        <v>40416</v>
      </c>
      <c r="P2483" s="14">
        <v>12</v>
      </c>
      <c r="Q2483" s="14">
        <f t="shared" si="85"/>
        <v>5</v>
      </c>
      <c r="R2483" s="169">
        <f t="shared" si="86"/>
        <v>4.6333333333333329</v>
      </c>
    </row>
    <row r="2484" spans="13:18" x14ac:dyDescent="0.2">
      <c r="M2484" s="168" t="s">
        <v>63</v>
      </c>
      <c r="N2484" s="14" t="s">
        <v>64</v>
      </c>
      <c r="O2484" s="167">
        <v>40417</v>
      </c>
      <c r="P2484" s="14">
        <v>11.4</v>
      </c>
      <c r="Q2484" s="14">
        <f t="shared" si="85"/>
        <v>5.6</v>
      </c>
      <c r="R2484" s="169">
        <f t="shared" si="86"/>
        <v>5.0999999999999996</v>
      </c>
    </row>
    <row r="2485" spans="13:18" x14ac:dyDescent="0.2">
      <c r="M2485" s="168" t="s">
        <v>63</v>
      </c>
      <c r="N2485" s="14" t="s">
        <v>64</v>
      </c>
      <c r="O2485" s="167">
        <v>40418</v>
      </c>
      <c r="P2485" s="14">
        <v>9.8000000000000007</v>
      </c>
      <c r="Q2485" s="14">
        <f t="shared" si="85"/>
        <v>7.1999999999999993</v>
      </c>
      <c r="R2485" s="169">
        <f t="shared" si="86"/>
        <v>5.9333333333333327</v>
      </c>
    </row>
    <row r="2486" spans="13:18" x14ac:dyDescent="0.2">
      <c r="M2486" s="168" t="s">
        <v>63</v>
      </c>
      <c r="N2486" s="14" t="s">
        <v>64</v>
      </c>
      <c r="O2486" s="167">
        <v>40419</v>
      </c>
      <c r="P2486" s="14">
        <v>9.8000000000000007</v>
      </c>
      <c r="Q2486" s="14">
        <f t="shared" si="85"/>
        <v>7.1999999999999993</v>
      </c>
      <c r="R2486" s="169">
        <f t="shared" si="86"/>
        <v>6.666666666666667</v>
      </c>
    </row>
    <row r="2487" spans="13:18" x14ac:dyDescent="0.2">
      <c r="M2487" s="168" t="s">
        <v>63</v>
      </c>
      <c r="N2487" s="14" t="s">
        <v>64</v>
      </c>
      <c r="O2487" s="167">
        <v>40420</v>
      </c>
      <c r="P2487" s="14">
        <v>9.8000000000000007</v>
      </c>
      <c r="Q2487" s="14">
        <f t="shared" si="85"/>
        <v>7.1999999999999993</v>
      </c>
      <c r="R2487" s="169">
        <f t="shared" si="86"/>
        <v>7.1999999999999993</v>
      </c>
    </row>
    <row r="2488" spans="13:18" x14ac:dyDescent="0.2">
      <c r="M2488" s="168" t="s">
        <v>63</v>
      </c>
      <c r="N2488" s="14" t="s">
        <v>64</v>
      </c>
      <c r="O2488" s="167">
        <v>40421</v>
      </c>
      <c r="P2488" s="14">
        <v>10.1</v>
      </c>
      <c r="Q2488" s="14">
        <f t="shared" si="85"/>
        <v>6.9</v>
      </c>
      <c r="R2488" s="169">
        <f t="shared" si="86"/>
        <v>7.0999999999999988</v>
      </c>
    </row>
    <row r="2489" spans="13:18" x14ac:dyDescent="0.2">
      <c r="M2489" s="168" t="s">
        <v>63</v>
      </c>
      <c r="N2489" s="14" t="s">
        <v>64</v>
      </c>
      <c r="O2489" s="167">
        <v>40422</v>
      </c>
      <c r="P2489" s="14">
        <v>10.5</v>
      </c>
      <c r="Q2489" s="14">
        <f t="shared" si="85"/>
        <v>6.5</v>
      </c>
      <c r="R2489" s="169">
        <f t="shared" si="86"/>
        <v>6.8666666666666671</v>
      </c>
    </row>
    <row r="2490" spans="13:18" x14ac:dyDescent="0.2">
      <c r="M2490" s="168" t="s">
        <v>63</v>
      </c>
      <c r="N2490" s="14" t="s">
        <v>64</v>
      </c>
      <c r="O2490" s="167">
        <v>40423</v>
      </c>
      <c r="P2490" s="14">
        <v>8.9</v>
      </c>
      <c r="Q2490" s="14">
        <f t="shared" si="85"/>
        <v>8.1</v>
      </c>
      <c r="R2490" s="169">
        <f t="shared" si="86"/>
        <v>7.166666666666667</v>
      </c>
    </row>
    <row r="2491" spans="13:18" x14ac:dyDescent="0.2">
      <c r="M2491" s="168" t="s">
        <v>63</v>
      </c>
      <c r="N2491" s="14" t="s">
        <v>64</v>
      </c>
      <c r="O2491" s="167">
        <v>40424</v>
      </c>
      <c r="P2491" s="14">
        <v>8</v>
      </c>
      <c r="Q2491" s="14">
        <f t="shared" si="85"/>
        <v>9</v>
      </c>
      <c r="R2491" s="169">
        <f t="shared" si="86"/>
        <v>7.8666666666666671</v>
      </c>
    </row>
    <row r="2492" spans="13:18" x14ac:dyDescent="0.2">
      <c r="M2492" s="168" t="s">
        <v>63</v>
      </c>
      <c r="N2492" s="14" t="s">
        <v>64</v>
      </c>
      <c r="O2492" s="167">
        <v>40425</v>
      </c>
      <c r="P2492" s="14">
        <v>7.7</v>
      </c>
      <c r="Q2492" s="14">
        <f t="shared" si="85"/>
        <v>9.3000000000000007</v>
      </c>
      <c r="R2492" s="169">
        <f t="shared" si="86"/>
        <v>8.8000000000000007</v>
      </c>
    </row>
    <row r="2493" spans="13:18" x14ac:dyDescent="0.2">
      <c r="M2493" s="168" t="s">
        <v>63</v>
      </c>
      <c r="N2493" s="14" t="s">
        <v>64</v>
      </c>
      <c r="O2493" s="167">
        <v>40426</v>
      </c>
      <c r="P2493" s="14">
        <v>9.6</v>
      </c>
      <c r="Q2493" s="14">
        <f t="shared" si="85"/>
        <v>7.4</v>
      </c>
      <c r="R2493" s="169">
        <f t="shared" si="86"/>
        <v>8.5666666666666682</v>
      </c>
    </row>
    <row r="2494" spans="13:18" x14ac:dyDescent="0.2">
      <c r="M2494" s="168" t="s">
        <v>63</v>
      </c>
      <c r="N2494" s="14" t="s">
        <v>64</v>
      </c>
      <c r="O2494" s="167">
        <v>40427</v>
      </c>
      <c r="P2494" s="14">
        <v>11.8</v>
      </c>
      <c r="Q2494" s="14">
        <f t="shared" si="85"/>
        <v>5.1999999999999993</v>
      </c>
      <c r="R2494" s="169">
        <f t="shared" si="86"/>
        <v>7.3000000000000007</v>
      </c>
    </row>
    <row r="2495" spans="13:18" x14ac:dyDescent="0.2">
      <c r="M2495" s="168" t="s">
        <v>63</v>
      </c>
      <c r="N2495" s="14" t="s">
        <v>64</v>
      </c>
      <c r="O2495" s="167">
        <v>40428</v>
      </c>
      <c r="P2495" s="14">
        <v>11.7</v>
      </c>
      <c r="Q2495" s="14">
        <f t="shared" si="85"/>
        <v>5.3000000000000007</v>
      </c>
      <c r="R2495" s="169">
        <f t="shared" si="86"/>
        <v>5.9666666666666659</v>
      </c>
    </row>
    <row r="2496" spans="13:18" x14ac:dyDescent="0.2">
      <c r="M2496" s="168" t="s">
        <v>63</v>
      </c>
      <c r="N2496" s="14" t="s">
        <v>64</v>
      </c>
      <c r="O2496" s="167">
        <v>40429</v>
      </c>
      <c r="P2496" s="14">
        <v>11.7</v>
      </c>
      <c r="Q2496" s="14">
        <f t="shared" si="85"/>
        <v>5.3000000000000007</v>
      </c>
      <c r="R2496" s="169">
        <f t="shared" si="86"/>
        <v>5.2666666666666666</v>
      </c>
    </row>
    <row r="2497" spans="13:18" x14ac:dyDescent="0.2">
      <c r="M2497" s="168" t="s">
        <v>63</v>
      </c>
      <c r="N2497" s="14" t="s">
        <v>64</v>
      </c>
      <c r="O2497" s="167">
        <v>40430</v>
      </c>
      <c r="P2497" s="14">
        <v>12</v>
      </c>
      <c r="Q2497" s="14">
        <f t="shared" si="85"/>
        <v>5</v>
      </c>
      <c r="R2497" s="169">
        <f t="shared" si="86"/>
        <v>5.2</v>
      </c>
    </row>
    <row r="2498" spans="13:18" x14ac:dyDescent="0.2">
      <c r="M2498" s="168" t="s">
        <v>63</v>
      </c>
      <c r="N2498" s="14" t="s">
        <v>64</v>
      </c>
      <c r="O2498" s="167">
        <v>40431</v>
      </c>
      <c r="P2498" s="14">
        <v>11.2</v>
      </c>
      <c r="Q2498" s="14">
        <f t="shared" si="85"/>
        <v>5.8000000000000007</v>
      </c>
      <c r="R2498" s="169">
        <f t="shared" si="86"/>
        <v>5.3666666666666671</v>
      </c>
    </row>
    <row r="2499" spans="13:18" x14ac:dyDescent="0.2">
      <c r="M2499" s="168" t="s">
        <v>63</v>
      </c>
      <c r="N2499" s="14" t="s">
        <v>64</v>
      </c>
      <c r="O2499" s="167">
        <v>40432</v>
      </c>
      <c r="P2499" s="14">
        <v>12.7</v>
      </c>
      <c r="Q2499" s="14">
        <f t="shared" si="85"/>
        <v>4.3000000000000007</v>
      </c>
      <c r="R2499" s="169">
        <f t="shared" si="86"/>
        <v>5.0333333333333341</v>
      </c>
    </row>
    <row r="2500" spans="13:18" x14ac:dyDescent="0.2">
      <c r="M2500" s="168" t="s">
        <v>63</v>
      </c>
      <c r="N2500" s="14" t="s">
        <v>64</v>
      </c>
      <c r="O2500" s="167">
        <v>40433</v>
      </c>
      <c r="P2500" s="14">
        <v>15.1</v>
      </c>
      <c r="Q2500" s="14">
        <f t="shared" si="85"/>
        <v>1.9000000000000004</v>
      </c>
      <c r="R2500" s="169">
        <f t="shared" si="86"/>
        <v>4.0000000000000009</v>
      </c>
    </row>
    <row r="2501" spans="13:18" x14ac:dyDescent="0.2">
      <c r="M2501" s="168" t="s">
        <v>63</v>
      </c>
      <c r="N2501" s="14" t="s">
        <v>64</v>
      </c>
      <c r="O2501" s="167">
        <v>40434</v>
      </c>
      <c r="P2501" s="14">
        <v>13.2</v>
      </c>
      <c r="Q2501" s="14">
        <f t="shared" si="85"/>
        <v>3.8000000000000007</v>
      </c>
      <c r="R2501" s="169">
        <f t="shared" si="86"/>
        <v>3.3333333333333339</v>
      </c>
    </row>
    <row r="2502" spans="13:18" x14ac:dyDescent="0.2">
      <c r="M2502" s="168" t="s">
        <v>63</v>
      </c>
      <c r="N2502" s="14" t="s">
        <v>64</v>
      </c>
      <c r="O2502" s="167">
        <v>40435</v>
      </c>
      <c r="P2502" s="14">
        <v>12.2</v>
      </c>
      <c r="Q2502" s="14">
        <f t="shared" si="85"/>
        <v>4.8000000000000007</v>
      </c>
      <c r="R2502" s="169">
        <f t="shared" si="86"/>
        <v>3.5000000000000004</v>
      </c>
    </row>
    <row r="2503" spans="13:18" x14ac:dyDescent="0.2">
      <c r="M2503" s="168" t="s">
        <v>63</v>
      </c>
      <c r="N2503" s="14" t="s">
        <v>64</v>
      </c>
      <c r="O2503" s="167">
        <v>40436</v>
      </c>
      <c r="P2503" s="14">
        <v>9.3000000000000007</v>
      </c>
      <c r="Q2503" s="14">
        <f t="shared" si="85"/>
        <v>7.6999999999999993</v>
      </c>
      <c r="R2503" s="169">
        <f t="shared" si="86"/>
        <v>5.4333333333333336</v>
      </c>
    </row>
    <row r="2504" spans="13:18" x14ac:dyDescent="0.2">
      <c r="M2504" s="168" t="s">
        <v>63</v>
      </c>
      <c r="N2504" s="14" t="s">
        <v>64</v>
      </c>
      <c r="O2504" s="167">
        <v>40437</v>
      </c>
      <c r="P2504" s="14">
        <v>9</v>
      </c>
      <c r="Q2504" s="14">
        <f t="shared" si="85"/>
        <v>8</v>
      </c>
      <c r="R2504" s="169">
        <f t="shared" si="86"/>
        <v>6.833333333333333</v>
      </c>
    </row>
    <row r="2505" spans="13:18" x14ac:dyDescent="0.2">
      <c r="M2505" s="168" t="s">
        <v>63</v>
      </c>
      <c r="N2505" s="14" t="s">
        <v>64</v>
      </c>
      <c r="O2505" s="167">
        <v>40438</v>
      </c>
      <c r="P2505" s="14">
        <v>9.1999999999999993</v>
      </c>
      <c r="Q2505" s="14">
        <f t="shared" si="85"/>
        <v>7.8000000000000007</v>
      </c>
      <c r="R2505" s="169">
        <f t="shared" si="86"/>
        <v>7.833333333333333</v>
      </c>
    </row>
    <row r="2506" spans="13:18" x14ac:dyDescent="0.2">
      <c r="M2506" s="168" t="s">
        <v>63</v>
      </c>
      <c r="N2506" s="14" t="s">
        <v>64</v>
      </c>
      <c r="O2506" s="167">
        <v>40439</v>
      </c>
      <c r="P2506" s="14">
        <v>7.4</v>
      </c>
      <c r="Q2506" s="14">
        <f t="shared" si="85"/>
        <v>9.6</v>
      </c>
      <c r="R2506" s="169">
        <f t="shared" si="86"/>
        <v>8.4666666666666668</v>
      </c>
    </row>
    <row r="2507" spans="13:18" x14ac:dyDescent="0.2">
      <c r="M2507" s="168" t="s">
        <v>63</v>
      </c>
      <c r="N2507" s="14" t="s">
        <v>64</v>
      </c>
      <c r="O2507" s="167">
        <v>40440</v>
      </c>
      <c r="P2507" s="14">
        <v>9</v>
      </c>
      <c r="Q2507" s="14">
        <f t="shared" si="85"/>
        <v>8</v>
      </c>
      <c r="R2507" s="169">
        <f t="shared" si="86"/>
        <v>8.4666666666666668</v>
      </c>
    </row>
    <row r="2508" spans="13:18" x14ac:dyDescent="0.2">
      <c r="M2508" s="168" t="s">
        <v>63</v>
      </c>
      <c r="N2508" s="14" t="s">
        <v>64</v>
      </c>
      <c r="O2508" s="167">
        <v>40441</v>
      </c>
      <c r="P2508" s="14">
        <v>6.9</v>
      </c>
      <c r="Q2508" s="14">
        <f t="shared" si="85"/>
        <v>10.1</v>
      </c>
      <c r="R2508" s="169">
        <f t="shared" si="86"/>
        <v>9.2333333333333343</v>
      </c>
    </row>
    <row r="2509" spans="13:18" x14ac:dyDescent="0.2">
      <c r="M2509" s="168" t="s">
        <v>63</v>
      </c>
      <c r="N2509" s="14" t="s">
        <v>64</v>
      </c>
      <c r="O2509" s="167">
        <v>40442</v>
      </c>
      <c r="P2509" s="14">
        <v>8.5</v>
      </c>
      <c r="Q2509" s="14">
        <f t="shared" ref="Q2509:Q2572" si="87">IF($D$45&gt;P2509,$D$45-P2509,0)</f>
        <v>8.5</v>
      </c>
      <c r="R2509" s="169">
        <f t="shared" si="86"/>
        <v>8.8666666666666671</v>
      </c>
    </row>
    <row r="2510" spans="13:18" x14ac:dyDescent="0.2">
      <c r="M2510" s="168" t="s">
        <v>63</v>
      </c>
      <c r="N2510" s="14" t="s">
        <v>64</v>
      </c>
      <c r="O2510" s="167">
        <v>40443</v>
      </c>
      <c r="P2510" s="14">
        <v>7.3</v>
      </c>
      <c r="Q2510" s="14">
        <f t="shared" si="87"/>
        <v>9.6999999999999993</v>
      </c>
      <c r="R2510" s="169">
        <f t="shared" si="86"/>
        <v>9.4333333333333336</v>
      </c>
    </row>
    <row r="2511" spans="13:18" x14ac:dyDescent="0.2">
      <c r="M2511" s="168" t="s">
        <v>63</v>
      </c>
      <c r="N2511" s="14" t="s">
        <v>64</v>
      </c>
      <c r="O2511" s="167">
        <v>40444</v>
      </c>
      <c r="P2511" s="14">
        <v>12.7</v>
      </c>
      <c r="Q2511" s="14">
        <f t="shared" si="87"/>
        <v>4.3000000000000007</v>
      </c>
      <c r="R2511" s="169">
        <f t="shared" ref="R2511:R2574" si="88">AVERAGE(Q2509:Q2511)</f>
        <v>7.5</v>
      </c>
    </row>
    <row r="2512" spans="13:18" x14ac:dyDescent="0.2">
      <c r="M2512" s="168" t="s">
        <v>63</v>
      </c>
      <c r="N2512" s="14" t="s">
        <v>64</v>
      </c>
      <c r="O2512" s="167">
        <v>40445</v>
      </c>
      <c r="P2512" s="14">
        <v>7.2</v>
      </c>
      <c r="Q2512" s="14">
        <f t="shared" si="87"/>
        <v>9.8000000000000007</v>
      </c>
      <c r="R2512" s="169">
        <f t="shared" si="88"/>
        <v>7.9333333333333336</v>
      </c>
    </row>
    <row r="2513" spans="13:18" x14ac:dyDescent="0.2">
      <c r="M2513" s="168" t="s">
        <v>63</v>
      </c>
      <c r="N2513" s="14" t="s">
        <v>64</v>
      </c>
      <c r="O2513" s="167">
        <v>40446</v>
      </c>
      <c r="P2513" s="14">
        <v>6.6</v>
      </c>
      <c r="Q2513" s="14">
        <f t="shared" si="87"/>
        <v>10.4</v>
      </c>
      <c r="R2513" s="169">
        <f t="shared" si="88"/>
        <v>8.1666666666666661</v>
      </c>
    </row>
    <row r="2514" spans="13:18" x14ac:dyDescent="0.2">
      <c r="M2514" s="168" t="s">
        <v>63</v>
      </c>
      <c r="N2514" s="14" t="s">
        <v>64</v>
      </c>
      <c r="O2514" s="167">
        <v>40447</v>
      </c>
      <c r="P2514" s="14">
        <v>5.9</v>
      </c>
      <c r="Q2514" s="14">
        <f t="shared" si="87"/>
        <v>11.1</v>
      </c>
      <c r="R2514" s="169">
        <f t="shared" si="88"/>
        <v>10.433333333333335</v>
      </c>
    </row>
    <row r="2515" spans="13:18" x14ac:dyDescent="0.2">
      <c r="M2515" s="168" t="s">
        <v>63</v>
      </c>
      <c r="N2515" s="14" t="s">
        <v>64</v>
      </c>
      <c r="O2515" s="167">
        <v>40448</v>
      </c>
      <c r="P2515" s="14">
        <v>4.7</v>
      </c>
      <c r="Q2515" s="14">
        <f t="shared" si="87"/>
        <v>12.3</v>
      </c>
      <c r="R2515" s="169">
        <f t="shared" si="88"/>
        <v>11.266666666666666</v>
      </c>
    </row>
    <row r="2516" spans="13:18" x14ac:dyDescent="0.2">
      <c r="M2516" s="168" t="s">
        <v>63</v>
      </c>
      <c r="N2516" s="14" t="s">
        <v>64</v>
      </c>
      <c r="O2516" s="167">
        <v>40449</v>
      </c>
      <c r="P2516" s="14">
        <v>3.8</v>
      </c>
      <c r="Q2516" s="14">
        <f t="shared" si="87"/>
        <v>13.2</v>
      </c>
      <c r="R2516" s="169">
        <f t="shared" si="88"/>
        <v>12.199999999999998</v>
      </c>
    </row>
    <row r="2517" spans="13:18" x14ac:dyDescent="0.2">
      <c r="M2517" s="168" t="s">
        <v>63</v>
      </c>
      <c r="N2517" s="14" t="s">
        <v>64</v>
      </c>
      <c r="O2517" s="167">
        <v>40450</v>
      </c>
      <c r="P2517" s="14">
        <v>3.2</v>
      </c>
      <c r="Q2517" s="14">
        <f t="shared" si="87"/>
        <v>13.8</v>
      </c>
      <c r="R2517" s="169">
        <f t="shared" si="88"/>
        <v>13.1</v>
      </c>
    </row>
    <row r="2518" spans="13:18" x14ac:dyDescent="0.2">
      <c r="M2518" s="168" t="s">
        <v>63</v>
      </c>
      <c r="N2518" s="14" t="s">
        <v>64</v>
      </c>
      <c r="O2518" s="167">
        <v>40451</v>
      </c>
      <c r="P2518" s="14">
        <v>3.7</v>
      </c>
      <c r="Q2518" s="14">
        <f t="shared" si="87"/>
        <v>13.3</v>
      </c>
      <c r="R2518" s="169">
        <f t="shared" si="88"/>
        <v>13.433333333333332</v>
      </c>
    </row>
    <row r="2519" spans="13:18" x14ac:dyDescent="0.2">
      <c r="M2519" s="168" t="s">
        <v>63</v>
      </c>
      <c r="N2519" s="14" t="s">
        <v>64</v>
      </c>
      <c r="O2519" s="167">
        <v>40452</v>
      </c>
      <c r="P2519" s="14">
        <v>3.2</v>
      </c>
      <c r="Q2519" s="14">
        <f t="shared" si="87"/>
        <v>13.8</v>
      </c>
      <c r="R2519" s="169">
        <f t="shared" si="88"/>
        <v>13.633333333333335</v>
      </c>
    </row>
    <row r="2520" spans="13:18" x14ac:dyDescent="0.2">
      <c r="M2520" s="168" t="s">
        <v>63</v>
      </c>
      <c r="N2520" s="14" t="s">
        <v>64</v>
      </c>
      <c r="O2520" s="167">
        <v>40453</v>
      </c>
      <c r="P2520" s="14">
        <v>6.6</v>
      </c>
      <c r="Q2520" s="14">
        <f t="shared" si="87"/>
        <v>10.4</v>
      </c>
      <c r="R2520" s="169">
        <f t="shared" si="88"/>
        <v>12.5</v>
      </c>
    </row>
    <row r="2521" spans="13:18" x14ac:dyDescent="0.2">
      <c r="M2521" s="168" t="s">
        <v>63</v>
      </c>
      <c r="N2521" s="14" t="s">
        <v>64</v>
      </c>
      <c r="O2521" s="167">
        <v>40454</v>
      </c>
      <c r="P2521" s="14">
        <v>8.3000000000000007</v>
      </c>
      <c r="Q2521" s="14">
        <f t="shared" si="87"/>
        <v>8.6999999999999993</v>
      </c>
      <c r="R2521" s="169">
        <f t="shared" si="88"/>
        <v>10.966666666666669</v>
      </c>
    </row>
    <row r="2522" spans="13:18" x14ac:dyDescent="0.2">
      <c r="M2522" s="168" t="s">
        <v>63</v>
      </c>
      <c r="N2522" s="14" t="s">
        <v>64</v>
      </c>
      <c r="O2522" s="167">
        <v>40455</v>
      </c>
      <c r="P2522" s="14">
        <v>9.6999999999999993</v>
      </c>
      <c r="Q2522" s="14">
        <f t="shared" si="87"/>
        <v>7.3000000000000007</v>
      </c>
      <c r="R2522" s="169">
        <f t="shared" si="88"/>
        <v>8.8000000000000007</v>
      </c>
    </row>
    <row r="2523" spans="13:18" x14ac:dyDescent="0.2">
      <c r="M2523" s="168" t="s">
        <v>63</v>
      </c>
      <c r="N2523" s="14" t="s">
        <v>64</v>
      </c>
      <c r="O2523" s="167">
        <v>40456</v>
      </c>
      <c r="P2523" s="14">
        <v>10.199999999999999</v>
      </c>
      <c r="Q2523" s="14">
        <f t="shared" si="87"/>
        <v>6.8000000000000007</v>
      </c>
      <c r="R2523" s="169">
        <f t="shared" si="88"/>
        <v>7.6000000000000005</v>
      </c>
    </row>
    <row r="2524" spans="13:18" x14ac:dyDescent="0.2">
      <c r="M2524" s="168" t="s">
        <v>63</v>
      </c>
      <c r="N2524" s="14" t="s">
        <v>64</v>
      </c>
      <c r="O2524" s="167">
        <v>40457</v>
      </c>
      <c r="P2524" s="14">
        <v>9.1</v>
      </c>
      <c r="Q2524" s="14">
        <f t="shared" si="87"/>
        <v>7.9</v>
      </c>
      <c r="R2524" s="169">
        <f t="shared" si="88"/>
        <v>7.333333333333333</v>
      </c>
    </row>
    <row r="2525" spans="13:18" x14ac:dyDescent="0.2">
      <c r="M2525" s="168" t="s">
        <v>63</v>
      </c>
      <c r="N2525" s="14" t="s">
        <v>64</v>
      </c>
      <c r="O2525" s="167">
        <v>40458</v>
      </c>
      <c r="P2525" s="14">
        <v>10.6</v>
      </c>
      <c r="Q2525" s="14">
        <f t="shared" si="87"/>
        <v>6.4</v>
      </c>
      <c r="R2525" s="169">
        <f t="shared" si="88"/>
        <v>7.0333333333333341</v>
      </c>
    </row>
    <row r="2526" spans="13:18" x14ac:dyDescent="0.2">
      <c r="M2526" s="168" t="s">
        <v>63</v>
      </c>
      <c r="N2526" s="14" t="s">
        <v>64</v>
      </c>
      <c r="O2526" s="167">
        <v>40459</v>
      </c>
      <c r="P2526" s="14">
        <v>5.5</v>
      </c>
      <c r="Q2526" s="14">
        <f t="shared" si="87"/>
        <v>11.5</v>
      </c>
      <c r="R2526" s="169">
        <f t="shared" si="88"/>
        <v>8.6</v>
      </c>
    </row>
    <row r="2527" spans="13:18" x14ac:dyDescent="0.2">
      <c r="M2527" s="168" t="s">
        <v>63</v>
      </c>
      <c r="N2527" s="14" t="s">
        <v>64</v>
      </c>
      <c r="O2527" s="167">
        <v>40460</v>
      </c>
      <c r="P2527" s="14">
        <v>4.9000000000000004</v>
      </c>
      <c r="Q2527" s="14">
        <f t="shared" si="87"/>
        <v>12.1</v>
      </c>
      <c r="R2527" s="169">
        <f t="shared" si="88"/>
        <v>10</v>
      </c>
    </row>
    <row r="2528" spans="13:18" x14ac:dyDescent="0.2">
      <c r="M2528" s="168" t="s">
        <v>63</v>
      </c>
      <c r="N2528" s="14" t="s">
        <v>64</v>
      </c>
      <c r="O2528" s="167">
        <v>40461</v>
      </c>
      <c r="P2528" s="14">
        <v>4.5999999999999996</v>
      </c>
      <c r="Q2528" s="14">
        <f t="shared" si="87"/>
        <v>12.4</v>
      </c>
      <c r="R2528" s="169">
        <f t="shared" si="88"/>
        <v>12</v>
      </c>
    </row>
    <row r="2529" spans="13:18" x14ac:dyDescent="0.2">
      <c r="M2529" s="168" t="s">
        <v>63</v>
      </c>
      <c r="N2529" s="14" t="s">
        <v>64</v>
      </c>
      <c r="O2529" s="167">
        <v>40462</v>
      </c>
      <c r="P2529" s="14">
        <v>1</v>
      </c>
      <c r="Q2529" s="14">
        <f t="shared" si="87"/>
        <v>16</v>
      </c>
      <c r="R2529" s="169">
        <f t="shared" si="88"/>
        <v>13.5</v>
      </c>
    </row>
    <row r="2530" spans="13:18" x14ac:dyDescent="0.2">
      <c r="M2530" s="168" t="s">
        <v>63</v>
      </c>
      <c r="N2530" s="14" t="s">
        <v>64</v>
      </c>
      <c r="O2530" s="167">
        <v>40463</v>
      </c>
      <c r="P2530" s="14">
        <v>2.1</v>
      </c>
      <c r="Q2530" s="14">
        <f t="shared" si="87"/>
        <v>14.9</v>
      </c>
      <c r="R2530" s="169">
        <f t="shared" si="88"/>
        <v>14.433333333333332</v>
      </c>
    </row>
    <row r="2531" spans="13:18" x14ac:dyDescent="0.2">
      <c r="M2531" s="168" t="s">
        <v>63</v>
      </c>
      <c r="N2531" s="14" t="s">
        <v>64</v>
      </c>
      <c r="O2531" s="167">
        <v>40464</v>
      </c>
      <c r="P2531" s="14">
        <v>2.9</v>
      </c>
      <c r="Q2531" s="14">
        <f t="shared" si="87"/>
        <v>14.1</v>
      </c>
      <c r="R2531" s="169">
        <f t="shared" si="88"/>
        <v>15</v>
      </c>
    </row>
    <row r="2532" spans="13:18" x14ac:dyDescent="0.2">
      <c r="M2532" s="168" t="s">
        <v>63</v>
      </c>
      <c r="N2532" s="14" t="s">
        <v>64</v>
      </c>
      <c r="O2532" s="167">
        <v>40465</v>
      </c>
      <c r="P2532" s="14">
        <v>4.4000000000000004</v>
      </c>
      <c r="Q2532" s="14">
        <f t="shared" si="87"/>
        <v>12.6</v>
      </c>
      <c r="R2532" s="169">
        <f t="shared" si="88"/>
        <v>13.866666666666667</v>
      </c>
    </row>
    <row r="2533" spans="13:18" x14ac:dyDescent="0.2">
      <c r="M2533" s="168" t="s">
        <v>63</v>
      </c>
      <c r="N2533" s="14" t="s">
        <v>64</v>
      </c>
      <c r="O2533" s="167">
        <v>40466</v>
      </c>
      <c r="P2533" s="14">
        <v>1.5</v>
      </c>
      <c r="Q2533" s="14">
        <f t="shared" si="87"/>
        <v>15.5</v>
      </c>
      <c r="R2533" s="169">
        <f t="shared" si="88"/>
        <v>14.066666666666668</v>
      </c>
    </row>
    <row r="2534" spans="13:18" x14ac:dyDescent="0.2">
      <c r="M2534" s="168" t="s">
        <v>63</v>
      </c>
      <c r="N2534" s="14" t="s">
        <v>64</v>
      </c>
      <c r="O2534" s="167">
        <v>40467</v>
      </c>
      <c r="P2534" s="14">
        <v>-0.5</v>
      </c>
      <c r="Q2534" s="14">
        <f t="shared" si="87"/>
        <v>17.5</v>
      </c>
      <c r="R2534" s="169">
        <f t="shared" si="88"/>
        <v>15.200000000000001</v>
      </c>
    </row>
    <row r="2535" spans="13:18" x14ac:dyDescent="0.2">
      <c r="M2535" s="168" t="s">
        <v>63</v>
      </c>
      <c r="N2535" s="14" t="s">
        <v>64</v>
      </c>
      <c r="O2535" s="167">
        <v>40468</v>
      </c>
      <c r="P2535" s="14">
        <v>2.5</v>
      </c>
      <c r="Q2535" s="14">
        <f t="shared" si="87"/>
        <v>14.5</v>
      </c>
      <c r="R2535" s="169">
        <f t="shared" si="88"/>
        <v>15.833333333333334</v>
      </c>
    </row>
    <row r="2536" spans="13:18" x14ac:dyDescent="0.2">
      <c r="M2536" s="168" t="s">
        <v>63</v>
      </c>
      <c r="N2536" s="14" t="s">
        <v>64</v>
      </c>
      <c r="O2536" s="167">
        <v>40469</v>
      </c>
      <c r="P2536" s="14">
        <v>6.6</v>
      </c>
      <c r="Q2536" s="14">
        <f t="shared" si="87"/>
        <v>10.4</v>
      </c>
      <c r="R2536" s="169">
        <f t="shared" si="88"/>
        <v>14.133333333333333</v>
      </c>
    </row>
    <row r="2537" spans="13:18" x14ac:dyDescent="0.2">
      <c r="M2537" s="168" t="s">
        <v>63</v>
      </c>
      <c r="N2537" s="14" t="s">
        <v>64</v>
      </c>
      <c r="O2537" s="167">
        <v>40470</v>
      </c>
      <c r="P2537" s="14">
        <v>5.6</v>
      </c>
      <c r="Q2537" s="14">
        <f t="shared" si="87"/>
        <v>11.4</v>
      </c>
      <c r="R2537" s="169">
        <f t="shared" si="88"/>
        <v>12.1</v>
      </c>
    </row>
    <row r="2538" spans="13:18" x14ac:dyDescent="0.2">
      <c r="M2538" s="168" t="s">
        <v>63</v>
      </c>
      <c r="N2538" s="14" t="s">
        <v>64</v>
      </c>
      <c r="O2538" s="167">
        <v>40471</v>
      </c>
      <c r="P2538" s="14">
        <v>-0.2</v>
      </c>
      <c r="Q2538" s="14">
        <f t="shared" si="87"/>
        <v>17.2</v>
      </c>
      <c r="R2538" s="169">
        <f t="shared" si="88"/>
        <v>13</v>
      </c>
    </row>
    <row r="2539" spans="13:18" x14ac:dyDescent="0.2">
      <c r="M2539" s="168" t="s">
        <v>63</v>
      </c>
      <c r="N2539" s="14" t="s">
        <v>64</v>
      </c>
      <c r="O2539" s="167">
        <v>40472</v>
      </c>
      <c r="P2539" s="14">
        <v>-4.4000000000000004</v>
      </c>
      <c r="Q2539" s="14">
        <f t="shared" si="87"/>
        <v>21.4</v>
      </c>
      <c r="R2539" s="169">
        <f t="shared" si="88"/>
        <v>16.666666666666668</v>
      </c>
    </row>
    <row r="2540" spans="13:18" x14ac:dyDescent="0.2">
      <c r="M2540" s="168" t="s">
        <v>63</v>
      </c>
      <c r="N2540" s="14" t="s">
        <v>64</v>
      </c>
      <c r="O2540" s="167">
        <v>40473</v>
      </c>
      <c r="P2540" s="14">
        <v>-2.5</v>
      </c>
      <c r="Q2540" s="14">
        <f t="shared" si="87"/>
        <v>19.5</v>
      </c>
      <c r="R2540" s="169">
        <f t="shared" si="88"/>
        <v>19.366666666666664</v>
      </c>
    </row>
    <row r="2541" spans="13:18" x14ac:dyDescent="0.2">
      <c r="M2541" s="168" t="s">
        <v>63</v>
      </c>
      <c r="N2541" s="14" t="s">
        <v>64</v>
      </c>
      <c r="O2541" s="167">
        <v>40474</v>
      </c>
      <c r="P2541" s="14">
        <v>-4.9000000000000004</v>
      </c>
      <c r="Q2541" s="14">
        <f t="shared" si="87"/>
        <v>21.9</v>
      </c>
      <c r="R2541" s="169">
        <f t="shared" si="88"/>
        <v>20.933333333333334</v>
      </c>
    </row>
    <row r="2542" spans="13:18" x14ac:dyDescent="0.2">
      <c r="M2542" s="168" t="s">
        <v>63</v>
      </c>
      <c r="N2542" s="14" t="s">
        <v>64</v>
      </c>
      <c r="O2542" s="167">
        <v>40475</v>
      </c>
      <c r="P2542" s="14">
        <v>-3.9</v>
      </c>
      <c r="Q2542" s="14">
        <f t="shared" si="87"/>
        <v>20.9</v>
      </c>
      <c r="R2542" s="169">
        <f t="shared" si="88"/>
        <v>20.766666666666666</v>
      </c>
    </row>
    <row r="2543" spans="13:18" x14ac:dyDescent="0.2">
      <c r="M2543" s="168" t="s">
        <v>63</v>
      </c>
      <c r="N2543" s="14" t="s">
        <v>64</v>
      </c>
      <c r="O2543" s="167">
        <v>40476</v>
      </c>
      <c r="P2543" s="14">
        <v>-4.2</v>
      </c>
      <c r="Q2543" s="14">
        <f t="shared" si="87"/>
        <v>21.2</v>
      </c>
      <c r="R2543" s="169">
        <f t="shared" si="88"/>
        <v>21.333333333333332</v>
      </c>
    </row>
    <row r="2544" spans="13:18" x14ac:dyDescent="0.2">
      <c r="M2544" s="168" t="s">
        <v>63</v>
      </c>
      <c r="N2544" s="14" t="s">
        <v>64</v>
      </c>
      <c r="O2544" s="167">
        <v>40477</v>
      </c>
      <c r="P2544" s="14">
        <v>-2.8</v>
      </c>
      <c r="Q2544" s="14">
        <f t="shared" si="87"/>
        <v>19.8</v>
      </c>
      <c r="R2544" s="169">
        <f t="shared" si="88"/>
        <v>20.633333333333329</v>
      </c>
    </row>
    <row r="2545" spans="13:18" x14ac:dyDescent="0.2">
      <c r="M2545" s="168" t="s">
        <v>63</v>
      </c>
      <c r="N2545" s="14" t="s">
        <v>64</v>
      </c>
      <c r="O2545" s="167">
        <v>40478</v>
      </c>
      <c r="P2545" s="14">
        <v>3.1</v>
      </c>
      <c r="Q2545" s="14">
        <f t="shared" si="87"/>
        <v>13.9</v>
      </c>
      <c r="R2545" s="169">
        <f t="shared" si="88"/>
        <v>18.3</v>
      </c>
    </row>
    <row r="2546" spans="13:18" x14ac:dyDescent="0.2">
      <c r="M2546" s="168" t="s">
        <v>63</v>
      </c>
      <c r="N2546" s="14" t="s">
        <v>64</v>
      </c>
      <c r="O2546" s="167">
        <v>40479</v>
      </c>
      <c r="P2546" s="14">
        <v>6.3</v>
      </c>
      <c r="Q2546" s="14">
        <f t="shared" si="87"/>
        <v>10.7</v>
      </c>
      <c r="R2546" s="169">
        <f t="shared" si="88"/>
        <v>14.800000000000002</v>
      </c>
    </row>
    <row r="2547" spans="13:18" x14ac:dyDescent="0.2">
      <c r="M2547" s="168" t="s">
        <v>63</v>
      </c>
      <c r="N2547" s="14" t="s">
        <v>64</v>
      </c>
      <c r="O2547" s="167">
        <v>40480</v>
      </c>
      <c r="P2547" s="14">
        <v>3.1</v>
      </c>
      <c r="Q2547" s="14">
        <f t="shared" si="87"/>
        <v>13.9</v>
      </c>
      <c r="R2547" s="169">
        <f t="shared" si="88"/>
        <v>12.833333333333334</v>
      </c>
    </row>
    <row r="2548" spans="13:18" x14ac:dyDescent="0.2">
      <c r="M2548" s="168" t="s">
        <v>63</v>
      </c>
      <c r="N2548" s="14" t="s">
        <v>64</v>
      </c>
      <c r="O2548" s="167">
        <v>40481</v>
      </c>
      <c r="P2548" s="14">
        <v>7.8</v>
      </c>
      <c r="Q2548" s="14">
        <f t="shared" si="87"/>
        <v>9.1999999999999993</v>
      </c>
      <c r="R2548" s="169">
        <f t="shared" si="88"/>
        <v>11.266666666666666</v>
      </c>
    </row>
    <row r="2549" spans="13:18" x14ac:dyDescent="0.2">
      <c r="M2549" s="168" t="s">
        <v>63</v>
      </c>
      <c r="N2549" s="14" t="s">
        <v>64</v>
      </c>
      <c r="O2549" s="167">
        <v>40482</v>
      </c>
      <c r="P2549" s="14">
        <v>8.1</v>
      </c>
      <c r="Q2549" s="14">
        <f t="shared" si="87"/>
        <v>8.9</v>
      </c>
      <c r="R2549" s="169">
        <f t="shared" si="88"/>
        <v>10.666666666666666</v>
      </c>
    </row>
    <row r="2550" spans="13:18" x14ac:dyDescent="0.2">
      <c r="M2550" s="168" t="s">
        <v>63</v>
      </c>
      <c r="N2550" s="14" t="s">
        <v>64</v>
      </c>
      <c r="O2550" s="167">
        <v>40483</v>
      </c>
      <c r="P2550" s="14">
        <v>3.6</v>
      </c>
      <c r="Q2550" s="14">
        <f t="shared" si="87"/>
        <v>13.4</v>
      </c>
      <c r="R2550" s="169">
        <f t="shared" si="88"/>
        <v>10.5</v>
      </c>
    </row>
    <row r="2551" spans="13:18" x14ac:dyDescent="0.2">
      <c r="M2551" s="168" t="s">
        <v>63</v>
      </c>
      <c r="N2551" s="14" t="s">
        <v>64</v>
      </c>
      <c r="O2551" s="167">
        <v>40484</v>
      </c>
      <c r="P2551" s="14">
        <v>3.5</v>
      </c>
      <c r="Q2551" s="14">
        <f t="shared" si="87"/>
        <v>13.5</v>
      </c>
      <c r="R2551" s="169">
        <f t="shared" si="88"/>
        <v>11.933333333333332</v>
      </c>
    </row>
    <row r="2552" spans="13:18" x14ac:dyDescent="0.2">
      <c r="M2552" s="168" t="s">
        <v>63</v>
      </c>
      <c r="N2552" s="14" t="s">
        <v>64</v>
      </c>
      <c r="O2552" s="167">
        <v>40485</v>
      </c>
      <c r="P2552" s="14">
        <v>5.6</v>
      </c>
      <c r="Q2552" s="14">
        <f t="shared" si="87"/>
        <v>11.4</v>
      </c>
      <c r="R2552" s="169">
        <f t="shared" si="88"/>
        <v>12.766666666666666</v>
      </c>
    </row>
    <row r="2553" spans="13:18" x14ac:dyDescent="0.2">
      <c r="M2553" s="168" t="s">
        <v>63</v>
      </c>
      <c r="N2553" s="14" t="s">
        <v>64</v>
      </c>
      <c r="O2553" s="167">
        <v>40486</v>
      </c>
      <c r="P2553" s="14">
        <v>2</v>
      </c>
      <c r="Q2553" s="14">
        <f t="shared" si="87"/>
        <v>15</v>
      </c>
      <c r="R2553" s="169">
        <f t="shared" si="88"/>
        <v>13.299999999999999</v>
      </c>
    </row>
    <row r="2554" spans="13:18" x14ac:dyDescent="0.2">
      <c r="M2554" s="168" t="s">
        <v>63</v>
      </c>
      <c r="N2554" s="14" t="s">
        <v>64</v>
      </c>
      <c r="O2554" s="167">
        <v>40487</v>
      </c>
      <c r="P2554" s="14">
        <v>-2.4</v>
      </c>
      <c r="Q2554" s="14">
        <f t="shared" si="87"/>
        <v>19.399999999999999</v>
      </c>
      <c r="R2554" s="169">
        <f t="shared" si="88"/>
        <v>15.266666666666666</v>
      </c>
    </row>
    <row r="2555" spans="13:18" x14ac:dyDescent="0.2">
      <c r="M2555" s="168" t="s">
        <v>63</v>
      </c>
      <c r="N2555" s="14" t="s">
        <v>64</v>
      </c>
      <c r="O2555" s="167">
        <v>40488</v>
      </c>
      <c r="P2555" s="14">
        <v>-3</v>
      </c>
      <c r="Q2555" s="14">
        <f t="shared" si="87"/>
        <v>20</v>
      </c>
      <c r="R2555" s="169">
        <f t="shared" si="88"/>
        <v>18.133333333333333</v>
      </c>
    </row>
    <row r="2556" spans="13:18" x14ac:dyDescent="0.2">
      <c r="M2556" s="168" t="s">
        <v>63</v>
      </c>
      <c r="N2556" s="14" t="s">
        <v>64</v>
      </c>
      <c r="O2556" s="167">
        <v>40489</v>
      </c>
      <c r="P2556" s="14">
        <v>-5.4</v>
      </c>
      <c r="Q2556" s="14">
        <f t="shared" si="87"/>
        <v>22.4</v>
      </c>
      <c r="R2556" s="169">
        <f t="shared" si="88"/>
        <v>20.599999999999998</v>
      </c>
    </row>
    <row r="2557" spans="13:18" x14ac:dyDescent="0.2">
      <c r="M2557" s="168" t="s">
        <v>63</v>
      </c>
      <c r="N2557" s="14" t="s">
        <v>64</v>
      </c>
      <c r="O2557" s="167">
        <v>40490</v>
      </c>
      <c r="P2557" s="14">
        <v>-9</v>
      </c>
      <c r="Q2557" s="14">
        <f t="shared" si="87"/>
        <v>26</v>
      </c>
      <c r="R2557" s="169">
        <f t="shared" si="88"/>
        <v>22.8</v>
      </c>
    </row>
    <row r="2558" spans="13:18" x14ac:dyDescent="0.2">
      <c r="M2558" s="168" t="s">
        <v>63</v>
      </c>
      <c r="N2558" s="14" t="s">
        <v>64</v>
      </c>
      <c r="O2558" s="167">
        <v>40491</v>
      </c>
      <c r="P2558" s="14">
        <v>-5.4</v>
      </c>
      <c r="Q2558" s="14">
        <f t="shared" si="87"/>
        <v>22.4</v>
      </c>
      <c r="R2558" s="169">
        <f t="shared" si="88"/>
        <v>23.599999999999998</v>
      </c>
    </row>
    <row r="2559" spans="13:18" x14ac:dyDescent="0.2">
      <c r="M2559" s="168" t="s">
        <v>63</v>
      </c>
      <c r="N2559" s="14" t="s">
        <v>64</v>
      </c>
      <c r="O2559" s="167">
        <v>40492</v>
      </c>
      <c r="P2559" s="14">
        <v>-2.8</v>
      </c>
      <c r="Q2559" s="14">
        <f t="shared" si="87"/>
        <v>19.8</v>
      </c>
      <c r="R2559" s="169">
        <f t="shared" si="88"/>
        <v>22.733333333333334</v>
      </c>
    </row>
    <row r="2560" spans="13:18" x14ac:dyDescent="0.2">
      <c r="M2560" s="168" t="s">
        <v>63</v>
      </c>
      <c r="N2560" s="14" t="s">
        <v>64</v>
      </c>
      <c r="O2560" s="167">
        <v>40493</v>
      </c>
      <c r="P2560" s="14">
        <v>-7.1</v>
      </c>
      <c r="Q2560" s="14">
        <f t="shared" si="87"/>
        <v>24.1</v>
      </c>
      <c r="R2560" s="169">
        <f t="shared" si="88"/>
        <v>22.100000000000005</v>
      </c>
    </row>
    <row r="2561" spans="13:18" x14ac:dyDescent="0.2">
      <c r="M2561" s="168" t="s">
        <v>63</v>
      </c>
      <c r="N2561" s="14" t="s">
        <v>64</v>
      </c>
      <c r="O2561" s="167">
        <v>40494</v>
      </c>
      <c r="P2561" s="14">
        <v>-0.1</v>
      </c>
      <c r="Q2561" s="14">
        <f t="shared" si="87"/>
        <v>17.100000000000001</v>
      </c>
      <c r="R2561" s="169">
        <f t="shared" si="88"/>
        <v>20.333333333333336</v>
      </c>
    </row>
    <row r="2562" spans="13:18" x14ac:dyDescent="0.2">
      <c r="M2562" s="168" t="s">
        <v>63</v>
      </c>
      <c r="N2562" s="14" t="s">
        <v>64</v>
      </c>
      <c r="O2562" s="167">
        <v>40495</v>
      </c>
      <c r="P2562" s="14">
        <v>0.7</v>
      </c>
      <c r="Q2562" s="14">
        <f t="shared" si="87"/>
        <v>16.3</v>
      </c>
      <c r="R2562" s="169">
        <f t="shared" si="88"/>
        <v>19.166666666666668</v>
      </c>
    </row>
    <row r="2563" spans="13:18" x14ac:dyDescent="0.2">
      <c r="M2563" s="168" t="s">
        <v>63</v>
      </c>
      <c r="N2563" s="14" t="s">
        <v>64</v>
      </c>
      <c r="O2563" s="167">
        <v>40496</v>
      </c>
      <c r="P2563" s="14">
        <v>0.4</v>
      </c>
      <c r="Q2563" s="14">
        <f t="shared" si="87"/>
        <v>16.600000000000001</v>
      </c>
      <c r="R2563" s="169">
        <f t="shared" si="88"/>
        <v>16.666666666666668</v>
      </c>
    </row>
    <row r="2564" spans="13:18" x14ac:dyDescent="0.2">
      <c r="M2564" s="168" t="s">
        <v>63</v>
      </c>
      <c r="N2564" s="14" t="s">
        <v>64</v>
      </c>
      <c r="O2564" s="167">
        <v>40497</v>
      </c>
      <c r="P2564" s="14">
        <v>-2.1</v>
      </c>
      <c r="Q2564" s="14">
        <f t="shared" si="87"/>
        <v>19.100000000000001</v>
      </c>
      <c r="R2564" s="169">
        <f t="shared" si="88"/>
        <v>17.333333333333336</v>
      </c>
    </row>
    <row r="2565" spans="13:18" x14ac:dyDescent="0.2">
      <c r="M2565" s="168" t="s">
        <v>63</v>
      </c>
      <c r="N2565" s="14" t="s">
        <v>64</v>
      </c>
      <c r="O2565" s="167">
        <v>40498</v>
      </c>
      <c r="P2565" s="14">
        <v>-9.5</v>
      </c>
      <c r="Q2565" s="14">
        <f t="shared" si="87"/>
        <v>26.5</v>
      </c>
      <c r="R2565" s="169">
        <f t="shared" si="88"/>
        <v>20.733333333333334</v>
      </c>
    </row>
    <row r="2566" spans="13:18" x14ac:dyDescent="0.2">
      <c r="M2566" s="168" t="s">
        <v>63</v>
      </c>
      <c r="N2566" s="14" t="s">
        <v>64</v>
      </c>
      <c r="O2566" s="167">
        <v>40499</v>
      </c>
      <c r="P2566" s="14">
        <v>-9.4</v>
      </c>
      <c r="Q2566" s="14">
        <f t="shared" si="87"/>
        <v>26.4</v>
      </c>
      <c r="R2566" s="169">
        <f t="shared" si="88"/>
        <v>24</v>
      </c>
    </row>
    <row r="2567" spans="13:18" x14ac:dyDescent="0.2">
      <c r="M2567" s="168" t="s">
        <v>63</v>
      </c>
      <c r="N2567" s="14" t="s">
        <v>64</v>
      </c>
      <c r="O2567" s="167">
        <v>40500</v>
      </c>
      <c r="P2567" s="14">
        <v>-7</v>
      </c>
      <c r="Q2567" s="14">
        <f t="shared" si="87"/>
        <v>24</v>
      </c>
      <c r="R2567" s="169">
        <f t="shared" si="88"/>
        <v>25.633333333333336</v>
      </c>
    </row>
    <row r="2568" spans="13:18" x14ac:dyDescent="0.2">
      <c r="M2568" s="168" t="s">
        <v>63</v>
      </c>
      <c r="N2568" s="14" t="s">
        <v>64</v>
      </c>
      <c r="O2568" s="167">
        <v>40501</v>
      </c>
      <c r="P2568" s="14">
        <v>-9.3000000000000007</v>
      </c>
      <c r="Q2568" s="14">
        <f t="shared" si="87"/>
        <v>26.3</v>
      </c>
      <c r="R2568" s="169">
        <f t="shared" si="88"/>
        <v>25.566666666666666</v>
      </c>
    </row>
    <row r="2569" spans="13:18" x14ac:dyDescent="0.2">
      <c r="M2569" s="168" t="s">
        <v>63</v>
      </c>
      <c r="N2569" s="14" t="s">
        <v>64</v>
      </c>
      <c r="O2569" s="167">
        <v>40502</v>
      </c>
      <c r="P2569" s="14">
        <v>-5.8</v>
      </c>
      <c r="Q2569" s="14">
        <f t="shared" si="87"/>
        <v>22.8</v>
      </c>
      <c r="R2569" s="169">
        <f t="shared" si="88"/>
        <v>24.366666666666664</v>
      </c>
    </row>
    <row r="2570" spans="13:18" x14ac:dyDescent="0.2">
      <c r="M2570" s="168" t="s">
        <v>63</v>
      </c>
      <c r="N2570" s="14" t="s">
        <v>64</v>
      </c>
      <c r="O2570" s="167">
        <v>40503</v>
      </c>
      <c r="P2570" s="14">
        <v>-2</v>
      </c>
      <c r="Q2570" s="14">
        <f t="shared" si="87"/>
        <v>19</v>
      </c>
      <c r="R2570" s="169">
        <f t="shared" si="88"/>
        <v>22.7</v>
      </c>
    </row>
    <row r="2571" spans="13:18" x14ac:dyDescent="0.2">
      <c r="M2571" s="168" t="s">
        <v>63</v>
      </c>
      <c r="N2571" s="14" t="s">
        <v>64</v>
      </c>
      <c r="O2571" s="167">
        <v>40504</v>
      </c>
      <c r="P2571" s="14">
        <v>-5.3</v>
      </c>
      <c r="Q2571" s="14">
        <f t="shared" si="87"/>
        <v>22.3</v>
      </c>
      <c r="R2571" s="169">
        <f t="shared" si="88"/>
        <v>21.366666666666664</v>
      </c>
    </row>
    <row r="2572" spans="13:18" x14ac:dyDescent="0.2">
      <c r="M2572" s="168" t="s">
        <v>63</v>
      </c>
      <c r="N2572" s="14" t="s">
        <v>64</v>
      </c>
      <c r="O2572" s="167">
        <v>40505</v>
      </c>
      <c r="P2572" s="14">
        <v>-8.1</v>
      </c>
      <c r="Q2572" s="14">
        <f t="shared" si="87"/>
        <v>25.1</v>
      </c>
      <c r="R2572" s="169">
        <f t="shared" si="88"/>
        <v>22.133333333333336</v>
      </c>
    </row>
    <row r="2573" spans="13:18" x14ac:dyDescent="0.2">
      <c r="M2573" s="168" t="s">
        <v>63</v>
      </c>
      <c r="N2573" s="14" t="s">
        <v>64</v>
      </c>
      <c r="O2573" s="167">
        <v>40506</v>
      </c>
      <c r="P2573" s="14">
        <v>-6.3</v>
      </c>
      <c r="Q2573" s="14">
        <f t="shared" ref="Q2573:Q2636" si="89">IF($D$45&gt;P2573,$D$45-P2573,0)</f>
        <v>23.3</v>
      </c>
      <c r="R2573" s="169">
        <f t="shared" si="88"/>
        <v>23.566666666666666</v>
      </c>
    </row>
    <row r="2574" spans="13:18" x14ac:dyDescent="0.2">
      <c r="M2574" s="168" t="s">
        <v>63</v>
      </c>
      <c r="N2574" s="14" t="s">
        <v>64</v>
      </c>
      <c r="O2574" s="167">
        <v>40507</v>
      </c>
      <c r="P2574" s="14">
        <v>-8.9</v>
      </c>
      <c r="Q2574" s="14">
        <f t="shared" si="89"/>
        <v>25.9</v>
      </c>
      <c r="R2574" s="169">
        <f t="shared" si="88"/>
        <v>24.766666666666669</v>
      </c>
    </row>
    <row r="2575" spans="13:18" x14ac:dyDescent="0.2">
      <c r="M2575" s="168" t="s">
        <v>63</v>
      </c>
      <c r="N2575" s="14" t="s">
        <v>64</v>
      </c>
      <c r="O2575" s="167">
        <v>40508</v>
      </c>
      <c r="P2575" s="14">
        <v>-10.3</v>
      </c>
      <c r="Q2575" s="14">
        <f t="shared" si="89"/>
        <v>27.3</v>
      </c>
      <c r="R2575" s="169">
        <f t="shared" ref="R2575:R2638" si="90">AVERAGE(Q2573:Q2575)</f>
        <v>25.5</v>
      </c>
    </row>
    <row r="2576" spans="13:18" x14ac:dyDescent="0.2">
      <c r="M2576" s="168" t="s">
        <v>63</v>
      </c>
      <c r="N2576" s="14" t="s">
        <v>64</v>
      </c>
      <c r="O2576" s="167">
        <v>40509</v>
      </c>
      <c r="P2576" s="14">
        <v>-10.9</v>
      </c>
      <c r="Q2576" s="14">
        <f t="shared" si="89"/>
        <v>27.9</v>
      </c>
      <c r="R2576" s="169">
        <f t="shared" si="90"/>
        <v>27.033333333333331</v>
      </c>
    </row>
    <row r="2577" spans="13:18" x14ac:dyDescent="0.2">
      <c r="M2577" s="168" t="s">
        <v>63</v>
      </c>
      <c r="N2577" s="14" t="s">
        <v>64</v>
      </c>
      <c r="O2577" s="167">
        <v>40510</v>
      </c>
      <c r="P2577" s="14">
        <v>-9</v>
      </c>
      <c r="Q2577" s="14">
        <f t="shared" si="89"/>
        <v>26</v>
      </c>
      <c r="R2577" s="169">
        <f t="shared" si="90"/>
        <v>27.066666666666666</v>
      </c>
    </row>
    <row r="2578" spans="13:18" x14ac:dyDescent="0.2">
      <c r="M2578" s="168" t="s">
        <v>63</v>
      </c>
      <c r="N2578" s="14" t="s">
        <v>64</v>
      </c>
      <c r="O2578" s="167">
        <v>40511</v>
      </c>
      <c r="P2578" s="14">
        <v>-15.1</v>
      </c>
      <c r="Q2578" s="14">
        <f t="shared" si="89"/>
        <v>32.1</v>
      </c>
      <c r="R2578" s="169">
        <f t="shared" si="90"/>
        <v>28.666666666666668</v>
      </c>
    </row>
    <row r="2579" spans="13:18" x14ac:dyDescent="0.2">
      <c r="M2579" s="168" t="s">
        <v>63</v>
      </c>
      <c r="N2579" s="14" t="s">
        <v>64</v>
      </c>
      <c r="O2579" s="167">
        <v>40512</v>
      </c>
      <c r="P2579" s="14">
        <v>-19.3</v>
      </c>
      <c r="Q2579" s="14">
        <f t="shared" si="89"/>
        <v>36.299999999999997</v>
      </c>
      <c r="R2579" s="169">
        <f t="shared" si="90"/>
        <v>31.466666666666669</v>
      </c>
    </row>
    <row r="2580" spans="13:18" x14ac:dyDescent="0.2">
      <c r="M2580" s="168" t="s">
        <v>63</v>
      </c>
      <c r="N2580" s="14" t="s">
        <v>64</v>
      </c>
      <c r="O2580" s="167">
        <v>40513</v>
      </c>
      <c r="P2580" s="14">
        <v>-18.5</v>
      </c>
      <c r="Q2580" s="14">
        <f t="shared" si="89"/>
        <v>35.5</v>
      </c>
      <c r="R2580" s="169">
        <f t="shared" si="90"/>
        <v>34.633333333333333</v>
      </c>
    </row>
    <row r="2581" spans="13:18" x14ac:dyDescent="0.2">
      <c r="M2581" s="168" t="s">
        <v>63</v>
      </c>
      <c r="N2581" s="14" t="s">
        <v>64</v>
      </c>
      <c r="O2581" s="167">
        <v>40514</v>
      </c>
      <c r="P2581" s="14">
        <v>-20</v>
      </c>
      <c r="Q2581" s="14">
        <f t="shared" si="89"/>
        <v>37</v>
      </c>
      <c r="R2581" s="169">
        <f t="shared" si="90"/>
        <v>36.266666666666666</v>
      </c>
    </row>
    <row r="2582" spans="13:18" x14ac:dyDescent="0.2">
      <c r="M2582" s="168" t="s">
        <v>63</v>
      </c>
      <c r="N2582" s="14" t="s">
        <v>64</v>
      </c>
      <c r="O2582" s="167">
        <v>40515</v>
      </c>
      <c r="P2582" s="14">
        <v>-17.8</v>
      </c>
      <c r="Q2582" s="14">
        <f t="shared" si="89"/>
        <v>34.799999999999997</v>
      </c>
      <c r="R2582" s="169">
        <f t="shared" si="90"/>
        <v>35.766666666666666</v>
      </c>
    </row>
    <row r="2583" spans="13:18" x14ac:dyDescent="0.2">
      <c r="M2583" s="168" t="s">
        <v>63</v>
      </c>
      <c r="N2583" s="14" t="s">
        <v>64</v>
      </c>
      <c r="O2583" s="167">
        <v>40516</v>
      </c>
      <c r="P2583" s="14">
        <v>-16.399999999999999</v>
      </c>
      <c r="Q2583" s="14">
        <f t="shared" si="89"/>
        <v>33.4</v>
      </c>
      <c r="R2583" s="169">
        <f t="shared" si="90"/>
        <v>35.066666666666663</v>
      </c>
    </row>
    <row r="2584" spans="13:18" x14ac:dyDescent="0.2">
      <c r="M2584" s="168" t="s">
        <v>63</v>
      </c>
      <c r="N2584" s="14" t="s">
        <v>64</v>
      </c>
      <c r="O2584" s="167">
        <v>40517</v>
      </c>
      <c r="P2584" s="14">
        <v>-12.6</v>
      </c>
      <c r="Q2584" s="14">
        <f t="shared" si="89"/>
        <v>29.6</v>
      </c>
      <c r="R2584" s="169">
        <f t="shared" si="90"/>
        <v>32.599999999999994</v>
      </c>
    </row>
    <row r="2585" spans="13:18" x14ac:dyDescent="0.2">
      <c r="M2585" s="168" t="s">
        <v>63</v>
      </c>
      <c r="N2585" s="14" t="s">
        <v>64</v>
      </c>
      <c r="O2585" s="167">
        <v>40518</v>
      </c>
      <c r="P2585" s="14">
        <v>-12.2</v>
      </c>
      <c r="Q2585" s="14">
        <f t="shared" si="89"/>
        <v>29.2</v>
      </c>
      <c r="R2585" s="169">
        <f t="shared" si="90"/>
        <v>30.733333333333334</v>
      </c>
    </row>
    <row r="2586" spans="13:18" x14ac:dyDescent="0.2">
      <c r="M2586" s="168" t="s">
        <v>63</v>
      </c>
      <c r="N2586" s="14" t="s">
        <v>64</v>
      </c>
      <c r="O2586" s="167">
        <v>40519</v>
      </c>
      <c r="P2586" s="14">
        <v>-21.8</v>
      </c>
      <c r="Q2586" s="14">
        <f t="shared" si="89"/>
        <v>38.799999999999997</v>
      </c>
      <c r="R2586" s="169">
        <f t="shared" si="90"/>
        <v>32.533333333333331</v>
      </c>
    </row>
    <row r="2587" spans="13:18" x14ac:dyDescent="0.2">
      <c r="M2587" s="168" t="s">
        <v>63</v>
      </c>
      <c r="N2587" s="14" t="s">
        <v>64</v>
      </c>
      <c r="O2587" s="167">
        <v>40520</v>
      </c>
      <c r="P2587" s="14">
        <v>-21.9</v>
      </c>
      <c r="Q2587" s="14">
        <f t="shared" si="89"/>
        <v>38.9</v>
      </c>
      <c r="R2587" s="169">
        <f t="shared" si="90"/>
        <v>35.633333333333333</v>
      </c>
    </row>
    <row r="2588" spans="13:18" x14ac:dyDescent="0.2">
      <c r="M2588" s="168" t="s">
        <v>63</v>
      </c>
      <c r="N2588" s="14" t="s">
        <v>64</v>
      </c>
      <c r="O2588" s="167">
        <v>40521</v>
      </c>
      <c r="P2588" s="14">
        <v>-17.3</v>
      </c>
      <c r="Q2588" s="14">
        <f t="shared" si="89"/>
        <v>34.299999999999997</v>
      </c>
      <c r="R2588" s="169">
        <f t="shared" si="90"/>
        <v>37.333333333333329</v>
      </c>
    </row>
    <row r="2589" spans="13:18" x14ac:dyDescent="0.2">
      <c r="M2589" s="168" t="s">
        <v>63</v>
      </c>
      <c r="N2589" s="14" t="s">
        <v>64</v>
      </c>
      <c r="O2589" s="167">
        <v>40522</v>
      </c>
      <c r="P2589" s="14">
        <v>-17</v>
      </c>
      <c r="Q2589" s="14">
        <f t="shared" si="89"/>
        <v>34</v>
      </c>
      <c r="R2589" s="169">
        <f t="shared" si="90"/>
        <v>35.733333333333327</v>
      </c>
    </row>
    <row r="2590" spans="13:18" x14ac:dyDescent="0.2">
      <c r="M2590" s="168" t="s">
        <v>63</v>
      </c>
      <c r="N2590" s="14" t="s">
        <v>64</v>
      </c>
      <c r="O2590" s="167">
        <v>40523</v>
      </c>
      <c r="P2590" s="14">
        <v>-8</v>
      </c>
      <c r="Q2590" s="14">
        <f t="shared" si="89"/>
        <v>25</v>
      </c>
      <c r="R2590" s="169">
        <f t="shared" si="90"/>
        <v>31.099999999999998</v>
      </c>
    </row>
    <row r="2591" spans="13:18" x14ac:dyDescent="0.2">
      <c r="M2591" s="168" t="s">
        <v>63</v>
      </c>
      <c r="N2591" s="14" t="s">
        <v>64</v>
      </c>
      <c r="O2591" s="167">
        <v>40524</v>
      </c>
      <c r="P2591" s="14">
        <v>-11</v>
      </c>
      <c r="Q2591" s="14">
        <f t="shared" si="89"/>
        <v>28</v>
      </c>
      <c r="R2591" s="169">
        <f t="shared" si="90"/>
        <v>29</v>
      </c>
    </row>
    <row r="2592" spans="13:18" x14ac:dyDescent="0.2">
      <c r="M2592" s="168" t="s">
        <v>63</v>
      </c>
      <c r="N2592" s="14" t="s">
        <v>64</v>
      </c>
      <c r="O2592" s="167">
        <v>40525</v>
      </c>
      <c r="P2592" s="14">
        <v>-16.8</v>
      </c>
      <c r="Q2592" s="14">
        <f t="shared" si="89"/>
        <v>33.799999999999997</v>
      </c>
      <c r="R2592" s="169">
        <f t="shared" si="90"/>
        <v>28.933333333333334</v>
      </c>
    </row>
    <row r="2593" spans="13:18" x14ac:dyDescent="0.2">
      <c r="M2593" s="168" t="s">
        <v>63</v>
      </c>
      <c r="N2593" s="14" t="s">
        <v>64</v>
      </c>
      <c r="O2593" s="167">
        <v>40526</v>
      </c>
      <c r="P2593" s="14">
        <v>-17.100000000000001</v>
      </c>
      <c r="Q2593" s="14">
        <f t="shared" si="89"/>
        <v>34.1</v>
      </c>
      <c r="R2593" s="169">
        <f t="shared" si="90"/>
        <v>31.966666666666669</v>
      </c>
    </row>
    <row r="2594" spans="13:18" x14ac:dyDescent="0.2">
      <c r="M2594" s="168" t="s">
        <v>63</v>
      </c>
      <c r="N2594" s="14" t="s">
        <v>64</v>
      </c>
      <c r="O2594" s="167">
        <v>40527</v>
      </c>
      <c r="P2594" s="14">
        <v>-15</v>
      </c>
      <c r="Q2594" s="14">
        <f t="shared" si="89"/>
        <v>32</v>
      </c>
      <c r="R2594" s="169">
        <f t="shared" si="90"/>
        <v>33.300000000000004</v>
      </c>
    </row>
    <row r="2595" spans="13:18" x14ac:dyDescent="0.2">
      <c r="M2595" s="168" t="s">
        <v>63</v>
      </c>
      <c r="N2595" s="14" t="s">
        <v>64</v>
      </c>
      <c r="O2595" s="167">
        <v>40528</v>
      </c>
      <c r="P2595" s="14">
        <v>-4.7</v>
      </c>
      <c r="Q2595" s="14">
        <f t="shared" si="89"/>
        <v>21.7</v>
      </c>
      <c r="R2595" s="169">
        <f t="shared" si="90"/>
        <v>29.266666666666666</v>
      </c>
    </row>
    <row r="2596" spans="13:18" x14ac:dyDescent="0.2">
      <c r="M2596" s="168" t="s">
        <v>63</v>
      </c>
      <c r="N2596" s="14" t="s">
        <v>64</v>
      </c>
      <c r="O2596" s="167">
        <v>40529</v>
      </c>
      <c r="P2596" s="14">
        <v>-7.4</v>
      </c>
      <c r="Q2596" s="14">
        <f t="shared" si="89"/>
        <v>24.4</v>
      </c>
      <c r="R2596" s="169">
        <f t="shared" si="90"/>
        <v>26.033333333333331</v>
      </c>
    </row>
    <row r="2597" spans="13:18" x14ac:dyDescent="0.2">
      <c r="M2597" s="168" t="s">
        <v>63</v>
      </c>
      <c r="N2597" s="14" t="s">
        <v>64</v>
      </c>
      <c r="O2597" s="167">
        <v>40530</v>
      </c>
      <c r="P2597" s="14">
        <v>-5.8</v>
      </c>
      <c r="Q2597" s="14">
        <f t="shared" si="89"/>
        <v>22.8</v>
      </c>
      <c r="R2597" s="169">
        <f t="shared" si="90"/>
        <v>22.966666666666665</v>
      </c>
    </row>
    <row r="2598" spans="13:18" x14ac:dyDescent="0.2">
      <c r="M2598" s="168" t="s">
        <v>63</v>
      </c>
      <c r="N2598" s="14" t="s">
        <v>64</v>
      </c>
      <c r="O2598" s="167">
        <v>40531</v>
      </c>
      <c r="P2598" s="14">
        <v>-10</v>
      </c>
      <c r="Q2598" s="14">
        <f t="shared" si="89"/>
        <v>27</v>
      </c>
      <c r="R2598" s="169">
        <f t="shared" si="90"/>
        <v>24.733333333333334</v>
      </c>
    </row>
    <row r="2599" spans="13:18" x14ac:dyDescent="0.2">
      <c r="M2599" s="168" t="s">
        <v>63</v>
      </c>
      <c r="N2599" s="14" t="s">
        <v>64</v>
      </c>
      <c r="O2599" s="167">
        <v>40532</v>
      </c>
      <c r="P2599" s="14">
        <v>-13.1</v>
      </c>
      <c r="Q2599" s="14">
        <f t="shared" si="89"/>
        <v>30.1</v>
      </c>
      <c r="R2599" s="169">
        <f t="shared" si="90"/>
        <v>26.633333333333336</v>
      </c>
    </row>
    <row r="2600" spans="13:18" x14ac:dyDescent="0.2">
      <c r="M2600" s="168" t="s">
        <v>63</v>
      </c>
      <c r="N2600" s="14" t="s">
        <v>64</v>
      </c>
      <c r="O2600" s="167">
        <v>40533</v>
      </c>
      <c r="P2600" s="14">
        <v>-20.9</v>
      </c>
      <c r="Q2600" s="14">
        <f t="shared" si="89"/>
        <v>37.9</v>
      </c>
      <c r="R2600" s="169">
        <f t="shared" si="90"/>
        <v>31.666666666666668</v>
      </c>
    </row>
    <row r="2601" spans="13:18" x14ac:dyDescent="0.2">
      <c r="M2601" s="168" t="s">
        <v>63</v>
      </c>
      <c r="N2601" s="14" t="s">
        <v>64</v>
      </c>
      <c r="O2601" s="167">
        <v>40534</v>
      </c>
      <c r="P2601" s="14">
        <v>-24</v>
      </c>
      <c r="Q2601" s="14">
        <f t="shared" si="89"/>
        <v>41</v>
      </c>
      <c r="R2601" s="169">
        <f t="shared" si="90"/>
        <v>36.333333333333336</v>
      </c>
    </row>
    <row r="2602" spans="13:18" x14ac:dyDescent="0.2">
      <c r="M2602" s="168" t="s">
        <v>63</v>
      </c>
      <c r="N2602" s="14" t="s">
        <v>64</v>
      </c>
      <c r="O2602" s="167">
        <v>40535</v>
      </c>
      <c r="P2602" s="14">
        <v>-18.899999999999999</v>
      </c>
      <c r="Q2602" s="14">
        <f t="shared" si="89"/>
        <v>35.9</v>
      </c>
      <c r="R2602" s="169">
        <f t="shared" si="90"/>
        <v>38.266666666666673</v>
      </c>
    </row>
    <row r="2603" spans="13:18" x14ac:dyDescent="0.2">
      <c r="M2603" s="168" t="s">
        <v>63</v>
      </c>
      <c r="N2603" s="14" t="s">
        <v>64</v>
      </c>
      <c r="O2603" s="167">
        <v>40536</v>
      </c>
      <c r="P2603" s="14">
        <v>-23.7</v>
      </c>
      <c r="Q2603" s="14">
        <f t="shared" si="89"/>
        <v>40.700000000000003</v>
      </c>
      <c r="R2603" s="169">
        <f t="shared" si="90"/>
        <v>39.200000000000003</v>
      </c>
    </row>
    <row r="2604" spans="13:18" x14ac:dyDescent="0.2">
      <c r="M2604" s="168" t="s">
        <v>63</v>
      </c>
      <c r="N2604" s="14" t="s">
        <v>64</v>
      </c>
      <c r="O2604" s="167">
        <v>40537</v>
      </c>
      <c r="P2604" s="14">
        <v>-22.4</v>
      </c>
      <c r="Q2604" s="14">
        <f t="shared" si="89"/>
        <v>39.4</v>
      </c>
      <c r="R2604" s="169">
        <f t="shared" si="90"/>
        <v>38.666666666666664</v>
      </c>
    </row>
    <row r="2605" spans="13:18" x14ac:dyDescent="0.2">
      <c r="M2605" s="168" t="s">
        <v>63</v>
      </c>
      <c r="N2605" s="14" t="s">
        <v>64</v>
      </c>
      <c r="O2605" s="167">
        <v>40538</v>
      </c>
      <c r="P2605" s="14">
        <v>-7.6</v>
      </c>
      <c r="Q2605" s="14">
        <f t="shared" si="89"/>
        <v>24.6</v>
      </c>
      <c r="R2605" s="169">
        <f t="shared" si="90"/>
        <v>34.9</v>
      </c>
    </row>
    <row r="2606" spans="13:18" x14ac:dyDescent="0.2">
      <c r="M2606" s="168" t="s">
        <v>63</v>
      </c>
      <c r="N2606" s="14" t="s">
        <v>64</v>
      </c>
      <c r="O2606" s="167">
        <v>40539</v>
      </c>
      <c r="P2606" s="14">
        <v>-7.1</v>
      </c>
      <c r="Q2606" s="14">
        <f t="shared" si="89"/>
        <v>24.1</v>
      </c>
      <c r="R2606" s="169">
        <f t="shared" si="90"/>
        <v>29.366666666666664</v>
      </c>
    </row>
    <row r="2607" spans="13:18" x14ac:dyDescent="0.2">
      <c r="M2607" s="168" t="s">
        <v>63</v>
      </c>
      <c r="N2607" s="14" t="s">
        <v>64</v>
      </c>
      <c r="O2607" s="167">
        <v>40540</v>
      </c>
      <c r="P2607" s="14">
        <v>-15.9</v>
      </c>
      <c r="Q2607" s="14">
        <f t="shared" si="89"/>
        <v>32.9</v>
      </c>
      <c r="R2607" s="169">
        <f t="shared" si="90"/>
        <v>27.2</v>
      </c>
    </row>
    <row r="2608" spans="13:18" x14ac:dyDescent="0.2">
      <c r="M2608" s="168" t="s">
        <v>63</v>
      </c>
      <c r="N2608" s="14" t="s">
        <v>64</v>
      </c>
      <c r="O2608" s="167">
        <v>40541</v>
      </c>
      <c r="P2608" s="14">
        <v>-22.6</v>
      </c>
      <c r="Q2608" s="14">
        <f t="shared" si="89"/>
        <v>39.6</v>
      </c>
      <c r="R2608" s="169">
        <f t="shared" si="90"/>
        <v>32.199999999999996</v>
      </c>
    </row>
    <row r="2609" spans="13:18" x14ac:dyDescent="0.2">
      <c r="M2609" s="168" t="s">
        <v>63</v>
      </c>
      <c r="N2609" s="14" t="s">
        <v>64</v>
      </c>
      <c r="O2609" s="167">
        <v>40542</v>
      </c>
      <c r="P2609" s="14">
        <v>-18.8</v>
      </c>
      <c r="Q2609" s="14">
        <f t="shared" si="89"/>
        <v>35.799999999999997</v>
      </c>
      <c r="R2609" s="169">
        <f t="shared" si="90"/>
        <v>36.1</v>
      </c>
    </row>
    <row r="2610" spans="13:18" x14ac:dyDescent="0.2">
      <c r="M2610" s="168" t="s">
        <v>63</v>
      </c>
      <c r="N2610" s="14" t="s">
        <v>64</v>
      </c>
      <c r="O2610" s="167">
        <v>40543</v>
      </c>
      <c r="P2610" s="14">
        <v>-11.3</v>
      </c>
      <c r="Q2610" s="14">
        <f t="shared" si="89"/>
        <v>28.3</v>
      </c>
      <c r="R2610" s="169">
        <f t="shared" si="90"/>
        <v>34.56666666666667</v>
      </c>
    </row>
    <row r="2611" spans="13:18" x14ac:dyDescent="0.2">
      <c r="M2611" s="168" t="s">
        <v>63</v>
      </c>
      <c r="N2611" s="14" t="s">
        <v>64</v>
      </c>
      <c r="O2611" s="167">
        <v>40544</v>
      </c>
      <c r="P2611" s="14">
        <v>-1.3</v>
      </c>
      <c r="Q2611" s="14">
        <f t="shared" si="89"/>
        <v>18.3</v>
      </c>
      <c r="R2611" s="169">
        <f t="shared" si="90"/>
        <v>27.466666666666665</v>
      </c>
    </row>
    <row r="2612" spans="13:18" x14ac:dyDescent="0.2">
      <c r="M2612" s="168" t="s">
        <v>63</v>
      </c>
      <c r="N2612" s="14" t="s">
        <v>64</v>
      </c>
      <c r="O2612" s="167">
        <v>40545</v>
      </c>
      <c r="P2612" s="14">
        <v>-3.5</v>
      </c>
      <c r="Q2612" s="14">
        <f t="shared" si="89"/>
        <v>20.5</v>
      </c>
      <c r="R2612" s="169">
        <f t="shared" si="90"/>
        <v>22.366666666666664</v>
      </c>
    </row>
    <row r="2613" spans="13:18" x14ac:dyDescent="0.2">
      <c r="M2613" s="168" t="s">
        <v>63</v>
      </c>
      <c r="N2613" s="14" t="s">
        <v>64</v>
      </c>
      <c r="O2613" s="167">
        <v>40546</v>
      </c>
      <c r="P2613" s="14">
        <v>-8.6</v>
      </c>
      <c r="Q2613" s="14">
        <f t="shared" si="89"/>
        <v>25.6</v>
      </c>
      <c r="R2613" s="169">
        <f t="shared" si="90"/>
        <v>21.466666666666669</v>
      </c>
    </row>
    <row r="2614" spans="13:18" x14ac:dyDescent="0.2">
      <c r="M2614" s="168" t="s">
        <v>63</v>
      </c>
      <c r="N2614" s="14" t="s">
        <v>64</v>
      </c>
      <c r="O2614" s="167">
        <v>40547</v>
      </c>
      <c r="P2614" s="14">
        <v>-7</v>
      </c>
      <c r="Q2614" s="14">
        <f t="shared" si="89"/>
        <v>24</v>
      </c>
      <c r="R2614" s="169">
        <f t="shared" si="90"/>
        <v>23.366666666666664</v>
      </c>
    </row>
    <row r="2615" spans="13:18" x14ac:dyDescent="0.2">
      <c r="M2615" s="168" t="s">
        <v>63</v>
      </c>
      <c r="N2615" s="14" t="s">
        <v>64</v>
      </c>
      <c r="O2615" s="167">
        <v>40548</v>
      </c>
      <c r="P2615" s="14">
        <v>-5.3</v>
      </c>
      <c r="Q2615" s="14">
        <f t="shared" si="89"/>
        <v>22.3</v>
      </c>
      <c r="R2615" s="169">
        <f t="shared" si="90"/>
        <v>23.966666666666669</v>
      </c>
    </row>
    <row r="2616" spans="13:18" x14ac:dyDescent="0.2">
      <c r="M2616" s="168" t="s">
        <v>63</v>
      </c>
      <c r="N2616" s="14" t="s">
        <v>64</v>
      </c>
      <c r="O2616" s="167">
        <v>40549</v>
      </c>
      <c r="P2616" s="14">
        <v>-3.9</v>
      </c>
      <c r="Q2616" s="14">
        <f t="shared" si="89"/>
        <v>20.9</v>
      </c>
      <c r="R2616" s="169">
        <f t="shared" si="90"/>
        <v>22.399999999999995</v>
      </c>
    </row>
    <row r="2617" spans="13:18" x14ac:dyDescent="0.2">
      <c r="M2617" s="168" t="s">
        <v>63</v>
      </c>
      <c r="N2617" s="14" t="s">
        <v>64</v>
      </c>
      <c r="O2617" s="167">
        <v>40550</v>
      </c>
      <c r="P2617" s="14">
        <v>-8.9</v>
      </c>
      <c r="Q2617" s="14">
        <f t="shared" si="89"/>
        <v>25.9</v>
      </c>
      <c r="R2617" s="169">
        <f t="shared" si="90"/>
        <v>23.033333333333331</v>
      </c>
    </row>
    <row r="2618" spans="13:18" x14ac:dyDescent="0.2">
      <c r="M2618" s="168" t="s">
        <v>63</v>
      </c>
      <c r="N2618" s="14" t="s">
        <v>64</v>
      </c>
      <c r="O2618" s="167">
        <v>40551</v>
      </c>
      <c r="P2618" s="14">
        <v>-12.5</v>
      </c>
      <c r="Q2618" s="14">
        <f t="shared" si="89"/>
        <v>29.5</v>
      </c>
      <c r="R2618" s="169">
        <f t="shared" si="90"/>
        <v>25.433333333333334</v>
      </c>
    </row>
    <row r="2619" spans="13:18" x14ac:dyDescent="0.2">
      <c r="M2619" s="168" t="s">
        <v>63</v>
      </c>
      <c r="N2619" s="14" t="s">
        <v>64</v>
      </c>
      <c r="O2619" s="167">
        <v>40552</v>
      </c>
      <c r="P2619" s="14">
        <v>-1.3</v>
      </c>
      <c r="Q2619" s="14">
        <f t="shared" si="89"/>
        <v>18.3</v>
      </c>
      <c r="R2619" s="169">
        <f t="shared" si="90"/>
        <v>24.566666666666666</v>
      </c>
    </row>
    <row r="2620" spans="13:18" x14ac:dyDescent="0.2">
      <c r="M2620" s="168" t="s">
        <v>63</v>
      </c>
      <c r="N2620" s="14" t="s">
        <v>64</v>
      </c>
      <c r="O2620" s="167">
        <v>40553</v>
      </c>
      <c r="P2620" s="14">
        <v>0.4</v>
      </c>
      <c r="Q2620" s="14">
        <f t="shared" si="89"/>
        <v>16.600000000000001</v>
      </c>
      <c r="R2620" s="169">
        <f t="shared" si="90"/>
        <v>21.466666666666669</v>
      </c>
    </row>
    <row r="2621" spans="13:18" x14ac:dyDescent="0.2">
      <c r="M2621" s="168" t="s">
        <v>63</v>
      </c>
      <c r="N2621" s="14" t="s">
        <v>64</v>
      </c>
      <c r="O2621" s="167">
        <v>40554</v>
      </c>
      <c r="P2621" s="14">
        <v>0</v>
      </c>
      <c r="Q2621" s="14">
        <f t="shared" si="89"/>
        <v>17</v>
      </c>
      <c r="R2621" s="169">
        <f t="shared" si="90"/>
        <v>17.3</v>
      </c>
    </row>
    <row r="2622" spans="13:18" x14ac:dyDescent="0.2">
      <c r="M2622" s="168" t="s">
        <v>63</v>
      </c>
      <c r="N2622" s="14" t="s">
        <v>64</v>
      </c>
      <c r="O2622" s="167">
        <v>40555</v>
      </c>
      <c r="P2622" s="14">
        <v>-5.5</v>
      </c>
      <c r="Q2622" s="14">
        <f t="shared" si="89"/>
        <v>22.5</v>
      </c>
      <c r="R2622" s="169">
        <f t="shared" si="90"/>
        <v>18.7</v>
      </c>
    </row>
    <row r="2623" spans="13:18" x14ac:dyDescent="0.2">
      <c r="M2623" s="168" t="s">
        <v>63</v>
      </c>
      <c r="N2623" s="14" t="s">
        <v>64</v>
      </c>
      <c r="O2623" s="167">
        <v>40556</v>
      </c>
      <c r="P2623" s="14">
        <v>-15.3</v>
      </c>
      <c r="Q2623" s="14">
        <f t="shared" si="89"/>
        <v>32.299999999999997</v>
      </c>
      <c r="R2623" s="169">
        <f t="shared" si="90"/>
        <v>23.933333333333334</v>
      </c>
    </row>
    <row r="2624" spans="13:18" x14ac:dyDescent="0.2">
      <c r="M2624" s="168" t="s">
        <v>63</v>
      </c>
      <c r="N2624" s="14" t="s">
        <v>64</v>
      </c>
      <c r="O2624" s="167">
        <v>40557</v>
      </c>
      <c r="P2624" s="14">
        <v>-15.5</v>
      </c>
      <c r="Q2624" s="14">
        <f t="shared" si="89"/>
        <v>32.5</v>
      </c>
      <c r="R2624" s="169">
        <f t="shared" si="90"/>
        <v>29.099999999999998</v>
      </c>
    </row>
    <row r="2625" spans="13:18" x14ac:dyDescent="0.2">
      <c r="M2625" s="168" t="s">
        <v>63</v>
      </c>
      <c r="N2625" s="14" t="s">
        <v>64</v>
      </c>
      <c r="O2625" s="167">
        <v>40558</v>
      </c>
      <c r="P2625" s="14">
        <v>-12.1</v>
      </c>
      <c r="Q2625" s="14">
        <f t="shared" si="89"/>
        <v>29.1</v>
      </c>
      <c r="R2625" s="169">
        <f t="shared" si="90"/>
        <v>31.3</v>
      </c>
    </row>
    <row r="2626" spans="13:18" x14ac:dyDescent="0.2">
      <c r="M2626" s="168" t="s">
        <v>63</v>
      </c>
      <c r="N2626" s="14" t="s">
        <v>64</v>
      </c>
      <c r="O2626" s="167">
        <v>40559</v>
      </c>
      <c r="P2626" s="14">
        <v>0.7</v>
      </c>
      <c r="Q2626" s="14">
        <f t="shared" si="89"/>
        <v>16.3</v>
      </c>
      <c r="R2626" s="169">
        <f t="shared" si="90"/>
        <v>25.966666666666669</v>
      </c>
    </row>
    <row r="2627" spans="13:18" x14ac:dyDescent="0.2">
      <c r="M2627" s="168" t="s">
        <v>63</v>
      </c>
      <c r="N2627" s="14" t="s">
        <v>64</v>
      </c>
      <c r="O2627" s="167">
        <v>40560</v>
      </c>
      <c r="P2627" s="14">
        <v>1.8</v>
      </c>
      <c r="Q2627" s="14">
        <f t="shared" si="89"/>
        <v>15.2</v>
      </c>
      <c r="R2627" s="169">
        <f t="shared" si="90"/>
        <v>20.200000000000003</v>
      </c>
    </row>
    <row r="2628" spans="13:18" x14ac:dyDescent="0.2">
      <c r="M2628" s="168" t="s">
        <v>63</v>
      </c>
      <c r="N2628" s="14" t="s">
        <v>64</v>
      </c>
      <c r="O2628" s="167">
        <v>40561</v>
      </c>
      <c r="P2628" s="14">
        <v>-3.9</v>
      </c>
      <c r="Q2628" s="14">
        <f t="shared" si="89"/>
        <v>20.9</v>
      </c>
      <c r="R2628" s="169">
        <f t="shared" si="90"/>
        <v>17.466666666666665</v>
      </c>
    </row>
    <row r="2629" spans="13:18" x14ac:dyDescent="0.2">
      <c r="M2629" s="168" t="s">
        <v>63</v>
      </c>
      <c r="N2629" s="14" t="s">
        <v>64</v>
      </c>
      <c r="O2629" s="167">
        <v>40562</v>
      </c>
      <c r="P2629" s="14">
        <v>-12</v>
      </c>
      <c r="Q2629" s="14">
        <f t="shared" si="89"/>
        <v>29</v>
      </c>
      <c r="R2629" s="169">
        <f t="shared" si="90"/>
        <v>21.7</v>
      </c>
    </row>
    <row r="2630" spans="13:18" x14ac:dyDescent="0.2">
      <c r="M2630" s="168" t="s">
        <v>63</v>
      </c>
      <c r="N2630" s="14" t="s">
        <v>64</v>
      </c>
      <c r="O2630" s="167">
        <v>40563</v>
      </c>
      <c r="P2630" s="14">
        <v>-13.9</v>
      </c>
      <c r="Q2630" s="14">
        <f t="shared" si="89"/>
        <v>30.9</v>
      </c>
      <c r="R2630" s="169">
        <f t="shared" si="90"/>
        <v>26.933333333333334</v>
      </c>
    </row>
    <row r="2631" spans="13:18" x14ac:dyDescent="0.2">
      <c r="M2631" s="168" t="s">
        <v>63</v>
      </c>
      <c r="N2631" s="14" t="s">
        <v>64</v>
      </c>
      <c r="O2631" s="167">
        <v>40564</v>
      </c>
      <c r="P2631" s="14">
        <v>-14.1</v>
      </c>
      <c r="Q2631" s="14">
        <f t="shared" si="89"/>
        <v>31.1</v>
      </c>
      <c r="R2631" s="169">
        <f t="shared" si="90"/>
        <v>30.333333333333332</v>
      </c>
    </row>
    <row r="2632" spans="13:18" x14ac:dyDescent="0.2">
      <c r="M2632" s="168" t="s">
        <v>63</v>
      </c>
      <c r="N2632" s="14" t="s">
        <v>64</v>
      </c>
      <c r="O2632" s="167">
        <v>40565</v>
      </c>
      <c r="P2632" s="14">
        <v>-12.9</v>
      </c>
      <c r="Q2632" s="14">
        <f t="shared" si="89"/>
        <v>29.9</v>
      </c>
      <c r="R2632" s="169">
        <f t="shared" si="90"/>
        <v>30.633333333333336</v>
      </c>
    </row>
    <row r="2633" spans="13:18" x14ac:dyDescent="0.2">
      <c r="M2633" s="168" t="s">
        <v>63</v>
      </c>
      <c r="N2633" s="14" t="s">
        <v>64</v>
      </c>
      <c r="O2633" s="167">
        <v>40566</v>
      </c>
      <c r="P2633" s="14">
        <v>-7.8</v>
      </c>
      <c r="Q2633" s="14">
        <f t="shared" si="89"/>
        <v>24.8</v>
      </c>
      <c r="R2633" s="169">
        <f t="shared" si="90"/>
        <v>28.599999999999998</v>
      </c>
    </row>
    <row r="2634" spans="13:18" x14ac:dyDescent="0.2">
      <c r="M2634" s="168" t="s">
        <v>63</v>
      </c>
      <c r="N2634" s="14" t="s">
        <v>64</v>
      </c>
      <c r="O2634" s="167">
        <v>40567</v>
      </c>
      <c r="P2634" s="14">
        <v>-7.6</v>
      </c>
      <c r="Q2634" s="14">
        <f t="shared" si="89"/>
        <v>24.6</v>
      </c>
      <c r="R2634" s="169">
        <f t="shared" si="90"/>
        <v>26.433333333333337</v>
      </c>
    </row>
    <row r="2635" spans="13:18" x14ac:dyDescent="0.2">
      <c r="M2635" s="168" t="s">
        <v>63</v>
      </c>
      <c r="N2635" s="14" t="s">
        <v>64</v>
      </c>
      <c r="O2635" s="167">
        <v>40568</v>
      </c>
      <c r="P2635" s="14">
        <v>-6.1</v>
      </c>
      <c r="Q2635" s="14">
        <f t="shared" si="89"/>
        <v>23.1</v>
      </c>
      <c r="R2635" s="169">
        <f t="shared" si="90"/>
        <v>24.166666666666668</v>
      </c>
    </row>
    <row r="2636" spans="13:18" x14ac:dyDescent="0.2">
      <c r="M2636" s="168" t="s">
        <v>63</v>
      </c>
      <c r="N2636" s="14" t="s">
        <v>64</v>
      </c>
      <c r="O2636" s="167">
        <v>40569</v>
      </c>
      <c r="P2636" s="14">
        <v>-18.100000000000001</v>
      </c>
      <c r="Q2636" s="14">
        <f t="shared" si="89"/>
        <v>35.1</v>
      </c>
      <c r="R2636" s="169">
        <f t="shared" si="90"/>
        <v>27.600000000000005</v>
      </c>
    </row>
    <row r="2637" spans="13:18" x14ac:dyDescent="0.2">
      <c r="M2637" s="168" t="s">
        <v>63</v>
      </c>
      <c r="N2637" s="14" t="s">
        <v>64</v>
      </c>
      <c r="O2637" s="167">
        <v>40570</v>
      </c>
      <c r="P2637" s="14">
        <v>-18.7</v>
      </c>
      <c r="Q2637" s="14">
        <f t="shared" ref="Q2637:Q2700" si="91">IF($D$45&gt;P2637,$D$45-P2637,0)</f>
        <v>35.700000000000003</v>
      </c>
      <c r="R2637" s="169">
        <f t="shared" si="90"/>
        <v>31.3</v>
      </c>
    </row>
    <row r="2638" spans="13:18" x14ac:dyDescent="0.2">
      <c r="M2638" s="168" t="s">
        <v>63</v>
      </c>
      <c r="N2638" s="14" t="s">
        <v>64</v>
      </c>
      <c r="O2638" s="167">
        <v>40571</v>
      </c>
      <c r="P2638" s="14">
        <v>-17.5</v>
      </c>
      <c r="Q2638" s="14">
        <f t="shared" si="91"/>
        <v>34.5</v>
      </c>
      <c r="R2638" s="169">
        <f t="shared" si="90"/>
        <v>35.1</v>
      </c>
    </row>
    <row r="2639" spans="13:18" x14ac:dyDescent="0.2">
      <c r="M2639" s="168" t="s">
        <v>63</v>
      </c>
      <c r="N2639" s="14" t="s">
        <v>64</v>
      </c>
      <c r="O2639" s="167">
        <v>40572</v>
      </c>
      <c r="P2639" s="14">
        <v>-8.1999999999999993</v>
      </c>
      <c r="Q2639" s="14">
        <f t="shared" si="91"/>
        <v>25.2</v>
      </c>
      <c r="R2639" s="169">
        <f t="shared" ref="R2639:R2702" si="92">AVERAGE(Q2637:Q2639)</f>
        <v>31.8</v>
      </c>
    </row>
    <row r="2640" spans="13:18" x14ac:dyDescent="0.2">
      <c r="M2640" s="168" t="s">
        <v>63</v>
      </c>
      <c r="N2640" s="14" t="s">
        <v>64</v>
      </c>
      <c r="O2640" s="167">
        <v>40573</v>
      </c>
      <c r="P2640" s="14">
        <v>-7.7</v>
      </c>
      <c r="Q2640" s="14">
        <f t="shared" si="91"/>
        <v>24.7</v>
      </c>
      <c r="R2640" s="169">
        <f t="shared" si="92"/>
        <v>28.133333333333336</v>
      </c>
    </row>
    <row r="2641" spans="13:18" x14ac:dyDescent="0.2">
      <c r="M2641" s="168" t="s">
        <v>63</v>
      </c>
      <c r="N2641" s="14" t="s">
        <v>64</v>
      </c>
      <c r="O2641" s="167">
        <v>40574</v>
      </c>
      <c r="P2641" s="14">
        <v>-3.3</v>
      </c>
      <c r="Q2641" s="14">
        <f t="shared" si="91"/>
        <v>20.3</v>
      </c>
      <c r="R2641" s="169">
        <f t="shared" si="92"/>
        <v>23.400000000000002</v>
      </c>
    </row>
    <row r="2642" spans="13:18" x14ac:dyDescent="0.2">
      <c r="M2642" s="168" t="s">
        <v>63</v>
      </c>
      <c r="N2642" s="14" t="s">
        <v>64</v>
      </c>
      <c r="O2642" s="167">
        <v>40575</v>
      </c>
      <c r="P2642" s="14">
        <v>0.3</v>
      </c>
      <c r="Q2642" s="14">
        <f t="shared" si="91"/>
        <v>16.7</v>
      </c>
      <c r="R2642" s="169">
        <f t="shared" si="92"/>
        <v>20.566666666666666</v>
      </c>
    </row>
    <row r="2643" spans="13:18" x14ac:dyDescent="0.2">
      <c r="M2643" s="168" t="s">
        <v>63</v>
      </c>
      <c r="N2643" s="14" t="s">
        <v>64</v>
      </c>
      <c r="O2643" s="167">
        <v>40576</v>
      </c>
      <c r="P2643" s="14">
        <v>-1.5</v>
      </c>
      <c r="Q2643" s="14">
        <f t="shared" si="91"/>
        <v>18.5</v>
      </c>
      <c r="R2643" s="169">
        <f t="shared" si="92"/>
        <v>18.5</v>
      </c>
    </row>
    <row r="2644" spans="13:18" x14ac:dyDescent="0.2">
      <c r="M2644" s="168" t="s">
        <v>63</v>
      </c>
      <c r="N2644" s="14" t="s">
        <v>64</v>
      </c>
      <c r="O2644" s="167">
        <v>40577</v>
      </c>
      <c r="P2644" s="14">
        <v>0.3</v>
      </c>
      <c r="Q2644" s="14">
        <f t="shared" si="91"/>
        <v>16.7</v>
      </c>
      <c r="R2644" s="169">
        <f t="shared" si="92"/>
        <v>17.3</v>
      </c>
    </row>
    <row r="2645" spans="13:18" x14ac:dyDescent="0.2">
      <c r="M2645" s="168" t="s">
        <v>63</v>
      </c>
      <c r="N2645" s="14" t="s">
        <v>64</v>
      </c>
      <c r="O2645" s="167">
        <v>40578</v>
      </c>
      <c r="P2645" s="14">
        <v>-0.9</v>
      </c>
      <c r="Q2645" s="14">
        <f t="shared" si="91"/>
        <v>17.899999999999999</v>
      </c>
      <c r="R2645" s="169">
        <f t="shared" si="92"/>
        <v>17.7</v>
      </c>
    </row>
    <row r="2646" spans="13:18" x14ac:dyDescent="0.2">
      <c r="M2646" s="168" t="s">
        <v>63</v>
      </c>
      <c r="N2646" s="14" t="s">
        <v>64</v>
      </c>
      <c r="O2646" s="167">
        <v>40579</v>
      </c>
      <c r="P2646" s="14">
        <v>-3.4</v>
      </c>
      <c r="Q2646" s="14">
        <f t="shared" si="91"/>
        <v>20.399999999999999</v>
      </c>
      <c r="R2646" s="169">
        <f t="shared" si="92"/>
        <v>18.333333333333332</v>
      </c>
    </row>
    <row r="2647" spans="13:18" x14ac:dyDescent="0.2">
      <c r="M2647" s="168" t="s">
        <v>63</v>
      </c>
      <c r="N2647" s="14" t="s">
        <v>64</v>
      </c>
      <c r="O2647" s="167">
        <v>40580</v>
      </c>
      <c r="P2647" s="14">
        <v>-6.2</v>
      </c>
      <c r="Q2647" s="14">
        <f t="shared" si="91"/>
        <v>23.2</v>
      </c>
      <c r="R2647" s="169">
        <f t="shared" si="92"/>
        <v>20.5</v>
      </c>
    </row>
    <row r="2648" spans="13:18" x14ac:dyDescent="0.2">
      <c r="M2648" s="168" t="s">
        <v>63</v>
      </c>
      <c r="N2648" s="14" t="s">
        <v>64</v>
      </c>
      <c r="O2648" s="167">
        <v>40581</v>
      </c>
      <c r="P2648" s="14">
        <v>-5.2</v>
      </c>
      <c r="Q2648" s="14">
        <f t="shared" si="91"/>
        <v>22.2</v>
      </c>
      <c r="R2648" s="169">
        <f t="shared" si="92"/>
        <v>21.933333333333334</v>
      </c>
    </row>
    <row r="2649" spans="13:18" x14ac:dyDescent="0.2">
      <c r="M2649" s="168" t="s">
        <v>63</v>
      </c>
      <c r="N2649" s="14" t="s">
        <v>64</v>
      </c>
      <c r="O2649" s="167">
        <v>40582</v>
      </c>
      <c r="P2649" s="14">
        <v>-3.5</v>
      </c>
      <c r="Q2649" s="14">
        <f t="shared" si="91"/>
        <v>20.5</v>
      </c>
      <c r="R2649" s="169">
        <f t="shared" si="92"/>
        <v>21.966666666666669</v>
      </c>
    </row>
    <row r="2650" spans="13:18" x14ac:dyDescent="0.2">
      <c r="M2650" s="168" t="s">
        <v>63</v>
      </c>
      <c r="N2650" s="14" t="s">
        <v>64</v>
      </c>
      <c r="O2650" s="167">
        <v>40583</v>
      </c>
      <c r="P2650" s="14">
        <v>-6.7</v>
      </c>
      <c r="Q2650" s="14">
        <f t="shared" si="91"/>
        <v>23.7</v>
      </c>
      <c r="R2650" s="169">
        <f t="shared" si="92"/>
        <v>22.133333333333336</v>
      </c>
    </row>
    <row r="2651" spans="13:18" x14ac:dyDescent="0.2">
      <c r="M2651" s="168" t="s">
        <v>63</v>
      </c>
      <c r="N2651" s="14" t="s">
        <v>64</v>
      </c>
      <c r="O2651" s="167">
        <v>40584</v>
      </c>
      <c r="P2651" s="14">
        <v>-3.7</v>
      </c>
      <c r="Q2651" s="14">
        <f t="shared" si="91"/>
        <v>20.7</v>
      </c>
      <c r="R2651" s="169">
        <f t="shared" si="92"/>
        <v>21.633333333333336</v>
      </c>
    </row>
    <row r="2652" spans="13:18" x14ac:dyDescent="0.2">
      <c r="M2652" s="168" t="s">
        <v>63</v>
      </c>
      <c r="N2652" s="14" t="s">
        <v>64</v>
      </c>
      <c r="O2652" s="167">
        <v>40585</v>
      </c>
      <c r="P2652" s="14">
        <v>-8</v>
      </c>
      <c r="Q2652" s="14">
        <f t="shared" si="91"/>
        <v>25</v>
      </c>
      <c r="R2652" s="169">
        <f t="shared" si="92"/>
        <v>23.133333333333336</v>
      </c>
    </row>
    <row r="2653" spans="13:18" x14ac:dyDescent="0.2">
      <c r="M2653" s="168" t="s">
        <v>63</v>
      </c>
      <c r="N2653" s="14" t="s">
        <v>64</v>
      </c>
      <c r="O2653" s="167">
        <v>40586</v>
      </c>
      <c r="P2653" s="14">
        <v>-20.100000000000001</v>
      </c>
      <c r="Q2653" s="14">
        <f t="shared" si="91"/>
        <v>37.1</v>
      </c>
      <c r="R2653" s="169">
        <f t="shared" si="92"/>
        <v>27.600000000000005</v>
      </c>
    </row>
    <row r="2654" spans="13:18" x14ac:dyDescent="0.2">
      <c r="M2654" s="168" t="s">
        <v>63</v>
      </c>
      <c r="N2654" s="14" t="s">
        <v>64</v>
      </c>
      <c r="O2654" s="167">
        <v>40587</v>
      </c>
      <c r="P2654" s="14">
        <v>-22.8</v>
      </c>
      <c r="Q2654" s="14">
        <f t="shared" si="91"/>
        <v>39.799999999999997</v>
      </c>
      <c r="R2654" s="169">
        <f t="shared" si="92"/>
        <v>33.966666666666669</v>
      </c>
    </row>
    <row r="2655" spans="13:18" x14ac:dyDescent="0.2">
      <c r="M2655" s="168" t="s">
        <v>63</v>
      </c>
      <c r="N2655" s="14" t="s">
        <v>64</v>
      </c>
      <c r="O2655" s="167">
        <v>40588</v>
      </c>
      <c r="P2655" s="14">
        <v>-12.6</v>
      </c>
      <c r="Q2655" s="14">
        <f t="shared" si="91"/>
        <v>29.6</v>
      </c>
      <c r="R2655" s="169">
        <f t="shared" si="92"/>
        <v>35.5</v>
      </c>
    </row>
    <row r="2656" spans="13:18" x14ac:dyDescent="0.2">
      <c r="M2656" s="168" t="s">
        <v>63</v>
      </c>
      <c r="N2656" s="14" t="s">
        <v>64</v>
      </c>
      <c r="O2656" s="167">
        <v>40589</v>
      </c>
      <c r="P2656" s="14">
        <v>-10.1</v>
      </c>
      <c r="Q2656" s="14">
        <f t="shared" si="91"/>
        <v>27.1</v>
      </c>
      <c r="R2656" s="169">
        <f t="shared" si="92"/>
        <v>32.166666666666664</v>
      </c>
    </row>
    <row r="2657" spans="13:18" x14ac:dyDescent="0.2">
      <c r="M2657" s="168" t="s">
        <v>63</v>
      </c>
      <c r="N2657" s="14" t="s">
        <v>64</v>
      </c>
      <c r="O2657" s="167">
        <v>40590</v>
      </c>
      <c r="P2657" s="14">
        <v>-7.8</v>
      </c>
      <c r="Q2657" s="14">
        <f t="shared" si="91"/>
        <v>24.8</v>
      </c>
      <c r="R2657" s="169">
        <f t="shared" si="92"/>
        <v>27.166666666666668</v>
      </c>
    </row>
    <row r="2658" spans="13:18" x14ac:dyDescent="0.2">
      <c r="M2658" s="168" t="s">
        <v>63</v>
      </c>
      <c r="N2658" s="14" t="s">
        <v>64</v>
      </c>
      <c r="O2658" s="167">
        <v>40591</v>
      </c>
      <c r="P2658" s="14">
        <v>-5.6</v>
      </c>
      <c r="Q2658" s="14">
        <f t="shared" si="91"/>
        <v>22.6</v>
      </c>
      <c r="R2658" s="169">
        <f t="shared" si="92"/>
        <v>24.833333333333332</v>
      </c>
    </row>
    <row r="2659" spans="13:18" x14ac:dyDescent="0.2">
      <c r="M2659" s="168" t="s">
        <v>63</v>
      </c>
      <c r="N2659" s="14" t="s">
        <v>64</v>
      </c>
      <c r="O2659" s="167">
        <v>40592</v>
      </c>
      <c r="P2659" s="14">
        <v>-9.8000000000000007</v>
      </c>
      <c r="Q2659" s="14">
        <f t="shared" si="91"/>
        <v>26.8</v>
      </c>
      <c r="R2659" s="169">
        <f t="shared" si="92"/>
        <v>24.733333333333334</v>
      </c>
    </row>
    <row r="2660" spans="13:18" x14ac:dyDescent="0.2">
      <c r="M2660" s="168" t="s">
        <v>63</v>
      </c>
      <c r="N2660" s="14" t="s">
        <v>64</v>
      </c>
      <c r="O2660" s="167">
        <v>40593</v>
      </c>
      <c r="P2660" s="14">
        <v>-14.6</v>
      </c>
      <c r="Q2660" s="14">
        <f t="shared" si="91"/>
        <v>31.6</v>
      </c>
      <c r="R2660" s="169">
        <f t="shared" si="92"/>
        <v>27</v>
      </c>
    </row>
    <row r="2661" spans="13:18" x14ac:dyDescent="0.2">
      <c r="M2661" s="168" t="s">
        <v>63</v>
      </c>
      <c r="N2661" s="14" t="s">
        <v>64</v>
      </c>
      <c r="O2661" s="167">
        <v>40594</v>
      </c>
      <c r="P2661" s="14">
        <v>-19.8</v>
      </c>
      <c r="Q2661" s="14">
        <f t="shared" si="91"/>
        <v>36.799999999999997</v>
      </c>
      <c r="R2661" s="169">
        <f t="shared" si="92"/>
        <v>31.733333333333334</v>
      </c>
    </row>
    <row r="2662" spans="13:18" x14ac:dyDescent="0.2">
      <c r="M2662" s="168" t="s">
        <v>63</v>
      </c>
      <c r="N2662" s="14" t="s">
        <v>64</v>
      </c>
      <c r="O2662" s="167">
        <v>40595</v>
      </c>
      <c r="P2662" s="14">
        <v>-10.7</v>
      </c>
      <c r="Q2662" s="14">
        <f t="shared" si="91"/>
        <v>27.7</v>
      </c>
      <c r="R2662" s="169">
        <f t="shared" si="92"/>
        <v>32.033333333333339</v>
      </c>
    </row>
    <row r="2663" spans="13:18" x14ac:dyDescent="0.2">
      <c r="M2663" s="168" t="s">
        <v>63</v>
      </c>
      <c r="N2663" s="14" t="s">
        <v>64</v>
      </c>
      <c r="O2663" s="167">
        <v>40596</v>
      </c>
      <c r="P2663" s="14">
        <v>-10.4</v>
      </c>
      <c r="Q2663" s="14">
        <f t="shared" si="91"/>
        <v>27.4</v>
      </c>
      <c r="R2663" s="169">
        <f t="shared" si="92"/>
        <v>30.633333333333336</v>
      </c>
    </row>
    <row r="2664" spans="13:18" x14ac:dyDescent="0.2">
      <c r="M2664" s="168" t="s">
        <v>63</v>
      </c>
      <c r="N2664" s="14" t="s">
        <v>64</v>
      </c>
      <c r="O2664" s="167">
        <v>40597</v>
      </c>
      <c r="P2664" s="14">
        <v>-13.4</v>
      </c>
      <c r="Q2664" s="14">
        <f t="shared" si="91"/>
        <v>30.4</v>
      </c>
      <c r="R2664" s="169">
        <f t="shared" si="92"/>
        <v>28.5</v>
      </c>
    </row>
    <row r="2665" spans="13:18" x14ac:dyDescent="0.2">
      <c r="M2665" s="168" t="s">
        <v>63</v>
      </c>
      <c r="N2665" s="14" t="s">
        <v>64</v>
      </c>
      <c r="O2665" s="167">
        <v>40598</v>
      </c>
      <c r="P2665" s="14">
        <v>-13</v>
      </c>
      <c r="Q2665" s="14">
        <f t="shared" si="91"/>
        <v>30</v>
      </c>
      <c r="R2665" s="169">
        <f t="shared" si="92"/>
        <v>29.266666666666666</v>
      </c>
    </row>
    <row r="2666" spans="13:18" x14ac:dyDescent="0.2">
      <c r="M2666" s="168" t="s">
        <v>63</v>
      </c>
      <c r="N2666" s="14" t="s">
        <v>64</v>
      </c>
      <c r="O2666" s="167">
        <v>40599</v>
      </c>
      <c r="P2666" s="14">
        <v>-2.2999999999999998</v>
      </c>
      <c r="Q2666" s="14">
        <f t="shared" si="91"/>
        <v>19.3</v>
      </c>
      <c r="R2666" s="169">
        <f t="shared" si="92"/>
        <v>26.566666666666666</v>
      </c>
    </row>
    <row r="2667" spans="13:18" x14ac:dyDescent="0.2">
      <c r="M2667" s="168" t="s">
        <v>63</v>
      </c>
      <c r="N2667" s="14" t="s">
        <v>64</v>
      </c>
      <c r="O2667" s="167">
        <v>40600</v>
      </c>
      <c r="P2667" s="14">
        <v>-0.7</v>
      </c>
      <c r="Q2667" s="14">
        <f t="shared" si="91"/>
        <v>17.7</v>
      </c>
      <c r="R2667" s="169">
        <f t="shared" si="92"/>
        <v>22.333333333333332</v>
      </c>
    </row>
    <row r="2668" spans="13:18" x14ac:dyDescent="0.2">
      <c r="M2668" s="168" t="s">
        <v>63</v>
      </c>
      <c r="N2668" s="14" t="s">
        <v>64</v>
      </c>
      <c r="O2668" s="167">
        <v>40601</v>
      </c>
      <c r="P2668" s="14">
        <v>-3</v>
      </c>
      <c r="Q2668" s="14">
        <f t="shared" si="91"/>
        <v>20</v>
      </c>
      <c r="R2668" s="169">
        <f t="shared" si="92"/>
        <v>19</v>
      </c>
    </row>
    <row r="2669" spans="13:18" x14ac:dyDescent="0.2">
      <c r="M2669" s="168" t="s">
        <v>63</v>
      </c>
      <c r="N2669" s="14" t="s">
        <v>64</v>
      </c>
      <c r="O2669" s="167">
        <v>40602</v>
      </c>
      <c r="P2669" s="14">
        <v>-3.6</v>
      </c>
      <c r="Q2669" s="14">
        <f t="shared" si="91"/>
        <v>20.6</v>
      </c>
      <c r="R2669" s="169">
        <f t="shared" si="92"/>
        <v>19.433333333333334</v>
      </c>
    </row>
    <row r="2670" spans="13:18" x14ac:dyDescent="0.2">
      <c r="M2670" s="168" t="s">
        <v>63</v>
      </c>
      <c r="N2670" s="14" t="s">
        <v>64</v>
      </c>
      <c r="O2670" s="167">
        <v>40603</v>
      </c>
      <c r="P2670" s="14">
        <v>-4.7</v>
      </c>
      <c r="Q2670" s="14">
        <f t="shared" si="91"/>
        <v>21.7</v>
      </c>
      <c r="R2670" s="169">
        <f t="shared" si="92"/>
        <v>20.766666666666666</v>
      </c>
    </row>
    <row r="2671" spans="13:18" x14ac:dyDescent="0.2">
      <c r="M2671" s="168" t="s">
        <v>63</v>
      </c>
      <c r="N2671" s="14" t="s">
        <v>64</v>
      </c>
      <c r="O2671" s="167">
        <v>40604</v>
      </c>
      <c r="P2671" s="14">
        <v>-2.9</v>
      </c>
      <c r="Q2671" s="14">
        <f t="shared" si="91"/>
        <v>19.899999999999999</v>
      </c>
      <c r="R2671" s="169">
        <f t="shared" si="92"/>
        <v>20.733333333333331</v>
      </c>
    </row>
    <row r="2672" spans="13:18" x14ac:dyDescent="0.2">
      <c r="M2672" s="168" t="s">
        <v>63</v>
      </c>
      <c r="N2672" s="14" t="s">
        <v>64</v>
      </c>
      <c r="O2672" s="167">
        <v>40605</v>
      </c>
      <c r="P2672" s="14">
        <v>-2.2999999999999998</v>
      </c>
      <c r="Q2672" s="14">
        <f t="shared" si="91"/>
        <v>19.3</v>
      </c>
      <c r="R2672" s="169">
        <f t="shared" si="92"/>
        <v>20.299999999999997</v>
      </c>
    </row>
    <row r="2673" spans="13:18" x14ac:dyDescent="0.2">
      <c r="M2673" s="168" t="s">
        <v>63</v>
      </c>
      <c r="N2673" s="14" t="s">
        <v>64</v>
      </c>
      <c r="O2673" s="167">
        <v>40606</v>
      </c>
      <c r="P2673" s="14">
        <v>-0.7</v>
      </c>
      <c r="Q2673" s="14">
        <f t="shared" si="91"/>
        <v>17.7</v>
      </c>
      <c r="R2673" s="169">
        <f t="shared" si="92"/>
        <v>18.966666666666669</v>
      </c>
    </row>
    <row r="2674" spans="13:18" x14ac:dyDescent="0.2">
      <c r="M2674" s="168" t="s">
        <v>63</v>
      </c>
      <c r="N2674" s="14" t="s">
        <v>64</v>
      </c>
      <c r="O2674" s="167">
        <v>40607</v>
      </c>
      <c r="P2674" s="14">
        <v>0.1</v>
      </c>
      <c r="Q2674" s="14">
        <f t="shared" si="91"/>
        <v>16.899999999999999</v>
      </c>
      <c r="R2674" s="169">
        <f t="shared" si="92"/>
        <v>17.966666666666665</v>
      </c>
    </row>
    <row r="2675" spans="13:18" x14ac:dyDescent="0.2">
      <c r="M2675" s="168" t="s">
        <v>63</v>
      </c>
      <c r="N2675" s="14" t="s">
        <v>64</v>
      </c>
      <c r="O2675" s="167">
        <v>40608</v>
      </c>
      <c r="P2675" s="14">
        <v>-4</v>
      </c>
      <c r="Q2675" s="14">
        <f t="shared" si="91"/>
        <v>21</v>
      </c>
      <c r="R2675" s="169">
        <f t="shared" si="92"/>
        <v>18.533333333333331</v>
      </c>
    </row>
    <row r="2676" spans="13:18" x14ac:dyDescent="0.2">
      <c r="M2676" s="168" t="s">
        <v>63</v>
      </c>
      <c r="N2676" s="14" t="s">
        <v>64</v>
      </c>
      <c r="O2676" s="167">
        <v>40609</v>
      </c>
      <c r="P2676" s="14">
        <v>-0.1</v>
      </c>
      <c r="Q2676" s="14">
        <f t="shared" si="91"/>
        <v>17.100000000000001</v>
      </c>
      <c r="R2676" s="169">
        <f t="shared" si="92"/>
        <v>18.333333333333332</v>
      </c>
    </row>
    <row r="2677" spans="13:18" x14ac:dyDescent="0.2">
      <c r="M2677" s="168" t="s">
        <v>63</v>
      </c>
      <c r="N2677" s="14" t="s">
        <v>64</v>
      </c>
      <c r="O2677" s="167">
        <v>40610</v>
      </c>
      <c r="P2677" s="14">
        <v>0.3</v>
      </c>
      <c r="Q2677" s="14">
        <f t="shared" si="91"/>
        <v>16.7</v>
      </c>
      <c r="R2677" s="169">
        <f t="shared" si="92"/>
        <v>18.266666666666666</v>
      </c>
    </row>
    <row r="2678" spans="13:18" x14ac:dyDescent="0.2">
      <c r="M2678" s="168" t="s">
        <v>63</v>
      </c>
      <c r="N2678" s="14" t="s">
        <v>64</v>
      </c>
      <c r="O2678" s="167">
        <v>40611</v>
      </c>
      <c r="P2678" s="14">
        <v>-0.1</v>
      </c>
      <c r="Q2678" s="14">
        <f t="shared" si="91"/>
        <v>17.100000000000001</v>
      </c>
      <c r="R2678" s="169">
        <f t="shared" si="92"/>
        <v>16.966666666666665</v>
      </c>
    </row>
    <row r="2679" spans="13:18" x14ac:dyDescent="0.2">
      <c r="M2679" s="168" t="s">
        <v>63</v>
      </c>
      <c r="N2679" s="14" t="s">
        <v>64</v>
      </c>
      <c r="O2679" s="167">
        <v>40612</v>
      </c>
      <c r="P2679" s="14">
        <v>-1.2</v>
      </c>
      <c r="Q2679" s="14">
        <f t="shared" si="91"/>
        <v>18.2</v>
      </c>
      <c r="R2679" s="169">
        <f t="shared" si="92"/>
        <v>17.333333333333332</v>
      </c>
    </row>
    <row r="2680" spans="13:18" x14ac:dyDescent="0.2">
      <c r="M2680" s="168" t="s">
        <v>63</v>
      </c>
      <c r="N2680" s="14" t="s">
        <v>64</v>
      </c>
      <c r="O2680" s="167">
        <v>40613</v>
      </c>
      <c r="P2680" s="14">
        <v>-3.3</v>
      </c>
      <c r="Q2680" s="14">
        <f t="shared" si="91"/>
        <v>20.3</v>
      </c>
      <c r="R2680" s="169">
        <f t="shared" si="92"/>
        <v>18.533333333333331</v>
      </c>
    </row>
    <row r="2681" spans="13:18" x14ac:dyDescent="0.2">
      <c r="M2681" s="168" t="s">
        <v>63</v>
      </c>
      <c r="N2681" s="14" t="s">
        <v>64</v>
      </c>
      <c r="O2681" s="167">
        <v>40614</v>
      </c>
      <c r="P2681" s="14">
        <v>-2.1</v>
      </c>
      <c r="Q2681" s="14">
        <f t="shared" si="91"/>
        <v>19.100000000000001</v>
      </c>
      <c r="R2681" s="169">
        <f t="shared" si="92"/>
        <v>19.2</v>
      </c>
    </row>
    <row r="2682" spans="13:18" x14ac:dyDescent="0.2">
      <c r="M2682" s="168" t="s">
        <v>63</v>
      </c>
      <c r="N2682" s="14" t="s">
        <v>64</v>
      </c>
      <c r="O2682" s="167">
        <v>40615</v>
      </c>
      <c r="P2682" s="14">
        <v>-1</v>
      </c>
      <c r="Q2682" s="14">
        <f t="shared" si="91"/>
        <v>18</v>
      </c>
      <c r="R2682" s="169">
        <f t="shared" si="92"/>
        <v>19.133333333333336</v>
      </c>
    </row>
    <row r="2683" spans="13:18" x14ac:dyDescent="0.2">
      <c r="M2683" s="168" t="s">
        <v>63</v>
      </c>
      <c r="N2683" s="14" t="s">
        <v>64</v>
      </c>
      <c r="O2683" s="167">
        <v>40616</v>
      </c>
      <c r="P2683" s="14">
        <v>-0.1</v>
      </c>
      <c r="Q2683" s="14">
        <f t="shared" si="91"/>
        <v>17.100000000000001</v>
      </c>
      <c r="R2683" s="169">
        <f t="shared" si="92"/>
        <v>18.066666666666666</v>
      </c>
    </row>
    <row r="2684" spans="13:18" x14ac:dyDescent="0.2">
      <c r="M2684" s="168" t="s">
        <v>63</v>
      </c>
      <c r="N2684" s="14" t="s">
        <v>64</v>
      </c>
      <c r="O2684" s="167">
        <v>40617</v>
      </c>
      <c r="P2684" s="14">
        <v>-6.2</v>
      </c>
      <c r="Q2684" s="14">
        <f t="shared" si="91"/>
        <v>23.2</v>
      </c>
      <c r="R2684" s="169">
        <f t="shared" si="92"/>
        <v>19.433333333333334</v>
      </c>
    </row>
    <row r="2685" spans="13:18" x14ac:dyDescent="0.2">
      <c r="M2685" s="168" t="s">
        <v>63</v>
      </c>
      <c r="N2685" s="14" t="s">
        <v>64</v>
      </c>
      <c r="O2685" s="167">
        <v>40618</v>
      </c>
      <c r="P2685" s="14">
        <v>-5.5</v>
      </c>
      <c r="Q2685" s="14">
        <f t="shared" si="91"/>
        <v>22.5</v>
      </c>
      <c r="R2685" s="169">
        <f t="shared" si="92"/>
        <v>20.933333333333334</v>
      </c>
    </row>
    <row r="2686" spans="13:18" x14ac:dyDescent="0.2">
      <c r="M2686" s="168" t="s">
        <v>63</v>
      </c>
      <c r="N2686" s="14" t="s">
        <v>64</v>
      </c>
      <c r="O2686" s="167">
        <v>40619</v>
      </c>
      <c r="P2686" s="14">
        <v>-5.3</v>
      </c>
      <c r="Q2686" s="14">
        <f t="shared" si="91"/>
        <v>22.3</v>
      </c>
      <c r="R2686" s="169">
        <f t="shared" si="92"/>
        <v>22.666666666666668</v>
      </c>
    </row>
    <row r="2687" spans="13:18" x14ac:dyDescent="0.2">
      <c r="M2687" s="168" t="s">
        <v>63</v>
      </c>
      <c r="N2687" s="14" t="s">
        <v>64</v>
      </c>
      <c r="O2687" s="167">
        <v>40620</v>
      </c>
      <c r="P2687" s="14">
        <v>-3.2</v>
      </c>
      <c r="Q2687" s="14">
        <f t="shared" si="91"/>
        <v>20.2</v>
      </c>
      <c r="R2687" s="169">
        <f t="shared" si="92"/>
        <v>21.666666666666668</v>
      </c>
    </row>
    <row r="2688" spans="13:18" x14ac:dyDescent="0.2">
      <c r="M2688" s="168" t="s">
        <v>63</v>
      </c>
      <c r="N2688" s="14" t="s">
        <v>64</v>
      </c>
      <c r="O2688" s="167">
        <v>40621</v>
      </c>
      <c r="P2688" s="14">
        <v>-5.0999999999999996</v>
      </c>
      <c r="Q2688" s="14">
        <f t="shared" si="91"/>
        <v>22.1</v>
      </c>
      <c r="R2688" s="169">
        <f t="shared" si="92"/>
        <v>21.533333333333331</v>
      </c>
    </row>
    <row r="2689" spans="13:18" x14ac:dyDescent="0.2">
      <c r="M2689" s="168" t="s">
        <v>63</v>
      </c>
      <c r="N2689" s="14" t="s">
        <v>64</v>
      </c>
      <c r="O2689" s="167">
        <v>40622</v>
      </c>
      <c r="P2689" s="14">
        <v>-3.1</v>
      </c>
      <c r="Q2689" s="14">
        <f t="shared" si="91"/>
        <v>20.100000000000001</v>
      </c>
      <c r="R2689" s="169">
        <f t="shared" si="92"/>
        <v>20.8</v>
      </c>
    </row>
    <row r="2690" spans="13:18" x14ac:dyDescent="0.2">
      <c r="M2690" s="168" t="s">
        <v>63</v>
      </c>
      <c r="N2690" s="14" t="s">
        <v>64</v>
      </c>
      <c r="O2690" s="167">
        <v>40623</v>
      </c>
      <c r="P2690" s="14">
        <v>6.1</v>
      </c>
      <c r="Q2690" s="14">
        <f t="shared" si="91"/>
        <v>10.9</v>
      </c>
      <c r="R2690" s="169">
        <f t="shared" si="92"/>
        <v>17.7</v>
      </c>
    </row>
    <row r="2691" spans="13:18" x14ac:dyDescent="0.2">
      <c r="M2691" s="168" t="s">
        <v>63</v>
      </c>
      <c r="N2691" s="14" t="s">
        <v>64</v>
      </c>
      <c r="O2691" s="167">
        <v>40624</v>
      </c>
      <c r="P2691" s="14">
        <v>7.5</v>
      </c>
      <c r="Q2691" s="14">
        <f t="shared" si="91"/>
        <v>9.5</v>
      </c>
      <c r="R2691" s="169">
        <f t="shared" si="92"/>
        <v>13.5</v>
      </c>
    </row>
    <row r="2692" spans="13:18" x14ac:dyDescent="0.2">
      <c r="M2692" s="168" t="s">
        <v>63</v>
      </c>
      <c r="N2692" s="14" t="s">
        <v>64</v>
      </c>
      <c r="O2692" s="167">
        <v>40625</v>
      </c>
      <c r="P2692" s="14">
        <v>3.9</v>
      </c>
      <c r="Q2692" s="14">
        <f t="shared" si="91"/>
        <v>13.1</v>
      </c>
      <c r="R2692" s="169">
        <f t="shared" si="92"/>
        <v>11.166666666666666</v>
      </c>
    </row>
    <row r="2693" spans="13:18" x14ac:dyDescent="0.2">
      <c r="M2693" s="168" t="s">
        <v>63</v>
      </c>
      <c r="N2693" s="14" t="s">
        <v>64</v>
      </c>
      <c r="O2693" s="167">
        <v>40626</v>
      </c>
      <c r="P2693" s="14">
        <v>1.6</v>
      </c>
      <c r="Q2693" s="14">
        <f t="shared" si="91"/>
        <v>15.4</v>
      </c>
      <c r="R2693" s="169">
        <f t="shared" si="92"/>
        <v>12.666666666666666</v>
      </c>
    </row>
    <row r="2694" spans="13:18" x14ac:dyDescent="0.2">
      <c r="M2694" s="168" t="s">
        <v>63</v>
      </c>
      <c r="N2694" s="14" t="s">
        <v>64</v>
      </c>
      <c r="O2694" s="167">
        <v>40627</v>
      </c>
      <c r="P2694" s="14">
        <v>-1.6</v>
      </c>
      <c r="Q2694" s="14">
        <f t="shared" si="91"/>
        <v>18.600000000000001</v>
      </c>
      <c r="R2694" s="169">
        <f t="shared" si="92"/>
        <v>15.700000000000001</v>
      </c>
    </row>
    <row r="2695" spans="13:18" x14ac:dyDescent="0.2">
      <c r="M2695" s="168" t="s">
        <v>63</v>
      </c>
      <c r="N2695" s="14" t="s">
        <v>64</v>
      </c>
      <c r="O2695" s="167">
        <v>40628</v>
      </c>
      <c r="P2695" s="14">
        <v>-3.9</v>
      </c>
      <c r="Q2695" s="14">
        <f t="shared" si="91"/>
        <v>20.9</v>
      </c>
      <c r="R2695" s="169">
        <f t="shared" si="92"/>
        <v>18.3</v>
      </c>
    </row>
    <row r="2696" spans="13:18" x14ac:dyDescent="0.2">
      <c r="M2696" s="168" t="s">
        <v>63</v>
      </c>
      <c r="N2696" s="14" t="s">
        <v>64</v>
      </c>
      <c r="O2696" s="167">
        <v>40629</v>
      </c>
      <c r="P2696" s="14">
        <v>-0.9</v>
      </c>
      <c r="Q2696" s="14">
        <f t="shared" si="91"/>
        <v>17.899999999999999</v>
      </c>
      <c r="R2696" s="169">
        <f t="shared" si="92"/>
        <v>19.133333333333333</v>
      </c>
    </row>
    <row r="2697" spans="13:18" x14ac:dyDescent="0.2">
      <c r="M2697" s="168" t="s">
        <v>63</v>
      </c>
      <c r="N2697" s="14" t="s">
        <v>64</v>
      </c>
      <c r="O2697" s="167">
        <v>40630</v>
      </c>
      <c r="P2697" s="14">
        <v>0.3</v>
      </c>
      <c r="Q2697" s="14">
        <f t="shared" si="91"/>
        <v>16.7</v>
      </c>
      <c r="R2697" s="169">
        <f t="shared" si="92"/>
        <v>18.5</v>
      </c>
    </row>
    <row r="2698" spans="13:18" x14ac:dyDescent="0.2">
      <c r="M2698" s="168" t="s">
        <v>63</v>
      </c>
      <c r="N2698" s="14" t="s">
        <v>64</v>
      </c>
      <c r="O2698" s="167">
        <v>40631</v>
      </c>
      <c r="P2698" s="14">
        <v>1</v>
      </c>
      <c r="Q2698" s="14">
        <f t="shared" si="91"/>
        <v>16</v>
      </c>
      <c r="R2698" s="169">
        <f t="shared" si="92"/>
        <v>16.866666666666664</v>
      </c>
    </row>
    <row r="2699" spans="13:18" x14ac:dyDescent="0.2">
      <c r="M2699" s="168" t="s">
        <v>63</v>
      </c>
      <c r="N2699" s="14" t="s">
        <v>64</v>
      </c>
      <c r="O2699" s="167">
        <v>40632</v>
      </c>
      <c r="P2699" s="14">
        <v>-2.2999999999999998</v>
      </c>
      <c r="Q2699" s="14">
        <f t="shared" si="91"/>
        <v>19.3</v>
      </c>
      <c r="R2699" s="169">
        <f t="shared" si="92"/>
        <v>17.333333333333332</v>
      </c>
    </row>
    <row r="2700" spans="13:18" x14ac:dyDescent="0.2">
      <c r="M2700" s="168" t="s">
        <v>63</v>
      </c>
      <c r="N2700" s="14" t="s">
        <v>64</v>
      </c>
      <c r="O2700" s="167">
        <v>40633</v>
      </c>
      <c r="P2700" s="14">
        <v>-3.2</v>
      </c>
      <c r="Q2700" s="14">
        <f t="shared" si="91"/>
        <v>20.2</v>
      </c>
      <c r="R2700" s="169">
        <f t="shared" si="92"/>
        <v>18.5</v>
      </c>
    </row>
    <row r="2701" spans="13:18" x14ac:dyDescent="0.2">
      <c r="M2701" s="168" t="s">
        <v>63</v>
      </c>
      <c r="N2701" s="14" t="s">
        <v>64</v>
      </c>
      <c r="O2701" s="167">
        <v>40634</v>
      </c>
      <c r="P2701" s="14">
        <v>2.4</v>
      </c>
      <c r="Q2701" s="14">
        <f t="shared" ref="Q2701:Q2764" si="93">IF($D$45&gt;P2701,$D$45-P2701,0)</f>
        <v>14.6</v>
      </c>
      <c r="R2701" s="169">
        <f t="shared" si="92"/>
        <v>18.033333333333335</v>
      </c>
    </row>
    <row r="2702" spans="13:18" x14ac:dyDescent="0.2">
      <c r="M2702" s="168" t="s">
        <v>63</v>
      </c>
      <c r="N2702" s="14" t="s">
        <v>64</v>
      </c>
      <c r="O2702" s="167">
        <v>40635</v>
      </c>
      <c r="P2702" s="14">
        <v>4.5</v>
      </c>
      <c r="Q2702" s="14">
        <f t="shared" si="93"/>
        <v>12.5</v>
      </c>
      <c r="R2702" s="169">
        <f t="shared" si="92"/>
        <v>15.766666666666666</v>
      </c>
    </row>
    <row r="2703" spans="13:18" x14ac:dyDescent="0.2">
      <c r="M2703" s="168" t="s">
        <v>63</v>
      </c>
      <c r="N2703" s="14" t="s">
        <v>64</v>
      </c>
      <c r="O2703" s="167">
        <v>40636</v>
      </c>
      <c r="P2703" s="14">
        <v>5.6</v>
      </c>
      <c r="Q2703" s="14">
        <f t="shared" si="93"/>
        <v>11.4</v>
      </c>
      <c r="R2703" s="169">
        <f t="shared" ref="R2703:R2766" si="94">AVERAGE(Q2701:Q2703)</f>
        <v>12.833333333333334</v>
      </c>
    </row>
    <row r="2704" spans="13:18" x14ac:dyDescent="0.2">
      <c r="M2704" s="168" t="s">
        <v>63</v>
      </c>
      <c r="N2704" s="14" t="s">
        <v>64</v>
      </c>
      <c r="O2704" s="167">
        <v>40637</v>
      </c>
      <c r="P2704" s="14">
        <v>4.9000000000000004</v>
      </c>
      <c r="Q2704" s="14">
        <f t="shared" si="93"/>
        <v>12.1</v>
      </c>
      <c r="R2704" s="169">
        <f t="shared" si="94"/>
        <v>12</v>
      </c>
    </row>
    <row r="2705" spans="13:18" x14ac:dyDescent="0.2">
      <c r="M2705" s="168" t="s">
        <v>63</v>
      </c>
      <c r="N2705" s="14" t="s">
        <v>64</v>
      </c>
      <c r="O2705" s="167">
        <v>40638</v>
      </c>
      <c r="P2705" s="14">
        <v>4.2</v>
      </c>
      <c r="Q2705" s="14">
        <f t="shared" si="93"/>
        <v>12.8</v>
      </c>
      <c r="R2705" s="169">
        <f t="shared" si="94"/>
        <v>12.1</v>
      </c>
    </row>
    <row r="2706" spans="13:18" x14ac:dyDescent="0.2">
      <c r="M2706" s="168" t="s">
        <v>63</v>
      </c>
      <c r="N2706" s="14" t="s">
        <v>64</v>
      </c>
      <c r="O2706" s="167">
        <v>40639</v>
      </c>
      <c r="P2706" s="14">
        <v>7.2</v>
      </c>
      <c r="Q2706" s="14">
        <f t="shared" si="93"/>
        <v>9.8000000000000007</v>
      </c>
      <c r="R2706" s="169">
        <f t="shared" si="94"/>
        <v>11.566666666666668</v>
      </c>
    </row>
    <row r="2707" spans="13:18" x14ac:dyDescent="0.2">
      <c r="M2707" s="168" t="s">
        <v>63</v>
      </c>
      <c r="N2707" s="14" t="s">
        <v>64</v>
      </c>
      <c r="O2707" s="167">
        <v>40640</v>
      </c>
      <c r="P2707" s="14">
        <v>7</v>
      </c>
      <c r="Q2707" s="14">
        <f t="shared" si="93"/>
        <v>10</v>
      </c>
      <c r="R2707" s="169">
        <f t="shared" si="94"/>
        <v>10.866666666666667</v>
      </c>
    </row>
    <row r="2708" spans="13:18" x14ac:dyDescent="0.2">
      <c r="M2708" s="168" t="s">
        <v>63</v>
      </c>
      <c r="N2708" s="14" t="s">
        <v>64</v>
      </c>
      <c r="O2708" s="167">
        <v>40641</v>
      </c>
      <c r="P2708" s="14">
        <v>6.8</v>
      </c>
      <c r="Q2708" s="14">
        <f t="shared" si="93"/>
        <v>10.199999999999999</v>
      </c>
      <c r="R2708" s="169">
        <f t="shared" si="94"/>
        <v>10</v>
      </c>
    </row>
    <row r="2709" spans="13:18" x14ac:dyDescent="0.2">
      <c r="M2709" s="168" t="s">
        <v>63</v>
      </c>
      <c r="N2709" s="14" t="s">
        <v>64</v>
      </c>
      <c r="O2709" s="167">
        <v>40642</v>
      </c>
      <c r="P2709" s="14">
        <v>6.9</v>
      </c>
      <c r="Q2709" s="14">
        <f t="shared" si="93"/>
        <v>10.1</v>
      </c>
      <c r="R2709" s="169">
        <f t="shared" si="94"/>
        <v>10.1</v>
      </c>
    </row>
    <row r="2710" spans="13:18" x14ac:dyDescent="0.2">
      <c r="M2710" s="168" t="s">
        <v>63</v>
      </c>
      <c r="N2710" s="14" t="s">
        <v>64</v>
      </c>
      <c r="O2710" s="167">
        <v>40643</v>
      </c>
      <c r="P2710" s="14">
        <v>8.9</v>
      </c>
      <c r="Q2710" s="14">
        <f t="shared" si="93"/>
        <v>8.1</v>
      </c>
      <c r="R2710" s="169">
        <f t="shared" si="94"/>
        <v>9.4666666666666668</v>
      </c>
    </row>
    <row r="2711" spans="13:18" x14ac:dyDescent="0.2">
      <c r="M2711" s="168" t="s">
        <v>63</v>
      </c>
      <c r="N2711" s="14" t="s">
        <v>64</v>
      </c>
      <c r="O2711" s="167">
        <v>40644</v>
      </c>
      <c r="P2711" s="14">
        <v>9.9</v>
      </c>
      <c r="Q2711" s="14">
        <f t="shared" si="93"/>
        <v>7.1</v>
      </c>
      <c r="R2711" s="169">
        <f t="shared" si="94"/>
        <v>8.4333333333333318</v>
      </c>
    </row>
    <row r="2712" spans="13:18" x14ac:dyDescent="0.2">
      <c r="M2712" s="168" t="s">
        <v>63</v>
      </c>
      <c r="N2712" s="14" t="s">
        <v>64</v>
      </c>
      <c r="O2712" s="167">
        <v>40645</v>
      </c>
      <c r="P2712" s="14">
        <v>4</v>
      </c>
      <c r="Q2712" s="14">
        <f t="shared" si="93"/>
        <v>13</v>
      </c>
      <c r="R2712" s="169">
        <f t="shared" si="94"/>
        <v>9.4</v>
      </c>
    </row>
    <row r="2713" spans="13:18" x14ac:dyDescent="0.2">
      <c r="M2713" s="168" t="s">
        <v>63</v>
      </c>
      <c r="N2713" s="14" t="s">
        <v>64</v>
      </c>
      <c r="O2713" s="167">
        <v>40646</v>
      </c>
      <c r="P2713" s="14">
        <v>5.0999999999999996</v>
      </c>
      <c r="Q2713" s="14">
        <f t="shared" si="93"/>
        <v>11.9</v>
      </c>
      <c r="R2713" s="169">
        <f t="shared" si="94"/>
        <v>10.666666666666666</v>
      </c>
    </row>
    <row r="2714" spans="13:18" x14ac:dyDescent="0.2">
      <c r="M2714" s="168" t="s">
        <v>63</v>
      </c>
      <c r="N2714" s="14" t="s">
        <v>64</v>
      </c>
      <c r="O2714" s="167">
        <v>40647</v>
      </c>
      <c r="P2714" s="14">
        <v>5.0999999999999996</v>
      </c>
      <c r="Q2714" s="14">
        <f t="shared" si="93"/>
        <v>11.9</v>
      </c>
      <c r="R2714" s="169">
        <f t="shared" si="94"/>
        <v>12.266666666666666</v>
      </c>
    </row>
    <row r="2715" spans="13:18" x14ac:dyDescent="0.2">
      <c r="M2715" s="168" t="s">
        <v>63</v>
      </c>
      <c r="N2715" s="14" t="s">
        <v>64</v>
      </c>
      <c r="O2715" s="167">
        <v>40648</v>
      </c>
      <c r="P2715" s="14">
        <v>6.6</v>
      </c>
      <c r="Q2715" s="14">
        <f t="shared" si="93"/>
        <v>10.4</v>
      </c>
      <c r="R2715" s="169">
        <f t="shared" si="94"/>
        <v>11.4</v>
      </c>
    </row>
    <row r="2716" spans="13:18" x14ac:dyDescent="0.2">
      <c r="M2716" s="168" t="s">
        <v>63</v>
      </c>
      <c r="N2716" s="14" t="s">
        <v>64</v>
      </c>
      <c r="O2716" s="167">
        <v>40649</v>
      </c>
      <c r="P2716" s="14">
        <v>9.1</v>
      </c>
      <c r="Q2716" s="14">
        <f t="shared" si="93"/>
        <v>7.9</v>
      </c>
      <c r="R2716" s="169">
        <f t="shared" si="94"/>
        <v>10.066666666666668</v>
      </c>
    </row>
    <row r="2717" spans="13:18" x14ac:dyDescent="0.2">
      <c r="M2717" s="168" t="s">
        <v>63</v>
      </c>
      <c r="N2717" s="14" t="s">
        <v>64</v>
      </c>
      <c r="O2717" s="167">
        <v>40650</v>
      </c>
      <c r="P2717" s="14">
        <v>9.6999999999999993</v>
      </c>
      <c r="Q2717" s="14">
        <f t="shared" si="93"/>
        <v>7.3000000000000007</v>
      </c>
      <c r="R2717" s="169">
        <f t="shared" si="94"/>
        <v>8.5333333333333332</v>
      </c>
    </row>
    <row r="2718" spans="13:18" x14ac:dyDescent="0.2">
      <c r="M2718" s="168" t="s">
        <v>63</v>
      </c>
      <c r="N2718" s="14" t="s">
        <v>64</v>
      </c>
      <c r="O2718" s="167">
        <v>40651</v>
      </c>
      <c r="P2718" s="14">
        <v>11.3</v>
      </c>
      <c r="Q2718" s="14">
        <f t="shared" si="93"/>
        <v>5.6999999999999993</v>
      </c>
      <c r="R2718" s="169">
        <f t="shared" si="94"/>
        <v>6.9666666666666659</v>
      </c>
    </row>
    <row r="2719" spans="13:18" x14ac:dyDescent="0.2">
      <c r="M2719" s="168" t="s">
        <v>63</v>
      </c>
      <c r="N2719" s="14" t="s">
        <v>64</v>
      </c>
      <c r="O2719" s="167">
        <v>40652</v>
      </c>
      <c r="P2719" s="14">
        <v>10.3</v>
      </c>
      <c r="Q2719" s="14">
        <f t="shared" si="93"/>
        <v>6.6999999999999993</v>
      </c>
      <c r="R2719" s="169">
        <f t="shared" si="94"/>
        <v>6.5666666666666664</v>
      </c>
    </row>
    <row r="2720" spans="13:18" x14ac:dyDescent="0.2">
      <c r="M2720" s="168" t="s">
        <v>63</v>
      </c>
      <c r="N2720" s="14" t="s">
        <v>64</v>
      </c>
      <c r="O2720" s="167">
        <v>40653</v>
      </c>
      <c r="P2720" s="14">
        <v>10.7</v>
      </c>
      <c r="Q2720" s="14">
        <f t="shared" si="93"/>
        <v>6.3000000000000007</v>
      </c>
      <c r="R2720" s="169">
        <f t="shared" si="94"/>
        <v>6.2333333333333334</v>
      </c>
    </row>
    <row r="2721" spans="13:18" x14ac:dyDescent="0.2">
      <c r="M2721" s="168" t="s">
        <v>63</v>
      </c>
      <c r="N2721" s="14" t="s">
        <v>64</v>
      </c>
      <c r="O2721" s="167">
        <v>40654</v>
      </c>
      <c r="P2721" s="14">
        <v>11.1</v>
      </c>
      <c r="Q2721" s="14">
        <f t="shared" si="93"/>
        <v>5.9</v>
      </c>
      <c r="R2721" s="169">
        <f t="shared" si="94"/>
        <v>6.3</v>
      </c>
    </row>
    <row r="2722" spans="13:18" x14ac:dyDescent="0.2">
      <c r="M2722" s="168" t="s">
        <v>63</v>
      </c>
      <c r="N2722" s="14" t="s">
        <v>64</v>
      </c>
      <c r="O2722" s="167">
        <v>40655</v>
      </c>
      <c r="P2722" s="14">
        <v>12.4</v>
      </c>
      <c r="Q2722" s="14">
        <f t="shared" si="93"/>
        <v>4.5999999999999996</v>
      </c>
      <c r="R2722" s="169">
        <f t="shared" si="94"/>
        <v>5.6000000000000005</v>
      </c>
    </row>
    <row r="2723" spans="13:18" x14ac:dyDescent="0.2">
      <c r="M2723" s="168" t="s">
        <v>63</v>
      </c>
      <c r="N2723" s="14" t="s">
        <v>64</v>
      </c>
      <c r="O2723" s="167">
        <v>40656</v>
      </c>
      <c r="P2723" s="14">
        <v>11.9</v>
      </c>
      <c r="Q2723" s="14">
        <f t="shared" si="93"/>
        <v>5.0999999999999996</v>
      </c>
      <c r="R2723" s="169">
        <f t="shared" si="94"/>
        <v>5.2</v>
      </c>
    </row>
    <row r="2724" spans="13:18" x14ac:dyDescent="0.2">
      <c r="M2724" s="168" t="s">
        <v>63</v>
      </c>
      <c r="N2724" s="14" t="s">
        <v>64</v>
      </c>
      <c r="O2724" s="167">
        <v>40657</v>
      </c>
      <c r="P2724" s="14">
        <v>12.2</v>
      </c>
      <c r="Q2724" s="14">
        <f t="shared" si="93"/>
        <v>4.8000000000000007</v>
      </c>
      <c r="R2724" s="169">
        <f t="shared" si="94"/>
        <v>4.833333333333333</v>
      </c>
    </row>
    <row r="2725" spans="13:18" x14ac:dyDescent="0.2">
      <c r="M2725" s="168" t="s">
        <v>63</v>
      </c>
      <c r="N2725" s="14" t="s">
        <v>64</v>
      </c>
      <c r="O2725" s="167">
        <v>40658</v>
      </c>
      <c r="P2725" s="14">
        <v>13.4</v>
      </c>
      <c r="Q2725" s="14">
        <f t="shared" si="93"/>
        <v>3.5999999999999996</v>
      </c>
      <c r="R2725" s="169">
        <f t="shared" si="94"/>
        <v>4.5</v>
      </c>
    </row>
    <row r="2726" spans="13:18" x14ac:dyDescent="0.2">
      <c r="M2726" s="168" t="s">
        <v>63</v>
      </c>
      <c r="N2726" s="14" t="s">
        <v>64</v>
      </c>
      <c r="O2726" s="167">
        <v>40659</v>
      </c>
      <c r="P2726" s="14">
        <v>10.5</v>
      </c>
      <c r="Q2726" s="14">
        <f t="shared" si="93"/>
        <v>6.5</v>
      </c>
      <c r="R2726" s="169">
        <f t="shared" si="94"/>
        <v>4.9666666666666668</v>
      </c>
    </row>
    <row r="2727" spans="13:18" x14ac:dyDescent="0.2">
      <c r="M2727" s="168" t="s">
        <v>63</v>
      </c>
      <c r="N2727" s="14" t="s">
        <v>64</v>
      </c>
      <c r="O2727" s="167">
        <v>40660</v>
      </c>
      <c r="P2727" s="14">
        <v>9.6</v>
      </c>
      <c r="Q2727" s="14">
        <f t="shared" si="93"/>
        <v>7.4</v>
      </c>
      <c r="R2727" s="169">
        <f t="shared" si="94"/>
        <v>5.833333333333333</v>
      </c>
    </row>
    <row r="2728" spans="13:18" x14ac:dyDescent="0.2">
      <c r="M2728" s="168" t="s">
        <v>63</v>
      </c>
      <c r="N2728" s="14" t="s">
        <v>64</v>
      </c>
      <c r="O2728" s="167">
        <v>40661</v>
      </c>
      <c r="P2728" s="14">
        <v>8.9</v>
      </c>
      <c r="Q2728" s="14">
        <f t="shared" si="93"/>
        <v>8.1</v>
      </c>
      <c r="R2728" s="169">
        <f t="shared" si="94"/>
        <v>7.333333333333333</v>
      </c>
    </row>
    <row r="2729" spans="13:18" x14ac:dyDescent="0.2">
      <c r="M2729" s="168" t="s">
        <v>63</v>
      </c>
      <c r="N2729" s="14" t="s">
        <v>64</v>
      </c>
      <c r="O2729" s="167">
        <v>40662</v>
      </c>
      <c r="P2729" s="14">
        <v>11</v>
      </c>
      <c r="Q2729" s="14">
        <f t="shared" si="93"/>
        <v>6</v>
      </c>
      <c r="R2729" s="169">
        <f t="shared" si="94"/>
        <v>7.166666666666667</v>
      </c>
    </row>
    <row r="2730" spans="13:18" x14ac:dyDescent="0.2">
      <c r="M2730" s="168" t="s">
        <v>63</v>
      </c>
      <c r="N2730" s="14" t="s">
        <v>64</v>
      </c>
      <c r="O2730" s="167">
        <v>40663</v>
      </c>
      <c r="P2730" s="14">
        <v>9.1999999999999993</v>
      </c>
      <c r="Q2730" s="14">
        <f t="shared" si="93"/>
        <v>7.8000000000000007</v>
      </c>
      <c r="R2730" s="169">
        <f t="shared" si="94"/>
        <v>7.3</v>
      </c>
    </row>
    <row r="2731" spans="13:18" x14ac:dyDescent="0.2">
      <c r="M2731" s="168" t="s">
        <v>63</v>
      </c>
      <c r="N2731" s="14" t="s">
        <v>64</v>
      </c>
      <c r="O2731" s="167">
        <v>40664</v>
      </c>
      <c r="P2731" s="14">
        <v>5.5</v>
      </c>
      <c r="Q2731" s="14">
        <f t="shared" si="93"/>
        <v>11.5</v>
      </c>
      <c r="R2731" s="169">
        <f t="shared" si="94"/>
        <v>8.4333333333333336</v>
      </c>
    </row>
    <row r="2732" spans="13:18" x14ac:dyDescent="0.2">
      <c r="M2732" s="168" t="s">
        <v>63</v>
      </c>
      <c r="N2732" s="14" t="s">
        <v>64</v>
      </c>
      <c r="O2732" s="167">
        <v>40665</v>
      </c>
      <c r="P2732" s="14">
        <v>4.7</v>
      </c>
      <c r="Q2732" s="14">
        <f t="shared" si="93"/>
        <v>12.3</v>
      </c>
      <c r="R2732" s="169">
        <f t="shared" si="94"/>
        <v>10.533333333333333</v>
      </c>
    </row>
    <row r="2733" spans="13:18" x14ac:dyDescent="0.2">
      <c r="M2733" s="168" t="s">
        <v>63</v>
      </c>
      <c r="N2733" s="14" t="s">
        <v>64</v>
      </c>
      <c r="O2733" s="167">
        <v>40666</v>
      </c>
      <c r="P2733" s="14">
        <v>3.5</v>
      </c>
      <c r="Q2733" s="14">
        <f t="shared" si="93"/>
        <v>13.5</v>
      </c>
      <c r="R2733" s="169">
        <f t="shared" si="94"/>
        <v>12.433333333333332</v>
      </c>
    </row>
    <row r="2734" spans="13:18" x14ac:dyDescent="0.2">
      <c r="M2734" s="168" t="s">
        <v>63</v>
      </c>
      <c r="N2734" s="14" t="s">
        <v>64</v>
      </c>
      <c r="O2734" s="167">
        <v>40667</v>
      </c>
      <c r="P2734" s="14">
        <v>5.8</v>
      </c>
      <c r="Q2734" s="14">
        <f t="shared" si="93"/>
        <v>11.2</v>
      </c>
      <c r="R2734" s="169">
        <f t="shared" si="94"/>
        <v>12.333333333333334</v>
      </c>
    </row>
    <row r="2735" spans="13:18" x14ac:dyDescent="0.2">
      <c r="M2735" s="168" t="s">
        <v>63</v>
      </c>
      <c r="N2735" s="14" t="s">
        <v>64</v>
      </c>
      <c r="O2735" s="167">
        <v>40668</v>
      </c>
      <c r="P2735" s="14">
        <v>7</v>
      </c>
      <c r="Q2735" s="14">
        <f t="shared" si="93"/>
        <v>10</v>
      </c>
      <c r="R2735" s="169">
        <f t="shared" si="94"/>
        <v>11.566666666666668</v>
      </c>
    </row>
    <row r="2736" spans="13:18" x14ac:dyDescent="0.2">
      <c r="M2736" s="168" t="s">
        <v>63</v>
      </c>
      <c r="N2736" s="14" t="s">
        <v>64</v>
      </c>
      <c r="O2736" s="167">
        <v>40669</v>
      </c>
      <c r="P2736" s="14">
        <v>6.7</v>
      </c>
      <c r="Q2736" s="14">
        <f t="shared" si="93"/>
        <v>10.3</v>
      </c>
      <c r="R2736" s="169">
        <f t="shared" si="94"/>
        <v>10.5</v>
      </c>
    </row>
    <row r="2737" spans="13:18" x14ac:dyDescent="0.2">
      <c r="M2737" s="168" t="s">
        <v>63</v>
      </c>
      <c r="N2737" s="14" t="s">
        <v>64</v>
      </c>
      <c r="O2737" s="167">
        <v>40670</v>
      </c>
      <c r="P2737" s="14">
        <v>10.5</v>
      </c>
      <c r="Q2737" s="14">
        <f t="shared" si="93"/>
        <v>6.5</v>
      </c>
      <c r="R2737" s="169">
        <f t="shared" si="94"/>
        <v>8.9333333333333336</v>
      </c>
    </row>
    <row r="2738" spans="13:18" x14ac:dyDescent="0.2">
      <c r="M2738" s="168" t="s">
        <v>63</v>
      </c>
      <c r="N2738" s="14" t="s">
        <v>64</v>
      </c>
      <c r="O2738" s="167">
        <v>40671</v>
      </c>
      <c r="P2738" s="14">
        <v>12.8</v>
      </c>
      <c r="Q2738" s="14">
        <f t="shared" si="93"/>
        <v>4.1999999999999993</v>
      </c>
      <c r="R2738" s="169">
        <f t="shared" si="94"/>
        <v>7</v>
      </c>
    </row>
    <row r="2739" spans="13:18" x14ac:dyDescent="0.2">
      <c r="M2739" s="168" t="s">
        <v>63</v>
      </c>
      <c r="N2739" s="14" t="s">
        <v>64</v>
      </c>
      <c r="O2739" s="167">
        <v>40672</v>
      </c>
      <c r="P2739" s="14">
        <v>13.5</v>
      </c>
      <c r="Q2739" s="14">
        <f t="shared" si="93"/>
        <v>3.5</v>
      </c>
      <c r="R2739" s="169">
        <f t="shared" si="94"/>
        <v>4.7333333333333334</v>
      </c>
    </row>
    <row r="2740" spans="13:18" x14ac:dyDescent="0.2">
      <c r="M2740" s="168" t="s">
        <v>63</v>
      </c>
      <c r="N2740" s="14" t="s">
        <v>64</v>
      </c>
      <c r="O2740" s="167">
        <v>40673</v>
      </c>
      <c r="P2740" s="14">
        <v>16</v>
      </c>
      <c r="Q2740" s="14">
        <f t="shared" si="93"/>
        <v>1</v>
      </c>
      <c r="R2740" s="169">
        <f t="shared" si="94"/>
        <v>2.9</v>
      </c>
    </row>
    <row r="2741" spans="13:18" x14ac:dyDescent="0.2">
      <c r="M2741" s="168" t="s">
        <v>63</v>
      </c>
      <c r="N2741" s="14" t="s">
        <v>64</v>
      </c>
      <c r="O2741" s="167">
        <v>40674</v>
      </c>
      <c r="P2741" s="14">
        <v>15.2</v>
      </c>
      <c r="Q2741" s="14">
        <f t="shared" si="93"/>
        <v>1.8000000000000007</v>
      </c>
      <c r="R2741" s="169">
        <f t="shared" si="94"/>
        <v>2.1</v>
      </c>
    </row>
    <row r="2742" spans="13:18" x14ac:dyDescent="0.2">
      <c r="M2742" s="168" t="s">
        <v>63</v>
      </c>
      <c r="N2742" s="14" t="s">
        <v>64</v>
      </c>
      <c r="O2742" s="167">
        <v>40675</v>
      </c>
      <c r="P2742" s="14">
        <v>12</v>
      </c>
      <c r="Q2742" s="14">
        <f t="shared" si="93"/>
        <v>5</v>
      </c>
      <c r="R2742" s="169">
        <f t="shared" si="94"/>
        <v>2.6</v>
      </c>
    </row>
    <row r="2743" spans="13:18" x14ac:dyDescent="0.2">
      <c r="M2743" s="168" t="s">
        <v>63</v>
      </c>
      <c r="N2743" s="14" t="s">
        <v>64</v>
      </c>
      <c r="O2743" s="167">
        <v>40676</v>
      </c>
      <c r="P2743" s="14">
        <v>11.1</v>
      </c>
      <c r="Q2743" s="14">
        <f t="shared" si="93"/>
        <v>5.9</v>
      </c>
      <c r="R2743" s="169">
        <f t="shared" si="94"/>
        <v>4.2333333333333334</v>
      </c>
    </row>
    <row r="2744" spans="13:18" x14ac:dyDescent="0.2">
      <c r="M2744" s="168" t="s">
        <v>63</v>
      </c>
      <c r="N2744" s="14" t="s">
        <v>64</v>
      </c>
      <c r="O2744" s="167">
        <v>40677</v>
      </c>
      <c r="P2744" s="14">
        <v>10.4</v>
      </c>
      <c r="Q2744" s="14">
        <f t="shared" si="93"/>
        <v>6.6</v>
      </c>
      <c r="R2744" s="169">
        <f t="shared" si="94"/>
        <v>5.833333333333333</v>
      </c>
    </row>
    <row r="2745" spans="13:18" x14ac:dyDescent="0.2">
      <c r="M2745" s="168" t="s">
        <v>63</v>
      </c>
      <c r="N2745" s="14" t="s">
        <v>64</v>
      </c>
      <c r="O2745" s="167">
        <v>40678</v>
      </c>
      <c r="P2745" s="14">
        <v>8.1999999999999993</v>
      </c>
      <c r="Q2745" s="14">
        <f t="shared" si="93"/>
        <v>8.8000000000000007</v>
      </c>
      <c r="R2745" s="169">
        <f t="shared" si="94"/>
        <v>7.1000000000000005</v>
      </c>
    </row>
    <row r="2746" spans="13:18" x14ac:dyDescent="0.2">
      <c r="M2746" s="168" t="s">
        <v>63</v>
      </c>
      <c r="N2746" s="14" t="s">
        <v>64</v>
      </c>
      <c r="O2746" s="167">
        <v>40679</v>
      </c>
      <c r="P2746" s="14">
        <v>9.4</v>
      </c>
      <c r="Q2746" s="14">
        <f t="shared" si="93"/>
        <v>7.6</v>
      </c>
      <c r="R2746" s="169">
        <f t="shared" si="94"/>
        <v>7.666666666666667</v>
      </c>
    </row>
    <row r="2747" spans="13:18" x14ac:dyDescent="0.2">
      <c r="M2747" s="168" t="s">
        <v>63</v>
      </c>
      <c r="N2747" s="14" t="s">
        <v>64</v>
      </c>
      <c r="O2747" s="167">
        <v>40680</v>
      </c>
      <c r="P2747" s="14">
        <v>8</v>
      </c>
      <c r="Q2747" s="14">
        <f t="shared" si="93"/>
        <v>9</v>
      </c>
      <c r="R2747" s="169">
        <f t="shared" si="94"/>
        <v>8.4666666666666668</v>
      </c>
    </row>
    <row r="2748" spans="13:18" x14ac:dyDescent="0.2">
      <c r="M2748" s="168" t="s">
        <v>63</v>
      </c>
      <c r="N2748" s="14" t="s">
        <v>64</v>
      </c>
      <c r="O2748" s="167">
        <v>40681</v>
      </c>
      <c r="P2748" s="14">
        <v>8.1999999999999993</v>
      </c>
      <c r="Q2748" s="14">
        <f t="shared" si="93"/>
        <v>8.8000000000000007</v>
      </c>
      <c r="R2748" s="169">
        <f t="shared" si="94"/>
        <v>8.4666666666666668</v>
      </c>
    </row>
    <row r="2749" spans="13:18" x14ac:dyDescent="0.2">
      <c r="M2749" s="168" t="s">
        <v>63</v>
      </c>
      <c r="N2749" s="14" t="s">
        <v>64</v>
      </c>
      <c r="O2749" s="167">
        <v>40682</v>
      </c>
      <c r="P2749" s="14">
        <v>12.1</v>
      </c>
      <c r="Q2749" s="14">
        <f t="shared" si="93"/>
        <v>4.9000000000000004</v>
      </c>
      <c r="R2749" s="169">
        <f t="shared" si="94"/>
        <v>7.5666666666666673</v>
      </c>
    </row>
    <row r="2750" spans="13:18" x14ac:dyDescent="0.2">
      <c r="M2750" s="168" t="s">
        <v>63</v>
      </c>
      <c r="N2750" s="14" t="s">
        <v>64</v>
      </c>
      <c r="O2750" s="167">
        <v>40683</v>
      </c>
      <c r="P2750" s="14">
        <v>10.4</v>
      </c>
      <c r="Q2750" s="14">
        <f t="shared" si="93"/>
        <v>6.6</v>
      </c>
      <c r="R2750" s="169">
        <f t="shared" si="94"/>
        <v>6.7666666666666666</v>
      </c>
    </row>
    <row r="2751" spans="13:18" x14ac:dyDescent="0.2">
      <c r="M2751" s="168" t="s">
        <v>63</v>
      </c>
      <c r="N2751" s="14" t="s">
        <v>64</v>
      </c>
      <c r="O2751" s="167">
        <v>40684</v>
      </c>
      <c r="P2751" s="14">
        <v>11.5</v>
      </c>
      <c r="Q2751" s="14">
        <f t="shared" si="93"/>
        <v>5.5</v>
      </c>
      <c r="R2751" s="169">
        <f t="shared" si="94"/>
        <v>5.666666666666667</v>
      </c>
    </row>
    <row r="2752" spans="13:18" x14ac:dyDescent="0.2">
      <c r="M2752" s="168" t="s">
        <v>63</v>
      </c>
      <c r="N2752" s="14" t="s">
        <v>64</v>
      </c>
      <c r="O2752" s="167">
        <v>40685</v>
      </c>
      <c r="P2752" s="14">
        <v>11.5</v>
      </c>
      <c r="Q2752" s="14">
        <f t="shared" si="93"/>
        <v>5.5</v>
      </c>
      <c r="R2752" s="169">
        <f t="shared" si="94"/>
        <v>5.8666666666666671</v>
      </c>
    </row>
    <row r="2753" spans="13:18" x14ac:dyDescent="0.2">
      <c r="M2753" s="168" t="s">
        <v>63</v>
      </c>
      <c r="N2753" s="14" t="s">
        <v>64</v>
      </c>
      <c r="O2753" s="167">
        <v>40686</v>
      </c>
      <c r="P2753" s="14">
        <v>11.5</v>
      </c>
      <c r="Q2753" s="14">
        <f t="shared" si="93"/>
        <v>5.5</v>
      </c>
      <c r="R2753" s="169">
        <f t="shared" si="94"/>
        <v>5.5</v>
      </c>
    </row>
    <row r="2754" spans="13:18" x14ac:dyDescent="0.2">
      <c r="M2754" s="168" t="s">
        <v>63</v>
      </c>
      <c r="N2754" s="14" t="s">
        <v>64</v>
      </c>
      <c r="O2754" s="167">
        <v>40687</v>
      </c>
      <c r="P2754" s="14">
        <v>10.7</v>
      </c>
      <c r="Q2754" s="14">
        <f t="shared" si="93"/>
        <v>6.3000000000000007</v>
      </c>
      <c r="R2754" s="169">
        <f t="shared" si="94"/>
        <v>5.7666666666666666</v>
      </c>
    </row>
    <row r="2755" spans="13:18" x14ac:dyDescent="0.2">
      <c r="M2755" s="168" t="s">
        <v>63</v>
      </c>
      <c r="N2755" s="14" t="s">
        <v>64</v>
      </c>
      <c r="O2755" s="167">
        <v>40688</v>
      </c>
      <c r="P2755" s="14">
        <v>11.6</v>
      </c>
      <c r="Q2755" s="14">
        <f t="shared" si="93"/>
        <v>5.4</v>
      </c>
      <c r="R2755" s="169">
        <f t="shared" si="94"/>
        <v>5.7333333333333343</v>
      </c>
    </row>
    <row r="2756" spans="13:18" x14ac:dyDescent="0.2">
      <c r="M2756" s="168" t="s">
        <v>63</v>
      </c>
      <c r="N2756" s="14" t="s">
        <v>64</v>
      </c>
      <c r="O2756" s="167">
        <v>40689</v>
      </c>
      <c r="P2756" s="14">
        <v>10.199999999999999</v>
      </c>
      <c r="Q2756" s="14">
        <f t="shared" si="93"/>
        <v>6.8000000000000007</v>
      </c>
      <c r="R2756" s="169">
        <f t="shared" si="94"/>
        <v>6.166666666666667</v>
      </c>
    </row>
    <row r="2757" spans="13:18" x14ac:dyDescent="0.2">
      <c r="M2757" s="168" t="s">
        <v>63</v>
      </c>
      <c r="N2757" s="14" t="s">
        <v>64</v>
      </c>
      <c r="O2757" s="167">
        <v>40690</v>
      </c>
      <c r="P2757" s="14">
        <v>9.1999999999999993</v>
      </c>
      <c r="Q2757" s="14">
        <f t="shared" si="93"/>
        <v>7.8000000000000007</v>
      </c>
      <c r="R2757" s="169">
        <f t="shared" si="94"/>
        <v>6.666666666666667</v>
      </c>
    </row>
    <row r="2758" spans="13:18" x14ac:dyDescent="0.2">
      <c r="M2758" s="168" t="s">
        <v>63</v>
      </c>
      <c r="N2758" s="14" t="s">
        <v>64</v>
      </c>
      <c r="O2758" s="167">
        <v>40691</v>
      </c>
      <c r="P2758" s="14">
        <v>9.9</v>
      </c>
      <c r="Q2758" s="14">
        <f t="shared" si="93"/>
        <v>7.1</v>
      </c>
      <c r="R2758" s="169">
        <f t="shared" si="94"/>
        <v>7.2333333333333343</v>
      </c>
    </row>
    <row r="2759" spans="13:18" x14ac:dyDescent="0.2">
      <c r="M2759" s="168" t="s">
        <v>63</v>
      </c>
      <c r="N2759" s="14" t="s">
        <v>64</v>
      </c>
      <c r="O2759" s="167">
        <v>40692</v>
      </c>
      <c r="P2759" s="14">
        <v>9.6</v>
      </c>
      <c r="Q2759" s="14">
        <f t="shared" si="93"/>
        <v>7.4</v>
      </c>
      <c r="R2759" s="169">
        <f t="shared" si="94"/>
        <v>7.4333333333333336</v>
      </c>
    </row>
    <row r="2760" spans="13:18" x14ac:dyDescent="0.2">
      <c r="M2760" s="168" t="s">
        <v>63</v>
      </c>
      <c r="N2760" s="14" t="s">
        <v>64</v>
      </c>
      <c r="O2760" s="167">
        <v>40693</v>
      </c>
      <c r="P2760" s="14">
        <v>12.6</v>
      </c>
      <c r="Q2760" s="14">
        <f t="shared" si="93"/>
        <v>4.4000000000000004</v>
      </c>
      <c r="R2760" s="169">
        <f t="shared" si="94"/>
        <v>6.3</v>
      </c>
    </row>
    <row r="2761" spans="13:18" x14ac:dyDescent="0.2">
      <c r="M2761" s="168" t="s">
        <v>63</v>
      </c>
      <c r="N2761" s="14" t="s">
        <v>64</v>
      </c>
      <c r="O2761" s="167">
        <v>40694</v>
      </c>
      <c r="P2761" s="14">
        <v>12.4</v>
      </c>
      <c r="Q2761" s="14">
        <f t="shared" si="93"/>
        <v>4.5999999999999996</v>
      </c>
      <c r="R2761" s="169">
        <f t="shared" si="94"/>
        <v>5.4666666666666659</v>
      </c>
    </row>
    <row r="2762" spans="13:18" x14ac:dyDescent="0.2">
      <c r="M2762" s="168" t="s">
        <v>63</v>
      </c>
      <c r="N2762" s="14" t="s">
        <v>64</v>
      </c>
      <c r="O2762" s="167">
        <v>40695</v>
      </c>
      <c r="P2762" s="14">
        <v>13</v>
      </c>
      <c r="Q2762" s="14">
        <f t="shared" si="93"/>
        <v>4</v>
      </c>
      <c r="R2762" s="169">
        <f t="shared" si="94"/>
        <v>4.333333333333333</v>
      </c>
    </row>
    <row r="2763" spans="13:18" x14ac:dyDescent="0.2">
      <c r="M2763" s="168" t="s">
        <v>63</v>
      </c>
      <c r="N2763" s="14" t="s">
        <v>64</v>
      </c>
      <c r="O2763" s="167">
        <v>40696</v>
      </c>
      <c r="P2763" s="14">
        <v>16.2</v>
      </c>
      <c r="Q2763" s="14">
        <f t="shared" si="93"/>
        <v>0.80000000000000071</v>
      </c>
      <c r="R2763" s="169">
        <f t="shared" si="94"/>
        <v>3.1333333333333333</v>
      </c>
    </row>
    <row r="2764" spans="13:18" x14ac:dyDescent="0.2">
      <c r="M2764" s="168" t="s">
        <v>63</v>
      </c>
      <c r="N2764" s="14" t="s">
        <v>64</v>
      </c>
      <c r="O2764" s="167">
        <v>40697</v>
      </c>
      <c r="P2764" s="14">
        <v>18.3</v>
      </c>
      <c r="Q2764" s="14">
        <f t="shared" si="93"/>
        <v>0</v>
      </c>
      <c r="R2764" s="169">
        <f t="shared" si="94"/>
        <v>1.6000000000000003</v>
      </c>
    </row>
    <row r="2765" spans="13:18" x14ac:dyDescent="0.2">
      <c r="M2765" s="168" t="s">
        <v>63</v>
      </c>
      <c r="N2765" s="14" t="s">
        <v>64</v>
      </c>
      <c r="O2765" s="167">
        <v>40698</v>
      </c>
      <c r="P2765" s="14">
        <v>17.7</v>
      </c>
      <c r="Q2765" s="14">
        <f t="shared" ref="Q2765:Q2828" si="95">IF($D$45&gt;P2765,$D$45-P2765,0)</f>
        <v>0</v>
      </c>
      <c r="R2765" s="169">
        <f t="shared" si="94"/>
        <v>0.26666666666666689</v>
      </c>
    </row>
    <row r="2766" spans="13:18" x14ac:dyDescent="0.2">
      <c r="M2766" s="168" t="s">
        <v>63</v>
      </c>
      <c r="N2766" s="14" t="s">
        <v>64</v>
      </c>
      <c r="O2766" s="167">
        <v>40699</v>
      </c>
      <c r="P2766" s="14">
        <v>13.8</v>
      </c>
      <c r="Q2766" s="14">
        <f t="shared" si="95"/>
        <v>3.1999999999999993</v>
      </c>
      <c r="R2766" s="169">
        <f t="shared" si="94"/>
        <v>1.0666666666666664</v>
      </c>
    </row>
    <row r="2767" spans="13:18" x14ac:dyDescent="0.2">
      <c r="M2767" s="168" t="s">
        <v>63</v>
      </c>
      <c r="N2767" s="14" t="s">
        <v>64</v>
      </c>
      <c r="O2767" s="167">
        <v>40700</v>
      </c>
      <c r="P2767" s="14">
        <v>15.9</v>
      </c>
      <c r="Q2767" s="14">
        <f t="shared" si="95"/>
        <v>1.0999999999999996</v>
      </c>
      <c r="R2767" s="169">
        <f t="shared" ref="R2767:R2830" si="96">AVERAGE(Q2765:Q2767)</f>
        <v>1.4333333333333329</v>
      </c>
    </row>
    <row r="2768" spans="13:18" x14ac:dyDescent="0.2">
      <c r="M2768" s="168" t="s">
        <v>63</v>
      </c>
      <c r="N2768" s="14" t="s">
        <v>64</v>
      </c>
      <c r="O2768" s="167">
        <v>40701</v>
      </c>
      <c r="P2768" s="14">
        <v>17.8</v>
      </c>
      <c r="Q2768" s="14">
        <f t="shared" si="95"/>
        <v>0</v>
      </c>
      <c r="R2768" s="169">
        <f t="shared" si="96"/>
        <v>1.4333333333333329</v>
      </c>
    </row>
    <row r="2769" spans="13:18" x14ac:dyDescent="0.2">
      <c r="M2769" s="168" t="s">
        <v>63</v>
      </c>
      <c r="N2769" s="14" t="s">
        <v>64</v>
      </c>
      <c r="O2769" s="167">
        <v>40702</v>
      </c>
      <c r="P2769" s="14">
        <v>18.3</v>
      </c>
      <c r="Q2769" s="14">
        <f t="shared" si="95"/>
        <v>0</v>
      </c>
      <c r="R2769" s="169">
        <f t="shared" si="96"/>
        <v>0.36666666666666653</v>
      </c>
    </row>
    <row r="2770" spans="13:18" x14ac:dyDescent="0.2">
      <c r="M2770" s="168" t="s">
        <v>63</v>
      </c>
      <c r="N2770" s="14" t="s">
        <v>64</v>
      </c>
      <c r="O2770" s="167">
        <v>40703</v>
      </c>
      <c r="P2770" s="14">
        <v>19</v>
      </c>
      <c r="Q2770" s="14">
        <f t="shared" si="95"/>
        <v>0</v>
      </c>
      <c r="R2770" s="169">
        <f t="shared" si="96"/>
        <v>0</v>
      </c>
    </row>
    <row r="2771" spans="13:18" x14ac:dyDescent="0.2">
      <c r="M2771" s="168" t="s">
        <v>63</v>
      </c>
      <c r="N2771" s="14" t="s">
        <v>64</v>
      </c>
      <c r="O2771" s="167">
        <v>40704</v>
      </c>
      <c r="P2771" s="14">
        <v>19.8</v>
      </c>
      <c r="Q2771" s="14">
        <f t="shared" si="95"/>
        <v>0</v>
      </c>
      <c r="R2771" s="169">
        <f t="shared" si="96"/>
        <v>0</v>
      </c>
    </row>
    <row r="2772" spans="13:18" x14ac:dyDescent="0.2">
      <c r="M2772" s="168" t="s">
        <v>63</v>
      </c>
      <c r="N2772" s="14" t="s">
        <v>64</v>
      </c>
      <c r="O2772" s="167">
        <v>40705</v>
      </c>
      <c r="P2772" s="14">
        <v>17.2</v>
      </c>
      <c r="Q2772" s="14">
        <f t="shared" si="95"/>
        <v>0</v>
      </c>
      <c r="R2772" s="169">
        <f t="shared" si="96"/>
        <v>0</v>
      </c>
    </row>
    <row r="2773" spans="13:18" x14ac:dyDescent="0.2">
      <c r="M2773" s="168" t="s">
        <v>63</v>
      </c>
      <c r="N2773" s="14" t="s">
        <v>64</v>
      </c>
      <c r="O2773" s="167">
        <v>40706</v>
      </c>
      <c r="P2773" s="14">
        <v>15.1</v>
      </c>
      <c r="Q2773" s="14">
        <f t="shared" si="95"/>
        <v>1.9000000000000004</v>
      </c>
      <c r="R2773" s="169">
        <f t="shared" si="96"/>
        <v>0.63333333333333341</v>
      </c>
    </row>
    <row r="2774" spans="13:18" x14ac:dyDescent="0.2">
      <c r="M2774" s="168" t="s">
        <v>63</v>
      </c>
      <c r="N2774" s="14" t="s">
        <v>64</v>
      </c>
      <c r="O2774" s="167">
        <v>40707</v>
      </c>
      <c r="P2774" s="14">
        <v>14.9</v>
      </c>
      <c r="Q2774" s="14">
        <f t="shared" si="95"/>
        <v>2.0999999999999996</v>
      </c>
      <c r="R2774" s="169">
        <f t="shared" si="96"/>
        <v>1.3333333333333333</v>
      </c>
    </row>
    <row r="2775" spans="13:18" x14ac:dyDescent="0.2">
      <c r="M2775" s="168" t="s">
        <v>63</v>
      </c>
      <c r="N2775" s="14" t="s">
        <v>64</v>
      </c>
      <c r="O2775" s="167">
        <v>40708</v>
      </c>
      <c r="P2775" s="14">
        <v>11.1</v>
      </c>
      <c r="Q2775" s="14">
        <f t="shared" si="95"/>
        <v>5.9</v>
      </c>
      <c r="R2775" s="169">
        <f t="shared" si="96"/>
        <v>3.3000000000000003</v>
      </c>
    </row>
    <row r="2776" spans="13:18" x14ac:dyDescent="0.2">
      <c r="M2776" s="168" t="s">
        <v>63</v>
      </c>
      <c r="N2776" s="14" t="s">
        <v>64</v>
      </c>
      <c r="O2776" s="167">
        <v>40709</v>
      </c>
      <c r="P2776" s="14">
        <v>12.5</v>
      </c>
      <c r="Q2776" s="14">
        <f t="shared" si="95"/>
        <v>4.5</v>
      </c>
      <c r="R2776" s="169">
        <f t="shared" si="96"/>
        <v>4.166666666666667</v>
      </c>
    </row>
    <row r="2777" spans="13:18" x14ac:dyDescent="0.2">
      <c r="M2777" s="168" t="s">
        <v>63</v>
      </c>
      <c r="N2777" s="14" t="s">
        <v>64</v>
      </c>
      <c r="O2777" s="167">
        <v>40710</v>
      </c>
      <c r="P2777" s="14">
        <v>15</v>
      </c>
      <c r="Q2777" s="14">
        <f t="shared" si="95"/>
        <v>2</v>
      </c>
      <c r="R2777" s="169">
        <f t="shared" si="96"/>
        <v>4.1333333333333337</v>
      </c>
    </row>
    <row r="2778" spans="13:18" x14ac:dyDescent="0.2">
      <c r="M2778" s="168" t="s">
        <v>63</v>
      </c>
      <c r="N2778" s="14" t="s">
        <v>64</v>
      </c>
      <c r="O2778" s="167">
        <v>40711</v>
      </c>
      <c r="P2778" s="14">
        <v>11.8</v>
      </c>
      <c r="Q2778" s="14">
        <f t="shared" si="95"/>
        <v>5.1999999999999993</v>
      </c>
      <c r="R2778" s="169">
        <f t="shared" si="96"/>
        <v>3.9</v>
      </c>
    </row>
    <row r="2779" spans="13:18" x14ac:dyDescent="0.2">
      <c r="M2779" s="168" t="s">
        <v>63</v>
      </c>
      <c r="N2779" s="14" t="s">
        <v>64</v>
      </c>
      <c r="O2779" s="167">
        <v>40712</v>
      </c>
      <c r="P2779" s="14">
        <v>12.3</v>
      </c>
      <c r="Q2779" s="14">
        <f t="shared" si="95"/>
        <v>4.6999999999999993</v>
      </c>
      <c r="R2779" s="169">
        <f t="shared" si="96"/>
        <v>3.9666666666666663</v>
      </c>
    </row>
    <row r="2780" spans="13:18" x14ac:dyDescent="0.2">
      <c r="M2780" s="168" t="s">
        <v>63</v>
      </c>
      <c r="N2780" s="14" t="s">
        <v>64</v>
      </c>
      <c r="O2780" s="167">
        <v>40713</v>
      </c>
      <c r="P2780" s="14">
        <v>12.8</v>
      </c>
      <c r="Q2780" s="14">
        <f t="shared" si="95"/>
        <v>4.1999999999999993</v>
      </c>
      <c r="R2780" s="169">
        <f t="shared" si="96"/>
        <v>4.6999999999999993</v>
      </c>
    </row>
    <row r="2781" spans="13:18" x14ac:dyDescent="0.2">
      <c r="M2781" s="168" t="s">
        <v>63</v>
      </c>
      <c r="N2781" s="14" t="s">
        <v>64</v>
      </c>
      <c r="O2781" s="167">
        <v>40714</v>
      </c>
      <c r="P2781" s="14">
        <v>13.4</v>
      </c>
      <c r="Q2781" s="14">
        <f t="shared" si="95"/>
        <v>3.5999999999999996</v>
      </c>
      <c r="R2781" s="169">
        <f t="shared" si="96"/>
        <v>4.1666666666666661</v>
      </c>
    </row>
    <row r="2782" spans="13:18" x14ac:dyDescent="0.2">
      <c r="M2782" s="168" t="s">
        <v>63</v>
      </c>
      <c r="N2782" s="14" t="s">
        <v>64</v>
      </c>
      <c r="O2782" s="167">
        <v>40715</v>
      </c>
      <c r="P2782" s="14">
        <v>14.7</v>
      </c>
      <c r="Q2782" s="14">
        <f t="shared" si="95"/>
        <v>2.3000000000000007</v>
      </c>
      <c r="R2782" s="169">
        <f t="shared" si="96"/>
        <v>3.3666666666666667</v>
      </c>
    </row>
    <row r="2783" spans="13:18" x14ac:dyDescent="0.2">
      <c r="M2783" s="168" t="s">
        <v>63</v>
      </c>
      <c r="N2783" s="14" t="s">
        <v>64</v>
      </c>
      <c r="O2783" s="167">
        <v>40716</v>
      </c>
      <c r="P2783" s="14">
        <v>13.4</v>
      </c>
      <c r="Q2783" s="14">
        <f t="shared" si="95"/>
        <v>3.5999999999999996</v>
      </c>
      <c r="R2783" s="169">
        <f t="shared" si="96"/>
        <v>3.1666666666666665</v>
      </c>
    </row>
    <row r="2784" spans="13:18" x14ac:dyDescent="0.2">
      <c r="M2784" s="168" t="s">
        <v>63</v>
      </c>
      <c r="N2784" s="14" t="s">
        <v>64</v>
      </c>
      <c r="O2784" s="167">
        <v>40717</v>
      </c>
      <c r="P2784" s="14">
        <v>13.1</v>
      </c>
      <c r="Q2784" s="14">
        <f t="shared" si="95"/>
        <v>3.9000000000000004</v>
      </c>
      <c r="R2784" s="169">
        <f t="shared" si="96"/>
        <v>3.2666666666666671</v>
      </c>
    </row>
    <row r="2785" spans="13:18" x14ac:dyDescent="0.2">
      <c r="M2785" s="168" t="s">
        <v>63</v>
      </c>
      <c r="N2785" s="14" t="s">
        <v>64</v>
      </c>
      <c r="O2785" s="167">
        <v>40718</v>
      </c>
      <c r="P2785" s="14">
        <v>12.7</v>
      </c>
      <c r="Q2785" s="14">
        <f t="shared" si="95"/>
        <v>4.3000000000000007</v>
      </c>
      <c r="R2785" s="169">
        <f t="shared" si="96"/>
        <v>3.9333333333333336</v>
      </c>
    </row>
    <row r="2786" spans="13:18" x14ac:dyDescent="0.2">
      <c r="M2786" s="168" t="s">
        <v>63</v>
      </c>
      <c r="N2786" s="14" t="s">
        <v>64</v>
      </c>
      <c r="O2786" s="167">
        <v>40719</v>
      </c>
      <c r="P2786" s="14">
        <v>13</v>
      </c>
      <c r="Q2786" s="14">
        <f t="shared" si="95"/>
        <v>4</v>
      </c>
      <c r="R2786" s="169">
        <f t="shared" si="96"/>
        <v>4.0666666666666673</v>
      </c>
    </row>
    <row r="2787" spans="13:18" x14ac:dyDescent="0.2">
      <c r="M2787" s="168" t="s">
        <v>63</v>
      </c>
      <c r="N2787" s="14" t="s">
        <v>64</v>
      </c>
      <c r="O2787" s="167">
        <v>40720</v>
      </c>
      <c r="P2787" s="14">
        <v>14.9</v>
      </c>
      <c r="Q2787" s="14">
        <f t="shared" si="95"/>
        <v>2.0999999999999996</v>
      </c>
      <c r="R2787" s="169">
        <f t="shared" si="96"/>
        <v>3.4666666666666668</v>
      </c>
    </row>
    <row r="2788" spans="13:18" x14ac:dyDescent="0.2">
      <c r="M2788" s="168" t="s">
        <v>63</v>
      </c>
      <c r="N2788" s="14" t="s">
        <v>64</v>
      </c>
      <c r="O2788" s="167">
        <v>40721</v>
      </c>
      <c r="P2788" s="14">
        <v>14.2</v>
      </c>
      <c r="Q2788" s="14">
        <f t="shared" si="95"/>
        <v>2.8000000000000007</v>
      </c>
      <c r="R2788" s="169">
        <f t="shared" si="96"/>
        <v>2.9666666666666668</v>
      </c>
    </row>
    <row r="2789" spans="13:18" x14ac:dyDescent="0.2">
      <c r="M2789" s="168" t="s">
        <v>63</v>
      </c>
      <c r="N2789" s="14" t="s">
        <v>64</v>
      </c>
      <c r="O2789" s="167">
        <v>40722</v>
      </c>
      <c r="P2789" s="14">
        <v>19.5</v>
      </c>
      <c r="Q2789" s="14">
        <f t="shared" si="95"/>
        <v>0</v>
      </c>
      <c r="R2789" s="169">
        <f t="shared" si="96"/>
        <v>1.6333333333333335</v>
      </c>
    </row>
    <row r="2790" spans="13:18" x14ac:dyDescent="0.2">
      <c r="M2790" s="168" t="s">
        <v>63</v>
      </c>
      <c r="N2790" s="14" t="s">
        <v>64</v>
      </c>
      <c r="O2790" s="167">
        <v>40723</v>
      </c>
      <c r="P2790" s="14">
        <v>20.3</v>
      </c>
      <c r="Q2790" s="14">
        <f t="shared" si="95"/>
        <v>0</v>
      </c>
      <c r="R2790" s="169">
        <f t="shared" si="96"/>
        <v>0.93333333333333357</v>
      </c>
    </row>
    <row r="2791" spans="13:18" x14ac:dyDescent="0.2">
      <c r="M2791" s="168" t="s">
        <v>63</v>
      </c>
      <c r="N2791" s="14" t="s">
        <v>64</v>
      </c>
      <c r="O2791" s="167">
        <v>40724</v>
      </c>
      <c r="P2791" s="14">
        <v>19.600000000000001</v>
      </c>
      <c r="Q2791" s="14">
        <f t="shared" si="95"/>
        <v>0</v>
      </c>
      <c r="R2791" s="169">
        <f t="shared" si="96"/>
        <v>0</v>
      </c>
    </row>
    <row r="2792" spans="13:18" x14ac:dyDescent="0.2">
      <c r="M2792" s="168" t="s">
        <v>63</v>
      </c>
      <c r="N2792" s="14" t="s">
        <v>64</v>
      </c>
      <c r="O2792" s="167">
        <v>40725</v>
      </c>
      <c r="P2792" s="14">
        <v>14.6</v>
      </c>
      <c r="Q2792" s="14">
        <f t="shared" si="95"/>
        <v>2.4000000000000004</v>
      </c>
      <c r="R2792" s="169">
        <f t="shared" si="96"/>
        <v>0.80000000000000016</v>
      </c>
    </row>
    <row r="2793" spans="13:18" x14ac:dyDescent="0.2">
      <c r="M2793" s="168" t="s">
        <v>63</v>
      </c>
      <c r="N2793" s="14" t="s">
        <v>64</v>
      </c>
      <c r="O2793" s="167">
        <v>40726</v>
      </c>
      <c r="P2793" s="14">
        <v>15</v>
      </c>
      <c r="Q2793" s="14">
        <f t="shared" si="95"/>
        <v>2</v>
      </c>
      <c r="R2793" s="169">
        <f t="shared" si="96"/>
        <v>1.4666666666666668</v>
      </c>
    </row>
    <row r="2794" spans="13:18" x14ac:dyDescent="0.2">
      <c r="M2794" s="168" t="s">
        <v>63</v>
      </c>
      <c r="N2794" s="14" t="s">
        <v>64</v>
      </c>
      <c r="O2794" s="167">
        <v>40727</v>
      </c>
      <c r="P2794" s="14">
        <v>18.2</v>
      </c>
      <c r="Q2794" s="14">
        <f t="shared" si="95"/>
        <v>0</v>
      </c>
      <c r="R2794" s="169">
        <f t="shared" si="96"/>
        <v>1.4666666666666668</v>
      </c>
    </row>
    <row r="2795" spans="13:18" x14ac:dyDescent="0.2">
      <c r="M2795" s="168" t="s">
        <v>63</v>
      </c>
      <c r="N2795" s="14" t="s">
        <v>64</v>
      </c>
      <c r="O2795" s="167">
        <v>40728</v>
      </c>
      <c r="P2795" s="14">
        <v>18.600000000000001</v>
      </c>
      <c r="Q2795" s="14">
        <f t="shared" si="95"/>
        <v>0</v>
      </c>
      <c r="R2795" s="169">
        <f t="shared" si="96"/>
        <v>0.66666666666666663</v>
      </c>
    </row>
    <row r="2796" spans="13:18" x14ac:dyDescent="0.2">
      <c r="M2796" s="168" t="s">
        <v>63</v>
      </c>
      <c r="N2796" s="14" t="s">
        <v>64</v>
      </c>
      <c r="O2796" s="167">
        <v>40729</v>
      </c>
      <c r="P2796" s="14">
        <v>18.3</v>
      </c>
      <c r="Q2796" s="14">
        <f t="shared" si="95"/>
        <v>0</v>
      </c>
      <c r="R2796" s="169">
        <f t="shared" si="96"/>
        <v>0</v>
      </c>
    </row>
    <row r="2797" spans="13:18" x14ac:dyDescent="0.2">
      <c r="M2797" s="168" t="s">
        <v>63</v>
      </c>
      <c r="N2797" s="14" t="s">
        <v>64</v>
      </c>
      <c r="O2797" s="167">
        <v>40730</v>
      </c>
      <c r="P2797" s="14">
        <v>18.8</v>
      </c>
      <c r="Q2797" s="14">
        <f t="shared" si="95"/>
        <v>0</v>
      </c>
      <c r="R2797" s="169">
        <f t="shared" si="96"/>
        <v>0</v>
      </c>
    </row>
    <row r="2798" spans="13:18" x14ac:dyDescent="0.2">
      <c r="M2798" s="168" t="s">
        <v>63</v>
      </c>
      <c r="N2798" s="14" t="s">
        <v>64</v>
      </c>
      <c r="O2798" s="167">
        <v>40731</v>
      </c>
      <c r="P2798" s="14">
        <v>18.100000000000001</v>
      </c>
      <c r="Q2798" s="14">
        <f t="shared" si="95"/>
        <v>0</v>
      </c>
      <c r="R2798" s="169">
        <f t="shared" si="96"/>
        <v>0</v>
      </c>
    </row>
    <row r="2799" spans="13:18" x14ac:dyDescent="0.2">
      <c r="M2799" s="168" t="s">
        <v>63</v>
      </c>
      <c r="N2799" s="14" t="s">
        <v>64</v>
      </c>
      <c r="O2799" s="167">
        <v>40732</v>
      </c>
      <c r="P2799" s="14">
        <v>17.600000000000001</v>
      </c>
      <c r="Q2799" s="14">
        <f t="shared" si="95"/>
        <v>0</v>
      </c>
      <c r="R2799" s="169">
        <f t="shared" si="96"/>
        <v>0</v>
      </c>
    </row>
    <row r="2800" spans="13:18" x14ac:dyDescent="0.2">
      <c r="M2800" s="168" t="s">
        <v>63</v>
      </c>
      <c r="N2800" s="14" t="s">
        <v>64</v>
      </c>
      <c r="O2800" s="167">
        <v>40733</v>
      </c>
      <c r="P2800" s="14">
        <v>17.7</v>
      </c>
      <c r="Q2800" s="14">
        <f t="shared" si="95"/>
        <v>0</v>
      </c>
      <c r="R2800" s="169">
        <f t="shared" si="96"/>
        <v>0</v>
      </c>
    </row>
    <row r="2801" spans="13:18" x14ac:dyDescent="0.2">
      <c r="M2801" s="168" t="s">
        <v>63</v>
      </c>
      <c r="N2801" s="14" t="s">
        <v>64</v>
      </c>
      <c r="O2801" s="167">
        <v>40734</v>
      </c>
      <c r="P2801" s="14">
        <v>16.7</v>
      </c>
      <c r="Q2801" s="14">
        <f t="shared" si="95"/>
        <v>0.30000000000000071</v>
      </c>
      <c r="R2801" s="169">
        <f t="shared" si="96"/>
        <v>0.10000000000000024</v>
      </c>
    </row>
    <row r="2802" spans="13:18" x14ac:dyDescent="0.2">
      <c r="M2802" s="168" t="s">
        <v>63</v>
      </c>
      <c r="N2802" s="14" t="s">
        <v>64</v>
      </c>
      <c r="O2802" s="167">
        <v>40735</v>
      </c>
      <c r="P2802" s="14">
        <v>16</v>
      </c>
      <c r="Q2802" s="14">
        <f t="shared" si="95"/>
        <v>1</v>
      </c>
      <c r="R2802" s="169">
        <f t="shared" si="96"/>
        <v>0.43333333333333357</v>
      </c>
    </row>
    <row r="2803" spans="13:18" x14ac:dyDescent="0.2">
      <c r="M2803" s="168" t="s">
        <v>63</v>
      </c>
      <c r="N2803" s="14" t="s">
        <v>64</v>
      </c>
      <c r="O2803" s="167">
        <v>40736</v>
      </c>
      <c r="P2803" s="14">
        <v>13.9</v>
      </c>
      <c r="Q2803" s="14">
        <f t="shared" si="95"/>
        <v>3.0999999999999996</v>
      </c>
      <c r="R2803" s="169">
        <f t="shared" si="96"/>
        <v>1.4666666666666668</v>
      </c>
    </row>
    <row r="2804" spans="13:18" x14ac:dyDescent="0.2">
      <c r="M2804" s="168" t="s">
        <v>63</v>
      </c>
      <c r="N2804" s="14" t="s">
        <v>64</v>
      </c>
      <c r="O2804" s="167">
        <v>40737</v>
      </c>
      <c r="P2804" s="14">
        <v>12.8</v>
      </c>
      <c r="Q2804" s="14">
        <f t="shared" si="95"/>
        <v>4.1999999999999993</v>
      </c>
      <c r="R2804" s="169">
        <f t="shared" si="96"/>
        <v>2.7666666666666662</v>
      </c>
    </row>
    <row r="2805" spans="13:18" x14ac:dyDescent="0.2">
      <c r="M2805" s="168" t="s">
        <v>63</v>
      </c>
      <c r="N2805" s="14" t="s">
        <v>64</v>
      </c>
      <c r="O2805" s="167">
        <v>40738</v>
      </c>
      <c r="P2805" s="14">
        <v>15.5</v>
      </c>
      <c r="Q2805" s="14">
        <f t="shared" si="95"/>
        <v>1.5</v>
      </c>
      <c r="R2805" s="169">
        <f t="shared" si="96"/>
        <v>2.9333333333333331</v>
      </c>
    </row>
    <row r="2806" spans="13:18" x14ac:dyDescent="0.2">
      <c r="M2806" s="168" t="s">
        <v>63</v>
      </c>
      <c r="N2806" s="14" t="s">
        <v>64</v>
      </c>
      <c r="O2806" s="167">
        <v>40739</v>
      </c>
      <c r="P2806" s="14">
        <v>12.9</v>
      </c>
      <c r="Q2806" s="14">
        <f t="shared" si="95"/>
        <v>4.0999999999999996</v>
      </c>
      <c r="R2806" s="169">
        <f t="shared" si="96"/>
        <v>3.2666666666666662</v>
      </c>
    </row>
    <row r="2807" spans="13:18" x14ac:dyDescent="0.2">
      <c r="M2807" s="168" t="s">
        <v>63</v>
      </c>
      <c r="N2807" s="14" t="s">
        <v>64</v>
      </c>
      <c r="O2807" s="167">
        <v>40740</v>
      </c>
      <c r="P2807" s="14">
        <v>15.5</v>
      </c>
      <c r="Q2807" s="14">
        <f t="shared" si="95"/>
        <v>1.5</v>
      </c>
      <c r="R2807" s="169">
        <f t="shared" si="96"/>
        <v>2.3666666666666667</v>
      </c>
    </row>
    <row r="2808" spans="13:18" x14ac:dyDescent="0.2">
      <c r="M2808" s="168" t="s">
        <v>63</v>
      </c>
      <c r="N2808" s="14" t="s">
        <v>64</v>
      </c>
      <c r="O2808" s="167">
        <v>40741</v>
      </c>
      <c r="P2808" s="14">
        <v>15.9</v>
      </c>
      <c r="Q2808" s="14">
        <f t="shared" si="95"/>
        <v>1.0999999999999996</v>
      </c>
      <c r="R2808" s="169">
        <f t="shared" si="96"/>
        <v>2.2333333333333329</v>
      </c>
    </row>
    <row r="2809" spans="13:18" x14ac:dyDescent="0.2">
      <c r="M2809" s="168" t="s">
        <v>63</v>
      </c>
      <c r="N2809" s="14" t="s">
        <v>64</v>
      </c>
      <c r="O2809" s="167">
        <v>40742</v>
      </c>
      <c r="P2809" s="14">
        <v>15.1</v>
      </c>
      <c r="Q2809" s="14">
        <f t="shared" si="95"/>
        <v>1.9000000000000004</v>
      </c>
      <c r="R2809" s="169">
        <f t="shared" si="96"/>
        <v>1.5</v>
      </c>
    </row>
    <row r="2810" spans="13:18" x14ac:dyDescent="0.2">
      <c r="M2810" s="168" t="s">
        <v>63</v>
      </c>
      <c r="N2810" s="14" t="s">
        <v>64</v>
      </c>
      <c r="O2810" s="167">
        <v>40743</v>
      </c>
      <c r="P2810" s="14">
        <v>15.7</v>
      </c>
      <c r="Q2810" s="14">
        <f t="shared" si="95"/>
        <v>1.3000000000000007</v>
      </c>
      <c r="R2810" s="169">
        <f t="shared" si="96"/>
        <v>1.4333333333333336</v>
      </c>
    </row>
    <row r="2811" spans="13:18" x14ac:dyDescent="0.2">
      <c r="M2811" s="168" t="s">
        <v>63</v>
      </c>
      <c r="N2811" s="14" t="s">
        <v>64</v>
      </c>
      <c r="O2811" s="167">
        <v>40744</v>
      </c>
      <c r="P2811" s="14">
        <v>15.6</v>
      </c>
      <c r="Q2811" s="14">
        <f t="shared" si="95"/>
        <v>1.4000000000000004</v>
      </c>
      <c r="R2811" s="169">
        <f t="shared" si="96"/>
        <v>1.5333333333333339</v>
      </c>
    </row>
    <row r="2812" spans="13:18" x14ac:dyDescent="0.2">
      <c r="M2812" s="168" t="s">
        <v>63</v>
      </c>
      <c r="N2812" s="14" t="s">
        <v>64</v>
      </c>
      <c r="O2812" s="167">
        <v>40745</v>
      </c>
      <c r="P2812" s="14">
        <v>17.899999999999999</v>
      </c>
      <c r="Q2812" s="14">
        <f t="shared" si="95"/>
        <v>0</v>
      </c>
      <c r="R2812" s="169">
        <f t="shared" si="96"/>
        <v>0.90000000000000036</v>
      </c>
    </row>
    <row r="2813" spans="13:18" x14ac:dyDescent="0.2">
      <c r="M2813" s="168" t="s">
        <v>63</v>
      </c>
      <c r="N2813" s="14" t="s">
        <v>64</v>
      </c>
      <c r="O2813" s="167">
        <v>40746</v>
      </c>
      <c r="P2813" s="14">
        <v>16.600000000000001</v>
      </c>
      <c r="Q2813" s="14">
        <f t="shared" si="95"/>
        <v>0.39999999999999858</v>
      </c>
      <c r="R2813" s="169">
        <f t="shared" si="96"/>
        <v>0.59999999999999964</v>
      </c>
    </row>
    <row r="2814" spans="13:18" x14ac:dyDescent="0.2">
      <c r="M2814" s="168" t="s">
        <v>63</v>
      </c>
      <c r="N2814" s="14" t="s">
        <v>64</v>
      </c>
      <c r="O2814" s="167">
        <v>40747</v>
      </c>
      <c r="P2814" s="14">
        <v>20.100000000000001</v>
      </c>
      <c r="Q2814" s="14">
        <f t="shared" si="95"/>
        <v>0</v>
      </c>
      <c r="R2814" s="169">
        <f t="shared" si="96"/>
        <v>0.13333333333333286</v>
      </c>
    </row>
    <row r="2815" spans="13:18" x14ac:dyDescent="0.2">
      <c r="M2815" s="168" t="s">
        <v>63</v>
      </c>
      <c r="N2815" s="14" t="s">
        <v>64</v>
      </c>
      <c r="O2815" s="167">
        <v>40748</v>
      </c>
      <c r="P2815" s="14">
        <v>16.7</v>
      </c>
      <c r="Q2815" s="14">
        <f t="shared" si="95"/>
        <v>0.30000000000000071</v>
      </c>
      <c r="R2815" s="169">
        <f t="shared" si="96"/>
        <v>0.23333333333333309</v>
      </c>
    </row>
    <row r="2816" spans="13:18" x14ac:dyDescent="0.2">
      <c r="M2816" s="168" t="s">
        <v>63</v>
      </c>
      <c r="N2816" s="14" t="s">
        <v>64</v>
      </c>
      <c r="O2816" s="167">
        <v>40749</v>
      </c>
      <c r="P2816" s="14">
        <v>14.1</v>
      </c>
      <c r="Q2816" s="14">
        <f t="shared" si="95"/>
        <v>2.9000000000000004</v>
      </c>
      <c r="R2816" s="169">
        <f t="shared" si="96"/>
        <v>1.0666666666666671</v>
      </c>
    </row>
    <row r="2817" spans="13:18" x14ac:dyDescent="0.2">
      <c r="M2817" s="168" t="s">
        <v>63</v>
      </c>
      <c r="N2817" s="14" t="s">
        <v>64</v>
      </c>
      <c r="O2817" s="167">
        <v>40750</v>
      </c>
      <c r="P2817" s="14">
        <v>16.2</v>
      </c>
      <c r="Q2817" s="14">
        <f t="shared" si="95"/>
        <v>0.80000000000000071</v>
      </c>
      <c r="R2817" s="169">
        <f t="shared" si="96"/>
        <v>1.3333333333333339</v>
      </c>
    </row>
    <row r="2818" spans="13:18" x14ac:dyDescent="0.2">
      <c r="M2818" s="168" t="s">
        <v>63</v>
      </c>
      <c r="N2818" s="14" t="s">
        <v>64</v>
      </c>
      <c r="O2818" s="167">
        <v>40751</v>
      </c>
      <c r="P2818" s="14">
        <v>19.100000000000001</v>
      </c>
      <c r="Q2818" s="14">
        <f t="shared" si="95"/>
        <v>0</v>
      </c>
      <c r="R2818" s="169">
        <f t="shared" si="96"/>
        <v>1.2333333333333336</v>
      </c>
    </row>
    <row r="2819" spans="13:18" x14ac:dyDescent="0.2">
      <c r="M2819" s="168" t="s">
        <v>63</v>
      </c>
      <c r="N2819" s="14" t="s">
        <v>64</v>
      </c>
      <c r="O2819" s="167">
        <v>40752</v>
      </c>
      <c r="P2819" s="14">
        <v>20.6</v>
      </c>
      <c r="Q2819" s="14">
        <f t="shared" si="95"/>
        <v>0</v>
      </c>
      <c r="R2819" s="169">
        <f t="shared" si="96"/>
        <v>0.26666666666666689</v>
      </c>
    </row>
    <row r="2820" spans="13:18" x14ac:dyDescent="0.2">
      <c r="M2820" s="168" t="s">
        <v>63</v>
      </c>
      <c r="N2820" s="14" t="s">
        <v>64</v>
      </c>
      <c r="O2820" s="167">
        <v>40753</v>
      </c>
      <c r="P2820" s="14">
        <v>19.899999999999999</v>
      </c>
      <c r="Q2820" s="14">
        <f t="shared" si="95"/>
        <v>0</v>
      </c>
      <c r="R2820" s="169">
        <f t="shared" si="96"/>
        <v>0</v>
      </c>
    </row>
    <row r="2821" spans="13:18" x14ac:dyDescent="0.2">
      <c r="M2821" s="168" t="s">
        <v>63</v>
      </c>
      <c r="N2821" s="14" t="s">
        <v>64</v>
      </c>
      <c r="O2821" s="167">
        <v>40754</v>
      </c>
      <c r="P2821" s="14">
        <v>21.2</v>
      </c>
      <c r="Q2821" s="14">
        <f t="shared" si="95"/>
        <v>0</v>
      </c>
      <c r="R2821" s="169">
        <f t="shared" si="96"/>
        <v>0</v>
      </c>
    </row>
    <row r="2822" spans="13:18" x14ac:dyDescent="0.2">
      <c r="M2822" s="168" t="s">
        <v>63</v>
      </c>
      <c r="N2822" s="14" t="s">
        <v>64</v>
      </c>
      <c r="O2822" s="167">
        <v>40755</v>
      </c>
      <c r="P2822" s="14">
        <v>19.3</v>
      </c>
      <c r="Q2822" s="14">
        <f t="shared" si="95"/>
        <v>0</v>
      </c>
      <c r="R2822" s="169">
        <f t="shared" si="96"/>
        <v>0</v>
      </c>
    </row>
    <row r="2823" spans="13:18" x14ac:dyDescent="0.2">
      <c r="M2823" s="168" t="s">
        <v>63</v>
      </c>
      <c r="N2823" s="14" t="s">
        <v>64</v>
      </c>
      <c r="O2823" s="167">
        <v>40756</v>
      </c>
      <c r="P2823" s="14">
        <v>18.899999999999999</v>
      </c>
      <c r="Q2823" s="14">
        <f t="shared" si="95"/>
        <v>0</v>
      </c>
      <c r="R2823" s="169">
        <f t="shared" si="96"/>
        <v>0</v>
      </c>
    </row>
    <row r="2824" spans="13:18" x14ac:dyDescent="0.2">
      <c r="M2824" s="168" t="s">
        <v>63</v>
      </c>
      <c r="N2824" s="14" t="s">
        <v>64</v>
      </c>
      <c r="O2824" s="167">
        <v>40757</v>
      </c>
      <c r="P2824" s="14">
        <v>19.600000000000001</v>
      </c>
      <c r="Q2824" s="14">
        <f t="shared" si="95"/>
        <v>0</v>
      </c>
      <c r="R2824" s="169">
        <f t="shared" si="96"/>
        <v>0</v>
      </c>
    </row>
    <row r="2825" spans="13:18" x14ac:dyDescent="0.2">
      <c r="M2825" s="168" t="s">
        <v>63</v>
      </c>
      <c r="N2825" s="14" t="s">
        <v>64</v>
      </c>
      <c r="O2825" s="167">
        <v>40758</v>
      </c>
      <c r="P2825" s="14">
        <v>20.100000000000001</v>
      </c>
      <c r="Q2825" s="14">
        <f t="shared" si="95"/>
        <v>0</v>
      </c>
      <c r="R2825" s="169">
        <f t="shared" si="96"/>
        <v>0</v>
      </c>
    </row>
    <row r="2826" spans="13:18" x14ac:dyDescent="0.2">
      <c r="M2826" s="168" t="s">
        <v>63</v>
      </c>
      <c r="N2826" s="14" t="s">
        <v>64</v>
      </c>
      <c r="O2826" s="167">
        <v>40759</v>
      </c>
      <c r="P2826" s="14">
        <v>18.5</v>
      </c>
      <c r="Q2826" s="14">
        <f t="shared" si="95"/>
        <v>0</v>
      </c>
      <c r="R2826" s="169">
        <f t="shared" si="96"/>
        <v>0</v>
      </c>
    </row>
    <row r="2827" spans="13:18" x14ac:dyDescent="0.2">
      <c r="M2827" s="168" t="s">
        <v>63</v>
      </c>
      <c r="N2827" s="14" t="s">
        <v>64</v>
      </c>
      <c r="O2827" s="167">
        <v>40760</v>
      </c>
      <c r="P2827" s="14">
        <v>15.3</v>
      </c>
      <c r="Q2827" s="14">
        <f t="shared" si="95"/>
        <v>1.6999999999999993</v>
      </c>
      <c r="R2827" s="169">
        <f t="shared" si="96"/>
        <v>0.56666666666666643</v>
      </c>
    </row>
    <row r="2828" spans="13:18" x14ac:dyDescent="0.2">
      <c r="M2828" s="168" t="s">
        <v>63</v>
      </c>
      <c r="N2828" s="14" t="s">
        <v>64</v>
      </c>
      <c r="O2828" s="167">
        <v>40761</v>
      </c>
      <c r="P2828" s="14">
        <v>18.399999999999999</v>
      </c>
      <c r="Q2828" s="14">
        <f t="shared" si="95"/>
        <v>0</v>
      </c>
      <c r="R2828" s="169">
        <f t="shared" si="96"/>
        <v>0.56666666666666643</v>
      </c>
    </row>
    <row r="2829" spans="13:18" x14ac:dyDescent="0.2">
      <c r="M2829" s="168" t="s">
        <v>63</v>
      </c>
      <c r="N2829" s="14" t="s">
        <v>64</v>
      </c>
      <c r="O2829" s="167">
        <v>40762</v>
      </c>
      <c r="P2829" s="14">
        <v>14.1</v>
      </c>
      <c r="Q2829" s="14">
        <f t="shared" ref="Q2829:Q2892" si="97">IF($D$45&gt;P2829,$D$45-P2829,0)</f>
        <v>2.9000000000000004</v>
      </c>
      <c r="R2829" s="169">
        <f t="shared" si="96"/>
        <v>1.5333333333333332</v>
      </c>
    </row>
    <row r="2830" spans="13:18" x14ac:dyDescent="0.2">
      <c r="M2830" s="168" t="s">
        <v>63</v>
      </c>
      <c r="N2830" s="14" t="s">
        <v>64</v>
      </c>
      <c r="O2830" s="167">
        <v>40763</v>
      </c>
      <c r="P2830" s="14">
        <v>14.9</v>
      </c>
      <c r="Q2830" s="14">
        <f t="shared" si="97"/>
        <v>2.0999999999999996</v>
      </c>
      <c r="R2830" s="169">
        <f t="shared" si="96"/>
        <v>1.6666666666666667</v>
      </c>
    </row>
    <row r="2831" spans="13:18" x14ac:dyDescent="0.2">
      <c r="M2831" s="168" t="s">
        <v>63</v>
      </c>
      <c r="N2831" s="14" t="s">
        <v>64</v>
      </c>
      <c r="O2831" s="167">
        <v>40764</v>
      </c>
      <c r="P2831" s="14">
        <v>13.9</v>
      </c>
      <c r="Q2831" s="14">
        <f t="shared" si="97"/>
        <v>3.0999999999999996</v>
      </c>
      <c r="R2831" s="169">
        <f t="shared" ref="R2831:R2894" si="98">AVERAGE(Q2829:Q2831)</f>
        <v>2.6999999999999997</v>
      </c>
    </row>
    <row r="2832" spans="13:18" x14ac:dyDescent="0.2">
      <c r="M2832" s="168" t="s">
        <v>63</v>
      </c>
      <c r="N2832" s="14" t="s">
        <v>64</v>
      </c>
      <c r="O2832" s="167">
        <v>40765</v>
      </c>
      <c r="P2832" s="14">
        <v>10.6</v>
      </c>
      <c r="Q2832" s="14">
        <f t="shared" si="97"/>
        <v>6.4</v>
      </c>
      <c r="R2832" s="169">
        <f t="shared" si="98"/>
        <v>3.8666666666666667</v>
      </c>
    </row>
    <row r="2833" spans="13:18" x14ac:dyDescent="0.2">
      <c r="M2833" s="168" t="s">
        <v>63</v>
      </c>
      <c r="N2833" s="14" t="s">
        <v>64</v>
      </c>
      <c r="O2833" s="167">
        <v>40766</v>
      </c>
      <c r="P2833" s="14">
        <v>11.7</v>
      </c>
      <c r="Q2833" s="14">
        <f t="shared" si="97"/>
        <v>5.3000000000000007</v>
      </c>
      <c r="R2833" s="169">
        <f t="shared" si="98"/>
        <v>4.9333333333333336</v>
      </c>
    </row>
    <row r="2834" spans="13:18" x14ac:dyDescent="0.2">
      <c r="M2834" s="168" t="s">
        <v>63</v>
      </c>
      <c r="N2834" s="14" t="s">
        <v>64</v>
      </c>
      <c r="O2834" s="167">
        <v>40767</v>
      </c>
      <c r="P2834" s="14">
        <v>12.7</v>
      </c>
      <c r="Q2834" s="14">
        <f t="shared" si="97"/>
        <v>4.3000000000000007</v>
      </c>
      <c r="R2834" s="169">
        <f t="shared" si="98"/>
        <v>5.333333333333333</v>
      </c>
    </row>
    <row r="2835" spans="13:18" x14ac:dyDescent="0.2">
      <c r="M2835" s="168" t="s">
        <v>63</v>
      </c>
      <c r="N2835" s="14" t="s">
        <v>64</v>
      </c>
      <c r="O2835" s="167">
        <v>40768</v>
      </c>
      <c r="P2835" s="14">
        <v>13.1</v>
      </c>
      <c r="Q2835" s="14">
        <f t="shared" si="97"/>
        <v>3.9000000000000004</v>
      </c>
      <c r="R2835" s="169">
        <f t="shared" si="98"/>
        <v>4.5000000000000009</v>
      </c>
    </row>
    <row r="2836" spans="13:18" x14ac:dyDescent="0.2">
      <c r="M2836" s="168" t="s">
        <v>63</v>
      </c>
      <c r="N2836" s="14" t="s">
        <v>64</v>
      </c>
      <c r="O2836" s="167">
        <v>40769</v>
      </c>
      <c r="P2836" s="14">
        <v>15</v>
      </c>
      <c r="Q2836" s="14">
        <f t="shared" si="97"/>
        <v>2</v>
      </c>
      <c r="R2836" s="169">
        <f t="shared" si="98"/>
        <v>3.4000000000000004</v>
      </c>
    </row>
    <row r="2837" spans="13:18" x14ac:dyDescent="0.2">
      <c r="M2837" s="168" t="s">
        <v>63</v>
      </c>
      <c r="N2837" s="14" t="s">
        <v>64</v>
      </c>
      <c r="O2837" s="167">
        <v>40770</v>
      </c>
      <c r="P2837" s="14">
        <v>16.100000000000001</v>
      </c>
      <c r="Q2837" s="14">
        <f t="shared" si="97"/>
        <v>0.89999999999999858</v>
      </c>
      <c r="R2837" s="169">
        <f t="shared" si="98"/>
        <v>2.2666666666666662</v>
      </c>
    </row>
    <row r="2838" spans="13:18" x14ac:dyDescent="0.2">
      <c r="M2838" s="168" t="s">
        <v>63</v>
      </c>
      <c r="N2838" s="14" t="s">
        <v>64</v>
      </c>
      <c r="O2838" s="167">
        <v>40771</v>
      </c>
      <c r="P2838" s="14">
        <v>15.3</v>
      </c>
      <c r="Q2838" s="14">
        <f t="shared" si="97"/>
        <v>1.6999999999999993</v>
      </c>
      <c r="R2838" s="169">
        <f t="shared" si="98"/>
        <v>1.5333333333333325</v>
      </c>
    </row>
    <row r="2839" spans="13:18" x14ac:dyDescent="0.2">
      <c r="M2839" s="168" t="s">
        <v>63</v>
      </c>
      <c r="N2839" s="14" t="s">
        <v>64</v>
      </c>
      <c r="O2839" s="167">
        <v>40772</v>
      </c>
      <c r="P2839" s="14">
        <v>14.3</v>
      </c>
      <c r="Q2839" s="14">
        <f t="shared" si="97"/>
        <v>2.6999999999999993</v>
      </c>
      <c r="R2839" s="169">
        <f t="shared" si="98"/>
        <v>1.7666666666666657</v>
      </c>
    </row>
    <row r="2840" spans="13:18" x14ac:dyDescent="0.2">
      <c r="M2840" s="168" t="s">
        <v>63</v>
      </c>
      <c r="N2840" s="14" t="s">
        <v>64</v>
      </c>
      <c r="O2840" s="167">
        <v>40773</v>
      </c>
      <c r="P2840" s="14">
        <v>14.3</v>
      </c>
      <c r="Q2840" s="14">
        <f t="shared" si="97"/>
        <v>2.6999999999999993</v>
      </c>
      <c r="R2840" s="169">
        <f t="shared" si="98"/>
        <v>2.3666666666666658</v>
      </c>
    </row>
    <row r="2841" spans="13:18" x14ac:dyDescent="0.2">
      <c r="M2841" s="168" t="s">
        <v>63</v>
      </c>
      <c r="N2841" s="14" t="s">
        <v>64</v>
      </c>
      <c r="O2841" s="167">
        <v>40774</v>
      </c>
      <c r="P2841" s="14">
        <v>11.8</v>
      </c>
      <c r="Q2841" s="14">
        <f t="shared" si="97"/>
        <v>5.1999999999999993</v>
      </c>
      <c r="R2841" s="169">
        <f t="shared" si="98"/>
        <v>3.5333333333333328</v>
      </c>
    </row>
    <row r="2842" spans="13:18" x14ac:dyDescent="0.2">
      <c r="M2842" s="168" t="s">
        <v>63</v>
      </c>
      <c r="N2842" s="14" t="s">
        <v>64</v>
      </c>
      <c r="O2842" s="167">
        <v>40775</v>
      </c>
      <c r="P2842" s="14">
        <v>13.4</v>
      </c>
      <c r="Q2842" s="14">
        <f t="shared" si="97"/>
        <v>3.5999999999999996</v>
      </c>
      <c r="R2842" s="169">
        <f t="shared" si="98"/>
        <v>3.8333333333333326</v>
      </c>
    </row>
    <row r="2843" spans="13:18" x14ac:dyDescent="0.2">
      <c r="M2843" s="168" t="s">
        <v>63</v>
      </c>
      <c r="N2843" s="14" t="s">
        <v>64</v>
      </c>
      <c r="O2843" s="167">
        <v>40776</v>
      </c>
      <c r="P2843" s="14">
        <v>12.5</v>
      </c>
      <c r="Q2843" s="14">
        <f t="shared" si="97"/>
        <v>4.5</v>
      </c>
      <c r="R2843" s="169">
        <f t="shared" si="98"/>
        <v>4.4333333333333327</v>
      </c>
    </row>
    <row r="2844" spans="13:18" x14ac:dyDescent="0.2">
      <c r="M2844" s="168" t="s">
        <v>63</v>
      </c>
      <c r="N2844" s="14" t="s">
        <v>64</v>
      </c>
      <c r="O2844" s="167">
        <v>40777</v>
      </c>
      <c r="P2844" s="14">
        <v>15.5</v>
      </c>
      <c r="Q2844" s="14">
        <f t="shared" si="97"/>
        <v>1.5</v>
      </c>
      <c r="R2844" s="169">
        <f t="shared" si="98"/>
        <v>3.1999999999999997</v>
      </c>
    </row>
    <row r="2845" spans="13:18" x14ac:dyDescent="0.2">
      <c r="M2845" s="168" t="s">
        <v>63</v>
      </c>
      <c r="N2845" s="14" t="s">
        <v>64</v>
      </c>
      <c r="O2845" s="167">
        <v>40778</v>
      </c>
      <c r="P2845" s="14">
        <v>14.6</v>
      </c>
      <c r="Q2845" s="14">
        <f t="shared" si="97"/>
        <v>2.4000000000000004</v>
      </c>
      <c r="R2845" s="169">
        <f t="shared" si="98"/>
        <v>2.8000000000000003</v>
      </c>
    </row>
    <row r="2846" spans="13:18" x14ac:dyDescent="0.2">
      <c r="M2846" s="168" t="s">
        <v>63</v>
      </c>
      <c r="N2846" s="14" t="s">
        <v>64</v>
      </c>
      <c r="O2846" s="167">
        <v>40779</v>
      </c>
      <c r="P2846" s="14">
        <v>14.3</v>
      </c>
      <c r="Q2846" s="14">
        <f t="shared" si="97"/>
        <v>2.6999999999999993</v>
      </c>
      <c r="R2846" s="169">
        <f t="shared" si="98"/>
        <v>2.1999999999999997</v>
      </c>
    </row>
    <row r="2847" spans="13:18" x14ac:dyDescent="0.2">
      <c r="M2847" s="168" t="s">
        <v>63</v>
      </c>
      <c r="N2847" s="14" t="s">
        <v>64</v>
      </c>
      <c r="O2847" s="167">
        <v>40780</v>
      </c>
      <c r="P2847" s="14">
        <v>15.9</v>
      </c>
      <c r="Q2847" s="14">
        <f t="shared" si="97"/>
        <v>1.0999999999999996</v>
      </c>
      <c r="R2847" s="169">
        <f t="shared" si="98"/>
        <v>2.0666666666666664</v>
      </c>
    </row>
    <row r="2848" spans="13:18" x14ac:dyDescent="0.2">
      <c r="M2848" s="168" t="s">
        <v>63</v>
      </c>
      <c r="N2848" s="14" t="s">
        <v>64</v>
      </c>
      <c r="O2848" s="167">
        <v>40781</v>
      </c>
      <c r="P2848" s="14">
        <v>18.5</v>
      </c>
      <c r="Q2848" s="14">
        <f t="shared" si="97"/>
        <v>0</v>
      </c>
      <c r="R2848" s="169">
        <f t="shared" si="98"/>
        <v>1.2666666666666664</v>
      </c>
    </row>
    <row r="2849" spans="13:18" x14ac:dyDescent="0.2">
      <c r="M2849" s="168" t="s">
        <v>63</v>
      </c>
      <c r="N2849" s="14" t="s">
        <v>64</v>
      </c>
      <c r="O2849" s="167">
        <v>40782</v>
      </c>
      <c r="P2849" s="14">
        <v>19.2</v>
      </c>
      <c r="Q2849" s="14">
        <f t="shared" si="97"/>
        <v>0</v>
      </c>
      <c r="R2849" s="169">
        <f t="shared" si="98"/>
        <v>0.36666666666666653</v>
      </c>
    </row>
    <row r="2850" spans="13:18" x14ac:dyDescent="0.2">
      <c r="M2850" s="168" t="s">
        <v>63</v>
      </c>
      <c r="N2850" s="14" t="s">
        <v>64</v>
      </c>
      <c r="O2850" s="167">
        <v>40783</v>
      </c>
      <c r="P2850" s="14">
        <v>13.7</v>
      </c>
      <c r="Q2850" s="14">
        <f t="shared" si="97"/>
        <v>3.3000000000000007</v>
      </c>
      <c r="R2850" s="169">
        <f t="shared" si="98"/>
        <v>1.1000000000000003</v>
      </c>
    </row>
    <row r="2851" spans="13:18" x14ac:dyDescent="0.2">
      <c r="M2851" s="168" t="s">
        <v>63</v>
      </c>
      <c r="N2851" s="14" t="s">
        <v>64</v>
      </c>
      <c r="O2851" s="167">
        <v>40784</v>
      </c>
      <c r="P2851" s="14">
        <v>12.1</v>
      </c>
      <c r="Q2851" s="14">
        <f t="shared" si="97"/>
        <v>4.9000000000000004</v>
      </c>
      <c r="R2851" s="169">
        <f t="shared" si="98"/>
        <v>2.7333333333333338</v>
      </c>
    </row>
    <row r="2852" spans="13:18" x14ac:dyDescent="0.2">
      <c r="M2852" s="168" t="s">
        <v>63</v>
      </c>
      <c r="N2852" s="14" t="s">
        <v>64</v>
      </c>
      <c r="O2852" s="167">
        <v>40785</v>
      </c>
      <c r="P2852" s="14">
        <v>12.7</v>
      </c>
      <c r="Q2852" s="14">
        <f t="shared" si="97"/>
        <v>4.3000000000000007</v>
      </c>
      <c r="R2852" s="169">
        <f t="shared" si="98"/>
        <v>4.166666666666667</v>
      </c>
    </row>
    <row r="2853" spans="13:18" x14ac:dyDescent="0.2">
      <c r="M2853" s="168" t="s">
        <v>63</v>
      </c>
      <c r="N2853" s="14" t="s">
        <v>64</v>
      </c>
      <c r="O2853" s="167">
        <v>40786</v>
      </c>
      <c r="P2853" s="14">
        <v>13.3</v>
      </c>
      <c r="Q2853" s="14">
        <f t="shared" si="97"/>
        <v>3.6999999999999993</v>
      </c>
      <c r="R2853" s="169">
        <f t="shared" si="98"/>
        <v>4.3</v>
      </c>
    </row>
    <row r="2854" spans="13:18" x14ac:dyDescent="0.2">
      <c r="M2854" s="168" t="s">
        <v>63</v>
      </c>
      <c r="N2854" s="14" t="s">
        <v>64</v>
      </c>
      <c r="O2854" s="167">
        <v>40787</v>
      </c>
      <c r="P2854" s="14">
        <v>12</v>
      </c>
      <c r="Q2854" s="14">
        <f t="shared" si="97"/>
        <v>5</v>
      </c>
      <c r="R2854" s="169">
        <f t="shared" si="98"/>
        <v>4.333333333333333</v>
      </c>
    </row>
    <row r="2855" spans="13:18" x14ac:dyDescent="0.2">
      <c r="M2855" s="168" t="s">
        <v>63</v>
      </c>
      <c r="N2855" s="14" t="s">
        <v>64</v>
      </c>
      <c r="O2855" s="167">
        <v>40788</v>
      </c>
      <c r="P2855" s="14">
        <v>11.3</v>
      </c>
      <c r="Q2855" s="14">
        <f t="shared" si="97"/>
        <v>5.6999999999999993</v>
      </c>
      <c r="R2855" s="169">
        <f t="shared" si="98"/>
        <v>4.8</v>
      </c>
    </row>
    <row r="2856" spans="13:18" x14ac:dyDescent="0.2">
      <c r="M2856" s="168" t="s">
        <v>63</v>
      </c>
      <c r="N2856" s="14" t="s">
        <v>64</v>
      </c>
      <c r="O2856" s="167">
        <v>40789</v>
      </c>
      <c r="P2856" s="14">
        <v>11.7</v>
      </c>
      <c r="Q2856" s="14">
        <f t="shared" si="97"/>
        <v>5.3000000000000007</v>
      </c>
      <c r="R2856" s="169">
        <f t="shared" si="98"/>
        <v>5.333333333333333</v>
      </c>
    </row>
    <row r="2857" spans="13:18" x14ac:dyDescent="0.2">
      <c r="M2857" s="168" t="s">
        <v>63</v>
      </c>
      <c r="N2857" s="14" t="s">
        <v>64</v>
      </c>
      <c r="O2857" s="167">
        <v>40790</v>
      </c>
      <c r="P2857" s="14">
        <v>16</v>
      </c>
      <c r="Q2857" s="14">
        <f t="shared" si="97"/>
        <v>1</v>
      </c>
      <c r="R2857" s="169">
        <f t="shared" si="98"/>
        <v>4</v>
      </c>
    </row>
    <row r="2858" spans="13:18" x14ac:dyDescent="0.2">
      <c r="M2858" s="168" t="s">
        <v>63</v>
      </c>
      <c r="N2858" s="14" t="s">
        <v>64</v>
      </c>
      <c r="O2858" s="167">
        <v>40791</v>
      </c>
      <c r="P2858" s="14">
        <v>15.7</v>
      </c>
      <c r="Q2858" s="14">
        <f t="shared" si="97"/>
        <v>1.3000000000000007</v>
      </c>
      <c r="R2858" s="169">
        <f t="shared" si="98"/>
        <v>2.5333333333333337</v>
      </c>
    </row>
    <row r="2859" spans="13:18" x14ac:dyDescent="0.2">
      <c r="M2859" s="168" t="s">
        <v>63</v>
      </c>
      <c r="N2859" s="14" t="s">
        <v>64</v>
      </c>
      <c r="O2859" s="167">
        <v>40792</v>
      </c>
      <c r="P2859" s="14">
        <v>13</v>
      </c>
      <c r="Q2859" s="14">
        <f t="shared" si="97"/>
        <v>4</v>
      </c>
      <c r="R2859" s="169">
        <f t="shared" si="98"/>
        <v>2.1</v>
      </c>
    </row>
    <row r="2860" spans="13:18" x14ac:dyDescent="0.2">
      <c r="M2860" s="168" t="s">
        <v>63</v>
      </c>
      <c r="N2860" s="14" t="s">
        <v>64</v>
      </c>
      <c r="O2860" s="167">
        <v>40793</v>
      </c>
      <c r="P2860" s="14">
        <v>12.4</v>
      </c>
      <c r="Q2860" s="14">
        <f t="shared" si="97"/>
        <v>4.5999999999999996</v>
      </c>
      <c r="R2860" s="169">
        <f t="shared" si="98"/>
        <v>3.3000000000000003</v>
      </c>
    </row>
    <row r="2861" spans="13:18" x14ac:dyDescent="0.2">
      <c r="M2861" s="168" t="s">
        <v>63</v>
      </c>
      <c r="N2861" s="14" t="s">
        <v>64</v>
      </c>
      <c r="O2861" s="167">
        <v>40794</v>
      </c>
      <c r="P2861" s="14">
        <v>10.1</v>
      </c>
      <c r="Q2861" s="14">
        <f t="shared" si="97"/>
        <v>6.9</v>
      </c>
      <c r="R2861" s="169">
        <f t="shared" si="98"/>
        <v>5.166666666666667</v>
      </c>
    </row>
    <row r="2862" spans="13:18" x14ac:dyDescent="0.2">
      <c r="M2862" s="168" t="s">
        <v>63</v>
      </c>
      <c r="N2862" s="14" t="s">
        <v>64</v>
      </c>
      <c r="O2862" s="167">
        <v>40795</v>
      </c>
      <c r="P2862" s="14">
        <v>9.8000000000000007</v>
      </c>
      <c r="Q2862" s="14">
        <f t="shared" si="97"/>
        <v>7.1999999999999993</v>
      </c>
      <c r="R2862" s="169">
        <f t="shared" si="98"/>
        <v>6.2333333333333334</v>
      </c>
    </row>
    <row r="2863" spans="13:18" x14ac:dyDescent="0.2">
      <c r="M2863" s="168" t="s">
        <v>63</v>
      </c>
      <c r="N2863" s="14" t="s">
        <v>64</v>
      </c>
      <c r="O2863" s="167">
        <v>40796</v>
      </c>
      <c r="P2863" s="14">
        <v>11.6</v>
      </c>
      <c r="Q2863" s="14">
        <f t="shared" si="97"/>
        <v>5.4</v>
      </c>
      <c r="R2863" s="169">
        <f t="shared" si="98"/>
        <v>6.5</v>
      </c>
    </row>
    <row r="2864" spans="13:18" x14ac:dyDescent="0.2">
      <c r="M2864" s="168" t="s">
        <v>63</v>
      </c>
      <c r="N2864" s="14" t="s">
        <v>64</v>
      </c>
      <c r="O2864" s="167">
        <v>40797</v>
      </c>
      <c r="P2864" s="14">
        <v>13.9</v>
      </c>
      <c r="Q2864" s="14">
        <f t="shared" si="97"/>
        <v>3.0999999999999996</v>
      </c>
      <c r="R2864" s="169">
        <f t="shared" si="98"/>
        <v>5.2333333333333334</v>
      </c>
    </row>
    <row r="2865" spans="13:18" x14ac:dyDescent="0.2">
      <c r="M2865" s="168" t="s">
        <v>63</v>
      </c>
      <c r="N2865" s="14" t="s">
        <v>64</v>
      </c>
      <c r="O2865" s="167">
        <v>40798</v>
      </c>
      <c r="P2865" s="14">
        <v>13.4</v>
      </c>
      <c r="Q2865" s="14">
        <f t="shared" si="97"/>
        <v>3.5999999999999996</v>
      </c>
      <c r="R2865" s="169">
        <f t="shared" si="98"/>
        <v>4.0333333333333332</v>
      </c>
    </row>
    <row r="2866" spans="13:18" x14ac:dyDescent="0.2">
      <c r="M2866" s="168" t="s">
        <v>63</v>
      </c>
      <c r="N2866" s="14" t="s">
        <v>64</v>
      </c>
      <c r="O2866" s="167">
        <v>40799</v>
      </c>
      <c r="P2866" s="14">
        <v>13.4</v>
      </c>
      <c r="Q2866" s="14">
        <f t="shared" si="97"/>
        <v>3.5999999999999996</v>
      </c>
      <c r="R2866" s="169">
        <f t="shared" si="98"/>
        <v>3.4333333333333331</v>
      </c>
    </row>
    <row r="2867" spans="13:18" x14ac:dyDescent="0.2">
      <c r="M2867" s="168" t="s">
        <v>63</v>
      </c>
      <c r="N2867" s="14" t="s">
        <v>64</v>
      </c>
      <c r="O2867" s="167">
        <v>40800</v>
      </c>
      <c r="P2867" s="14">
        <v>13.3</v>
      </c>
      <c r="Q2867" s="14">
        <f t="shared" si="97"/>
        <v>3.6999999999999993</v>
      </c>
      <c r="R2867" s="169">
        <f t="shared" si="98"/>
        <v>3.6333333333333329</v>
      </c>
    </row>
    <row r="2868" spans="13:18" x14ac:dyDescent="0.2">
      <c r="M2868" s="168" t="s">
        <v>63</v>
      </c>
      <c r="N2868" s="14" t="s">
        <v>64</v>
      </c>
      <c r="O2868" s="167">
        <v>40801</v>
      </c>
      <c r="P2868" s="14">
        <v>10</v>
      </c>
      <c r="Q2868" s="14">
        <f t="shared" si="97"/>
        <v>7</v>
      </c>
      <c r="R2868" s="169">
        <f t="shared" si="98"/>
        <v>4.7666666666666666</v>
      </c>
    </row>
    <row r="2869" spans="13:18" x14ac:dyDescent="0.2">
      <c r="M2869" s="168" t="s">
        <v>63</v>
      </c>
      <c r="N2869" s="14" t="s">
        <v>64</v>
      </c>
      <c r="O2869" s="167">
        <v>40802</v>
      </c>
      <c r="P2869" s="14">
        <v>8</v>
      </c>
      <c r="Q2869" s="14">
        <f t="shared" si="97"/>
        <v>9</v>
      </c>
      <c r="R2869" s="169">
        <f t="shared" si="98"/>
        <v>6.5666666666666664</v>
      </c>
    </row>
    <row r="2870" spans="13:18" x14ac:dyDescent="0.2">
      <c r="M2870" s="168" t="s">
        <v>63</v>
      </c>
      <c r="N2870" s="14" t="s">
        <v>64</v>
      </c>
      <c r="O2870" s="167">
        <v>40803</v>
      </c>
      <c r="P2870" s="14">
        <v>7.1</v>
      </c>
      <c r="Q2870" s="14">
        <f t="shared" si="97"/>
        <v>9.9</v>
      </c>
      <c r="R2870" s="169">
        <f t="shared" si="98"/>
        <v>8.6333333333333329</v>
      </c>
    </row>
    <row r="2871" spans="13:18" x14ac:dyDescent="0.2">
      <c r="M2871" s="168" t="s">
        <v>63</v>
      </c>
      <c r="N2871" s="14" t="s">
        <v>64</v>
      </c>
      <c r="O2871" s="167">
        <v>40804</v>
      </c>
      <c r="P2871" s="14">
        <v>8.9</v>
      </c>
      <c r="Q2871" s="14">
        <f t="shared" si="97"/>
        <v>8.1</v>
      </c>
      <c r="R2871" s="169">
        <f t="shared" si="98"/>
        <v>9</v>
      </c>
    </row>
    <row r="2872" spans="13:18" x14ac:dyDescent="0.2">
      <c r="M2872" s="168" t="s">
        <v>63</v>
      </c>
      <c r="N2872" s="14" t="s">
        <v>64</v>
      </c>
      <c r="O2872" s="167">
        <v>40805</v>
      </c>
      <c r="P2872" s="14">
        <v>11</v>
      </c>
      <c r="Q2872" s="14">
        <f t="shared" si="97"/>
        <v>6</v>
      </c>
      <c r="R2872" s="169">
        <f t="shared" si="98"/>
        <v>8</v>
      </c>
    </row>
    <row r="2873" spans="13:18" x14ac:dyDescent="0.2">
      <c r="M2873" s="168" t="s">
        <v>63</v>
      </c>
      <c r="N2873" s="14" t="s">
        <v>64</v>
      </c>
      <c r="O2873" s="167">
        <v>40806</v>
      </c>
      <c r="P2873" s="14">
        <v>11.3</v>
      </c>
      <c r="Q2873" s="14">
        <f t="shared" si="97"/>
        <v>5.6999999999999993</v>
      </c>
      <c r="R2873" s="169">
        <f t="shared" si="98"/>
        <v>6.5999999999999988</v>
      </c>
    </row>
    <row r="2874" spans="13:18" x14ac:dyDescent="0.2">
      <c r="M2874" s="168" t="s">
        <v>63</v>
      </c>
      <c r="N2874" s="14" t="s">
        <v>64</v>
      </c>
      <c r="O2874" s="167">
        <v>40807</v>
      </c>
      <c r="P2874" s="14">
        <v>11.9</v>
      </c>
      <c r="Q2874" s="14">
        <f t="shared" si="97"/>
        <v>5.0999999999999996</v>
      </c>
      <c r="R2874" s="169">
        <f t="shared" si="98"/>
        <v>5.5999999999999988</v>
      </c>
    </row>
    <row r="2875" spans="13:18" x14ac:dyDescent="0.2">
      <c r="M2875" s="168" t="s">
        <v>63</v>
      </c>
      <c r="N2875" s="14" t="s">
        <v>64</v>
      </c>
      <c r="O2875" s="167">
        <v>40808</v>
      </c>
      <c r="P2875" s="14">
        <v>10</v>
      </c>
      <c r="Q2875" s="14">
        <f t="shared" si="97"/>
        <v>7</v>
      </c>
      <c r="R2875" s="169">
        <f t="shared" si="98"/>
        <v>5.9333333333333327</v>
      </c>
    </row>
    <row r="2876" spans="13:18" x14ac:dyDescent="0.2">
      <c r="M2876" s="168" t="s">
        <v>63</v>
      </c>
      <c r="N2876" s="14" t="s">
        <v>64</v>
      </c>
      <c r="O2876" s="167">
        <v>40809</v>
      </c>
      <c r="P2876" s="14">
        <v>8.3000000000000007</v>
      </c>
      <c r="Q2876" s="14">
        <f t="shared" si="97"/>
        <v>8.6999999999999993</v>
      </c>
      <c r="R2876" s="169">
        <f t="shared" si="98"/>
        <v>6.9333333333333327</v>
      </c>
    </row>
    <row r="2877" spans="13:18" x14ac:dyDescent="0.2">
      <c r="M2877" s="168" t="s">
        <v>63</v>
      </c>
      <c r="N2877" s="14" t="s">
        <v>64</v>
      </c>
      <c r="O2877" s="167">
        <v>40810</v>
      </c>
      <c r="P2877" s="14">
        <v>6.9</v>
      </c>
      <c r="Q2877" s="14">
        <f t="shared" si="97"/>
        <v>10.1</v>
      </c>
      <c r="R2877" s="169">
        <f t="shared" si="98"/>
        <v>8.6</v>
      </c>
    </row>
    <row r="2878" spans="13:18" x14ac:dyDescent="0.2">
      <c r="M2878" s="168" t="s">
        <v>63</v>
      </c>
      <c r="N2878" s="14" t="s">
        <v>64</v>
      </c>
      <c r="O2878" s="167">
        <v>40811</v>
      </c>
      <c r="P2878" s="14">
        <v>11.9</v>
      </c>
      <c r="Q2878" s="14">
        <f t="shared" si="97"/>
        <v>5.0999999999999996</v>
      </c>
      <c r="R2878" s="169">
        <f t="shared" si="98"/>
        <v>7.9666666666666659</v>
      </c>
    </row>
    <row r="2879" spans="13:18" x14ac:dyDescent="0.2">
      <c r="M2879" s="168" t="s">
        <v>63</v>
      </c>
      <c r="N2879" s="14" t="s">
        <v>64</v>
      </c>
      <c r="O2879" s="167">
        <v>40812</v>
      </c>
      <c r="P2879" s="14">
        <v>11.6</v>
      </c>
      <c r="Q2879" s="14">
        <f t="shared" si="97"/>
        <v>5.4</v>
      </c>
      <c r="R2879" s="169">
        <f t="shared" si="98"/>
        <v>6.8666666666666671</v>
      </c>
    </row>
    <row r="2880" spans="13:18" x14ac:dyDescent="0.2">
      <c r="M2880" s="168" t="s">
        <v>63</v>
      </c>
      <c r="N2880" s="14" t="s">
        <v>64</v>
      </c>
      <c r="O2880" s="167">
        <v>40813</v>
      </c>
      <c r="P2880" s="14">
        <v>7.7</v>
      </c>
      <c r="Q2880" s="14">
        <f t="shared" si="97"/>
        <v>9.3000000000000007</v>
      </c>
      <c r="R2880" s="169">
        <f t="shared" si="98"/>
        <v>6.6000000000000005</v>
      </c>
    </row>
    <row r="2881" spans="13:18" x14ac:dyDescent="0.2">
      <c r="M2881" s="168" t="s">
        <v>63</v>
      </c>
      <c r="N2881" s="14" t="s">
        <v>64</v>
      </c>
      <c r="O2881" s="167">
        <v>40814</v>
      </c>
      <c r="P2881" s="14">
        <v>12.2</v>
      </c>
      <c r="Q2881" s="14">
        <f t="shared" si="97"/>
        <v>4.8000000000000007</v>
      </c>
      <c r="R2881" s="169">
        <f t="shared" si="98"/>
        <v>6.5</v>
      </c>
    </row>
    <row r="2882" spans="13:18" x14ac:dyDescent="0.2">
      <c r="M2882" s="168" t="s">
        <v>63</v>
      </c>
      <c r="N2882" s="14" t="s">
        <v>64</v>
      </c>
      <c r="O2882" s="167">
        <v>40815</v>
      </c>
      <c r="P2882" s="14">
        <v>16.7</v>
      </c>
      <c r="Q2882" s="14">
        <f t="shared" si="97"/>
        <v>0.30000000000000071</v>
      </c>
      <c r="R2882" s="169">
        <f t="shared" si="98"/>
        <v>4.8000000000000007</v>
      </c>
    </row>
    <row r="2883" spans="13:18" x14ac:dyDescent="0.2">
      <c r="M2883" s="168" t="s">
        <v>63</v>
      </c>
      <c r="N2883" s="14" t="s">
        <v>64</v>
      </c>
      <c r="O2883" s="167">
        <v>40816</v>
      </c>
      <c r="P2883" s="14">
        <v>14.9</v>
      </c>
      <c r="Q2883" s="14">
        <f t="shared" si="97"/>
        <v>2.0999999999999996</v>
      </c>
      <c r="R2883" s="169">
        <f t="shared" si="98"/>
        <v>2.4000000000000004</v>
      </c>
    </row>
    <row r="2884" spans="13:18" x14ac:dyDescent="0.2">
      <c r="M2884" s="168" t="s">
        <v>63</v>
      </c>
      <c r="N2884" s="14" t="s">
        <v>64</v>
      </c>
      <c r="O2884" s="167">
        <v>40817</v>
      </c>
      <c r="P2884" s="14">
        <v>11.5</v>
      </c>
      <c r="Q2884" s="14">
        <f t="shared" si="97"/>
        <v>5.5</v>
      </c>
      <c r="R2884" s="169">
        <f t="shared" si="98"/>
        <v>2.6333333333333333</v>
      </c>
    </row>
    <row r="2885" spans="13:18" x14ac:dyDescent="0.2">
      <c r="M2885" s="168" t="s">
        <v>63</v>
      </c>
      <c r="N2885" s="14" t="s">
        <v>64</v>
      </c>
      <c r="O2885" s="167">
        <v>40818</v>
      </c>
      <c r="P2885" s="14">
        <v>12.4</v>
      </c>
      <c r="Q2885" s="14">
        <f t="shared" si="97"/>
        <v>4.5999999999999996</v>
      </c>
      <c r="R2885" s="169">
        <f t="shared" si="98"/>
        <v>4.0666666666666664</v>
      </c>
    </row>
    <row r="2886" spans="13:18" x14ac:dyDescent="0.2">
      <c r="M2886" s="168" t="s">
        <v>63</v>
      </c>
      <c r="N2886" s="14" t="s">
        <v>64</v>
      </c>
      <c r="O2886" s="167">
        <v>40819</v>
      </c>
      <c r="P2886" s="14">
        <v>9.6</v>
      </c>
      <c r="Q2886" s="14">
        <f t="shared" si="97"/>
        <v>7.4</v>
      </c>
      <c r="R2886" s="169">
        <f t="shared" si="98"/>
        <v>5.833333333333333</v>
      </c>
    </row>
    <row r="2887" spans="13:18" x14ac:dyDescent="0.2">
      <c r="M2887" s="168" t="s">
        <v>63</v>
      </c>
      <c r="N2887" s="14" t="s">
        <v>64</v>
      </c>
      <c r="O2887" s="167">
        <v>40820</v>
      </c>
      <c r="P2887" s="14">
        <v>11</v>
      </c>
      <c r="Q2887" s="14">
        <f t="shared" si="97"/>
        <v>6</v>
      </c>
      <c r="R2887" s="169">
        <f t="shared" si="98"/>
        <v>6</v>
      </c>
    </row>
    <row r="2888" spans="13:18" x14ac:dyDescent="0.2">
      <c r="M2888" s="168" t="s">
        <v>63</v>
      </c>
      <c r="N2888" s="14" t="s">
        <v>64</v>
      </c>
      <c r="O2888" s="167">
        <v>40821</v>
      </c>
      <c r="P2888" s="14">
        <v>9.5</v>
      </c>
      <c r="Q2888" s="14">
        <f t="shared" si="97"/>
        <v>7.5</v>
      </c>
      <c r="R2888" s="169">
        <f t="shared" si="98"/>
        <v>6.9666666666666659</v>
      </c>
    </row>
    <row r="2889" spans="13:18" x14ac:dyDescent="0.2">
      <c r="M2889" s="168" t="s">
        <v>63</v>
      </c>
      <c r="N2889" s="14" t="s">
        <v>64</v>
      </c>
      <c r="O2889" s="167">
        <v>40822</v>
      </c>
      <c r="P2889" s="14">
        <v>10.9</v>
      </c>
      <c r="Q2889" s="14">
        <f t="shared" si="97"/>
        <v>6.1</v>
      </c>
      <c r="R2889" s="169">
        <f t="shared" si="98"/>
        <v>6.5333333333333341</v>
      </c>
    </row>
    <row r="2890" spans="13:18" x14ac:dyDescent="0.2">
      <c r="M2890" s="168" t="s">
        <v>63</v>
      </c>
      <c r="N2890" s="14" t="s">
        <v>64</v>
      </c>
      <c r="O2890" s="167">
        <v>40823</v>
      </c>
      <c r="P2890" s="14">
        <v>8.6</v>
      </c>
      <c r="Q2890" s="14">
        <f t="shared" si="97"/>
        <v>8.4</v>
      </c>
      <c r="R2890" s="169">
        <f t="shared" si="98"/>
        <v>7.333333333333333</v>
      </c>
    </row>
    <row r="2891" spans="13:18" x14ac:dyDescent="0.2">
      <c r="M2891" s="168" t="s">
        <v>63</v>
      </c>
      <c r="N2891" s="14" t="s">
        <v>64</v>
      </c>
      <c r="O2891" s="167">
        <v>40824</v>
      </c>
      <c r="P2891" s="14">
        <v>6.2</v>
      </c>
      <c r="Q2891" s="14">
        <f t="shared" si="97"/>
        <v>10.8</v>
      </c>
      <c r="R2891" s="169">
        <f t="shared" si="98"/>
        <v>8.4333333333333336</v>
      </c>
    </row>
    <row r="2892" spans="13:18" x14ac:dyDescent="0.2">
      <c r="M2892" s="168" t="s">
        <v>63</v>
      </c>
      <c r="N2892" s="14" t="s">
        <v>64</v>
      </c>
      <c r="O2892" s="167">
        <v>40825</v>
      </c>
      <c r="P2892" s="14">
        <v>1.8</v>
      </c>
      <c r="Q2892" s="14">
        <f t="shared" si="97"/>
        <v>15.2</v>
      </c>
      <c r="R2892" s="169">
        <f t="shared" si="98"/>
        <v>11.466666666666669</v>
      </c>
    </row>
    <row r="2893" spans="13:18" x14ac:dyDescent="0.2">
      <c r="M2893" s="168" t="s">
        <v>63</v>
      </c>
      <c r="N2893" s="14" t="s">
        <v>64</v>
      </c>
      <c r="O2893" s="167">
        <v>40826</v>
      </c>
      <c r="P2893" s="14">
        <v>4.5999999999999996</v>
      </c>
      <c r="Q2893" s="14">
        <f t="shared" ref="Q2893:Q2956" si="99">IF($D$45&gt;P2893,$D$45-P2893,0)</f>
        <v>12.4</v>
      </c>
      <c r="R2893" s="169">
        <f t="shared" si="98"/>
        <v>12.799999999999999</v>
      </c>
    </row>
    <row r="2894" spans="13:18" x14ac:dyDescent="0.2">
      <c r="M2894" s="168" t="s">
        <v>63</v>
      </c>
      <c r="N2894" s="14" t="s">
        <v>64</v>
      </c>
      <c r="O2894" s="167">
        <v>40827</v>
      </c>
      <c r="P2894" s="14">
        <v>4.2</v>
      </c>
      <c r="Q2894" s="14">
        <f t="shared" si="99"/>
        <v>12.8</v>
      </c>
      <c r="R2894" s="169">
        <f t="shared" si="98"/>
        <v>13.466666666666669</v>
      </c>
    </row>
    <row r="2895" spans="13:18" x14ac:dyDescent="0.2">
      <c r="M2895" s="168" t="s">
        <v>63</v>
      </c>
      <c r="N2895" s="14" t="s">
        <v>64</v>
      </c>
      <c r="O2895" s="167">
        <v>40828</v>
      </c>
      <c r="P2895" s="14">
        <v>4.7</v>
      </c>
      <c r="Q2895" s="14">
        <f t="shared" si="99"/>
        <v>12.3</v>
      </c>
      <c r="R2895" s="169">
        <f t="shared" ref="R2895:R2958" si="100">AVERAGE(Q2893:Q2895)</f>
        <v>12.5</v>
      </c>
    </row>
    <row r="2896" spans="13:18" x14ac:dyDescent="0.2">
      <c r="M2896" s="168" t="s">
        <v>63</v>
      </c>
      <c r="N2896" s="14" t="s">
        <v>64</v>
      </c>
      <c r="O2896" s="167">
        <v>40829</v>
      </c>
      <c r="P2896" s="14">
        <v>3.6</v>
      </c>
      <c r="Q2896" s="14">
        <f t="shared" si="99"/>
        <v>13.4</v>
      </c>
      <c r="R2896" s="169">
        <f t="shared" si="100"/>
        <v>12.833333333333334</v>
      </c>
    </row>
    <row r="2897" spans="13:18" x14ac:dyDescent="0.2">
      <c r="M2897" s="168" t="s">
        <v>63</v>
      </c>
      <c r="N2897" s="14" t="s">
        <v>64</v>
      </c>
      <c r="O2897" s="167">
        <v>40830</v>
      </c>
      <c r="P2897" s="14">
        <v>0.9</v>
      </c>
      <c r="Q2897" s="14">
        <f t="shared" si="99"/>
        <v>16.100000000000001</v>
      </c>
      <c r="R2897" s="169">
        <f t="shared" si="100"/>
        <v>13.933333333333335</v>
      </c>
    </row>
    <row r="2898" spans="13:18" x14ac:dyDescent="0.2">
      <c r="M2898" s="168" t="s">
        <v>63</v>
      </c>
      <c r="N2898" s="14" t="s">
        <v>64</v>
      </c>
      <c r="O2898" s="167">
        <v>40831</v>
      </c>
      <c r="P2898" s="14">
        <v>0.2</v>
      </c>
      <c r="Q2898" s="14">
        <f t="shared" si="99"/>
        <v>16.8</v>
      </c>
      <c r="R2898" s="169">
        <f t="shared" si="100"/>
        <v>15.433333333333332</v>
      </c>
    </row>
    <row r="2899" spans="13:18" x14ac:dyDescent="0.2">
      <c r="M2899" s="168" t="s">
        <v>63</v>
      </c>
      <c r="N2899" s="14" t="s">
        <v>64</v>
      </c>
      <c r="O2899" s="167">
        <v>40832</v>
      </c>
      <c r="P2899" s="14">
        <v>3.4</v>
      </c>
      <c r="Q2899" s="14">
        <f t="shared" si="99"/>
        <v>13.6</v>
      </c>
      <c r="R2899" s="169">
        <f t="shared" si="100"/>
        <v>15.500000000000002</v>
      </c>
    </row>
    <row r="2900" spans="13:18" x14ac:dyDescent="0.2">
      <c r="M2900" s="168" t="s">
        <v>63</v>
      </c>
      <c r="N2900" s="14" t="s">
        <v>64</v>
      </c>
      <c r="O2900" s="167">
        <v>40833</v>
      </c>
      <c r="P2900" s="14">
        <v>7.8</v>
      </c>
      <c r="Q2900" s="14">
        <f t="shared" si="99"/>
        <v>9.1999999999999993</v>
      </c>
      <c r="R2900" s="169">
        <f t="shared" si="100"/>
        <v>13.199999999999998</v>
      </c>
    </row>
    <row r="2901" spans="13:18" x14ac:dyDescent="0.2">
      <c r="M2901" s="168" t="s">
        <v>63</v>
      </c>
      <c r="N2901" s="14" t="s">
        <v>64</v>
      </c>
      <c r="O2901" s="167">
        <v>40834</v>
      </c>
      <c r="P2901" s="14">
        <v>7.2</v>
      </c>
      <c r="Q2901" s="14">
        <f t="shared" si="99"/>
        <v>9.8000000000000007</v>
      </c>
      <c r="R2901" s="169">
        <f t="shared" si="100"/>
        <v>10.866666666666665</v>
      </c>
    </row>
    <row r="2902" spans="13:18" x14ac:dyDescent="0.2">
      <c r="M2902" s="168" t="s">
        <v>63</v>
      </c>
      <c r="N2902" s="14" t="s">
        <v>64</v>
      </c>
      <c r="O2902" s="167">
        <v>40835</v>
      </c>
      <c r="P2902" s="14">
        <v>3.1</v>
      </c>
      <c r="Q2902" s="14">
        <f t="shared" si="99"/>
        <v>13.9</v>
      </c>
      <c r="R2902" s="169">
        <f t="shared" si="100"/>
        <v>10.966666666666667</v>
      </c>
    </row>
    <row r="2903" spans="13:18" x14ac:dyDescent="0.2">
      <c r="M2903" s="168" t="s">
        <v>63</v>
      </c>
      <c r="N2903" s="14" t="s">
        <v>64</v>
      </c>
      <c r="O2903" s="167">
        <v>40836</v>
      </c>
      <c r="P2903" s="14">
        <v>1.4</v>
      </c>
      <c r="Q2903" s="14">
        <f t="shared" si="99"/>
        <v>15.6</v>
      </c>
      <c r="R2903" s="169">
        <f t="shared" si="100"/>
        <v>13.100000000000001</v>
      </c>
    </row>
    <row r="2904" spans="13:18" x14ac:dyDescent="0.2">
      <c r="M2904" s="168" t="s">
        <v>63</v>
      </c>
      <c r="N2904" s="14" t="s">
        <v>64</v>
      </c>
      <c r="O2904" s="167">
        <v>40837</v>
      </c>
      <c r="P2904" s="14">
        <v>1.3</v>
      </c>
      <c r="Q2904" s="14">
        <f t="shared" si="99"/>
        <v>15.7</v>
      </c>
      <c r="R2904" s="169">
        <f t="shared" si="100"/>
        <v>15.066666666666668</v>
      </c>
    </row>
    <row r="2905" spans="13:18" x14ac:dyDescent="0.2">
      <c r="M2905" s="168" t="s">
        <v>63</v>
      </c>
      <c r="N2905" s="14" t="s">
        <v>64</v>
      </c>
      <c r="O2905" s="167">
        <v>40838</v>
      </c>
      <c r="P2905" s="14">
        <v>9.1</v>
      </c>
      <c r="Q2905" s="14">
        <f t="shared" si="99"/>
        <v>7.9</v>
      </c>
      <c r="R2905" s="169">
        <f t="shared" si="100"/>
        <v>13.066666666666665</v>
      </c>
    </row>
    <row r="2906" spans="13:18" x14ac:dyDescent="0.2">
      <c r="M2906" s="168" t="s">
        <v>63</v>
      </c>
      <c r="N2906" s="14" t="s">
        <v>64</v>
      </c>
      <c r="O2906" s="167">
        <v>40839</v>
      </c>
      <c r="P2906" s="14">
        <v>7.1</v>
      </c>
      <c r="Q2906" s="14">
        <f t="shared" si="99"/>
        <v>9.9</v>
      </c>
      <c r="R2906" s="169">
        <f t="shared" si="100"/>
        <v>11.166666666666666</v>
      </c>
    </row>
    <row r="2907" spans="13:18" x14ac:dyDescent="0.2">
      <c r="M2907" s="168" t="s">
        <v>63</v>
      </c>
      <c r="N2907" s="14" t="s">
        <v>64</v>
      </c>
      <c r="O2907" s="167">
        <v>40840</v>
      </c>
      <c r="P2907" s="14">
        <v>4.5</v>
      </c>
      <c r="Q2907" s="14">
        <f t="shared" si="99"/>
        <v>12.5</v>
      </c>
      <c r="R2907" s="169">
        <f t="shared" si="100"/>
        <v>10.1</v>
      </c>
    </row>
    <row r="2908" spans="13:18" x14ac:dyDescent="0.2">
      <c r="M2908" s="168" t="s">
        <v>63</v>
      </c>
      <c r="N2908" s="14" t="s">
        <v>64</v>
      </c>
      <c r="O2908" s="167">
        <v>40841</v>
      </c>
      <c r="P2908" s="14">
        <v>2.8</v>
      </c>
      <c r="Q2908" s="14">
        <f t="shared" si="99"/>
        <v>14.2</v>
      </c>
      <c r="R2908" s="169">
        <f t="shared" si="100"/>
        <v>12.199999999999998</v>
      </c>
    </row>
    <row r="2909" spans="13:18" x14ac:dyDescent="0.2">
      <c r="M2909" s="168" t="s">
        <v>63</v>
      </c>
      <c r="N2909" s="14" t="s">
        <v>64</v>
      </c>
      <c r="O2909" s="167">
        <v>40842</v>
      </c>
      <c r="P2909" s="14">
        <v>6.5</v>
      </c>
      <c r="Q2909" s="14">
        <f t="shared" si="99"/>
        <v>10.5</v>
      </c>
      <c r="R2909" s="169">
        <f t="shared" si="100"/>
        <v>12.4</v>
      </c>
    </row>
    <row r="2910" spans="13:18" x14ac:dyDescent="0.2">
      <c r="M2910" s="168" t="s">
        <v>63</v>
      </c>
      <c r="N2910" s="14" t="s">
        <v>64</v>
      </c>
      <c r="O2910" s="167">
        <v>40843</v>
      </c>
      <c r="P2910" s="14">
        <v>7.5</v>
      </c>
      <c r="Q2910" s="14">
        <f t="shared" si="99"/>
        <v>9.5</v>
      </c>
      <c r="R2910" s="169">
        <f t="shared" si="100"/>
        <v>11.4</v>
      </c>
    </row>
    <row r="2911" spans="13:18" x14ac:dyDescent="0.2">
      <c r="M2911" s="168" t="s">
        <v>63</v>
      </c>
      <c r="N2911" s="14" t="s">
        <v>64</v>
      </c>
      <c r="O2911" s="167">
        <v>40844</v>
      </c>
      <c r="P2911" s="14">
        <v>6.7</v>
      </c>
      <c r="Q2911" s="14">
        <f t="shared" si="99"/>
        <v>10.3</v>
      </c>
      <c r="R2911" s="169">
        <f t="shared" si="100"/>
        <v>10.1</v>
      </c>
    </row>
    <row r="2912" spans="13:18" x14ac:dyDescent="0.2">
      <c r="M2912" s="168" t="s">
        <v>63</v>
      </c>
      <c r="N2912" s="14" t="s">
        <v>64</v>
      </c>
      <c r="O2912" s="167">
        <v>40845</v>
      </c>
      <c r="P2912" s="14">
        <v>4.0999999999999996</v>
      </c>
      <c r="Q2912" s="14">
        <f t="shared" si="99"/>
        <v>12.9</v>
      </c>
      <c r="R2912" s="169">
        <f t="shared" si="100"/>
        <v>10.9</v>
      </c>
    </row>
    <row r="2913" spans="13:18" x14ac:dyDescent="0.2">
      <c r="M2913" s="168" t="s">
        <v>63</v>
      </c>
      <c r="N2913" s="14" t="s">
        <v>64</v>
      </c>
      <c r="O2913" s="167">
        <v>40846</v>
      </c>
      <c r="P2913" s="14">
        <v>8.6</v>
      </c>
      <c r="Q2913" s="14">
        <f t="shared" si="99"/>
        <v>8.4</v>
      </c>
      <c r="R2913" s="169">
        <f t="shared" si="100"/>
        <v>10.533333333333333</v>
      </c>
    </row>
    <row r="2914" spans="13:18" x14ac:dyDescent="0.2">
      <c r="M2914" s="168" t="s">
        <v>63</v>
      </c>
      <c r="N2914" s="14" t="s">
        <v>64</v>
      </c>
      <c r="O2914" s="167">
        <v>40847</v>
      </c>
      <c r="P2914" s="14">
        <v>5.0999999999999996</v>
      </c>
      <c r="Q2914" s="14">
        <f t="shared" si="99"/>
        <v>11.9</v>
      </c>
      <c r="R2914" s="169">
        <f t="shared" si="100"/>
        <v>11.066666666666668</v>
      </c>
    </row>
    <row r="2915" spans="13:18" x14ac:dyDescent="0.2">
      <c r="M2915" s="168" t="s">
        <v>63</v>
      </c>
      <c r="N2915" s="14" t="s">
        <v>64</v>
      </c>
      <c r="O2915" s="167">
        <v>40848</v>
      </c>
      <c r="P2915" s="14">
        <v>10.3</v>
      </c>
      <c r="Q2915" s="14">
        <f t="shared" si="99"/>
        <v>6.6999999999999993</v>
      </c>
      <c r="R2915" s="169">
        <f t="shared" si="100"/>
        <v>9</v>
      </c>
    </row>
    <row r="2916" spans="13:18" x14ac:dyDescent="0.2">
      <c r="M2916" s="168" t="s">
        <v>63</v>
      </c>
      <c r="N2916" s="14" t="s">
        <v>64</v>
      </c>
      <c r="O2916" s="167">
        <v>40849</v>
      </c>
      <c r="P2916" s="14">
        <v>9.6999999999999993</v>
      </c>
      <c r="Q2916" s="14">
        <f t="shared" si="99"/>
        <v>7.3000000000000007</v>
      </c>
      <c r="R2916" s="169">
        <f t="shared" si="100"/>
        <v>8.6333333333333346</v>
      </c>
    </row>
    <row r="2917" spans="13:18" x14ac:dyDescent="0.2">
      <c r="M2917" s="168" t="s">
        <v>63</v>
      </c>
      <c r="N2917" s="14" t="s">
        <v>64</v>
      </c>
      <c r="O2917" s="167">
        <v>40850</v>
      </c>
      <c r="P2917" s="14">
        <v>8.6999999999999993</v>
      </c>
      <c r="Q2917" s="14">
        <f t="shared" si="99"/>
        <v>8.3000000000000007</v>
      </c>
      <c r="R2917" s="169">
        <f t="shared" si="100"/>
        <v>7.4333333333333336</v>
      </c>
    </row>
    <row r="2918" spans="13:18" x14ac:dyDescent="0.2">
      <c r="M2918" s="168" t="s">
        <v>63</v>
      </c>
      <c r="N2918" s="14" t="s">
        <v>64</v>
      </c>
      <c r="O2918" s="167">
        <v>40851</v>
      </c>
      <c r="P2918" s="14">
        <v>6.3</v>
      </c>
      <c r="Q2918" s="14">
        <f t="shared" si="99"/>
        <v>10.7</v>
      </c>
      <c r="R2918" s="169">
        <f t="shared" si="100"/>
        <v>8.7666666666666675</v>
      </c>
    </row>
    <row r="2919" spans="13:18" x14ac:dyDescent="0.2">
      <c r="M2919" s="168" t="s">
        <v>63</v>
      </c>
      <c r="N2919" s="14" t="s">
        <v>64</v>
      </c>
      <c r="O2919" s="167">
        <v>40852</v>
      </c>
      <c r="P2919" s="14">
        <v>7.4</v>
      </c>
      <c r="Q2919" s="14">
        <f t="shared" si="99"/>
        <v>9.6</v>
      </c>
      <c r="R2919" s="169">
        <f t="shared" si="100"/>
        <v>9.5333333333333332</v>
      </c>
    </row>
    <row r="2920" spans="13:18" x14ac:dyDescent="0.2">
      <c r="M2920" s="168" t="s">
        <v>63</v>
      </c>
      <c r="N2920" s="14" t="s">
        <v>64</v>
      </c>
      <c r="O2920" s="167">
        <v>40853</v>
      </c>
      <c r="P2920" s="14">
        <v>6.4</v>
      </c>
      <c r="Q2920" s="14">
        <f t="shared" si="99"/>
        <v>10.6</v>
      </c>
      <c r="R2920" s="169">
        <f t="shared" si="100"/>
        <v>10.299999999999999</v>
      </c>
    </row>
    <row r="2921" spans="13:18" x14ac:dyDescent="0.2">
      <c r="M2921" s="168" t="s">
        <v>63</v>
      </c>
      <c r="N2921" s="14" t="s">
        <v>64</v>
      </c>
      <c r="O2921" s="167">
        <v>40854</v>
      </c>
      <c r="P2921" s="14">
        <v>4.5999999999999996</v>
      </c>
      <c r="Q2921" s="14">
        <f t="shared" si="99"/>
        <v>12.4</v>
      </c>
      <c r="R2921" s="169">
        <f t="shared" si="100"/>
        <v>10.866666666666667</v>
      </c>
    </row>
    <row r="2922" spans="13:18" x14ac:dyDescent="0.2">
      <c r="M2922" s="168" t="s">
        <v>63</v>
      </c>
      <c r="N2922" s="14" t="s">
        <v>64</v>
      </c>
      <c r="O2922" s="167">
        <v>40855</v>
      </c>
      <c r="P2922" s="14">
        <v>1.9</v>
      </c>
      <c r="Q2922" s="14">
        <f t="shared" si="99"/>
        <v>15.1</v>
      </c>
      <c r="R2922" s="169">
        <f t="shared" si="100"/>
        <v>12.700000000000001</v>
      </c>
    </row>
    <row r="2923" spans="13:18" x14ac:dyDescent="0.2">
      <c r="M2923" s="168" t="s">
        <v>63</v>
      </c>
      <c r="N2923" s="14" t="s">
        <v>64</v>
      </c>
      <c r="O2923" s="167">
        <v>40856</v>
      </c>
      <c r="P2923" s="14">
        <v>-1.4</v>
      </c>
      <c r="Q2923" s="14">
        <f t="shared" si="99"/>
        <v>18.399999999999999</v>
      </c>
      <c r="R2923" s="169">
        <f t="shared" si="100"/>
        <v>15.299999999999999</v>
      </c>
    </row>
    <row r="2924" spans="13:18" x14ac:dyDescent="0.2">
      <c r="M2924" s="168" t="s">
        <v>63</v>
      </c>
      <c r="N2924" s="14" t="s">
        <v>64</v>
      </c>
      <c r="O2924" s="167">
        <v>40857</v>
      </c>
      <c r="P2924" s="14">
        <v>0.9</v>
      </c>
      <c r="Q2924" s="14">
        <f t="shared" si="99"/>
        <v>16.100000000000001</v>
      </c>
      <c r="R2924" s="169">
        <f t="shared" si="100"/>
        <v>16.533333333333335</v>
      </c>
    </row>
    <row r="2925" spans="13:18" x14ac:dyDescent="0.2">
      <c r="M2925" s="168" t="s">
        <v>63</v>
      </c>
      <c r="N2925" s="14" t="s">
        <v>64</v>
      </c>
      <c r="O2925" s="167">
        <v>40858</v>
      </c>
      <c r="P2925" s="14">
        <v>2.7</v>
      </c>
      <c r="Q2925" s="14">
        <f t="shared" si="99"/>
        <v>14.3</v>
      </c>
      <c r="R2925" s="169">
        <f t="shared" si="100"/>
        <v>16.266666666666666</v>
      </c>
    </row>
    <row r="2926" spans="13:18" x14ac:dyDescent="0.2">
      <c r="M2926" s="168" t="s">
        <v>63</v>
      </c>
      <c r="N2926" s="14" t="s">
        <v>64</v>
      </c>
      <c r="O2926" s="167">
        <v>40859</v>
      </c>
      <c r="P2926" s="14">
        <v>0.3</v>
      </c>
      <c r="Q2926" s="14">
        <f t="shared" si="99"/>
        <v>16.7</v>
      </c>
      <c r="R2926" s="169">
        <f t="shared" si="100"/>
        <v>15.700000000000001</v>
      </c>
    </row>
    <row r="2927" spans="13:18" x14ac:dyDescent="0.2">
      <c r="M2927" s="168" t="s">
        <v>63</v>
      </c>
      <c r="N2927" s="14" t="s">
        <v>64</v>
      </c>
      <c r="O2927" s="167">
        <v>40860</v>
      </c>
      <c r="P2927" s="14">
        <v>0.4</v>
      </c>
      <c r="Q2927" s="14">
        <f t="shared" si="99"/>
        <v>16.600000000000001</v>
      </c>
      <c r="R2927" s="169">
        <f t="shared" si="100"/>
        <v>15.866666666666667</v>
      </c>
    </row>
    <row r="2928" spans="13:18" x14ac:dyDescent="0.2">
      <c r="M2928" s="168" t="s">
        <v>63</v>
      </c>
      <c r="N2928" s="14" t="s">
        <v>64</v>
      </c>
      <c r="O2928" s="167">
        <v>40861</v>
      </c>
      <c r="P2928" s="14">
        <v>-2.4</v>
      </c>
      <c r="Q2928" s="14">
        <f t="shared" si="99"/>
        <v>19.399999999999999</v>
      </c>
      <c r="R2928" s="169">
        <f t="shared" si="100"/>
        <v>17.566666666666666</v>
      </c>
    </row>
    <row r="2929" spans="13:18" x14ac:dyDescent="0.2">
      <c r="M2929" s="168" t="s">
        <v>63</v>
      </c>
      <c r="N2929" s="14" t="s">
        <v>64</v>
      </c>
      <c r="O2929" s="167">
        <v>40862</v>
      </c>
      <c r="P2929" s="14">
        <v>-3.5</v>
      </c>
      <c r="Q2929" s="14">
        <f t="shared" si="99"/>
        <v>20.5</v>
      </c>
      <c r="R2929" s="169">
        <f t="shared" si="100"/>
        <v>18.833333333333332</v>
      </c>
    </row>
    <row r="2930" spans="13:18" x14ac:dyDescent="0.2">
      <c r="M2930" s="168" t="s">
        <v>63</v>
      </c>
      <c r="N2930" s="14" t="s">
        <v>64</v>
      </c>
      <c r="O2930" s="167">
        <v>40863</v>
      </c>
      <c r="P2930" s="14">
        <v>-4.5999999999999996</v>
      </c>
      <c r="Q2930" s="14">
        <f t="shared" si="99"/>
        <v>21.6</v>
      </c>
      <c r="R2930" s="169">
        <f t="shared" si="100"/>
        <v>20.5</v>
      </c>
    </row>
    <row r="2931" spans="13:18" x14ac:dyDescent="0.2">
      <c r="M2931" s="168" t="s">
        <v>63</v>
      </c>
      <c r="N2931" s="14" t="s">
        <v>64</v>
      </c>
      <c r="O2931" s="167">
        <v>40864</v>
      </c>
      <c r="P2931" s="14">
        <v>-5.0999999999999996</v>
      </c>
      <c r="Q2931" s="14">
        <f t="shared" si="99"/>
        <v>22.1</v>
      </c>
      <c r="R2931" s="169">
        <f t="shared" si="100"/>
        <v>21.400000000000002</v>
      </c>
    </row>
    <row r="2932" spans="13:18" x14ac:dyDescent="0.2">
      <c r="M2932" s="168" t="s">
        <v>63</v>
      </c>
      <c r="N2932" s="14" t="s">
        <v>64</v>
      </c>
      <c r="O2932" s="167">
        <v>40865</v>
      </c>
      <c r="P2932" s="14">
        <v>-3</v>
      </c>
      <c r="Q2932" s="14">
        <f t="shared" si="99"/>
        <v>20</v>
      </c>
      <c r="R2932" s="169">
        <f t="shared" si="100"/>
        <v>21.233333333333334</v>
      </c>
    </row>
    <row r="2933" spans="13:18" x14ac:dyDescent="0.2">
      <c r="M2933" s="168" t="s">
        <v>63</v>
      </c>
      <c r="N2933" s="14" t="s">
        <v>64</v>
      </c>
      <c r="O2933" s="167">
        <v>40866</v>
      </c>
      <c r="P2933" s="14">
        <v>-0.1</v>
      </c>
      <c r="Q2933" s="14">
        <f t="shared" si="99"/>
        <v>17.100000000000001</v>
      </c>
      <c r="R2933" s="169">
        <f t="shared" si="100"/>
        <v>19.733333333333334</v>
      </c>
    </row>
    <row r="2934" spans="13:18" x14ac:dyDescent="0.2">
      <c r="M2934" s="168" t="s">
        <v>63</v>
      </c>
      <c r="N2934" s="14" t="s">
        <v>64</v>
      </c>
      <c r="O2934" s="167">
        <v>40867</v>
      </c>
      <c r="P2934" s="14">
        <v>1.5</v>
      </c>
      <c r="Q2934" s="14">
        <f t="shared" si="99"/>
        <v>15.5</v>
      </c>
      <c r="R2934" s="169">
        <f t="shared" si="100"/>
        <v>17.533333333333335</v>
      </c>
    </row>
    <row r="2935" spans="13:18" x14ac:dyDescent="0.2">
      <c r="M2935" s="168" t="s">
        <v>63</v>
      </c>
      <c r="N2935" s="14" t="s">
        <v>64</v>
      </c>
      <c r="O2935" s="167">
        <v>40868</v>
      </c>
      <c r="P2935" s="14">
        <v>0.6</v>
      </c>
      <c r="Q2935" s="14">
        <f t="shared" si="99"/>
        <v>16.399999999999999</v>
      </c>
      <c r="R2935" s="169">
        <f t="shared" si="100"/>
        <v>16.333333333333332</v>
      </c>
    </row>
    <row r="2936" spans="13:18" x14ac:dyDescent="0.2">
      <c r="M2936" s="168" t="s">
        <v>63</v>
      </c>
      <c r="N2936" s="14" t="s">
        <v>64</v>
      </c>
      <c r="O2936" s="167">
        <v>40869</v>
      </c>
      <c r="P2936" s="14">
        <v>-1.1000000000000001</v>
      </c>
      <c r="Q2936" s="14">
        <f t="shared" si="99"/>
        <v>18.100000000000001</v>
      </c>
      <c r="R2936" s="169">
        <f t="shared" si="100"/>
        <v>16.666666666666668</v>
      </c>
    </row>
    <row r="2937" spans="13:18" x14ac:dyDescent="0.2">
      <c r="M2937" s="168" t="s">
        <v>63</v>
      </c>
      <c r="N2937" s="14" t="s">
        <v>64</v>
      </c>
      <c r="O2937" s="167">
        <v>40870</v>
      </c>
      <c r="P2937" s="14">
        <v>2.9</v>
      </c>
      <c r="Q2937" s="14">
        <f t="shared" si="99"/>
        <v>14.1</v>
      </c>
      <c r="R2937" s="169">
        <f t="shared" si="100"/>
        <v>16.2</v>
      </c>
    </row>
    <row r="2938" spans="13:18" x14ac:dyDescent="0.2">
      <c r="M2938" s="168" t="s">
        <v>63</v>
      </c>
      <c r="N2938" s="14" t="s">
        <v>64</v>
      </c>
      <c r="O2938" s="167">
        <v>40871</v>
      </c>
      <c r="P2938" s="14">
        <v>4.5999999999999996</v>
      </c>
      <c r="Q2938" s="14">
        <f t="shared" si="99"/>
        <v>12.4</v>
      </c>
      <c r="R2938" s="169">
        <f t="shared" si="100"/>
        <v>14.866666666666667</v>
      </c>
    </row>
    <row r="2939" spans="13:18" x14ac:dyDescent="0.2">
      <c r="M2939" s="168" t="s">
        <v>63</v>
      </c>
      <c r="N2939" s="14" t="s">
        <v>64</v>
      </c>
      <c r="O2939" s="167">
        <v>40872</v>
      </c>
      <c r="P2939" s="14">
        <v>6.4</v>
      </c>
      <c r="Q2939" s="14">
        <f t="shared" si="99"/>
        <v>10.6</v>
      </c>
      <c r="R2939" s="169">
        <f t="shared" si="100"/>
        <v>12.366666666666667</v>
      </c>
    </row>
    <row r="2940" spans="13:18" x14ac:dyDescent="0.2">
      <c r="M2940" s="168" t="s">
        <v>63</v>
      </c>
      <c r="N2940" s="14" t="s">
        <v>64</v>
      </c>
      <c r="O2940" s="167">
        <v>40873</v>
      </c>
      <c r="P2940" s="14">
        <v>3.2</v>
      </c>
      <c r="Q2940" s="14">
        <f t="shared" si="99"/>
        <v>13.8</v>
      </c>
      <c r="R2940" s="169">
        <f t="shared" si="100"/>
        <v>12.266666666666666</v>
      </c>
    </row>
    <row r="2941" spans="13:18" x14ac:dyDescent="0.2">
      <c r="M2941" s="168" t="s">
        <v>63</v>
      </c>
      <c r="N2941" s="14" t="s">
        <v>64</v>
      </c>
      <c r="O2941" s="167">
        <v>40874</v>
      </c>
      <c r="P2941" s="14">
        <v>6.4</v>
      </c>
      <c r="Q2941" s="14">
        <f t="shared" si="99"/>
        <v>10.6</v>
      </c>
      <c r="R2941" s="169">
        <f t="shared" si="100"/>
        <v>11.666666666666666</v>
      </c>
    </row>
    <row r="2942" spans="13:18" x14ac:dyDescent="0.2">
      <c r="M2942" s="168" t="s">
        <v>63</v>
      </c>
      <c r="N2942" s="14" t="s">
        <v>64</v>
      </c>
      <c r="O2942" s="167">
        <v>40875</v>
      </c>
      <c r="P2942" s="14">
        <v>2.4</v>
      </c>
      <c r="Q2942" s="14">
        <f t="shared" si="99"/>
        <v>14.6</v>
      </c>
      <c r="R2942" s="169">
        <f t="shared" si="100"/>
        <v>13</v>
      </c>
    </row>
    <row r="2943" spans="13:18" x14ac:dyDescent="0.2">
      <c r="M2943" s="168" t="s">
        <v>63</v>
      </c>
      <c r="N2943" s="14" t="s">
        <v>64</v>
      </c>
      <c r="O2943" s="167">
        <v>40876</v>
      </c>
      <c r="P2943" s="14">
        <v>6.6</v>
      </c>
      <c r="Q2943" s="14">
        <f t="shared" si="99"/>
        <v>10.4</v>
      </c>
      <c r="R2943" s="169">
        <f t="shared" si="100"/>
        <v>11.866666666666667</v>
      </c>
    </row>
    <row r="2944" spans="13:18" x14ac:dyDescent="0.2">
      <c r="M2944" s="168" t="s">
        <v>63</v>
      </c>
      <c r="N2944" s="14" t="s">
        <v>64</v>
      </c>
      <c r="O2944" s="167">
        <v>40877</v>
      </c>
      <c r="P2944" s="14">
        <v>4.9000000000000004</v>
      </c>
      <c r="Q2944" s="14">
        <f t="shared" si="99"/>
        <v>12.1</v>
      </c>
      <c r="R2944" s="169">
        <f t="shared" si="100"/>
        <v>12.366666666666667</v>
      </c>
    </row>
    <row r="2945" spans="13:18" x14ac:dyDescent="0.2">
      <c r="M2945" s="168" t="s">
        <v>63</v>
      </c>
      <c r="N2945" s="14" t="s">
        <v>64</v>
      </c>
      <c r="O2945" s="167">
        <v>40878</v>
      </c>
      <c r="P2945" s="14">
        <v>5.2</v>
      </c>
      <c r="Q2945" s="14">
        <f t="shared" si="99"/>
        <v>11.8</v>
      </c>
      <c r="R2945" s="169">
        <f t="shared" si="100"/>
        <v>11.433333333333332</v>
      </c>
    </row>
    <row r="2946" spans="13:18" x14ac:dyDescent="0.2">
      <c r="M2946" s="168" t="s">
        <v>63</v>
      </c>
      <c r="N2946" s="14" t="s">
        <v>64</v>
      </c>
      <c r="O2946" s="167">
        <v>40879</v>
      </c>
      <c r="P2946" s="14">
        <v>-1.8</v>
      </c>
      <c r="Q2946" s="14">
        <f t="shared" si="99"/>
        <v>18.8</v>
      </c>
      <c r="R2946" s="169">
        <f t="shared" si="100"/>
        <v>14.233333333333334</v>
      </c>
    </row>
    <row r="2947" spans="13:18" x14ac:dyDescent="0.2">
      <c r="M2947" s="168" t="s">
        <v>63</v>
      </c>
      <c r="N2947" s="14" t="s">
        <v>64</v>
      </c>
      <c r="O2947" s="167">
        <v>40880</v>
      </c>
      <c r="P2947" s="14">
        <v>1.1000000000000001</v>
      </c>
      <c r="Q2947" s="14">
        <f t="shared" si="99"/>
        <v>15.9</v>
      </c>
      <c r="R2947" s="169">
        <f t="shared" si="100"/>
        <v>15.5</v>
      </c>
    </row>
    <row r="2948" spans="13:18" x14ac:dyDescent="0.2">
      <c r="M2948" s="168" t="s">
        <v>63</v>
      </c>
      <c r="N2948" s="14" t="s">
        <v>64</v>
      </c>
      <c r="O2948" s="167">
        <v>40881</v>
      </c>
      <c r="P2948" s="14">
        <v>0.7</v>
      </c>
      <c r="Q2948" s="14">
        <f t="shared" si="99"/>
        <v>16.3</v>
      </c>
      <c r="R2948" s="169">
        <f t="shared" si="100"/>
        <v>17</v>
      </c>
    </row>
    <row r="2949" spans="13:18" x14ac:dyDescent="0.2">
      <c r="M2949" s="168" t="s">
        <v>63</v>
      </c>
      <c r="N2949" s="14" t="s">
        <v>64</v>
      </c>
      <c r="O2949" s="167">
        <v>40882</v>
      </c>
      <c r="P2949" s="14">
        <v>-2</v>
      </c>
      <c r="Q2949" s="14">
        <f t="shared" si="99"/>
        <v>19</v>
      </c>
      <c r="R2949" s="169">
        <f t="shared" si="100"/>
        <v>17.066666666666666</v>
      </c>
    </row>
    <row r="2950" spans="13:18" x14ac:dyDescent="0.2">
      <c r="M2950" s="168" t="s">
        <v>63</v>
      </c>
      <c r="N2950" s="14" t="s">
        <v>64</v>
      </c>
      <c r="O2950" s="167">
        <v>40883</v>
      </c>
      <c r="P2950" s="14">
        <v>-5.4</v>
      </c>
      <c r="Q2950" s="14">
        <f t="shared" si="99"/>
        <v>22.4</v>
      </c>
      <c r="R2950" s="169">
        <f t="shared" si="100"/>
        <v>19.233333333333331</v>
      </c>
    </row>
    <row r="2951" spans="13:18" x14ac:dyDescent="0.2">
      <c r="M2951" s="168" t="s">
        <v>63</v>
      </c>
      <c r="N2951" s="14" t="s">
        <v>64</v>
      </c>
      <c r="O2951" s="167">
        <v>40884</v>
      </c>
      <c r="P2951" s="14">
        <v>-5.9</v>
      </c>
      <c r="Q2951" s="14">
        <f t="shared" si="99"/>
        <v>22.9</v>
      </c>
      <c r="R2951" s="169">
        <f t="shared" si="100"/>
        <v>21.433333333333334</v>
      </c>
    </row>
    <row r="2952" spans="13:18" x14ac:dyDescent="0.2">
      <c r="M2952" s="168" t="s">
        <v>63</v>
      </c>
      <c r="N2952" s="14" t="s">
        <v>64</v>
      </c>
      <c r="O2952" s="167">
        <v>40885</v>
      </c>
      <c r="P2952" s="14">
        <v>-9.5</v>
      </c>
      <c r="Q2952" s="14">
        <f t="shared" si="99"/>
        <v>26.5</v>
      </c>
      <c r="R2952" s="169">
        <f t="shared" si="100"/>
        <v>23.933333333333334</v>
      </c>
    </row>
    <row r="2953" spans="13:18" x14ac:dyDescent="0.2">
      <c r="M2953" s="168" t="s">
        <v>63</v>
      </c>
      <c r="N2953" s="14" t="s">
        <v>64</v>
      </c>
      <c r="O2953" s="167">
        <v>40886</v>
      </c>
      <c r="P2953" s="14">
        <v>0.1</v>
      </c>
      <c r="Q2953" s="14">
        <f t="shared" si="99"/>
        <v>16.899999999999999</v>
      </c>
      <c r="R2953" s="169">
        <f t="shared" si="100"/>
        <v>22.099999999999998</v>
      </c>
    </row>
    <row r="2954" spans="13:18" x14ac:dyDescent="0.2">
      <c r="M2954" s="168" t="s">
        <v>63</v>
      </c>
      <c r="N2954" s="14" t="s">
        <v>64</v>
      </c>
      <c r="O2954" s="167">
        <v>40887</v>
      </c>
      <c r="P2954" s="14">
        <v>-9.6</v>
      </c>
      <c r="Q2954" s="14">
        <f t="shared" si="99"/>
        <v>26.6</v>
      </c>
      <c r="R2954" s="169">
        <f t="shared" si="100"/>
        <v>23.333333333333332</v>
      </c>
    </row>
    <row r="2955" spans="13:18" x14ac:dyDescent="0.2">
      <c r="M2955" s="168" t="s">
        <v>63</v>
      </c>
      <c r="N2955" s="14" t="s">
        <v>64</v>
      </c>
      <c r="O2955" s="167">
        <v>40888</v>
      </c>
      <c r="P2955" s="14">
        <v>-9.5</v>
      </c>
      <c r="Q2955" s="14">
        <f t="shared" si="99"/>
        <v>26.5</v>
      </c>
      <c r="R2955" s="169">
        <f t="shared" si="100"/>
        <v>23.333333333333332</v>
      </c>
    </row>
    <row r="2956" spans="13:18" x14ac:dyDescent="0.2">
      <c r="M2956" s="168" t="s">
        <v>63</v>
      </c>
      <c r="N2956" s="14" t="s">
        <v>64</v>
      </c>
      <c r="O2956" s="167">
        <v>40889</v>
      </c>
      <c r="P2956" s="14">
        <v>-0.1</v>
      </c>
      <c r="Q2956" s="14">
        <f t="shared" si="99"/>
        <v>17.100000000000001</v>
      </c>
      <c r="R2956" s="169">
        <f t="shared" si="100"/>
        <v>23.400000000000002</v>
      </c>
    </row>
    <row r="2957" spans="13:18" x14ac:dyDescent="0.2">
      <c r="M2957" s="168" t="s">
        <v>63</v>
      </c>
      <c r="N2957" s="14" t="s">
        <v>64</v>
      </c>
      <c r="O2957" s="167">
        <v>40890</v>
      </c>
      <c r="P2957" s="14">
        <v>1.7</v>
      </c>
      <c r="Q2957" s="14">
        <f t="shared" ref="Q2957:Q3020" si="101">IF($D$45&gt;P2957,$D$45-P2957,0)</f>
        <v>15.3</v>
      </c>
      <c r="R2957" s="169">
        <f t="shared" si="100"/>
        <v>19.633333333333336</v>
      </c>
    </row>
    <row r="2958" spans="13:18" x14ac:dyDescent="0.2">
      <c r="M2958" s="168" t="s">
        <v>63</v>
      </c>
      <c r="N2958" s="14" t="s">
        <v>64</v>
      </c>
      <c r="O2958" s="167">
        <v>40891</v>
      </c>
      <c r="P2958" s="14">
        <v>2.2000000000000002</v>
      </c>
      <c r="Q2958" s="14">
        <f t="shared" si="101"/>
        <v>14.8</v>
      </c>
      <c r="R2958" s="169">
        <f t="shared" si="100"/>
        <v>15.733333333333334</v>
      </c>
    </row>
    <row r="2959" spans="13:18" x14ac:dyDescent="0.2">
      <c r="M2959" s="168" t="s">
        <v>63</v>
      </c>
      <c r="N2959" s="14" t="s">
        <v>64</v>
      </c>
      <c r="O2959" s="167">
        <v>40892</v>
      </c>
      <c r="P2959" s="14">
        <v>1.9</v>
      </c>
      <c r="Q2959" s="14">
        <f t="shared" si="101"/>
        <v>15.1</v>
      </c>
      <c r="R2959" s="169">
        <f t="shared" ref="R2959:R3022" si="102">AVERAGE(Q2957:Q2959)</f>
        <v>15.066666666666668</v>
      </c>
    </row>
    <row r="2960" spans="13:18" x14ac:dyDescent="0.2">
      <c r="M2960" s="168" t="s">
        <v>63</v>
      </c>
      <c r="N2960" s="14" t="s">
        <v>64</v>
      </c>
      <c r="O2960" s="167">
        <v>40893</v>
      </c>
      <c r="P2960" s="14">
        <v>1.2</v>
      </c>
      <c r="Q2960" s="14">
        <f t="shared" si="101"/>
        <v>15.8</v>
      </c>
      <c r="R2960" s="169">
        <f t="shared" si="102"/>
        <v>15.233333333333334</v>
      </c>
    </row>
    <row r="2961" spans="13:18" x14ac:dyDescent="0.2">
      <c r="M2961" s="168" t="s">
        <v>63</v>
      </c>
      <c r="N2961" s="14" t="s">
        <v>64</v>
      </c>
      <c r="O2961" s="167">
        <v>40894</v>
      </c>
      <c r="P2961" s="14">
        <v>-1.3</v>
      </c>
      <c r="Q2961" s="14">
        <f t="shared" si="101"/>
        <v>18.3</v>
      </c>
      <c r="R2961" s="169">
        <f t="shared" si="102"/>
        <v>16.400000000000002</v>
      </c>
    </row>
    <row r="2962" spans="13:18" x14ac:dyDescent="0.2">
      <c r="M2962" s="168" t="s">
        <v>63</v>
      </c>
      <c r="N2962" s="14" t="s">
        <v>64</v>
      </c>
      <c r="O2962" s="167">
        <v>40895</v>
      </c>
      <c r="P2962" s="14">
        <v>-2.2999999999999998</v>
      </c>
      <c r="Q2962" s="14">
        <f t="shared" si="101"/>
        <v>19.3</v>
      </c>
      <c r="R2962" s="169">
        <f t="shared" si="102"/>
        <v>17.8</v>
      </c>
    </row>
    <row r="2963" spans="13:18" x14ac:dyDescent="0.2">
      <c r="M2963" s="168" t="s">
        <v>63</v>
      </c>
      <c r="N2963" s="14" t="s">
        <v>64</v>
      </c>
      <c r="O2963" s="167">
        <v>40896</v>
      </c>
      <c r="P2963" s="14">
        <v>1</v>
      </c>
      <c r="Q2963" s="14">
        <f t="shared" si="101"/>
        <v>16</v>
      </c>
      <c r="R2963" s="169">
        <f t="shared" si="102"/>
        <v>17.866666666666667</v>
      </c>
    </row>
    <row r="2964" spans="13:18" x14ac:dyDescent="0.2">
      <c r="M2964" s="168" t="s">
        <v>63</v>
      </c>
      <c r="N2964" s="14" t="s">
        <v>64</v>
      </c>
      <c r="O2964" s="167">
        <v>40897</v>
      </c>
      <c r="P2964" s="14">
        <v>-7.8</v>
      </c>
      <c r="Q2964" s="14">
        <f t="shared" si="101"/>
        <v>24.8</v>
      </c>
      <c r="R2964" s="169">
        <f t="shared" si="102"/>
        <v>20.033333333333331</v>
      </c>
    </row>
    <row r="2965" spans="13:18" x14ac:dyDescent="0.2">
      <c r="M2965" s="168" t="s">
        <v>63</v>
      </c>
      <c r="N2965" s="14" t="s">
        <v>64</v>
      </c>
      <c r="O2965" s="167">
        <v>40898</v>
      </c>
      <c r="P2965" s="14">
        <v>-10.6</v>
      </c>
      <c r="Q2965" s="14">
        <f t="shared" si="101"/>
        <v>27.6</v>
      </c>
      <c r="R2965" s="169">
        <f t="shared" si="102"/>
        <v>22.8</v>
      </c>
    </row>
    <row r="2966" spans="13:18" x14ac:dyDescent="0.2">
      <c r="M2966" s="168" t="s">
        <v>63</v>
      </c>
      <c r="N2966" s="14" t="s">
        <v>64</v>
      </c>
      <c r="O2966" s="167">
        <v>40899</v>
      </c>
      <c r="P2966" s="14">
        <v>-7</v>
      </c>
      <c r="Q2966" s="14">
        <f t="shared" si="101"/>
        <v>24</v>
      </c>
      <c r="R2966" s="169">
        <f t="shared" si="102"/>
        <v>25.466666666666669</v>
      </c>
    </row>
    <row r="2967" spans="13:18" x14ac:dyDescent="0.2">
      <c r="M2967" s="168" t="s">
        <v>63</v>
      </c>
      <c r="N2967" s="14" t="s">
        <v>64</v>
      </c>
      <c r="O2967" s="167">
        <v>40900</v>
      </c>
      <c r="P2967" s="14">
        <v>1.7</v>
      </c>
      <c r="Q2967" s="14">
        <f t="shared" si="101"/>
        <v>15.3</v>
      </c>
      <c r="R2967" s="169">
        <f t="shared" si="102"/>
        <v>22.3</v>
      </c>
    </row>
    <row r="2968" spans="13:18" x14ac:dyDescent="0.2">
      <c r="M2968" s="168" t="s">
        <v>63</v>
      </c>
      <c r="N2968" s="14" t="s">
        <v>64</v>
      </c>
      <c r="O2968" s="167">
        <v>40901</v>
      </c>
      <c r="P2968" s="14">
        <v>-3.8</v>
      </c>
      <c r="Q2968" s="14">
        <f t="shared" si="101"/>
        <v>20.8</v>
      </c>
      <c r="R2968" s="169">
        <f t="shared" si="102"/>
        <v>20.033333333333331</v>
      </c>
    </row>
    <row r="2969" spans="13:18" x14ac:dyDescent="0.2">
      <c r="M2969" s="168" t="s">
        <v>63</v>
      </c>
      <c r="N2969" s="14" t="s">
        <v>64</v>
      </c>
      <c r="O2969" s="167">
        <v>40902</v>
      </c>
      <c r="P2969" s="14">
        <v>4.8</v>
      </c>
      <c r="Q2969" s="14">
        <f t="shared" si="101"/>
        <v>12.2</v>
      </c>
      <c r="R2969" s="169">
        <f t="shared" si="102"/>
        <v>16.099999999999998</v>
      </c>
    </row>
    <row r="2970" spans="13:18" x14ac:dyDescent="0.2">
      <c r="M2970" s="168" t="s">
        <v>63</v>
      </c>
      <c r="N2970" s="14" t="s">
        <v>64</v>
      </c>
      <c r="O2970" s="167">
        <v>40903</v>
      </c>
      <c r="P2970" s="14">
        <v>6.6</v>
      </c>
      <c r="Q2970" s="14">
        <f t="shared" si="101"/>
        <v>10.4</v>
      </c>
      <c r="R2970" s="169">
        <f t="shared" si="102"/>
        <v>14.466666666666667</v>
      </c>
    </row>
    <row r="2971" spans="13:18" x14ac:dyDescent="0.2">
      <c r="M2971" s="168" t="s">
        <v>63</v>
      </c>
      <c r="N2971" s="14" t="s">
        <v>64</v>
      </c>
      <c r="O2971" s="167">
        <v>40904</v>
      </c>
      <c r="P2971" s="14">
        <v>4.2</v>
      </c>
      <c r="Q2971" s="14">
        <f t="shared" si="101"/>
        <v>12.8</v>
      </c>
      <c r="R2971" s="169">
        <f t="shared" si="102"/>
        <v>11.800000000000002</v>
      </c>
    </row>
    <row r="2972" spans="13:18" x14ac:dyDescent="0.2">
      <c r="M2972" s="168" t="s">
        <v>63</v>
      </c>
      <c r="N2972" s="14" t="s">
        <v>64</v>
      </c>
      <c r="O2972" s="167">
        <v>40905</v>
      </c>
      <c r="P2972" s="14">
        <v>1.3</v>
      </c>
      <c r="Q2972" s="14">
        <f t="shared" si="101"/>
        <v>15.7</v>
      </c>
      <c r="R2972" s="169">
        <f t="shared" si="102"/>
        <v>12.966666666666669</v>
      </c>
    </row>
    <row r="2973" spans="13:18" x14ac:dyDescent="0.2">
      <c r="M2973" s="168" t="s">
        <v>63</v>
      </c>
      <c r="N2973" s="14" t="s">
        <v>64</v>
      </c>
      <c r="O2973" s="167">
        <v>40906</v>
      </c>
      <c r="P2973" s="14">
        <v>2.1</v>
      </c>
      <c r="Q2973" s="14">
        <f t="shared" si="101"/>
        <v>14.9</v>
      </c>
      <c r="R2973" s="169">
        <f t="shared" si="102"/>
        <v>14.466666666666667</v>
      </c>
    </row>
    <row r="2974" spans="13:18" x14ac:dyDescent="0.2">
      <c r="M2974" s="168" t="s">
        <v>63</v>
      </c>
      <c r="N2974" s="14" t="s">
        <v>64</v>
      </c>
      <c r="O2974" s="167">
        <v>40907</v>
      </c>
      <c r="P2974" s="14">
        <v>-1.8</v>
      </c>
      <c r="Q2974" s="14">
        <f t="shared" si="101"/>
        <v>18.8</v>
      </c>
      <c r="R2974" s="169">
        <f t="shared" si="102"/>
        <v>16.466666666666669</v>
      </c>
    </row>
    <row r="2975" spans="13:18" x14ac:dyDescent="0.2">
      <c r="M2975" s="168" t="s">
        <v>63</v>
      </c>
      <c r="N2975" s="14" t="s">
        <v>64</v>
      </c>
      <c r="O2975" s="167">
        <v>40908</v>
      </c>
      <c r="P2975" s="14">
        <v>-9.5</v>
      </c>
      <c r="Q2975" s="14">
        <f t="shared" si="101"/>
        <v>26.5</v>
      </c>
      <c r="R2975" s="169">
        <f t="shared" si="102"/>
        <v>20.066666666666666</v>
      </c>
    </row>
    <row r="2976" spans="13:18" x14ac:dyDescent="0.2">
      <c r="M2976" s="168" t="s">
        <v>63</v>
      </c>
      <c r="N2976" s="14" t="s">
        <v>64</v>
      </c>
      <c r="O2976" s="167">
        <v>40909</v>
      </c>
      <c r="P2976" s="14">
        <v>-1.6</v>
      </c>
      <c r="Q2976" s="14">
        <f t="shared" si="101"/>
        <v>18.600000000000001</v>
      </c>
      <c r="R2976" s="169">
        <f t="shared" si="102"/>
        <v>21.3</v>
      </c>
    </row>
    <row r="2977" spans="13:18" x14ac:dyDescent="0.2">
      <c r="M2977" s="168" t="s">
        <v>63</v>
      </c>
      <c r="N2977" s="14" t="s">
        <v>64</v>
      </c>
      <c r="O2977" s="167">
        <v>40910</v>
      </c>
      <c r="P2977" s="14">
        <v>0.8</v>
      </c>
      <c r="Q2977" s="14">
        <f t="shared" si="101"/>
        <v>16.2</v>
      </c>
      <c r="R2977" s="169">
        <f t="shared" si="102"/>
        <v>20.433333333333334</v>
      </c>
    </row>
    <row r="2978" spans="13:18" x14ac:dyDescent="0.2">
      <c r="M2978" s="168" t="s">
        <v>63</v>
      </c>
      <c r="N2978" s="14" t="s">
        <v>64</v>
      </c>
      <c r="O2978" s="167">
        <v>40911</v>
      </c>
      <c r="P2978" s="14">
        <v>0.8</v>
      </c>
      <c r="Q2978" s="14">
        <f t="shared" si="101"/>
        <v>16.2</v>
      </c>
      <c r="R2978" s="169">
        <f t="shared" si="102"/>
        <v>17</v>
      </c>
    </row>
    <row r="2979" spans="13:18" x14ac:dyDescent="0.2">
      <c r="M2979" s="168" t="s">
        <v>63</v>
      </c>
      <c r="N2979" s="14" t="s">
        <v>64</v>
      </c>
      <c r="O2979" s="167">
        <v>40912</v>
      </c>
      <c r="P2979" s="14">
        <v>0.6</v>
      </c>
      <c r="Q2979" s="14">
        <f t="shared" si="101"/>
        <v>16.399999999999999</v>
      </c>
      <c r="R2979" s="169">
        <f t="shared" si="102"/>
        <v>16.266666666666666</v>
      </c>
    </row>
    <row r="2980" spans="13:18" x14ac:dyDescent="0.2">
      <c r="M2980" s="168" t="s">
        <v>63</v>
      </c>
      <c r="N2980" s="14" t="s">
        <v>64</v>
      </c>
      <c r="O2980" s="167">
        <v>40913</v>
      </c>
      <c r="P2980" s="14">
        <v>-8.1999999999999993</v>
      </c>
      <c r="Q2980" s="14">
        <f t="shared" si="101"/>
        <v>25.2</v>
      </c>
      <c r="R2980" s="169">
        <f t="shared" si="102"/>
        <v>19.266666666666666</v>
      </c>
    </row>
    <row r="2981" spans="13:18" x14ac:dyDescent="0.2">
      <c r="M2981" s="168" t="s">
        <v>63</v>
      </c>
      <c r="N2981" s="14" t="s">
        <v>64</v>
      </c>
      <c r="O2981" s="167">
        <v>40914</v>
      </c>
      <c r="P2981" s="14">
        <v>-8.1</v>
      </c>
      <c r="Q2981" s="14">
        <f t="shared" si="101"/>
        <v>25.1</v>
      </c>
      <c r="R2981" s="169">
        <f t="shared" si="102"/>
        <v>22.233333333333331</v>
      </c>
    </row>
    <row r="2982" spans="13:18" x14ac:dyDescent="0.2">
      <c r="M2982" s="168" t="s">
        <v>63</v>
      </c>
      <c r="N2982" s="14" t="s">
        <v>64</v>
      </c>
      <c r="O2982" s="167">
        <v>40915</v>
      </c>
      <c r="P2982" s="14">
        <v>-6.4</v>
      </c>
      <c r="Q2982" s="14">
        <f t="shared" si="101"/>
        <v>23.4</v>
      </c>
      <c r="R2982" s="169">
        <f t="shared" si="102"/>
        <v>24.566666666666663</v>
      </c>
    </row>
    <row r="2983" spans="13:18" x14ac:dyDescent="0.2">
      <c r="M2983" s="168" t="s">
        <v>63</v>
      </c>
      <c r="N2983" s="14" t="s">
        <v>64</v>
      </c>
      <c r="O2983" s="167">
        <v>40916</v>
      </c>
      <c r="P2983" s="14">
        <v>-8.3000000000000007</v>
      </c>
      <c r="Q2983" s="14">
        <f t="shared" si="101"/>
        <v>25.3</v>
      </c>
      <c r="R2983" s="169">
        <f t="shared" si="102"/>
        <v>24.599999999999998</v>
      </c>
    </row>
    <row r="2984" spans="13:18" x14ac:dyDescent="0.2">
      <c r="M2984" s="168" t="s">
        <v>63</v>
      </c>
      <c r="N2984" s="14" t="s">
        <v>64</v>
      </c>
      <c r="O2984" s="167">
        <v>40917</v>
      </c>
      <c r="P2984" s="14">
        <v>-12.7</v>
      </c>
      <c r="Q2984" s="14">
        <f t="shared" si="101"/>
        <v>29.7</v>
      </c>
      <c r="R2984" s="169">
        <f t="shared" si="102"/>
        <v>26.133333333333336</v>
      </c>
    </row>
    <row r="2985" spans="13:18" x14ac:dyDescent="0.2">
      <c r="M2985" s="168" t="s">
        <v>63</v>
      </c>
      <c r="N2985" s="14" t="s">
        <v>64</v>
      </c>
      <c r="O2985" s="167">
        <v>40918</v>
      </c>
      <c r="P2985" s="14">
        <v>-10.6</v>
      </c>
      <c r="Q2985" s="14">
        <f t="shared" si="101"/>
        <v>27.6</v>
      </c>
      <c r="R2985" s="169">
        <f t="shared" si="102"/>
        <v>27.533333333333331</v>
      </c>
    </row>
    <row r="2986" spans="13:18" x14ac:dyDescent="0.2">
      <c r="M2986" s="168" t="s">
        <v>63</v>
      </c>
      <c r="N2986" s="14" t="s">
        <v>64</v>
      </c>
      <c r="O2986" s="167">
        <v>40919</v>
      </c>
      <c r="P2986" s="14">
        <v>-4</v>
      </c>
      <c r="Q2986" s="14">
        <f t="shared" si="101"/>
        <v>21</v>
      </c>
      <c r="R2986" s="169">
        <f t="shared" si="102"/>
        <v>26.099999999999998</v>
      </c>
    </row>
    <row r="2987" spans="13:18" x14ac:dyDescent="0.2">
      <c r="M2987" s="168" t="s">
        <v>63</v>
      </c>
      <c r="N2987" s="14" t="s">
        <v>64</v>
      </c>
      <c r="O2987" s="167">
        <v>40920</v>
      </c>
      <c r="P2987" s="14">
        <v>0.2</v>
      </c>
      <c r="Q2987" s="14">
        <f t="shared" si="101"/>
        <v>16.8</v>
      </c>
      <c r="R2987" s="169">
        <f t="shared" si="102"/>
        <v>21.8</v>
      </c>
    </row>
    <row r="2988" spans="13:18" x14ac:dyDescent="0.2">
      <c r="M2988" s="168" t="s">
        <v>63</v>
      </c>
      <c r="N2988" s="14" t="s">
        <v>64</v>
      </c>
      <c r="O2988" s="167">
        <v>40921</v>
      </c>
      <c r="P2988" s="14">
        <v>0.1</v>
      </c>
      <c r="Q2988" s="14">
        <f t="shared" si="101"/>
        <v>16.899999999999999</v>
      </c>
      <c r="R2988" s="169">
        <f t="shared" si="102"/>
        <v>18.233333333333331</v>
      </c>
    </row>
    <row r="2989" spans="13:18" x14ac:dyDescent="0.2">
      <c r="M2989" s="168" t="s">
        <v>63</v>
      </c>
      <c r="N2989" s="14" t="s">
        <v>64</v>
      </c>
      <c r="O2989" s="167">
        <v>40922</v>
      </c>
      <c r="P2989" s="14">
        <v>-1.4</v>
      </c>
      <c r="Q2989" s="14">
        <f t="shared" si="101"/>
        <v>18.399999999999999</v>
      </c>
      <c r="R2989" s="169">
        <f t="shared" si="102"/>
        <v>17.366666666666667</v>
      </c>
    </row>
    <row r="2990" spans="13:18" x14ac:dyDescent="0.2">
      <c r="M2990" s="168" t="s">
        <v>63</v>
      </c>
      <c r="N2990" s="14" t="s">
        <v>64</v>
      </c>
      <c r="O2990" s="167">
        <v>40923</v>
      </c>
      <c r="P2990" s="14">
        <v>-3.1</v>
      </c>
      <c r="Q2990" s="14">
        <f t="shared" si="101"/>
        <v>20.100000000000001</v>
      </c>
      <c r="R2990" s="169">
        <f t="shared" si="102"/>
        <v>18.466666666666665</v>
      </c>
    </row>
    <row r="2991" spans="13:18" x14ac:dyDescent="0.2">
      <c r="M2991" s="168" t="s">
        <v>63</v>
      </c>
      <c r="N2991" s="14" t="s">
        <v>64</v>
      </c>
      <c r="O2991" s="167">
        <v>40924</v>
      </c>
      <c r="P2991" s="14">
        <v>-7.1</v>
      </c>
      <c r="Q2991" s="14">
        <f t="shared" si="101"/>
        <v>24.1</v>
      </c>
      <c r="R2991" s="169">
        <f t="shared" si="102"/>
        <v>20.866666666666667</v>
      </c>
    </row>
    <row r="2992" spans="13:18" x14ac:dyDescent="0.2">
      <c r="M2992" s="168" t="s">
        <v>63</v>
      </c>
      <c r="N2992" s="14" t="s">
        <v>64</v>
      </c>
      <c r="O2992" s="167">
        <v>40925</v>
      </c>
      <c r="P2992" s="14">
        <v>-9.9</v>
      </c>
      <c r="Q2992" s="14">
        <f t="shared" si="101"/>
        <v>26.9</v>
      </c>
      <c r="R2992" s="169">
        <f t="shared" si="102"/>
        <v>23.7</v>
      </c>
    </row>
    <row r="2993" spans="13:18" x14ac:dyDescent="0.2">
      <c r="M2993" s="168" t="s">
        <v>63</v>
      </c>
      <c r="N2993" s="14" t="s">
        <v>64</v>
      </c>
      <c r="O2993" s="167">
        <v>40926</v>
      </c>
      <c r="P2993" s="14">
        <v>-7.3</v>
      </c>
      <c r="Q2993" s="14">
        <f t="shared" si="101"/>
        <v>24.3</v>
      </c>
      <c r="R2993" s="169">
        <f t="shared" si="102"/>
        <v>25.099999999999998</v>
      </c>
    </row>
    <row r="2994" spans="13:18" x14ac:dyDescent="0.2">
      <c r="M2994" s="168" t="s">
        <v>63</v>
      </c>
      <c r="N2994" s="14" t="s">
        <v>64</v>
      </c>
      <c r="O2994" s="167">
        <v>40927</v>
      </c>
      <c r="P2994" s="14">
        <v>-8.9</v>
      </c>
      <c r="Q2994" s="14">
        <f t="shared" si="101"/>
        <v>25.9</v>
      </c>
      <c r="R2994" s="169">
        <f t="shared" si="102"/>
        <v>25.7</v>
      </c>
    </row>
    <row r="2995" spans="13:18" x14ac:dyDescent="0.2">
      <c r="M2995" s="168" t="s">
        <v>63</v>
      </c>
      <c r="N2995" s="14" t="s">
        <v>64</v>
      </c>
      <c r="O2995" s="167">
        <v>40928</v>
      </c>
      <c r="P2995" s="14">
        <v>-16.2</v>
      </c>
      <c r="Q2995" s="14">
        <f t="shared" si="101"/>
        <v>33.200000000000003</v>
      </c>
      <c r="R2995" s="169">
        <f t="shared" si="102"/>
        <v>27.8</v>
      </c>
    </row>
    <row r="2996" spans="13:18" x14ac:dyDescent="0.2">
      <c r="M2996" s="168" t="s">
        <v>63</v>
      </c>
      <c r="N2996" s="14" t="s">
        <v>64</v>
      </c>
      <c r="O2996" s="167">
        <v>40929</v>
      </c>
      <c r="P2996" s="14">
        <v>-12.1</v>
      </c>
      <c r="Q2996" s="14">
        <f t="shared" si="101"/>
        <v>29.1</v>
      </c>
      <c r="R2996" s="169">
        <f t="shared" si="102"/>
        <v>29.400000000000002</v>
      </c>
    </row>
    <row r="2997" spans="13:18" x14ac:dyDescent="0.2">
      <c r="M2997" s="168" t="s">
        <v>63</v>
      </c>
      <c r="N2997" s="14" t="s">
        <v>64</v>
      </c>
      <c r="O2997" s="167">
        <v>40930</v>
      </c>
      <c r="P2997" s="14">
        <v>-4.5</v>
      </c>
      <c r="Q2997" s="14">
        <f t="shared" si="101"/>
        <v>21.5</v>
      </c>
      <c r="R2997" s="169">
        <f t="shared" si="102"/>
        <v>27.933333333333337</v>
      </c>
    </row>
    <row r="2998" spans="13:18" x14ac:dyDescent="0.2">
      <c r="M2998" s="168" t="s">
        <v>63</v>
      </c>
      <c r="N2998" s="14" t="s">
        <v>64</v>
      </c>
      <c r="O2998" s="167">
        <v>40931</v>
      </c>
      <c r="P2998" s="14">
        <v>-13</v>
      </c>
      <c r="Q2998" s="14">
        <f t="shared" si="101"/>
        <v>30</v>
      </c>
      <c r="R2998" s="169">
        <f t="shared" si="102"/>
        <v>26.866666666666664</v>
      </c>
    </row>
    <row r="2999" spans="13:18" x14ac:dyDescent="0.2">
      <c r="M2999" s="168" t="s">
        <v>63</v>
      </c>
      <c r="N2999" s="14" t="s">
        <v>64</v>
      </c>
      <c r="O2999" s="167">
        <v>40932</v>
      </c>
      <c r="P2999" s="14">
        <v>-9.1999999999999993</v>
      </c>
      <c r="Q2999" s="14">
        <f t="shared" si="101"/>
        <v>26.2</v>
      </c>
      <c r="R2999" s="169">
        <f t="shared" si="102"/>
        <v>25.900000000000002</v>
      </c>
    </row>
    <row r="3000" spans="13:18" x14ac:dyDescent="0.2">
      <c r="M3000" s="168" t="s">
        <v>63</v>
      </c>
      <c r="N3000" s="14" t="s">
        <v>64</v>
      </c>
      <c r="O3000" s="167">
        <v>40933</v>
      </c>
      <c r="P3000" s="14">
        <v>-7.6</v>
      </c>
      <c r="Q3000" s="14">
        <f t="shared" si="101"/>
        <v>24.6</v>
      </c>
      <c r="R3000" s="169">
        <f t="shared" si="102"/>
        <v>26.933333333333337</v>
      </c>
    </row>
    <row r="3001" spans="13:18" x14ac:dyDescent="0.2">
      <c r="M3001" s="168" t="s">
        <v>63</v>
      </c>
      <c r="N3001" s="14" t="s">
        <v>64</v>
      </c>
      <c r="O3001" s="167">
        <v>40934</v>
      </c>
      <c r="P3001" s="14">
        <v>-4.5999999999999996</v>
      </c>
      <c r="Q3001" s="14">
        <f t="shared" si="101"/>
        <v>21.6</v>
      </c>
      <c r="R3001" s="169">
        <f t="shared" si="102"/>
        <v>24.133333333333336</v>
      </c>
    </row>
    <row r="3002" spans="13:18" x14ac:dyDescent="0.2">
      <c r="M3002" s="168" t="s">
        <v>63</v>
      </c>
      <c r="N3002" s="14" t="s">
        <v>64</v>
      </c>
      <c r="O3002" s="167">
        <v>40935</v>
      </c>
      <c r="P3002" s="14">
        <v>-2.4</v>
      </c>
      <c r="Q3002" s="14">
        <f t="shared" si="101"/>
        <v>19.399999999999999</v>
      </c>
      <c r="R3002" s="169">
        <f t="shared" si="102"/>
        <v>21.866666666666664</v>
      </c>
    </row>
    <row r="3003" spans="13:18" x14ac:dyDescent="0.2">
      <c r="M3003" s="168" t="s">
        <v>63</v>
      </c>
      <c r="N3003" s="14" t="s">
        <v>64</v>
      </c>
      <c r="O3003" s="167">
        <v>40936</v>
      </c>
      <c r="P3003" s="14">
        <v>-5</v>
      </c>
      <c r="Q3003" s="14">
        <f t="shared" si="101"/>
        <v>22</v>
      </c>
      <c r="R3003" s="169">
        <f t="shared" si="102"/>
        <v>21</v>
      </c>
    </row>
    <row r="3004" spans="13:18" x14ac:dyDescent="0.2">
      <c r="M3004" s="168" t="s">
        <v>63</v>
      </c>
      <c r="N3004" s="14" t="s">
        <v>64</v>
      </c>
      <c r="O3004" s="167">
        <v>40937</v>
      </c>
      <c r="P3004" s="14">
        <v>-5.4</v>
      </c>
      <c r="Q3004" s="14">
        <f t="shared" si="101"/>
        <v>22.4</v>
      </c>
      <c r="R3004" s="169">
        <f t="shared" si="102"/>
        <v>21.266666666666666</v>
      </c>
    </row>
    <row r="3005" spans="13:18" x14ac:dyDescent="0.2">
      <c r="M3005" s="168" t="s">
        <v>63</v>
      </c>
      <c r="N3005" s="14" t="s">
        <v>64</v>
      </c>
      <c r="O3005" s="167">
        <v>40938</v>
      </c>
      <c r="P3005" s="14">
        <v>-5.7</v>
      </c>
      <c r="Q3005" s="14">
        <f t="shared" si="101"/>
        <v>22.7</v>
      </c>
      <c r="R3005" s="169">
        <f t="shared" si="102"/>
        <v>22.366666666666664</v>
      </c>
    </row>
    <row r="3006" spans="13:18" x14ac:dyDescent="0.2">
      <c r="M3006" s="168" t="s">
        <v>63</v>
      </c>
      <c r="N3006" s="14" t="s">
        <v>64</v>
      </c>
      <c r="O3006" s="167">
        <v>40939</v>
      </c>
      <c r="P3006" s="14">
        <v>-9.4</v>
      </c>
      <c r="Q3006" s="14">
        <f t="shared" si="101"/>
        <v>26.4</v>
      </c>
      <c r="R3006" s="169">
        <f t="shared" si="102"/>
        <v>23.833333333333332</v>
      </c>
    </row>
    <row r="3007" spans="13:18" x14ac:dyDescent="0.2">
      <c r="M3007" s="168" t="s">
        <v>63</v>
      </c>
      <c r="N3007" s="14" t="s">
        <v>64</v>
      </c>
      <c r="O3007" s="167">
        <v>40940</v>
      </c>
      <c r="P3007" s="14">
        <v>-11.7</v>
      </c>
      <c r="Q3007" s="14">
        <f t="shared" si="101"/>
        <v>28.7</v>
      </c>
      <c r="R3007" s="169">
        <f t="shared" si="102"/>
        <v>25.933333333333334</v>
      </c>
    </row>
    <row r="3008" spans="13:18" x14ac:dyDescent="0.2">
      <c r="M3008" s="168" t="s">
        <v>63</v>
      </c>
      <c r="N3008" s="14" t="s">
        <v>64</v>
      </c>
      <c r="O3008" s="167">
        <v>40941</v>
      </c>
      <c r="P3008" s="14">
        <v>-13.8</v>
      </c>
      <c r="Q3008" s="14">
        <f t="shared" si="101"/>
        <v>30.8</v>
      </c>
      <c r="R3008" s="169">
        <f t="shared" si="102"/>
        <v>28.633333333333329</v>
      </c>
    </row>
    <row r="3009" spans="13:18" x14ac:dyDescent="0.2">
      <c r="M3009" s="168" t="s">
        <v>63</v>
      </c>
      <c r="N3009" s="14" t="s">
        <v>64</v>
      </c>
      <c r="O3009" s="167">
        <v>40942</v>
      </c>
      <c r="P3009" s="14">
        <v>-21.3</v>
      </c>
      <c r="Q3009" s="14">
        <f t="shared" si="101"/>
        <v>38.299999999999997</v>
      </c>
      <c r="R3009" s="169">
        <f t="shared" si="102"/>
        <v>32.6</v>
      </c>
    </row>
    <row r="3010" spans="13:18" x14ac:dyDescent="0.2">
      <c r="M3010" s="168" t="s">
        <v>63</v>
      </c>
      <c r="N3010" s="14" t="s">
        <v>64</v>
      </c>
      <c r="O3010" s="167">
        <v>40943</v>
      </c>
      <c r="P3010" s="14">
        <v>-22.2</v>
      </c>
      <c r="Q3010" s="14">
        <f t="shared" si="101"/>
        <v>39.200000000000003</v>
      </c>
      <c r="R3010" s="169">
        <f t="shared" si="102"/>
        <v>36.1</v>
      </c>
    </row>
    <row r="3011" spans="13:18" x14ac:dyDescent="0.2">
      <c r="M3011" s="168" t="s">
        <v>63</v>
      </c>
      <c r="N3011" s="14" t="s">
        <v>64</v>
      </c>
      <c r="O3011" s="167">
        <v>40944</v>
      </c>
      <c r="P3011" s="14">
        <v>-9</v>
      </c>
      <c r="Q3011" s="14">
        <f t="shared" si="101"/>
        <v>26</v>
      </c>
      <c r="R3011" s="169">
        <f t="shared" si="102"/>
        <v>34.5</v>
      </c>
    </row>
    <row r="3012" spans="13:18" x14ac:dyDescent="0.2">
      <c r="M3012" s="168" t="s">
        <v>63</v>
      </c>
      <c r="N3012" s="14" t="s">
        <v>64</v>
      </c>
      <c r="O3012" s="167">
        <v>40945</v>
      </c>
      <c r="P3012" s="14">
        <v>-4.2</v>
      </c>
      <c r="Q3012" s="14">
        <f t="shared" si="101"/>
        <v>21.2</v>
      </c>
      <c r="R3012" s="169">
        <f t="shared" si="102"/>
        <v>28.8</v>
      </c>
    </row>
    <row r="3013" spans="13:18" x14ac:dyDescent="0.2">
      <c r="M3013" s="168" t="s">
        <v>63</v>
      </c>
      <c r="N3013" s="14" t="s">
        <v>64</v>
      </c>
      <c r="O3013" s="167">
        <v>40946</v>
      </c>
      <c r="P3013" s="14">
        <v>-4.9000000000000004</v>
      </c>
      <c r="Q3013" s="14">
        <f t="shared" si="101"/>
        <v>21.9</v>
      </c>
      <c r="R3013" s="169">
        <f t="shared" si="102"/>
        <v>23.033333333333331</v>
      </c>
    </row>
    <row r="3014" spans="13:18" x14ac:dyDescent="0.2">
      <c r="M3014" s="168" t="s">
        <v>63</v>
      </c>
      <c r="N3014" s="14" t="s">
        <v>64</v>
      </c>
      <c r="O3014" s="167">
        <v>40947</v>
      </c>
      <c r="P3014" s="14">
        <v>-5.8</v>
      </c>
      <c r="Q3014" s="14">
        <f t="shared" si="101"/>
        <v>22.8</v>
      </c>
      <c r="R3014" s="169">
        <f t="shared" si="102"/>
        <v>21.966666666666665</v>
      </c>
    </row>
    <row r="3015" spans="13:18" x14ac:dyDescent="0.2">
      <c r="M3015" s="168" t="s">
        <v>63</v>
      </c>
      <c r="N3015" s="14" t="s">
        <v>64</v>
      </c>
      <c r="O3015" s="167">
        <v>40948</v>
      </c>
      <c r="P3015" s="14">
        <v>-9.3000000000000007</v>
      </c>
      <c r="Q3015" s="14">
        <f t="shared" si="101"/>
        <v>26.3</v>
      </c>
      <c r="R3015" s="169">
        <f t="shared" si="102"/>
        <v>23.666666666666668</v>
      </c>
    </row>
    <row r="3016" spans="13:18" x14ac:dyDescent="0.2">
      <c r="M3016" s="168" t="s">
        <v>63</v>
      </c>
      <c r="N3016" s="14" t="s">
        <v>64</v>
      </c>
      <c r="O3016" s="167">
        <v>40949</v>
      </c>
      <c r="P3016" s="14">
        <v>-6.8</v>
      </c>
      <c r="Q3016" s="14">
        <f t="shared" si="101"/>
        <v>23.8</v>
      </c>
      <c r="R3016" s="169">
        <f t="shared" si="102"/>
        <v>24.3</v>
      </c>
    </row>
    <row r="3017" spans="13:18" x14ac:dyDescent="0.2">
      <c r="M3017" s="168" t="s">
        <v>63</v>
      </c>
      <c r="N3017" s="14" t="s">
        <v>64</v>
      </c>
      <c r="O3017" s="167">
        <v>40950</v>
      </c>
      <c r="P3017" s="14">
        <v>-7.3</v>
      </c>
      <c r="Q3017" s="14">
        <f t="shared" si="101"/>
        <v>24.3</v>
      </c>
      <c r="R3017" s="169">
        <f t="shared" si="102"/>
        <v>24.8</v>
      </c>
    </row>
    <row r="3018" spans="13:18" x14ac:dyDescent="0.2">
      <c r="M3018" s="168" t="s">
        <v>63</v>
      </c>
      <c r="N3018" s="14" t="s">
        <v>64</v>
      </c>
      <c r="O3018" s="167">
        <v>40951</v>
      </c>
      <c r="P3018" s="14">
        <v>-10</v>
      </c>
      <c r="Q3018" s="14">
        <f t="shared" si="101"/>
        <v>27</v>
      </c>
      <c r="R3018" s="169">
        <f t="shared" si="102"/>
        <v>25.033333333333331</v>
      </c>
    </row>
    <row r="3019" spans="13:18" x14ac:dyDescent="0.2">
      <c r="M3019" s="168" t="s">
        <v>63</v>
      </c>
      <c r="N3019" s="14" t="s">
        <v>64</v>
      </c>
      <c r="O3019" s="167">
        <v>40952</v>
      </c>
      <c r="P3019" s="14">
        <v>-8.9</v>
      </c>
      <c r="Q3019" s="14">
        <f t="shared" si="101"/>
        <v>25.9</v>
      </c>
      <c r="R3019" s="169">
        <f t="shared" si="102"/>
        <v>25.733333333333331</v>
      </c>
    </row>
    <row r="3020" spans="13:18" x14ac:dyDescent="0.2">
      <c r="M3020" s="168" t="s">
        <v>63</v>
      </c>
      <c r="N3020" s="14" t="s">
        <v>64</v>
      </c>
      <c r="O3020" s="167">
        <v>40953</v>
      </c>
      <c r="P3020" s="14">
        <v>-5.5</v>
      </c>
      <c r="Q3020" s="14">
        <f t="shared" si="101"/>
        <v>22.5</v>
      </c>
      <c r="R3020" s="169">
        <f t="shared" si="102"/>
        <v>25.133333333333336</v>
      </c>
    </row>
    <row r="3021" spans="13:18" x14ac:dyDescent="0.2">
      <c r="M3021" s="168" t="s">
        <v>63</v>
      </c>
      <c r="N3021" s="14" t="s">
        <v>64</v>
      </c>
      <c r="O3021" s="167">
        <v>40954</v>
      </c>
      <c r="P3021" s="14">
        <v>-1.5</v>
      </c>
      <c r="Q3021" s="14">
        <f t="shared" ref="Q3021:Q3084" si="103">IF($D$45&gt;P3021,$D$45-P3021,0)</f>
        <v>18.5</v>
      </c>
      <c r="R3021" s="169">
        <f t="shared" si="102"/>
        <v>22.3</v>
      </c>
    </row>
    <row r="3022" spans="13:18" x14ac:dyDescent="0.2">
      <c r="M3022" s="168" t="s">
        <v>63</v>
      </c>
      <c r="N3022" s="14" t="s">
        <v>64</v>
      </c>
      <c r="O3022" s="167">
        <v>40955</v>
      </c>
      <c r="P3022" s="14">
        <v>-3</v>
      </c>
      <c r="Q3022" s="14">
        <f t="shared" si="103"/>
        <v>20</v>
      </c>
      <c r="R3022" s="169">
        <f t="shared" si="102"/>
        <v>20.333333333333332</v>
      </c>
    </row>
    <row r="3023" spans="13:18" x14ac:dyDescent="0.2">
      <c r="M3023" s="168" t="s">
        <v>63</v>
      </c>
      <c r="N3023" s="14" t="s">
        <v>64</v>
      </c>
      <c r="O3023" s="167">
        <v>40956</v>
      </c>
      <c r="P3023" s="14">
        <v>-3.6</v>
      </c>
      <c r="Q3023" s="14">
        <f t="shared" si="103"/>
        <v>20.6</v>
      </c>
      <c r="R3023" s="169">
        <f t="shared" ref="R3023:R3086" si="104">AVERAGE(Q3021:Q3023)</f>
        <v>19.7</v>
      </c>
    </row>
    <row r="3024" spans="13:18" x14ac:dyDescent="0.2">
      <c r="M3024" s="168" t="s">
        <v>63</v>
      </c>
      <c r="N3024" s="14" t="s">
        <v>64</v>
      </c>
      <c r="O3024" s="167">
        <v>40957</v>
      </c>
      <c r="P3024" s="14">
        <v>0.1</v>
      </c>
      <c r="Q3024" s="14">
        <f t="shared" si="103"/>
        <v>16.899999999999999</v>
      </c>
      <c r="R3024" s="169">
        <f t="shared" si="104"/>
        <v>19.166666666666668</v>
      </c>
    </row>
    <row r="3025" spans="13:18" x14ac:dyDescent="0.2">
      <c r="M3025" s="168" t="s">
        <v>63</v>
      </c>
      <c r="N3025" s="14" t="s">
        <v>64</v>
      </c>
      <c r="O3025" s="167">
        <v>40958</v>
      </c>
      <c r="P3025" s="14">
        <v>-0.8</v>
      </c>
      <c r="Q3025" s="14">
        <f t="shared" si="103"/>
        <v>17.8</v>
      </c>
      <c r="R3025" s="169">
        <f t="shared" si="104"/>
        <v>18.433333333333334</v>
      </c>
    </row>
    <row r="3026" spans="13:18" x14ac:dyDescent="0.2">
      <c r="M3026" s="168" t="s">
        <v>63</v>
      </c>
      <c r="N3026" s="14" t="s">
        <v>64</v>
      </c>
      <c r="O3026" s="167">
        <v>40959</v>
      </c>
      <c r="P3026" s="14">
        <v>-3.6</v>
      </c>
      <c r="Q3026" s="14">
        <f t="shared" si="103"/>
        <v>20.6</v>
      </c>
      <c r="R3026" s="169">
        <f t="shared" si="104"/>
        <v>18.433333333333334</v>
      </c>
    </row>
    <row r="3027" spans="13:18" x14ac:dyDescent="0.2">
      <c r="M3027" s="168" t="s">
        <v>63</v>
      </c>
      <c r="N3027" s="14" t="s">
        <v>64</v>
      </c>
      <c r="O3027" s="167">
        <v>40960</v>
      </c>
      <c r="P3027" s="14">
        <v>0.1</v>
      </c>
      <c r="Q3027" s="14">
        <f t="shared" si="103"/>
        <v>16.899999999999999</v>
      </c>
      <c r="R3027" s="169">
        <f t="shared" si="104"/>
        <v>18.433333333333334</v>
      </c>
    </row>
    <row r="3028" spans="13:18" x14ac:dyDescent="0.2">
      <c r="M3028" s="168" t="s">
        <v>63</v>
      </c>
      <c r="N3028" s="14" t="s">
        <v>64</v>
      </c>
      <c r="O3028" s="167">
        <v>40961</v>
      </c>
      <c r="P3028" s="14">
        <v>1.9</v>
      </c>
      <c r="Q3028" s="14">
        <f t="shared" si="103"/>
        <v>15.1</v>
      </c>
      <c r="R3028" s="169">
        <f t="shared" si="104"/>
        <v>17.533333333333335</v>
      </c>
    </row>
    <row r="3029" spans="13:18" x14ac:dyDescent="0.2">
      <c r="M3029" s="168" t="s">
        <v>63</v>
      </c>
      <c r="N3029" s="14" t="s">
        <v>64</v>
      </c>
      <c r="O3029" s="167">
        <v>40962</v>
      </c>
      <c r="P3029" s="14">
        <v>3.1</v>
      </c>
      <c r="Q3029" s="14">
        <f t="shared" si="103"/>
        <v>13.9</v>
      </c>
      <c r="R3029" s="169">
        <f t="shared" si="104"/>
        <v>15.299999999999999</v>
      </c>
    </row>
    <row r="3030" spans="13:18" x14ac:dyDescent="0.2">
      <c r="M3030" s="168" t="s">
        <v>63</v>
      </c>
      <c r="N3030" s="14" t="s">
        <v>64</v>
      </c>
      <c r="O3030" s="167">
        <v>40963</v>
      </c>
      <c r="P3030" s="14">
        <v>3.1</v>
      </c>
      <c r="Q3030" s="14">
        <f t="shared" si="103"/>
        <v>13.9</v>
      </c>
      <c r="R3030" s="169">
        <f t="shared" si="104"/>
        <v>14.299999999999999</v>
      </c>
    </row>
    <row r="3031" spans="13:18" x14ac:dyDescent="0.2">
      <c r="M3031" s="168" t="s">
        <v>63</v>
      </c>
      <c r="N3031" s="14" t="s">
        <v>64</v>
      </c>
      <c r="O3031" s="167">
        <v>40964</v>
      </c>
      <c r="P3031" s="14">
        <v>1.9</v>
      </c>
      <c r="Q3031" s="14">
        <f t="shared" si="103"/>
        <v>15.1</v>
      </c>
      <c r="R3031" s="169">
        <f t="shared" si="104"/>
        <v>14.299999999999999</v>
      </c>
    </row>
    <row r="3032" spans="13:18" x14ac:dyDescent="0.2">
      <c r="M3032" s="168" t="s">
        <v>63</v>
      </c>
      <c r="N3032" s="14" t="s">
        <v>64</v>
      </c>
      <c r="O3032" s="167">
        <v>40965</v>
      </c>
      <c r="P3032" s="14">
        <v>-2.2999999999999998</v>
      </c>
      <c r="Q3032" s="14">
        <f t="shared" si="103"/>
        <v>19.3</v>
      </c>
      <c r="R3032" s="169">
        <f t="shared" si="104"/>
        <v>16.099999999999998</v>
      </c>
    </row>
    <row r="3033" spans="13:18" x14ac:dyDescent="0.2">
      <c r="M3033" s="168" t="s">
        <v>63</v>
      </c>
      <c r="N3033" s="14" t="s">
        <v>64</v>
      </c>
      <c r="O3033" s="167">
        <v>40966</v>
      </c>
      <c r="P3033" s="14">
        <v>-2.1</v>
      </c>
      <c r="Q3033" s="14">
        <f t="shared" si="103"/>
        <v>19.100000000000001</v>
      </c>
      <c r="R3033" s="169">
        <f t="shared" si="104"/>
        <v>17.833333333333332</v>
      </c>
    </row>
    <row r="3034" spans="13:18" x14ac:dyDescent="0.2">
      <c r="M3034" s="168" t="s">
        <v>63</v>
      </c>
      <c r="N3034" s="14" t="s">
        <v>64</v>
      </c>
      <c r="O3034" s="167">
        <v>40967</v>
      </c>
      <c r="P3034" s="14">
        <v>0.9</v>
      </c>
      <c r="Q3034" s="14">
        <f t="shared" si="103"/>
        <v>16.100000000000001</v>
      </c>
      <c r="R3034" s="169">
        <f t="shared" si="104"/>
        <v>18.166666666666668</v>
      </c>
    </row>
    <row r="3035" spans="13:18" x14ac:dyDescent="0.2">
      <c r="M3035" s="168" t="s">
        <v>63</v>
      </c>
      <c r="N3035" s="14" t="s">
        <v>64</v>
      </c>
      <c r="O3035" s="167">
        <v>40968</v>
      </c>
      <c r="P3035" s="14">
        <v>-0.4</v>
      </c>
      <c r="Q3035" s="14">
        <f t="shared" si="103"/>
        <v>17.399999999999999</v>
      </c>
      <c r="R3035" s="169">
        <f t="shared" si="104"/>
        <v>17.533333333333335</v>
      </c>
    </row>
    <row r="3036" spans="13:18" x14ac:dyDescent="0.2">
      <c r="M3036" s="168" t="s">
        <v>63</v>
      </c>
      <c r="N3036" s="14" t="s">
        <v>64</v>
      </c>
      <c r="O3036" s="167">
        <v>40969</v>
      </c>
      <c r="P3036" s="14">
        <v>3.1</v>
      </c>
      <c r="Q3036" s="14">
        <f t="shared" si="103"/>
        <v>13.9</v>
      </c>
      <c r="R3036" s="169">
        <f t="shared" si="104"/>
        <v>15.799999999999999</v>
      </c>
    </row>
    <row r="3037" spans="13:18" x14ac:dyDescent="0.2">
      <c r="M3037" s="168" t="s">
        <v>63</v>
      </c>
      <c r="N3037" s="14" t="s">
        <v>64</v>
      </c>
      <c r="O3037" s="167">
        <v>40970</v>
      </c>
      <c r="P3037" s="14">
        <v>1.7</v>
      </c>
      <c r="Q3037" s="14">
        <f t="shared" si="103"/>
        <v>15.3</v>
      </c>
      <c r="R3037" s="169">
        <f t="shared" si="104"/>
        <v>15.533333333333331</v>
      </c>
    </row>
    <row r="3038" spans="13:18" x14ac:dyDescent="0.2">
      <c r="M3038" s="168" t="s">
        <v>63</v>
      </c>
      <c r="N3038" s="14" t="s">
        <v>64</v>
      </c>
      <c r="O3038" s="167">
        <v>40971</v>
      </c>
      <c r="P3038" s="14">
        <v>-3.8</v>
      </c>
      <c r="Q3038" s="14">
        <f t="shared" si="103"/>
        <v>20.8</v>
      </c>
      <c r="R3038" s="169">
        <f t="shared" si="104"/>
        <v>16.666666666666668</v>
      </c>
    </row>
    <row r="3039" spans="13:18" x14ac:dyDescent="0.2">
      <c r="M3039" s="168" t="s">
        <v>63</v>
      </c>
      <c r="N3039" s="14" t="s">
        <v>64</v>
      </c>
      <c r="O3039" s="167">
        <v>40972</v>
      </c>
      <c r="P3039" s="14">
        <v>-3.3</v>
      </c>
      <c r="Q3039" s="14">
        <f t="shared" si="103"/>
        <v>20.3</v>
      </c>
      <c r="R3039" s="169">
        <f t="shared" si="104"/>
        <v>18.8</v>
      </c>
    </row>
    <row r="3040" spans="13:18" x14ac:dyDescent="0.2">
      <c r="M3040" s="168" t="s">
        <v>63</v>
      </c>
      <c r="N3040" s="14" t="s">
        <v>64</v>
      </c>
      <c r="O3040" s="167">
        <v>40973</v>
      </c>
      <c r="P3040" s="14">
        <v>-2.9</v>
      </c>
      <c r="Q3040" s="14">
        <f t="shared" si="103"/>
        <v>19.899999999999999</v>
      </c>
      <c r="R3040" s="169">
        <f t="shared" si="104"/>
        <v>20.333333333333332</v>
      </c>
    </row>
    <row r="3041" spans="13:18" x14ac:dyDescent="0.2">
      <c r="M3041" s="168" t="s">
        <v>63</v>
      </c>
      <c r="N3041" s="14" t="s">
        <v>64</v>
      </c>
      <c r="O3041" s="167">
        <v>40974</v>
      </c>
      <c r="P3041" s="14">
        <v>-3</v>
      </c>
      <c r="Q3041" s="14">
        <f t="shared" si="103"/>
        <v>20</v>
      </c>
      <c r="R3041" s="169">
        <f t="shared" si="104"/>
        <v>20.066666666666666</v>
      </c>
    </row>
    <row r="3042" spans="13:18" x14ac:dyDescent="0.2">
      <c r="M3042" s="168" t="s">
        <v>63</v>
      </c>
      <c r="N3042" s="14" t="s">
        <v>64</v>
      </c>
      <c r="O3042" s="167">
        <v>40975</v>
      </c>
      <c r="P3042" s="14">
        <v>-1.5</v>
      </c>
      <c r="Q3042" s="14">
        <f t="shared" si="103"/>
        <v>18.5</v>
      </c>
      <c r="R3042" s="169">
        <f t="shared" si="104"/>
        <v>19.466666666666665</v>
      </c>
    </row>
    <row r="3043" spans="13:18" x14ac:dyDescent="0.2">
      <c r="M3043" s="168" t="s">
        <v>63</v>
      </c>
      <c r="N3043" s="14" t="s">
        <v>64</v>
      </c>
      <c r="O3043" s="167">
        <v>40976</v>
      </c>
      <c r="P3043" s="14">
        <v>-1.1000000000000001</v>
      </c>
      <c r="Q3043" s="14">
        <f t="shared" si="103"/>
        <v>18.100000000000001</v>
      </c>
      <c r="R3043" s="169">
        <f t="shared" si="104"/>
        <v>18.866666666666667</v>
      </c>
    </row>
    <row r="3044" spans="13:18" x14ac:dyDescent="0.2">
      <c r="M3044" s="168" t="s">
        <v>63</v>
      </c>
      <c r="N3044" s="14" t="s">
        <v>64</v>
      </c>
      <c r="O3044" s="167">
        <v>40977</v>
      </c>
      <c r="P3044" s="14">
        <v>2.5</v>
      </c>
      <c r="Q3044" s="14">
        <f t="shared" si="103"/>
        <v>14.5</v>
      </c>
      <c r="R3044" s="169">
        <f t="shared" si="104"/>
        <v>17.033333333333335</v>
      </c>
    </row>
    <row r="3045" spans="13:18" x14ac:dyDescent="0.2">
      <c r="M3045" s="168" t="s">
        <v>63</v>
      </c>
      <c r="N3045" s="14" t="s">
        <v>64</v>
      </c>
      <c r="O3045" s="167">
        <v>40978</v>
      </c>
      <c r="P3045" s="14">
        <v>2.5</v>
      </c>
      <c r="Q3045" s="14">
        <f t="shared" si="103"/>
        <v>14.5</v>
      </c>
      <c r="R3045" s="169">
        <f t="shared" si="104"/>
        <v>15.700000000000001</v>
      </c>
    </row>
    <row r="3046" spans="13:18" x14ac:dyDescent="0.2">
      <c r="M3046" s="168" t="s">
        <v>63</v>
      </c>
      <c r="N3046" s="14" t="s">
        <v>64</v>
      </c>
      <c r="O3046" s="167">
        <v>40979</v>
      </c>
      <c r="P3046" s="14">
        <v>4.9000000000000004</v>
      </c>
      <c r="Q3046" s="14">
        <f t="shared" si="103"/>
        <v>12.1</v>
      </c>
      <c r="R3046" s="169">
        <f t="shared" si="104"/>
        <v>13.700000000000001</v>
      </c>
    </row>
    <row r="3047" spans="13:18" x14ac:dyDescent="0.2">
      <c r="M3047" s="168" t="s">
        <v>63</v>
      </c>
      <c r="N3047" s="14" t="s">
        <v>64</v>
      </c>
      <c r="O3047" s="167">
        <v>40980</v>
      </c>
      <c r="P3047" s="14">
        <v>7.2</v>
      </c>
      <c r="Q3047" s="14">
        <f t="shared" si="103"/>
        <v>9.8000000000000007</v>
      </c>
      <c r="R3047" s="169">
        <f t="shared" si="104"/>
        <v>12.133333333333335</v>
      </c>
    </row>
    <row r="3048" spans="13:18" x14ac:dyDescent="0.2">
      <c r="M3048" s="168" t="s">
        <v>63</v>
      </c>
      <c r="N3048" s="14" t="s">
        <v>64</v>
      </c>
      <c r="O3048" s="167">
        <v>40981</v>
      </c>
      <c r="P3048" s="14">
        <v>6.5</v>
      </c>
      <c r="Q3048" s="14">
        <f t="shared" si="103"/>
        <v>10.5</v>
      </c>
      <c r="R3048" s="169">
        <f t="shared" si="104"/>
        <v>10.799999999999999</v>
      </c>
    </row>
    <row r="3049" spans="13:18" x14ac:dyDescent="0.2">
      <c r="M3049" s="168" t="s">
        <v>63</v>
      </c>
      <c r="N3049" s="14" t="s">
        <v>64</v>
      </c>
      <c r="O3049" s="167">
        <v>40982</v>
      </c>
      <c r="P3049" s="14">
        <v>4.0999999999999996</v>
      </c>
      <c r="Q3049" s="14">
        <f t="shared" si="103"/>
        <v>12.9</v>
      </c>
      <c r="R3049" s="169">
        <f t="shared" si="104"/>
        <v>11.066666666666668</v>
      </c>
    </row>
    <row r="3050" spans="13:18" x14ac:dyDescent="0.2">
      <c r="M3050" s="168" t="s">
        <v>63</v>
      </c>
      <c r="N3050" s="14" t="s">
        <v>64</v>
      </c>
      <c r="O3050" s="167">
        <v>40983</v>
      </c>
      <c r="P3050" s="14">
        <v>2.5</v>
      </c>
      <c r="Q3050" s="14">
        <f t="shared" si="103"/>
        <v>14.5</v>
      </c>
      <c r="R3050" s="169">
        <f t="shared" si="104"/>
        <v>12.633333333333333</v>
      </c>
    </row>
    <row r="3051" spans="13:18" x14ac:dyDescent="0.2">
      <c r="M3051" s="168" t="s">
        <v>63</v>
      </c>
      <c r="N3051" s="14" t="s">
        <v>64</v>
      </c>
      <c r="O3051" s="167">
        <v>40984</v>
      </c>
      <c r="P3051" s="14">
        <v>4.2</v>
      </c>
      <c r="Q3051" s="14">
        <f t="shared" si="103"/>
        <v>12.8</v>
      </c>
      <c r="R3051" s="169">
        <f t="shared" si="104"/>
        <v>13.4</v>
      </c>
    </row>
    <row r="3052" spans="13:18" x14ac:dyDescent="0.2">
      <c r="M3052" s="168" t="s">
        <v>63</v>
      </c>
      <c r="N3052" s="14" t="s">
        <v>64</v>
      </c>
      <c r="O3052" s="167">
        <v>40985</v>
      </c>
      <c r="P3052" s="14">
        <v>3.9</v>
      </c>
      <c r="Q3052" s="14">
        <f t="shared" si="103"/>
        <v>13.1</v>
      </c>
      <c r="R3052" s="169">
        <f t="shared" si="104"/>
        <v>13.466666666666667</v>
      </c>
    </row>
    <row r="3053" spans="13:18" x14ac:dyDescent="0.2">
      <c r="M3053" s="168" t="s">
        <v>63</v>
      </c>
      <c r="N3053" s="14" t="s">
        <v>64</v>
      </c>
      <c r="O3053" s="167">
        <v>40986</v>
      </c>
      <c r="P3053" s="14">
        <v>2.2999999999999998</v>
      </c>
      <c r="Q3053" s="14">
        <f t="shared" si="103"/>
        <v>14.7</v>
      </c>
      <c r="R3053" s="169">
        <f t="shared" si="104"/>
        <v>13.533333333333331</v>
      </c>
    </row>
    <row r="3054" spans="13:18" x14ac:dyDescent="0.2">
      <c r="M3054" s="168" t="s">
        <v>63</v>
      </c>
      <c r="N3054" s="14" t="s">
        <v>64</v>
      </c>
      <c r="O3054" s="167">
        <v>40987</v>
      </c>
      <c r="P3054" s="14">
        <v>-0.1</v>
      </c>
      <c r="Q3054" s="14">
        <f t="shared" si="103"/>
        <v>17.100000000000001</v>
      </c>
      <c r="R3054" s="169">
        <f t="shared" si="104"/>
        <v>14.966666666666667</v>
      </c>
    </row>
    <row r="3055" spans="13:18" x14ac:dyDescent="0.2">
      <c r="M3055" s="168" t="s">
        <v>63</v>
      </c>
      <c r="N3055" s="14" t="s">
        <v>64</v>
      </c>
      <c r="O3055" s="167">
        <v>40988</v>
      </c>
      <c r="P3055" s="14">
        <v>3.7</v>
      </c>
      <c r="Q3055" s="14">
        <f t="shared" si="103"/>
        <v>13.3</v>
      </c>
      <c r="R3055" s="169">
        <f t="shared" si="104"/>
        <v>15.033333333333333</v>
      </c>
    </row>
    <row r="3056" spans="13:18" x14ac:dyDescent="0.2">
      <c r="M3056" s="168" t="s">
        <v>63</v>
      </c>
      <c r="N3056" s="14" t="s">
        <v>64</v>
      </c>
      <c r="O3056" s="167">
        <v>40989</v>
      </c>
      <c r="P3056" s="14">
        <v>6.2</v>
      </c>
      <c r="Q3056" s="14">
        <f t="shared" si="103"/>
        <v>10.8</v>
      </c>
      <c r="R3056" s="169">
        <f t="shared" si="104"/>
        <v>13.733333333333334</v>
      </c>
    </row>
    <row r="3057" spans="13:18" x14ac:dyDescent="0.2">
      <c r="M3057" s="168" t="s">
        <v>63</v>
      </c>
      <c r="N3057" s="14" t="s">
        <v>64</v>
      </c>
      <c r="O3057" s="167">
        <v>40990</v>
      </c>
      <c r="P3057" s="14">
        <v>6.5</v>
      </c>
      <c r="Q3057" s="14">
        <f t="shared" si="103"/>
        <v>10.5</v>
      </c>
      <c r="R3057" s="169">
        <f t="shared" si="104"/>
        <v>11.533333333333333</v>
      </c>
    </row>
    <row r="3058" spans="13:18" x14ac:dyDescent="0.2">
      <c r="M3058" s="168" t="s">
        <v>63</v>
      </c>
      <c r="N3058" s="14" t="s">
        <v>64</v>
      </c>
      <c r="O3058" s="167">
        <v>40991</v>
      </c>
      <c r="P3058" s="14">
        <v>5.3</v>
      </c>
      <c r="Q3058" s="14">
        <f t="shared" si="103"/>
        <v>11.7</v>
      </c>
      <c r="R3058" s="169">
        <f t="shared" si="104"/>
        <v>11</v>
      </c>
    </row>
    <row r="3059" spans="13:18" x14ac:dyDescent="0.2">
      <c r="M3059" s="168" t="s">
        <v>63</v>
      </c>
      <c r="N3059" s="14" t="s">
        <v>64</v>
      </c>
      <c r="O3059" s="167">
        <v>40992</v>
      </c>
      <c r="P3059" s="14">
        <v>6.7</v>
      </c>
      <c r="Q3059" s="14">
        <f t="shared" si="103"/>
        <v>10.3</v>
      </c>
      <c r="R3059" s="169">
        <f t="shared" si="104"/>
        <v>10.833333333333334</v>
      </c>
    </row>
    <row r="3060" spans="13:18" x14ac:dyDescent="0.2">
      <c r="M3060" s="168" t="s">
        <v>63</v>
      </c>
      <c r="N3060" s="14" t="s">
        <v>64</v>
      </c>
      <c r="O3060" s="167">
        <v>40993</v>
      </c>
      <c r="P3060" s="14">
        <v>8.1</v>
      </c>
      <c r="Q3060" s="14">
        <f t="shared" si="103"/>
        <v>8.9</v>
      </c>
      <c r="R3060" s="169">
        <f t="shared" si="104"/>
        <v>10.299999999999999</v>
      </c>
    </row>
    <row r="3061" spans="13:18" x14ac:dyDescent="0.2">
      <c r="M3061" s="168" t="s">
        <v>63</v>
      </c>
      <c r="N3061" s="14" t="s">
        <v>64</v>
      </c>
      <c r="O3061" s="167">
        <v>40994</v>
      </c>
      <c r="P3061" s="14">
        <v>6.3</v>
      </c>
      <c r="Q3061" s="14">
        <f t="shared" si="103"/>
        <v>10.7</v>
      </c>
      <c r="R3061" s="169">
        <f t="shared" si="104"/>
        <v>9.9666666666666668</v>
      </c>
    </row>
    <row r="3062" spans="13:18" x14ac:dyDescent="0.2">
      <c r="M3062" s="168" t="s">
        <v>63</v>
      </c>
      <c r="N3062" s="14" t="s">
        <v>64</v>
      </c>
      <c r="O3062" s="167">
        <v>40995</v>
      </c>
      <c r="P3062" s="14">
        <v>9.8000000000000007</v>
      </c>
      <c r="Q3062" s="14">
        <f t="shared" si="103"/>
        <v>7.1999999999999993</v>
      </c>
      <c r="R3062" s="169">
        <f t="shared" si="104"/>
        <v>8.9333333333333336</v>
      </c>
    </row>
    <row r="3063" spans="13:18" x14ac:dyDescent="0.2">
      <c r="M3063" s="168" t="s">
        <v>63</v>
      </c>
      <c r="N3063" s="14" t="s">
        <v>64</v>
      </c>
      <c r="O3063" s="167">
        <v>40996</v>
      </c>
      <c r="P3063" s="14">
        <v>5.8</v>
      </c>
      <c r="Q3063" s="14">
        <f t="shared" si="103"/>
        <v>11.2</v>
      </c>
      <c r="R3063" s="169">
        <f t="shared" si="104"/>
        <v>9.6999999999999993</v>
      </c>
    </row>
    <row r="3064" spans="13:18" x14ac:dyDescent="0.2">
      <c r="M3064" s="168" t="s">
        <v>63</v>
      </c>
      <c r="N3064" s="14" t="s">
        <v>64</v>
      </c>
      <c r="O3064" s="167">
        <v>40997</v>
      </c>
      <c r="P3064" s="14">
        <v>4.2</v>
      </c>
      <c r="Q3064" s="14">
        <f t="shared" si="103"/>
        <v>12.8</v>
      </c>
      <c r="R3064" s="169">
        <f t="shared" si="104"/>
        <v>10.4</v>
      </c>
    </row>
    <row r="3065" spans="13:18" x14ac:dyDescent="0.2">
      <c r="M3065" s="168" t="s">
        <v>63</v>
      </c>
      <c r="N3065" s="14" t="s">
        <v>64</v>
      </c>
      <c r="O3065" s="167">
        <v>40998</v>
      </c>
      <c r="P3065" s="14">
        <v>4.0999999999999996</v>
      </c>
      <c r="Q3065" s="14">
        <f t="shared" si="103"/>
        <v>12.9</v>
      </c>
      <c r="R3065" s="169">
        <f t="shared" si="104"/>
        <v>12.299999999999999</v>
      </c>
    </row>
    <row r="3066" spans="13:18" x14ac:dyDescent="0.2">
      <c r="M3066" s="168" t="s">
        <v>63</v>
      </c>
      <c r="N3066" s="14" t="s">
        <v>64</v>
      </c>
      <c r="O3066" s="167">
        <v>40999</v>
      </c>
      <c r="P3066" s="14">
        <v>1.4</v>
      </c>
      <c r="Q3066" s="14">
        <f t="shared" si="103"/>
        <v>15.6</v>
      </c>
      <c r="R3066" s="169">
        <f t="shared" si="104"/>
        <v>13.766666666666667</v>
      </c>
    </row>
    <row r="3067" spans="13:18" x14ac:dyDescent="0.2">
      <c r="M3067" s="168" t="s">
        <v>63</v>
      </c>
      <c r="N3067" s="14" t="s">
        <v>64</v>
      </c>
      <c r="O3067" s="167">
        <v>41000</v>
      </c>
      <c r="P3067" s="14">
        <v>0.7</v>
      </c>
      <c r="Q3067" s="14">
        <f t="shared" si="103"/>
        <v>16.3</v>
      </c>
      <c r="R3067" s="169">
        <f t="shared" si="104"/>
        <v>14.933333333333332</v>
      </c>
    </row>
    <row r="3068" spans="13:18" x14ac:dyDescent="0.2">
      <c r="M3068" s="168" t="s">
        <v>63</v>
      </c>
      <c r="N3068" s="14" t="s">
        <v>64</v>
      </c>
      <c r="O3068" s="167">
        <v>41001</v>
      </c>
      <c r="P3068" s="14">
        <v>-0.4</v>
      </c>
      <c r="Q3068" s="14">
        <f t="shared" si="103"/>
        <v>17.399999999999999</v>
      </c>
      <c r="R3068" s="169">
        <f t="shared" si="104"/>
        <v>16.433333333333334</v>
      </c>
    </row>
    <row r="3069" spans="13:18" x14ac:dyDescent="0.2">
      <c r="M3069" s="168" t="s">
        <v>63</v>
      </c>
      <c r="N3069" s="14" t="s">
        <v>64</v>
      </c>
      <c r="O3069" s="167">
        <v>41002</v>
      </c>
      <c r="P3069" s="14">
        <v>-0.5</v>
      </c>
      <c r="Q3069" s="14">
        <f t="shared" si="103"/>
        <v>17.5</v>
      </c>
      <c r="R3069" s="169">
        <f t="shared" si="104"/>
        <v>17.066666666666666</v>
      </c>
    </row>
    <row r="3070" spans="13:18" x14ac:dyDescent="0.2">
      <c r="M3070" s="168" t="s">
        <v>63</v>
      </c>
      <c r="N3070" s="14" t="s">
        <v>64</v>
      </c>
      <c r="O3070" s="167">
        <v>41003</v>
      </c>
      <c r="P3070" s="14">
        <v>-0.2</v>
      </c>
      <c r="Q3070" s="14">
        <f t="shared" si="103"/>
        <v>17.2</v>
      </c>
      <c r="R3070" s="169">
        <f t="shared" si="104"/>
        <v>17.366666666666664</v>
      </c>
    </row>
    <row r="3071" spans="13:18" x14ac:dyDescent="0.2">
      <c r="M3071" s="168" t="s">
        <v>63</v>
      </c>
      <c r="N3071" s="14" t="s">
        <v>64</v>
      </c>
      <c r="O3071" s="167">
        <v>41004</v>
      </c>
      <c r="P3071" s="14">
        <v>0.8</v>
      </c>
      <c r="Q3071" s="14">
        <f t="shared" si="103"/>
        <v>16.2</v>
      </c>
      <c r="R3071" s="169">
        <f t="shared" si="104"/>
        <v>16.966666666666669</v>
      </c>
    </row>
    <row r="3072" spans="13:18" x14ac:dyDescent="0.2">
      <c r="M3072" s="168" t="s">
        <v>63</v>
      </c>
      <c r="N3072" s="14" t="s">
        <v>64</v>
      </c>
      <c r="O3072" s="167">
        <v>41005</v>
      </c>
      <c r="P3072" s="14">
        <v>0.7</v>
      </c>
      <c r="Q3072" s="14">
        <f t="shared" si="103"/>
        <v>16.3</v>
      </c>
      <c r="R3072" s="169">
        <f t="shared" si="104"/>
        <v>16.566666666666666</v>
      </c>
    </row>
    <row r="3073" spans="13:18" x14ac:dyDescent="0.2">
      <c r="M3073" s="168" t="s">
        <v>63</v>
      </c>
      <c r="N3073" s="14" t="s">
        <v>64</v>
      </c>
      <c r="O3073" s="167">
        <v>41006</v>
      </c>
      <c r="P3073" s="14">
        <v>-0.7</v>
      </c>
      <c r="Q3073" s="14">
        <f t="shared" si="103"/>
        <v>17.7</v>
      </c>
      <c r="R3073" s="169">
        <f t="shared" si="104"/>
        <v>16.733333333333334</v>
      </c>
    </row>
    <row r="3074" spans="13:18" x14ac:dyDescent="0.2">
      <c r="M3074" s="168" t="s">
        <v>63</v>
      </c>
      <c r="N3074" s="14" t="s">
        <v>64</v>
      </c>
      <c r="O3074" s="167">
        <v>41007</v>
      </c>
      <c r="P3074" s="14">
        <v>0.2</v>
      </c>
      <c r="Q3074" s="14">
        <f t="shared" si="103"/>
        <v>16.8</v>
      </c>
      <c r="R3074" s="169">
        <f t="shared" si="104"/>
        <v>16.933333333333334</v>
      </c>
    </row>
    <row r="3075" spans="13:18" x14ac:dyDescent="0.2">
      <c r="M3075" s="168" t="s">
        <v>63</v>
      </c>
      <c r="N3075" s="14" t="s">
        <v>64</v>
      </c>
      <c r="O3075" s="167">
        <v>41008</v>
      </c>
      <c r="P3075" s="14">
        <v>1.1000000000000001</v>
      </c>
      <c r="Q3075" s="14">
        <f t="shared" si="103"/>
        <v>15.9</v>
      </c>
      <c r="R3075" s="169">
        <f t="shared" si="104"/>
        <v>16.8</v>
      </c>
    </row>
    <row r="3076" spans="13:18" x14ac:dyDescent="0.2">
      <c r="M3076" s="168" t="s">
        <v>63</v>
      </c>
      <c r="N3076" s="14" t="s">
        <v>64</v>
      </c>
      <c r="O3076" s="167">
        <v>41009</v>
      </c>
      <c r="P3076" s="14">
        <v>3.1</v>
      </c>
      <c r="Q3076" s="14">
        <f t="shared" si="103"/>
        <v>13.9</v>
      </c>
      <c r="R3076" s="169">
        <f t="shared" si="104"/>
        <v>15.533333333333333</v>
      </c>
    </row>
    <row r="3077" spans="13:18" x14ac:dyDescent="0.2">
      <c r="M3077" s="168" t="s">
        <v>63</v>
      </c>
      <c r="N3077" s="14" t="s">
        <v>64</v>
      </c>
      <c r="O3077" s="167">
        <v>41010</v>
      </c>
      <c r="P3077" s="14">
        <v>3.8</v>
      </c>
      <c r="Q3077" s="14">
        <f t="shared" si="103"/>
        <v>13.2</v>
      </c>
      <c r="R3077" s="169">
        <f t="shared" si="104"/>
        <v>14.333333333333334</v>
      </c>
    </row>
    <row r="3078" spans="13:18" x14ac:dyDescent="0.2">
      <c r="M3078" s="168" t="s">
        <v>63</v>
      </c>
      <c r="N3078" s="14" t="s">
        <v>64</v>
      </c>
      <c r="O3078" s="167">
        <v>41011</v>
      </c>
      <c r="P3078" s="14">
        <v>4.2</v>
      </c>
      <c r="Q3078" s="14">
        <f t="shared" si="103"/>
        <v>12.8</v>
      </c>
      <c r="R3078" s="169">
        <f t="shared" si="104"/>
        <v>13.300000000000002</v>
      </c>
    </row>
    <row r="3079" spans="13:18" x14ac:dyDescent="0.2">
      <c r="M3079" s="168" t="s">
        <v>63</v>
      </c>
      <c r="N3079" s="14" t="s">
        <v>64</v>
      </c>
      <c r="O3079" s="167">
        <v>41012</v>
      </c>
      <c r="P3079" s="14">
        <v>4.5</v>
      </c>
      <c r="Q3079" s="14">
        <f t="shared" si="103"/>
        <v>12.5</v>
      </c>
      <c r="R3079" s="169">
        <f t="shared" si="104"/>
        <v>12.833333333333334</v>
      </c>
    </row>
    <row r="3080" spans="13:18" x14ac:dyDescent="0.2">
      <c r="M3080" s="168" t="s">
        <v>63</v>
      </c>
      <c r="N3080" s="14" t="s">
        <v>64</v>
      </c>
      <c r="O3080" s="167">
        <v>41013</v>
      </c>
      <c r="P3080" s="14">
        <v>3.5</v>
      </c>
      <c r="Q3080" s="14">
        <f t="shared" si="103"/>
        <v>13.5</v>
      </c>
      <c r="R3080" s="169">
        <f t="shared" si="104"/>
        <v>12.933333333333332</v>
      </c>
    </row>
    <row r="3081" spans="13:18" x14ac:dyDescent="0.2">
      <c r="M3081" s="168" t="s">
        <v>63</v>
      </c>
      <c r="N3081" s="14" t="s">
        <v>64</v>
      </c>
      <c r="O3081" s="167">
        <v>41014</v>
      </c>
      <c r="P3081" s="14">
        <v>3</v>
      </c>
      <c r="Q3081" s="14">
        <f t="shared" si="103"/>
        <v>14</v>
      </c>
      <c r="R3081" s="169">
        <f t="shared" si="104"/>
        <v>13.333333333333334</v>
      </c>
    </row>
    <row r="3082" spans="13:18" x14ac:dyDescent="0.2">
      <c r="M3082" s="168" t="s">
        <v>63</v>
      </c>
      <c r="N3082" s="14" t="s">
        <v>64</v>
      </c>
      <c r="O3082" s="167">
        <v>41015</v>
      </c>
      <c r="P3082" s="14">
        <v>2.7</v>
      </c>
      <c r="Q3082" s="14">
        <f t="shared" si="103"/>
        <v>14.3</v>
      </c>
      <c r="R3082" s="169">
        <f t="shared" si="104"/>
        <v>13.933333333333332</v>
      </c>
    </row>
    <row r="3083" spans="13:18" x14ac:dyDescent="0.2">
      <c r="M3083" s="168" t="s">
        <v>63</v>
      </c>
      <c r="N3083" s="14" t="s">
        <v>64</v>
      </c>
      <c r="O3083" s="167">
        <v>41016</v>
      </c>
      <c r="P3083" s="14">
        <v>0.9</v>
      </c>
      <c r="Q3083" s="14">
        <f t="shared" si="103"/>
        <v>16.100000000000001</v>
      </c>
      <c r="R3083" s="169">
        <f t="shared" si="104"/>
        <v>14.800000000000002</v>
      </c>
    </row>
    <row r="3084" spans="13:18" x14ac:dyDescent="0.2">
      <c r="M3084" s="168" t="s">
        <v>63</v>
      </c>
      <c r="N3084" s="14" t="s">
        <v>64</v>
      </c>
      <c r="O3084" s="167">
        <v>41017</v>
      </c>
      <c r="P3084" s="14">
        <v>1.6</v>
      </c>
      <c r="Q3084" s="14">
        <f t="shared" si="103"/>
        <v>15.4</v>
      </c>
      <c r="R3084" s="169">
        <f t="shared" si="104"/>
        <v>15.266666666666667</v>
      </c>
    </row>
    <row r="3085" spans="13:18" x14ac:dyDescent="0.2">
      <c r="M3085" s="168" t="s">
        <v>63</v>
      </c>
      <c r="N3085" s="14" t="s">
        <v>64</v>
      </c>
      <c r="O3085" s="167">
        <v>41018</v>
      </c>
      <c r="P3085" s="14">
        <v>6.4</v>
      </c>
      <c r="Q3085" s="14">
        <f t="shared" ref="Q3085:Q3148" si="105">IF($D$45&gt;P3085,$D$45-P3085,0)</f>
        <v>10.6</v>
      </c>
      <c r="R3085" s="169">
        <f t="shared" si="104"/>
        <v>14.033333333333333</v>
      </c>
    </row>
    <row r="3086" spans="13:18" x14ac:dyDescent="0.2">
      <c r="M3086" s="168" t="s">
        <v>63</v>
      </c>
      <c r="N3086" s="14" t="s">
        <v>64</v>
      </c>
      <c r="O3086" s="167">
        <v>41019</v>
      </c>
      <c r="P3086" s="14">
        <v>3.9</v>
      </c>
      <c r="Q3086" s="14">
        <f t="shared" si="105"/>
        <v>13.1</v>
      </c>
      <c r="R3086" s="169">
        <f t="shared" si="104"/>
        <v>13.033333333333333</v>
      </c>
    </row>
    <row r="3087" spans="13:18" x14ac:dyDescent="0.2">
      <c r="M3087" s="168" t="s">
        <v>63</v>
      </c>
      <c r="N3087" s="14" t="s">
        <v>64</v>
      </c>
      <c r="O3087" s="167">
        <v>41020</v>
      </c>
      <c r="P3087" s="14">
        <v>2</v>
      </c>
      <c r="Q3087" s="14">
        <f t="shared" si="105"/>
        <v>15</v>
      </c>
      <c r="R3087" s="169">
        <f t="shared" ref="R3087:R3150" si="106">AVERAGE(Q3085:Q3087)</f>
        <v>12.9</v>
      </c>
    </row>
    <row r="3088" spans="13:18" x14ac:dyDescent="0.2">
      <c r="M3088" s="168" t="s">
        <v>63</v>
      </c>
      <c r="N3088" s="14" t="s">
        <v>64</v>
      </c>
      <c r="O3088" s="167">
        <v>41021</v>
      </c>
      <c r="P3088" s="14">
        <v>3.6</v>
      </c>
      <c r="Q3088" s="14">
        <f t="shared" si="105"/>
        <v>13.4</v>
      </c>
      <c r="R3088" s="169">
        <f t="shared" si="106"/>
        <v>13.833333333333334</v>
      </c>
    </row>
    <row r="3089" spans="13:18" x14ac:dyDescent="0.2">
      <c r="M3089" s="168" t="s">
        <v>63</v>
      </c>
      <c r="N3089" s="14" t="s">
        <v>64</v>
      </c>
      <c r="O3089" s="167">
        <v>41022</v>
      </c>
      <c r="P3089" s="14">
        <v>4.5</v>
      </c>
      <c r="Q3089" s="14">
        <f t="shared" si="105"/>
        <v>12.5</v>
      </c>
      <c r="R3089" s="169">
        <f t="shared" si="106"/>
        <v>13.633333333333333</v>
      </c>
    </row>
    <row r="3090" spans="13:18" x14ac:dyDescent="0.2">
      <c r="M3090" s="168" t="s">
        <v>63</v>
      </c>
      <c r="N3090" s="14" t="s">
        <v>64</v>
      </c>
      <c r="O3090" s="167">
        <v>41023</v>
      </c>
      <c r="P3090" s="14">
        <v>5.4</v>
      </c>
      <c r="Q3090" s="14">
        <f t="shared" si="105"/>
        <v>11.6</v>
      </c>
      <c r="R3090" s="169">
        <f t="shared" si="106"/>
        <v>12.5</v>
      </c>
    </row>
    <row r="3091" spans="13:18" x14ac:dyDescent="0.2">
      <c r="M3091" s="168" t="s">
        <v>63</v>
      </c>
      <c r="N3091" s="14" t="s">
        <v>64</v>
      </c>
      <c r="O3091" s="167">
        <v>41024</v>
      </c>
      <c r="P3091" s="14">
        <v>7.5</v>
      </c>
      <c r="Q3091" s="14">
        <f t="shared" si="105"/>
        <v>9.5</v>
      </c>
      <c r="R3091" s="169">
        <f t="shared" si="106"/>
        <v>11.200000000000001</v>
      </c>
    </row>
    <row r="3092" spans="13:18" x14ac:dyDescent="0.2">
      <c r="M3092" s="168" t="s">
        <v>63</v>
      </c>
      <c r="N3092" s="14" t="s">
        <v>64</v>
      </c>
      <c r="O3092" s="167">
        <v>41025</v>
      </c>
      <c r="P3092" s="14">
        <v>7</v>
      </c>
      <c r="Q3092" s="14">
        <f t="shared" si="105"/>
        <v>10</v>
      </c>
      <c r="R3092" s="169">
        <f t="shared" si="106"/>
        <v>10.366666666666667</v>
      </c>
    </row>
    <row r="3093" spans="13:18" x14ac:dyDescent="0.2">
      <c r="M3093" s="168" t="s">
        <v>63</v>
      </c>
      <c r="N3093" s="14" t="s">
        <v>64</v>
      </c>
      <c r="O3093" s="167">
        <v>41026</v>
      </c>
      <c r="P3093" s="14">
        <v>8.1</v>
      </c>
      <c r="Q3093" s="14">
        <f t="shared" si="105"/>
        <v>8.9</v>
      </c>
      <c r="R3093" s="169">
        <f t="shared" si="106"/>
        <v>9.4666666666666668</v>
      </c>
    </row>
    <row r="3094" spans="13:18" x14ac:dyDescent="0.2">
      <c r="M3094" s="168" t="s">
        <v>63</v>
      </c>
      <c r="N3094" s="14" t="s">
        <v>64</v>
      </c>
      <c r="O3094" s="167">
        <v>41027</v>
      </c>
      <c r="P3094" s="14">
        <v>7.6</v>
      </c>
      <c r="Q3094" s="14">
        <f t="shared" si="105"/>
        <v>9.4</v>
      </c>
      <c r="R3094" s="169">
        <f t="shared" si="106"/>
        <v>9.4333333333333318</v>
      </c>
    </row>
    <row r="3095" spans="13:18" x14ac:dyDescent="0.2">
      <c r="M3095" s="168" t="s">
        <v>63</v>
      </c>
      <c r="N3095" s="14" t="s">
        <v>64</v>
      </c>
      <c r="O3095" s="167">
        <v>41028</v>
      </c>
      <c r="P3095" s="14">
        <v>7.4</v>
      </c>
      <c r="Q3095" s="14">
        <f t="shared" si="105"/>
        <v>9.6</v>
      </c>
      <c r="R3095" s="169">
        <f t="shared" si="106"/>
        <v>9.2999999999999989</v>
      </c>
    </row>
    <row r="3096" spans="13:18" x14ac:dyDescent="0.2">
      <c r="M3096" s="168" t="s">
        <v>63</v>
      </c>
      <c r="N3096" s="14" t="s">
        <v>64</v>
      </c>
      <c r="O3096" s="167">
        <v>41029</v>
      </c>
      <c r="P3096" s="14">
        <v>5.9</v>
      </c>
      <c r="Q3096" s="14">
        <f t="shared" si="105"/>
        <v>11.1</v>
      </c>
      <c r="R3096" s="169">
        <f t="shared" si="106"/>
        <v>10.033333333333333</v>
      </c>
    </row>
    <row r="3097" spans="13:18" x14ac:dyDescent="0.2">
      <c r="M3097" s="168" t="s">
        <v>63</v>
      </c>
      <c r="N3097" s="14" t="s">
        <v>64</v>
      </c>
      <c r="O3097" s="167">
        <v>41030</v>
      </c>
      <c r="P3097" s="14">
        <v>9</v>
      </c>
      <c r="Q3097" s="14">
        <f t="shared" si="105"/>
        <v>8</v>
      </c>
      <c r="R3097" s="169">
        <f t="shared" si="106"/>
        <v>9.5666666666666664</v>
      </c>
    </row>
    <row r="3098" spans="13:18" x14ac:dyDescent="0.2">
      <c r="M3098" s="168" t="s">
        <v>63</v>
      </c>
      <c r="N3098" s="14" t="s">
        <v>64</v>
      </c>
      <c r="O3098" s="167">
        <v>41031</v>
      </c>
      <c r="P3098" s="14">
        <v>11.6</v>
      </c>
      <c r="Q3098" s="14">
        <f t="shared" si="105"/>
        <v>5.4</v>
      </c>
      <c r="R3098" s="169">
        <f t="shared" si="106"/>
        <v>8.1666666666666661</v>
      </c>
    </row>
    <row r="3099" spans="13:18" x14ac:dyDescent="0.2">
      <c r="M3099" s="168" t="s">
        <v>63</v>
      </c>
      <c r="N3099" s="14" t="s">
        <v>64</v>
      </c>
      <c r="O3099" s="167">
        <v>41032</v>
      </c>
      <c r="P3099" s="14">
        <v>7.8</v>
      </c>
      <c r="Q3099" s="14">
        <f t="shared" si="105"/>
        <v>9.1999999999999993</v>
      </c>
      <c r="R3099" s="169">
        <f t="shared" si="106"/>
        <v>7.5333333333333341</v>
      </c>
    </row>
    <row r="3100" spans="13:18" x14ac:dyDescent="0.2">
      <c r="M3100" s="168" t="s">
        <v>63</v>
      </c>
      <c r="N3100" s="14" t="s">
        <v>64</v>
      </c>
      <c r="O3100" s="167">
        <v>41033</v>
      </c>
      <c r="P3100" s="14">
        <v>3.2</v>
      </c>
      <c r="Q3100" s="14">
        <f t="shared" si="105"/>
        <v>13.8</v>
      </c>
      <c r="R3100" s="169">
        <f t="shared" si="106"/>
        <v>9.4666666666666668</v>
      </c>
    </row>
    <row r="3101" spans="13:18" x14ac:dyDescent="0.2">
      <c r="M3101" s="168" t="s">
        <v>63</v>
      </c>
      <c r="N3101" s="14" t="s">
        <v>64</v>
      </c>
      <c r="O3101" s="167">
        <v>41034</v>
      </c>
      <c r="P3101" s="14">
        <v>2.7</v>
      </c>
      <c r="Q3101" s="14">
        <f t="shared" si="105"/>
        <v>14.3</v>
      </c>
      <c r="R3101" s="169">
        <f t="shared" si="106"/>
        <v>12.433333333333332</v>
      </c>
    </row>
    <row r="3102" spans="13:18" x14ac:dyDescent="0.2">
      <c r="M3102" s="168" t="s">
        <v>63</v>
      </c>
      <c r="N3102" s="14" t="s">
        <v>64</v>
      </c>
      <c r="O3102" s="167">
        <v>41035</v>
      </c>
      <c r="P3102" s="14">
        <v>4.0999999999999996</v>
      </c>
      <c r="Q3102" s="14">
        <f t="shared" si="105"/>
        <v>12.9</v>
      </c>
      <c r="R3102" s="169">
        <f t="shared" si="106"/>
        <v>13.666666666666666</v>
      </c>
    </row>
    <row r="3103" spans="13:18" x14ac:dyDescent="0.2">
      <c r="M3103" s="168" t="s">
        <v>63</v>
      </c>
      <c r="N3103" s="14" t="s">
        <v>64</v>
      </c>
      <c r="O3103" s="167">
        <v>41036</v>
      </c>
      <c r="P3103" s="14">
        <v>4.8</v>
      </c>
      <c r="Q3103" s="14">
        <f t="shared" si="105"/>
        <v>12.2</v>
      </c>
      <c r="R3103" s="169">
        <f t="shared" si="106"/>
        <v>13.133333333333335</v>
      </c>
    </row>
    <row r="3104" spans="13:18" x14ac:dyDescent="0.2">
      <c r="M3104" s="168" t="s">
        <v>63</v>
      </c>
      <c r="N3104" s="14" t="s">
        <v>64</v>
      </c>
      <c r="O3104" s="167">
        <v>41037</v>
      </c>
      <c r="P3104" s="14">
        <v>6.7</v>
      </c>
      <c r="Q3104" s="14">
        <f t="shared" si="105"/>
        <v>10.3</v>
      </c>
      <c r="R3104" s="169">
        <f t="shared" si="106"/>
        <v>11.800000000000002</v>
      </c>
    </row>
    <row r="3105" spans="13:18" x14ac:dyDescent="0.2">
      <c r="M3105" s="168" t="s">
        <v>63</v>
      </c>
      <c r="N3105" s="14" t="s">
        <v>64</v>
      </c>
      <c r="O3105" s="167">
        <v>41038</v>
      </c>
      <c r="P3105" s="14">
        <v>9.1</v>
      </c>
      <c r="Q3105" s="14">
        <f t="shared" si="105"/>
        <v>7.9</v>
      </c>
      <c r="R3105" s="169">
        <f t="shared" si="106"/>
        <v>10.133333333333333</v>
      </c>
    </row>
    <row r="3106" spans="13:18" x14ac:dyDescent="0.2">
      <c r="M3106" s="168" t="s">
        <v>63</v>
      </c>
      <c r="N3106" s="14" t="s">
        <v>64</v>
      </c>
      <c r="O3106" s="167">
        <v>41039</v>
      </c>
      <c r="P3106" s="14">
        <v>9.3000000000000007</v>
      </c>
      <c r="Q3106" s="14">
        <f t="shared" si="105"/>
        <v>7.6999999999999993</v>
      </c>
      <c r="R3106" s="169">
        <f t="shared" si="106"/>
        <v>8.6333333333333346</v>
      </c>
    </row>
    <row r="3107" spans="13:18" x14ac:dyDescent="0.2">
      <c r="M3107" s="168" t="s">
        <v>63</v>
      </c>
      <c r="N3107" s="14" t="s">
        <v>64</v>
      </c>
      <c r="O3107" s="167">
        <v>41040</v>
      </c>
      <c r="P3107" s="14">
        <v>7.7</v>
      </c>
      <c r="Q3107" s="14">
        <f t="shared" si="105"/>
        <v>9.3000000000000007</v>
      </c>
      <c r="R3107" s="169">
        <f t="shared" si="106"/>
        <v>8.2999999999999989</v>
      </c>
    </row>
    <row r="3108" spans="13:18" x14ac:dyDescent="0.2">
      <c r="M3108" s="168" t="s">
        <v>63</v>
      </c>
      <c r="N3108" s="14" t="s">
        <v>64</v>
      </c>
      <c r="O3108" s="167">
        <v>41041</v>
      </c>
      <c r="P3108" s="14">
        <v>7</v>
      </c>
      <c r="Q3108" s="14">
        <f t="shared" si="105"/>
        <v>10</v>
      </c>
      <c r="R3108" s="169">
        <f t="shared" si="106"/>
        <v>9</v>
      </c>
    </row>
    <row r="3109" spans="13:18" x14ac:dyDescent="0.2">
      <c r="M3109" s="168" t="s">
        <v>63</v>
      </c>
      <c r="N3109" s="14" t="s">
        <v>64</v>
      </c>
      <c r="O3109" s="167">
        <v>41042</v>
      </c>
      <c r="P3109" s="14">
        <v>6.5</v>
      </c>
      <c r="Q3109" s="14">
        <f t="shared" si="105"/>
        <v>10.5</v>
      </c>
      <c r="R3109" s="169">
        <f t="shared" si="106"/>
        <v>9.9333333333333336</v>
      </c>
    </row>
    <row r="3110" spans="13:18" x14ac:dyDescent="0.2">
      <c r="M3110" s="168" t="s">
        <v>63</v>
      </c>
      <c r="N3110" s="14" t="s">
        <v>64</v>
      </c>
      <c r="O3110" s="167">
        <v>41043</v>
      </c>
      <c r="P3110" s="14">
        <v>8.1</v>
      </c>
      <c r="Q3110" s="14">
        <f t="shared" si="105"/>
        <v>8.9</v>
      </c>
      <c r="R3110" s="169">
        <f t="shared" si="106"/>
        <v>9.7999999999999989</v>
      </c>
    </row>
    <row r="3111" spans="13:18" x14ac:dyDescent="0.2">
      <c r="M3111" s="168" t="s">
        <v>63</v>
      </c>
      <c r="N3111" s="14" t="s">
        <v>64</v>
      </c>
      <c r="O3111" s="167">
        <v>41044</v>
      </c>
      <c r="P3111" s="14">
        <v>8.9</v>
      </c>
      <c r="Q3111" s="14">
        <f t="shared" si="105"/>
        <v>8.1</v>
      </c>
      <c r="R3111" s="169">
        <f t="shared" si="106"/>
        <v>9.1666666666666661</v>
      </c>
    </row>
    <row r="3112" spans="13:18" x14ac:dyDescent="0.2">
      <c r="M3112" s="168" t="s">
        <v>63</v>
      </c>
      <c r="N3112" s="14" t="s">
        <v>64</v>
      </c>
      <c r="O3112" s="167">
        <v>41045</v>
      </c>
      <c r="P3112" s="14">
        <v>9.8000000000000007</v>
      </c>
      <c r="Q3112" s="14">
        <f t="shared" si="105"/>
        <v>7.1999999999999993</v>
      </c>
      <c r="R3112" s="169">
        <f t="shared" si="106"/>
        <v>8.0666666666666664</v>
      </c>
    </row>
    <row r="3113" spans="13:18" x14ac:dyDescent="0.2">
      <c r="M3113" s="168" t="s">
        <v>63</v>
      </c>
      <c r="N3113" s="14" t="s">
        <v>64</v>
      </c>
      <c r="O3113" s="167">
        <v>41046</v>
      </c>
      <c r="P3113" s="14">
        <v>8.6</v>
      </c>
      <c r="Q3113" s="14">
        <f t="shared" si="105"/>
        <v>8.4</v>
      </c>
      <c r="R3113" s="169">
        <f t="shared" si="106"/>
        <v>7.8999999999999995</v>
      </c>
    </row>
    <row r="3114" spans="13:18" x14ac:dyDescent="0.2">
      <c r="M3114" s="168" t="s">
        <v>63</v>
      </c>
      <c r="N3114" s="14" t="s">
        <v>64</v>
      </c>
      <c r="O3114" s="167">
        <v>41047</v>
      </c>
      <c r="P3114" s="14">
        <v>8.6999999999999993</v>
      </c>
      <c r="Q3114" s="14">
        <f t="shared" si="105"/>
        <v>8.3000000000000007</v>
      </c>
      <c r="R3114" s="169">
        <f t="shared" si="106"/>
        <v>7.9666666666666659</v>
      </c>
    </row>
    <row r="3115" spans="13:18" x14ac:dyDescent="0.2">
      <c r="M3115" s="168" t="s">
        <v>63</v>
      </c>
      <c r="N3115" s="14" t="s">
        <v>64</v>
      </c>
      <c r="O3115" s="167">
        <v>41048</v>
      </c>
      <c r="P3115" s="14">
        <v>9.1999999999999993</v>
      </c>
      <c r="Q3115" s="14">
        <f t="shared" si="105"/>
        <v>7.8000000000000007</v>
      </c>
      <c r="R3115" s="169">
        <f t="shared" si="106"/>
        <v>8.1666666666666679</v>
      </c>
    </row>
    <row r="3116" spans="13:18" x14ac:dyDescent="0.2">
      <c r="M3116" s="168" t="s">
        <v>63</v>
      </c>
      <c r="N3116" s="14" t="s">
        <v>64</v>
      </c>
      <c r="O3116" s="167">
        <v>41049</v>
      </c>
      <c r="P3116" s="14">
        <v>10.8</v>
      </c>
      <c r="Q3116" s="14">
        <f t="shared" si="105"/>
        <v>6.1999999999999993</v>
      </c>
      <c r="R3116" s="169">
        <f t="shared" si="106"/>
        <v>7.4333333333333336</v>
      </c>
    </row>
    <row r="3117" spans="13:18" x14ac:dyDescent="0.2">
      <c r="M3117" s="168" t="s">
        <v>63</v>
      </c>
      <c r="N3117" s="14" t="s">
        <v>64</v>
      </c>
      <c r="O3117" s="167">
        <v>41050</v>
      </c>
      <c r="P3117" s="14">
        <v>13.9</v>
      </c>
      <c r="Q3117" s="14">
        <f t="shared" si="105"/>
        <v>3.0999999999999996</v>
      </c>
      <c r="R3117" s="169">
        <f t="shared" si="106"/>
        <v>5.7</v>
      </c>
    </row>
    <row r="3118" spans="13:18" x14ac:dyDescent="0.2">
      <c r="M3118" s="168" t="s">
        <v>63</v>
      </c>
      <c r="N3118" s="14" t="s">
        <v>64</v>
      </c>
      <c r="O3118" s="167">
        <v>41051</v>
      </c>
      <c r="P3118" s="14">
        <v>17.8</v>
      </c>
      <c r="Q3118" s="14">
        <f t="shared" si="105"/>
        <v>0</v>
      </c>
      <c r="R3118" s="169">
        <f t="shared" si="106"/>
        <v>3.0999999999999996</v>
      </c>
    </row>
    <row r="3119" spans="13:18" x14ac:dyDescent="0.2">
      <c r="M3119" s="168" t="s">
        <v>63</v>
      </c>
      <c r="N3119" s="14" t="s">
        <v>64</v>
      </c>
      <c r="O3119" s="167">
        <v>41052</v>
      </c>
      <c r="P3119" s="14">
        <v>19.2</v>
      </c>
      <c r="Q3119" s="14">
        <f t="shared" si="105"/>
        <v>0</v>
      </c>
      <c r="R3119" s="169">
        <f t="shared" si="106"/>
        <v>1.0333333333333332</v>
      </c>
    </row>
    <row r="3120" spans="13:18" x14ac:dyDescent="0.2">
      <c r="M3120" s="168" t="s">
        <v>63</v>
      </c>
      <c r="N3120" s="14" t="s">
        <v>64</v>
      </c>
      <c r="O3120" s="167">
        <v>41053</v>
      </c>
      <c r="P3120" s="14">
        <v>20</v>
      </c>
      <c r="Q3120" s="14">
        <f t="shared" si="105"/>
        <v>0</v>
      </c>
      <c r="R3120" s="169">
        <f t="shared" si="106"/>
        <v>0</v>
      </c>
    </row>
    <row r="3121" spans="13:18" x14ac:dyDescent="0.2">
      <c r="M3121" s="168" t="s">
        <v>63</v>
      </c>
      <c r="N3121" s="14" t="s">
        <v>64</v>
      </c>
      <c r="O3121" s="167">
        <v>41054</v>
      </c>
      <c r="P3121" s="14">
        <v>21.1</v>
      </c>
      <c r="Q3121" s="14">
        <f t="shared" si="105"/>
        <v>0</v>
      </c>
      <c r="R3121" s="169">
        <f t="shared" si="106"/>
        <v>0</v>
      </c>
    </row>
    <row r="3122" spans="13:18" x14ac:dyDescent="0.2">
      <c r="M3122" s="168" t="s">
        <v>63</v>
      </c>
      <c r="N3122" s="14" t="s">
        <v>64</v>
      </c>
      <c r="O3122" s="167">
        <v>41055</v>
      </c>
      <c r="P3122" s="14">
        <v>19.100000000000001</v>
      </c>
      <c r="Q3122" s="14">
        <f t="shared" si="105"/>
        <v>0</v>
      </c>
      <c r="R3122" s="169">
        <f t="shared" si="106"/>
        <v>0</v>
      </c>
    </row>
    <row r="3123" spans="13:18" x14ac:dyDescent="0.2">
      <c r="M3123" s="168" t="s">
        <v>63</v>
      </c>
      <c r="N3123" s="14" t="s">
        <v>64</v>
      </c>
      <c r="O3123" s="167">
        <v>41056</v>
      </c>
      <c r="P3123" s="14">
        <v>18.8</v>
      </c>
      <c r="Q3123" s="14">
        <f t="shared" si="105"/>
        <v>0</v>
      </c>
      <c r="R3123" s="169">
        <f t="shared" si="106"/>
        <v>0</v>
      </c>
    </row>
    <row r="3124" spans="13:18" x14ac:dyDescent="0.2">
      <c r="M3124" s="168" t="s">
        <v>63</v>
      </c>
      <c r="N3124" s="14" t="s">
        <v>64</v>
      </c>
      <c r="O3124" s="167">
        <v>41057</v>
      </c>
      <c r="P3124" s="14">
        <v>12.5</v>
      </c>
      <c r="Q3124" s="14">
        <f t="shared" si="105"/>
        <v>4.5</v>
      </c>
      <c r="R3124" s="169">
        <f t="shared" si="106"/>
        <v>1.5</v>
      </c>
    </row>
    <row r="3125" spans="13:18" x14ac:dyDescent="0.2">
      <c r="M3125" s="168" t="s">
        <v>63</v>
      </c>
      <c r="N3125" s="14" t="s">
        <v>64</v>
      </c>
      <c r="O3125" s="167">
        <v>41058</v>
      </c>
      <c r="P3125" s="14">
        <v>8.8000000000000007</v>
      </c>
      <c r="Q3125" s="14">
        <f t="shared" si="105"/>
        <v>8.1999999999999993</v>
      </c>
      <c r="R3125" s="169">
        <f t="shared" si="106"/>
        <v>4.2333333333333334</v>
      </c>
    </row>
    <row r="3126" spans="13:18" x14ac:dyDescent="0.2">
      <c r="M3126" s="168" t="s">
        <v>63</v>
      </c>
      <c r="N3126" s="14" t="s">
        <v>64</v>
      </c>
      <c r="O3126" s="167">
        <v>41059</v>
      </c>
      <c r="P3126" s="14">
        <v>10.199999999999999</v>
      </c>
      <c r="Q3126" s="14">
        <f t="shared" si="105"/>
        <v>6.8000000000000007</v>
      </c>
      <c r="R3126" s="169">
        <f t="shared" si="106"/>
        <v>6.5</v>
      </c>
    </row>
    <row r="3127" spans="13:18" x14ac:dyDescent="0.2">
      <c r="M3127" s="168" t="s">
        <v>63</v>
      </c>
      <c r="N3127" s="14" t="s">
        <v>64</v>
      </c>
      <c r="O3127" s="167">
        <v>41060</v>
      </c>
      <c r="P3127" s="14">
        <v>8.6999999999999993</v>
      </c>
      <c r="Q3127" s="14">
        <f t="shared" si="105"/>
        <v>8.3000000000000007</v>
      </c>
      <c r="R3127" s="169">
        <f t="shared" si="106"/>
        <v>7.7666666666666666</v>
      </c>
    </row>
    <row r="3128" spans="13:18" x14ac:dyDescent="0.2">
      <c r="M3128" s="168" t="s">
        <v>63</v>
      </c>
      <c r="N3128" s="14" t="s">
        <v>64</v>
      </c>
      <c r="O3128" s="167">
        <v>41061</v>
      </c>
      <c r="P3128" s="14">
        <v>8.1999999999999993</v>
      </c>
      <c r="Q3128" s="14">
        <f t="shared" si="105"/>
        <v>8.8000000000000007</v>
      </c>
      <c r="R3128" s="169">
        <f t="shared" si="106"/>
        <v>7.9666666666666677</v>
      </c>
    </row>
    <row r="3129" spans="13:18" x14ac:dyDescent="0.2">
      <c r="M3129" s="168" t="s">
        <v>63</v>
      </c>
      <c r="N3129" s="14" t="s">
        <v>64</v>
      </c>
      <c r="O3129" s="167">
        <v>41062</v>
      </c>
      <c r="P3129" s="14">
        <v>7.4</v>
      </c>
      <c r="Q3129" s="14">
        <f t="shared" si="105"/>
        <v>9.6</v>
      </c>
      <c r="R3129" s="169">
        <f t="shared" si="106"/>
        <v>8.9</v>
      </c>
    </row>
    <row r="3130" spans="13:18" x14ac:dyDescent="0.2">
      <c r="M3130" s="168" t="s">
        <v>63</v>
      </c>
      <c r="N3130" s="14" t="s">
        <v>64</v>
      </c>
      <c r="O3130" s="167">
        <v>41063</v>
      </c>
      <c r="P3130" s="14">
        <v>7.6</v>
      </c>
      <c r="Q3130" s="14">
        <f t="shared" si="105"/>
        <v>9.4</v>
      </c>
      <c r="R3130" s="169">
        <f t="shared" si="106"/>
        <v>9.2666666666666657</v>
      </c>
    </row>
    <row r="3131" spans="13:18" x14ac:dyDescent="0.2">
      <c r="M3131" s="168" t="s">
        <v>63</v>
      </c>
      <c r="N3131" s="14" t="s">
        <v>64</v>
      </c>
      <c r="O3131" s="167">
        <v>41064</v>
      </c>
      <c r="P3131" s="14">
        <v>9.6</v>
      </c>
      <c r="Q3131" s="14">
        <f t="shared" si="105"/>
        <v>7.4</v>
      </c>
      <c r="R3131" s="169">
        <f t="shared" si="106"/>
        <v>8.7999999999999989</v>
      </c>
    </row>
    <row r="3132" spans="13:18" x14ac:dyDescent="0.2">
      <c r="M3132" s="168" t="s">
        <v>63</v>
      </c>
      <c r="N3132" s="14" t="s">
        <v>64</v>
      </c>
      <c r="O3132" s="167">
        <v>41065</v>
      </c>
      <c r="P3132" s="14">
        <v>10.199999999999999</v>
      </c>
      <c r="Q3132" s="14">
        <f t="shared" si="105"/>
        <v>6.8000000000000007</v>
      </c>
      <c r="R3132" s="169">
        <f t="shared" si="106"/>
        <v>7.8666666666666671</v>
      </c>
    </row>
    <row r="3133" spans="13:18" x14ac:dyDescent="0.2">
      <c r="M3133" s="168" t="s">
        <v>63</v>
      </c>
      <c r="N3133" s="14" t="s">
        <v>64</v>
      </c>
      <c r="O3133" s="167">
        <v>41066</v>
      </c>
      <c r="P3133" s="14">
        <v>11</v>
      </c>
      <c r="Q3133" s="14">
        <f t="shared" si="105"/>
        <v>6</v>
      </c>
      <c r="R3133" s="169">
        <f t="shared" si="106"/>
        <v>6.7333333333333343</v>
      </c>
    </row>
    <row r="3134" spans="13:18" x14ac:dyDescent="0.2">
      <c r="M3134" s="168" t="s">
        <v>63</v>
      </c>
      <c r="N3134" s="14" t="s">
        <v>64</v>
      </c>
      <c r="O3134" s="167">
        <v>41067</v>
      </c>
      <c r="P3134" s="14">
        <v>11.7</v>
      </c>
      <c r="Q3134" s="14">
        <f t="shared" si="105"/>
        <v>5.3000000000000007</v>
      </c>
      <c r="R3134" s="169">
        <f t="shared" si="106"/>
        <v>6.0333333333333341</v>
      </c>
    </row>
    <row r="3135" spans="13:18" x14ac:dyDescent="0.2">
      <c r="M3135" s="168" t="s">
        <v>63</v>
      </c>
      <c r="N3135" s="14" t="s">
        <v>64</v>
      </c>
      <c r="O3135" s="167">
        <v>41068</v>
      </c>
      <c r="P3135" s="14">
        <v>13.6</v>
      </c>
      <c r="Q3135" s="14">
        <f t="shared" si="105"/>
        <v>3.4000000000000004</v>
      </c>
      <c r="R3135" s="169">
        <f t="shared" si="106"/>
        <v>4.9000000000000004</v>
      </c>
    </row>
    <row r="3136" spans="13:18" x14ac:dyDescent="0.2">
      <c r="M3136" s="168" t="s">
        <v>63</v>
      </c>
      <c r="N3136" s="14" t="s">
        <v>64</v>
      </c>
      <c r="O3136" s="167">
        <v>41069</v>
      </c>
      <c r="P3136" s="14">
        <v>12.1</v>
      </c>
      <c r="Q3136" s="14">
        <f t="shared" si="105"/>
        <v>4.9000000000000004</v>
      </c>
      <c r="R3136" s="169">
        <f t="shared" si="106"/>
        <v>4.5333333333333341</v>
      </c>
    </row>
    <row r="3137" spans="13:18" x14ac:dyDescent="0.2">
      <c r="M3137" s="168" t="s">
        <v>63</v>
      </c>
      <c r="N3137" s="14" t="s">
        <v>64</v>
      </c>
      <c r="O3137" s="167">
        <v>41070</v>
      </c>
      <c r="P3137" s="14">
        <v>13.8</v>
      </c>
      <c r="Q3137" s="14">
        <f t="shared" si="105"/>
        <v>3.1999999999999993</v>
      </c>
      <c r="R3137" s="169">
        <f t="shared" si="106"/>
        <v>3.8333333333333335</v>
      </c>
    </row>
    <row r="3138" spans="13:18" x14ac:dyDescent="0.2">
      <c r="M3138" s="168" t="s">
        <v>63</v>
      </c>
      <c r="N3138" s="14" t="s">
        <v>64</v>
      </c>
      <c r="O3138" s="167">
        <v>41071</v>
      </c>
      <c r="P3138" s="14">
        <v>14.8</v>
      </c>
      <c r="Q3138" s="14">
        <f t="shared" si="105"/>
        <v>2.1999999999999993</v>
      </c>
      <c r="R3138" s="169">
        <f t="shared" si="106"/>
        <v>3.4333333333333331</v>
      </c>
    </row>
    <row r="3139" spans="13:18" x14ac:dyDescent="0.2">
      <c r="M3139" s="168" t="s">
        <v>63</v>
      </c>
      <c r="N3139" s="14" t="s">
        <v>64</v>
      </c>
      <c r="O3139" s="167">
        <v>41072</v>
      </c>
      <c r="P3139" s="14">
        <v>13.3</v>
      </c>
      <c r="Q3139" s="14">
        <f t="shared" si="105"/>
        <v>3.6999999999999993</v>
      </c>
      <c r="R3139" s="169">
        <f t="shared" si="106"/>
        <v>3.0333333333333328</v>
      </c>
    </row>
    <row r="3140" spans="13:18" x14ac:dyDescent="0.2">
      <c r="M3140" s="168" t="s">
        <v>63</v>
      </c>
      <c r="N3140" s="14" t="s">
        <v>64</v>
      </c>
      <c r="O3140" s="167">
        <v>41073</v>
      </c>
      <c r="P3140" s="14">
        <v>12.1</v>
      </c>
      <c r="Q3140" s="14">
        <f t="shared" si="105"/>
        <v>4.9000000000000004</v>
      </c>
      <c r="R3140" s="169">
        <f t="shared" si="106"/>
        <v>3.5999999999999996</v>
      </c>
    </row>
    <row r="3141" spans="13:18" x14ac:dyDescent="0.2">
      <c r="M3141" s="168" t="s">
        <v>63</v>
      </c>
      <c r="N3141" s="14" t="s">
        <v>64</v>
      </c>
      <c r="O3141" s="167">
        <v>41074</v>
      </c>
      <c r="P3141" s="14">
        <v>11.5</v>
      </c>
      <c r="Q3141" s="14">
        <f t="shared" si="105"/>
        <v>5.5</v>
      </c>
      <c r="R3141" s="169">
        <f t="shared" si="106"/>
        <v>4.7</v>
      </c>
    </row>
    <row r="3142" spans="13:18" x14ac:dyDescent="0.2">
      <c r="M3142" s="168" t="s">
        <v>63</v>
      </c>
      <c r="N3142" s="14" t="s">
        <v>64</v>
      </c>
      <c r="O3142" s="167">
        <v>41075</v>
      </c>
      <c r="P3142" s="14">
        <v>11.7</v>
      </c>
      <c r="Q3142" s="14">
        <f t="shared" si="105"/>
        <v>5.3000000000000007</v>
      </c>
      <c r="R3142" s="169">
        <f t="shared" si="106"/>
        <v>5.2333333333333334</v>
      </c>
    </row>
    <row r="3143" spans="13:18" x14ac:dyDescent="0.2">
      <c r="M3143" s="168" t="s">
        <v>63</v>
      </c>
      <c r="N3143" s="14" t="s">
        <v>64</v>
      </c>
      <c r="O3143" s="167">
        <v>41076</v>
      </c>
      <c r="P3143" s="14">
        <v>11.1</v>
      </c>
      <c r="Q3143" s="14">
        <f t="shared" si="105"/>
        <v>5.9</v>
      </c>
      <c r="R3143" s="169">
        <f t="shared" si="106"/>
        <v>5.5666666666666673</v>
      </c>
    </row>
    <row r="3144" spans="13:18" x14ac:dyDescent="0.2">
      <c r="M3144" s="168" t="s">
        <v>63</v>
      </c>
      <c r="N3144" s="14" t="s">
        <v>64</v>
      </c>
      <c r="O3144" s="167">
        <v>41077</v>
      </c>
      <c r="P3144" s="14">
        <v>13.7</v>
      </c>
      <c r="Q3144" s="14">
        <f t="shared" si="105"/>
        <v>3.3000000000000007</v>
      </c>
      <c r="R3144" s="169">
        <f t="shared" si="106"/>
        <v>4.8333333333333339</v>
      </c>
    </row>
    <row r="3145" spans="13:18" x14ac:dyDescent="0.2">
      <c r="M3145" s="168" t="s">
        <v>63</v>
      </c>
      <c r="N3145" s="14" t="s">
        <v>64</v>
      </c>
      <c r="O3145" s="167">
        <v>41078</v>
      </c>
      <c r="P3145" s="14">
        <v>13.5</v>
      </c>
      <c r="Q3145" s="14">
        <f t="shared" si="105"/>
        <v>3.5</v>
      </c>
      <c r="R3145" s="169">
        <f t="shared" si="106"/>
        <v>4.2333333333333334</v>
      </c>
    </row>
    <row r="3146" spans="13:18" x14ac:dyDescent="0.2">
      <c r="M3146" s="168" t="s">
        <v>63</v>
      </c>
      <c r="N3146" s="14" t="s">
        <v>64</v>
      </c>
      <c r="O3146" s="167">
        <v>41079</v>
      </c>
      <c r="P3146" s="14">
        <v>13.8</v>
      </c>
      <c r="Q3146" s="14">
        <f t="shared" si="105"/>
        <v>3.1999999999999993</v>
      </c>
      <c r="R3146" s="169">
        <f t="shared" si="106"/>
        <v>3.3333333333333335</v>
      </c>
    </row>
    <row r="3147" spans="13:18" x14ac:dyDescent="0.2">
      <c r="M3147" s="168" t="s">
        <v>63</v>
      </c>
      <c r="N3147" s="14" t="s">
        <v>64</v>
      </c>
      <c r="O3147" s="167">
        <v>41080</v>
      </c>
      <c r="P3147" s="14">
        <v>13.4</v>
      </c>
      <c r="Q3147" s="14">
        <f t="shared" si="105"/>
        <v>3.5999999999999996</v>
      </c>
      <c r="R3147" s="169">
        <f t="shared" si="106"/>
        <v>3.4333333333333331</v>
      </c>
    </row>
    <row r="3148" spans="13:18" x14ac:dyDescent="0.2">
      <c r="M3148" s="168" t="s">
        <v>63</v>
      </c>
      <c r="N3148" s="14" t="s">
        <v>64</v>
      </c>
      <c r="O3148" s="167">
        <v>41081</v>
      </c>
      <c r="P3148" s="14">
        <v>16</v>
      </c>
      <c r="Q3148" s="14">
        <f t="shared" si="105"/>
        <v>1</v>
      </c>
      <c r="R3148" s="169">
        <f t="shared" si="106"/>
        <v>2.5999999999999996</v>
      </c>
    </row>
    <row r="3149" spans="13:18" x14ac:dyDescent="0.2">
      <c r="M3149" s="168" t="s">
        <v>63</v>
      </c>
      <c r="N3149" s="14" t="s">
        <v>64</v>
      </c>
      <c r="O3149" s="167">
        <v>41082</v>
      </c>
      <c r="P3149" s="14">
        <v>16.899999999999999</v>
      </c>
      <c r="Q3149" s="14">
        <f t="shared" ref="Q3149:Q3212" si="107">IF($D$45&gt;P3149,$D$45-P3149,0)</f>
        <v>0.10000000000000142</v>
      </c>
      <c r="R3149" s="169">
        <f t="shared" si="106"/>
        <v>1.5666666666666671</v>
      </c>
    </row>
    <row r="3150" spans="13:18" x14ac:dyDescent="0.2">
      <c r="M3150" s="168" t="s">
        <v>63</v>
      </c>
      <c r="N3150" s="14" t="s">
        <v>64</v>
      </c>
      <c r="O3150" s="167">
        <v>41083</v>
      </c>
      <c r="P3150" s="14">
        <v>13.8</v>
      </c>
      <c r="Q3150" s="14">
        <f t="shared" si="107"/>
        <v>3.1999999999999993</v>
      </c>
      <c r="R3150" s="169">
        <f t="shared" si="106"/>
        <v>1.4333333333333336</v>
      </c>
    </row>
    <row r="3151" spans="13:18" x14ac:dyDescent="0.2">
      <c r="M3151" s="168" t="s">
        <v>63</v>
      </c>
      <c r="N3151" s="14" t="s">
        <v>64</v>
      </c>
      <c r="O3151" s="167">
        <v>41084</v>
      </c>
      <c r="P3151" s="14">
        <v>13.2</v>
      </c>
      <c r="Q3151" s="14">
        <f t="shared" si="107"/>
        <v>3.8000000000000007</v>
      </c>
      <c r="R3151" s="169">
        <f t="shared" ref="R3151:R3214" si="108">AVERAGE(Q3149:Q3151)</f>
        <v>2.3666666666666671</v>
      </c>
    </row>
    <row r="3152" spans="13:18" x14ac:dyDescent="0.2">
      <c r="M3152" s="168" t="s">
        <v>63</v>
      </c>
      <c r="N3152" s="14" t="s">
        <v>64</v>
      </c>
      <c r="O3152" s="167">
        <v>41085</v>
      </c>
      <c r="P3152" s="14">
        <v>14.2</v>
      </c>
      <c r="Q3152" s="14">
        <f t="shared" si="107"/>
        <v>2.8000000000000007</v>
      </c>
      <c r="R3152" s="169">
        <f t="shared" si="108"/>
        <v>3.2666666666666671</v>
      </c>
    </row>
    <row r="3153" spans="13:18" x14ac:dyDescent="0.2">
      <c r="M3153" s="168" t="s">
        <v>63</v>
      </c>
      <c r="N3153" s="14" t="s">
        <v>64</v>
      </c>
      <c r="O3153" s="167">
        <v>41086</v>
      </c>
      <c r="P3153" s="14">
        <v>16.2</v>
      </c>
      <c r="Q3153" s="14">
        <f t="shared" si="107"/>
        <v>0.80000000000000071</v>
      </c>
      <c r="R3153" s="169">
        <f t="shared" si="108"/>
        <v>2.4666666666666672</v>
      </c>
    </row>
    <row r="3154" spans="13:18" x14ac:dyDescent="0.2">
      <c r="M3154" s="168" t="s">
        <v>63</v>
      </c>
      <c r="N3154" s="14" t="s">
        <v>64</v>
      </c>
      <c r="O3154" s="167">
        <v>41087</v>
      </c>
      <c r="P3154" s="14">
        <v>14.1</v>
      </c>
      <c r="Q3154" s="14">
        <f t="shared" si="107"/>
        <v>2.9000000000000004</v>
      </c>
      <c r="R3154" s="169">
        <f t="shared" si="108"/>
        <v>2.1666666666666674</v>
      </c>
    </row>
    <row r="3155" spans="13:18" x14ac:dyDescent="0.2">
      <c r="M3155" s="168" t="s">
        <v>63</v>
      </c>
      <c r="N3155" s="14" t="s">
        <v>64</v>
      </c>
      <c r="O3155" s="167">
        <v>41088</v>
      </c>
      <c r="P3155" s="14">
        <v>13.9</v>
      </c>
      <c r="Q3155" s="14">
        <f t="shared" si="107"/>
        <v>3.0999999999999996</v>
      </c>
      <c r="R3155" s="169">
        <f t="shared" si="108"/>
        <v>2.2666666666666671</v>
      </c>
    </row>
    <row r="3156" spans="13:18" x14ac:dyDescent="0.2">
      <c r="M3156" s="168" t="s">
        <v>63</v>
      </c>
      <c r="N3156" s="14" t="s">
        <v>64</v>
      </c>
      <c r="O3156" s="167">
        <v>41089</v>
      </c>
      <c r="P3156" s="14">
        <v>12.6</v>
      </c>
      <c r="Q3156" s="14">
        <f t="shared" si="107"/>
        <v>4.4000000000000004</v>
      </c>
      <c r="R3156" s="169">
        <f t="shared" si="108"/>
        <v>3.4666666666666668</v>
      </c>
    </row>
    <row r="3157" spans="13:18" x14ac:dyDescent="0.2">
      <c r="M3157" s="168" t="s">
        <v>63</v>
      </c>
      <c r="N3157" s="14" t="s">
        <v>64</v>
      </c>
      <c r="O3157" s="167">
        <v>41090</v>
      </c>
      <c r="P3157" s="14">
        <v>15.5</v>
      </c>
      <c r="Q3157" s="14">
        <f t="shared" si="107"/>
        <v>1.5</v>
      </c>
      <c r="R3157" s="169">
        <f t="shared" si="108"/>
        <v>3</v>
      </c>
    </row>
    <row r="3158" spans="13:18" x14ac:dyDescent="0.2">
      <c r="M3158" s="168" t="s">
        <v>63</v>
      </c>
      <c r="N3158" s="14" t="s">
        <v>64</v>
      </c>
      <c r="O3158" s="167">
        <v>41091</v>
      </c>
      <c r="P3158" s="14">
        <v>14.2</v>
      </c>
      <c r="Q3158" s="14">
        <f t="shared" si="107"/>
        <v>2.8000000000000007</v>
      </c>
      <c r="R3158" s="169">
        <f t="shared" si="108"/>
        <v>2.9000000000000004</v>
      </c>
    </row>
    <row r="3159" spans="13:18" x14ac:dyDescent="0.2">
      <c r="M3159" s="168" t="s">
        <v>63</v>
      </c>
      <c r="N3159" s="14" t="s">
        <v>64</v>
      </c>
      <c r="O3159" s="167">
        <v>41092</v>
      </c>
      <c r="P3159" s="14">
        <v>15.3</v>
      </c>
      <c r="Q3159" s="14">
        <f t="shared" si="107"/>
        <v>1.6999999999999993</v>
      </c>
      <c r="R3159" s="169">
        <f t="shared" si="108"/>
        <v>2</v>
      </c>
    </row>
    <row r="3160" spans="13:18" x14ac:dyDescent="0.2">
      <c r="M3160" s="168" t="s">
        <v>63</v>
      </c>
      <c r="N3160" s="14" t="s">
        <v>64</v>
      </c>
      <c r="O3160" s="167">
        <v>41093</v>
      </c>
      <c r="P3160" s="14">
        <v>16.2</v>
      </c>
      <c r="Q3160" s="14">
        <f t="shared" si="107"/>
        <v>0.80000000000000071</v>
      </c>
      <c r="R3160" s="169">
        <f t="shared" si="108"/>
        <v>1.7666666666666668</v>
      </c>
    </row>
    <row r="3161" spans="13:18" x14ac:dyDescent="0.2">
      <c r="M3161" s="168" t="s">
        <v>63</v>
      </c>
      <c r="N3161" s="14" t="s">
        <v>64</v>
      </c>
      <c r="O3161" s="167">
        <v>41094</v>
      </c>
      <c r="P3161" s="14">
        <v>16.5</v>
      </c>
      <c r="Q3161" s="14">
        <f t="shared" si="107"/>
        <v>0.5</v>
      </c>
      <c r="R3161" s="169">
        <f t="shared" si="108"/>
        <v>1</v>
      </c>
    </row>
    <row r="3162" spans="13:18" x14ac:dyDescent="0.2">
      <c r="M3162" s="168" t="s">
        <v>63</v>
      </c>
      <c r="N3162" s="14" t="s">
        <v>64</v>
      </c>
      <c r="O3162" s="167">
        <v>41095</v>
      </c>
      <c r="P3162" s="14">
        <v>19.100000000000001</v>
      </c>
      <c r="Q3162" s="14">
        <f t="shared" si="107"/>
        <v>0</v>
      </c>
      <c r="R3162" s="169">
        <f t="shared" si="108"/>
        <v>0.43333333333333357</v>
      </c>
    </row>
    <row r="3163" spans="13:18" x14ac:dyDescent="0.2">
      <c r="M3163" s="168" t="s">
        <v>63</v>
      </c>
      <c r="N3163" s="14" t="s">
        <v>64</v>
      </c>
      <c r="O3163" s="167">
        <v>41096</v>
      </c>
      <c r="P3163" s="14">
        <v>18.600000000000001</v>
      </c>
      <c r="Q3163" s="14">
        <f t="shared" si="107"/>
        <v>0</v>
      </c>
      <c r="R3163" s="169">
        <f t="shared" si="108"/>
        <v>0.16666666666666666</v>
      </c>
    </row>
    <row r="3164" spans="13:18" x14ac:dyDescent="0.2">
      <c r="M3164" s="168" t="s">
        <v>63</v>
      </c>
      <c r="N3164" s="14" t="s">
        <v>64</v>
      </c>
      <c r="O3164" s="167">
        <v>41097</v>
      </c>
      <c r="P3164" s="14">
        <v>16.899999999999999</v>
      </c>
      <c r="Q3164" s="14">
        <f t="shared" si="107"/>
        <v>0.10000000000000142</v>
      </c>
      <c r="R3164" s="169">
        <f t="shared" si="108"/>
        <v>3.3333333333333805E-2</v>
      </c>
    </row>
    <row r="3165" spans="13:18" x14ac:dyDescent="0.2">
      <c r="M3165" s="168" t="s">
        <v>63</v>
      </c>
      <c r="N3165" s="14" t="s">
        <v>64</v>
      </c>
      <c r="O3165" s="167">
        <v>41098</v>
      </c>
      <c r="P3165" s="14">
        <v>17.2</v>
      </c>
      <c r="Q3165" s="14">
        <f t="shared" si="107"/>
        <v>0</v>
      </c>
      <c r="R3165" s="169">
        <f t="shared" si="108"/>
        <v>3.3333333333333805E-2</v>
      </c>
    </row>
    <row r="3166" spans="13:18" x14ac:dyDescent="0.2">
      <c r="M3166" s="168" t="s">
        <v>63</v>
      </c>
      <c r="N3166" s="14" t="s">
        <v>64</v>
      </c>
      <c r="O3166" s="167">
        <v>41099</v>
      </c>
      <c r="P3166" s="14">
        <v>15.4</v>
      </c>
      <c r="Q3166" s="14">
        <f t="shared" si="107"/>
        <v>1.5999999999999996</v>
      </c>
      <c r="R3166" s="169">
        <f t="shared" si="108"/>
        <v>0.56666666666666698</v>
      </c>
    </row>
    <row r="3167" spans="13:18" x14ac:dyDescent="0.2">
      <c r="M3167" s="168" t="s">
        <v>63</v>
      </c>
      <c r="N3167" s="14" t="s">
        <v>64</v>
      </c>
      <c r="O3167" s="167">
        <v>41100</v>
      </c>
      <c r="P3167" s="14">
        <v>14.4</v>
      </c>
      <c r="Q3167" s="14">
        <f t="shared" si="107"/>
        <v>2.5999999999999996</v>
      </c>
      <c r="R3167" s="169">
        <f t="shared" si="108"/>
        <v>1.3999999999999997</v>
      </c>
    </row>
    <row r="3168" spans="13:18" x14ac:dyDescent="0.2">
      <c r="M3168" s="168" t="s">
        <v>63</v>
      </c>
      <c r="N3168" s="14" t="s">
        <v>64</v>
      </c>
      <c r="O3168" s="167">
        <v>41101</v>
      </c>
      <c r="P3168" s="14">
        <v>14.6</v>
      </c>
      <c r="Q3168" s="14">
        <f t="shared" si="107"/>
        <v>2.4000000000000004</v>
      </c>
      <c r="R3168" s="169">
        <f t="shared" si="108"/>
        <v>2.1999999999999997</v>
      </c>
    </row>
    <row r="3169" spans="13:18" x14ac:dyDescent="0.2">
      <c r="M3169" s="168" t="s">
        <v>63</v>
      </c>
      <c r="N3169" s="14" t="s">
        <v>64</v>
      </c>
      <c r="O3169" s="167">
        <v>41102</v>
      </c>
      <c r="P3169" s="14">
        <v>13.2</v>
      </c>
      <c r="Q3169" s="14">
        <f t="shared" si="107"/>
        <v>3.8000000000000007</v>
      </c>
      <c r="R3169" s="169">
        <f t="shared" si="108"/>
        <v>2.9333333333333336</v>
      </c>
    </row>
    <row r="3170" spans="13:18" x14ac:dyDescent="0.2">
      <c r="M3170" s="168" t="s">
        <v>63</v>
      </c>
      <c r="N3170" s="14" t="s">
        <v>64</v>
      </c>
      <c r="O3170" s="167">
        <v>41103</v>
      </c>
      <c r="P3170" s="14">
        <v>13.6</v>
      </c>
      <c r="Q3170" s="14">
        <f t="shared" si="107"/>
        <v>3.4000000000000004</v>
      </c>
      <c r="R3170" s="169">
        <f t="shared" si="108"/>
        <v>3.2000000000000006</v>
      </c>
    </row>
    <row r="3171" spans="13:18" x14ac:dyDescent="0.2">
      <c r="M3171" s="168" t="s">
        <v>63</v>
      </c>
      <c r="N3171" s="14" t="s">
        <v>64</v>
      </c>
      <c r="O3171" s="167">
        <v>41104</v>
      </c>
      <c r="P3171" s="14">
        <v>15</v>
      </c>
      <c r="Q3171" s="14">
        <f t="shared" si="107"/>
        <v>2</v>
      </c>
      <c r="R3171" s="169">
        <f t="shared" si="108"/>
        <v>3.0666666666666669</v>
      </c>
    </row>
    <row r="3172" spans="13:18" x14ac:dyDescent="0.2">
      <c r="M3172" s="168" t="s">
        <v>63</v>
      </c>
      <c r="N3172" s="14" t="s">
        <v>64</v>
      </c>
      <c r="O3172" s="167">
        <v>41105</v>
      </c>
      <c r="P3172" s="14">
        <v>13.3</v>
      </c>
      <c r="Q3172" s="14">
        <f t="shared" si="107"/>
        <v>3.6999999999999993</v>
      </c>
      <c r="R3172" s="169">
        <f t="shared" si="108"/>
        <v>3.0333333333333332</v>
      </c>
    </row>
    <row r="3173" spans="13:18" x14ac:dyDescent="0.2">
      <c r="M3173" s="168" t="s">
        <v>63</v>
      </c>
      <c r="N3173" s="14" t="s">
        <v>64</v>
      </c>
      <c r="O3173" s="167">
        <v>41106</v>
      </c>
      <c r="P3173" s="14">
        <v>14.2</v>
      </c>
      <c r="Q3173" s="14">
        <f t="shared" si="107"/>
        <v>2.8000000000000007</v>
      </c>
      <c r="R3173" s="169">
        <f t="shared" si="108"/>
        <v>2.8333333333333335</v>
      </c>
    </row>
    <row r="3174" spans="13:18" x14ac:dyDescent="0.2">
      <c r="M3174" s="168" t="s">
        <v>63</v>
      </c>
      <c r="N3174" s="14" t="s">
        <v>64</v>
      </c>
      <c r="O3174" s="167">
        <v>41107</v>
      </c>
      <c r="P3174" s="14">
        <v>14.1</v>
      </c>
      <c r="Q3174" s="14">
        <f t="shared" si="107"/>
        <v>2.9000000000000004</v>
      </c>
      <c r="R3174" s="169">
        <f t="shared" si="108"/>
        <v>3.1333333333333333</v>
      </c>
    </row>
    <row r="3175" spans="13:18" x14ac:dyDescent="0.2">
      <c r="M3175" s="168" t="s">
        <v>63</v>
      </c>
      <c r="N3175" s="14" t="s">
        <v>64</v>
      </c>
      <c r="O3175" s="167">
        <v>41108</v>
      </c>
      <c r="P3175" s="14">
        <v>13.4</v>
      </c>
      <c r="Q3175" s="14">
        <f t="shared" si="107"/>
        <v>3.5999999999999996</v>
      </c>
      <c r="R3175" s="169">
        <f t="shared" si="108"/>
        <v>3.1</v>
      </c>
    </row>
    <row r="3176" spans="13:18" x14ac:dyDescent="0.2">
      <c r="M3176" s="168" t="s">
        <v>63</v>
      </c>
      <c r="N3176" s="14" t="s">
        <v>64</v>
      </c>
      <c r="O3176" s="167">
        <v>41109</v>
      </c>
      <c r="P3176" s="14">
        <v>13.1</v>
      </c>
      <c r="Q3176" s="14">
        <f t="shared" si="107"/>
        <v>3.9000000000000004</v>
      </c>
      <c r="R3176" s="169">
        <f t="shared" si="108"/>
        <v>3.4666666666666668</v>
      </c>
    </row>
    <row r="3177" spans="13:18" x14ac:dyDescent="0.2">
      <c r="M3177" s="168" t="s">
        <v>63</v>
      </c>
      <c r="N3177" s="14" t="s">
        <v>64</v>
      </c>
      <c r="O3177" s="167">
        <v>41110</v>
      </c>
      <c r="P3177" s="14">
        <v>11.1</v>
      </c>
      <c r="Q3177" s="14">
        <f t="shared" si="107"/>
        <v>5.9</v>
      </c>
      <c r="R3177" s="169">
        <f t="shared" si="108"/>
        <v>4.4666666666666668</v>
      </c>
    </row>
    <row r="3178" spans="13:18" x14ac:dyDescent="0.2">
      <c r="M3178" s="168" t="s">
        <v>63</v>
      </c>
      <c r="N3178" s="14" t="s">
        <v>64</v>
      </c>
      <c r="O3178" s="167">
        <v>41111</v>
      </c>
      <c r="P3178" s="14">
        <v>12.4</v>
      </c>
      <c r="Q3178" s="14">
        <f t="shared" si="107"/>
        <v>4.5999999999999996</v>
      </c>
      <c r="R3178" s="169">
        <f t="shared" si="108"/>
        <v>4.8</v>
      </c>
    </row>
    <row r="3179" spans="13:18" x14ac:dyDescent="0.2">
      <c r="M3179" s="168" t="s">
        <v>63</v>
      </c>
      <c r="N3179" s="14" t="s">
        <v>64</v>
      </c>
      <c r="O3179" s="167">
        <v>41112</v>
      </c>
      <c r="P3179" s="14">
        <v>13.6</v>
      </c>
      <c r="Q3179" s="14">
        <f t="shared" si="107"/>
        <v>3.4000000000000004</v>
      </c>
      <c r="R3179" s="169">
        <f t="shared" si="108"/>
        <v>4.6333333333333337</v>
      </c>
    </row>
    <row r="3180" spans="13:18" x14ac:dyDescent="0.2">
      <c r="M3180" s="168" t="s">
        <v>63</v>
      </c>
      <c r="N3180" s="14" t="s">
        <v>64</v>
      </c>
      <c r="O3180" s="167">
        <v>41113</v>
      </c>
      <c r="P3180" s="14">
        <v>15</v>
      </c>
      <c r="Q3180" s="14">
        <f t="shared" si="107"/>
        <v>2</v>
      </c>
      <c r="R3180" s="169">
        <f t="shared" si="108"/>
        <v>3.3333333333333335</v>
      </c>
    </row>
    <row r="3181" spans="13:18" x14ac:dyDescent="0.2">
      <c r="M3181" s="168" t="s">
        <v>63</v>
      </c>
      <c r="N3181" s="14" t="s">
        <v>64</v>
      </c>
      <c r="O3181" s="167">
        <v>41114</v>
      </c>
      <c r="P3181" s="14">
        <v>17.600000000000001</v>
      </c>
      <c r="Q3181" s="14">
        <f t="shared" si="107"/>
        <v>0</v>
      </c>
      <c r="R3181" s="169">
        <f t="shared" si="108"/>
        <v>1.8</v>
      </c>
    </row>
    <row r="3182" spans="13:18" x14ac:dyDescent="0.2">
      <c r="M3182" s="168" t="s">
        <v>63</v>
      </c>
      <c r="N3182" s="14" t="s">
        <v>64</v>
      </c>
      <c r="O3182" s="167">
        <v>41115</v>
      </c>
      <c r="P3182" s="14">
        <v>17.7</v>
      </c>
      <c r="Q3182" s="14">
        <f t="shared" si="107"/>
        <v>0</v>
      </c>
      <c r="R3182" s="169">
        <f t="shared" si="108"/>
        <v>0.66666666666666663</v>
      </c>
    </row>
    <row r="3183" spans="13:18" x14ac:dyDescent="0.2">
      <c r="M3183" s="168" t="s">
        <v>63</v>
      </c>
      <c r="N3183" s="14" t="s">
        <v>64</v>
      </c>
      <c r="O3183" s="167">
        <v>41116</v>
      </c>
      <c r="P3183" s="14">
        <v>16.8</v>
      </c>
      <c r="Q3183" s="14">
        <f t="shared" si="107"/>
        <v>0.19999999999999929</v>
      </c>
      <c r="R3183" s="169">
        <f t="shared" si="108"/>
        <v>6.666666666666643E-2</v>
      </c>
    </row>
    <row r="3184" spans="13:18" x14ac:dyDescent="0.2">
      <c r="M3184" s="168" t="s">
        <v>63</v>
      </c>
      <c r="N3184" s="14" t="s">
        <v>64</v>
      </c>
      <c r="O3184" s="167">
        <v>41117</v>
      </c>
      <c r="P3184" s="14">
        <v>18</v>
      </c>
      <c r="Q3184" s="14">
        <f t="shared" si="107"/>
        <v>0</v>
      </c>
      <c r="R3184" s="169">
        <f t="shared" si="108"/>
        <v>6.666666666666643E-2</v>
      </c>
    </row>
    <row r="3185" spans="13:18" x14ac:dyDescent="0.2">
      <c r="M3185" s="168" t="s">
        <v>63</v>
      </c>
      <c r="N3185" s="14" t="s">
        <v>64</v>
      </c>
      <c r="O3185" s="167">
        <v>41118</v>
      </c>
      <c r="P3185" s="14">
        <v>15.7</v>
      </c>
      <c r="Q3185" s="14">
        <f t="shared" si="107"/>
        <v>1.3000000000000007</v>
      </c>
      <c r="R3185" s="169">
        <f t="shared" si="108"/>
        <v>0.5</v>
      </c>
    </row>
    <row r="3186" spans="13:18" x14ac:dyDescent="0.2">
      <c r="M3186" s="168" t="s">
        <v>63</v>
      </c>
      <c r="N3186" s="14" t="s">
        <v>64</v>
      </c>
      <c r="O3186" s="167">
        <v>41119</v>
      </c>
      <c r="P3186" s="14">
        <v>15.9</v>
      </c>
      <c r="Q3186" s="14">
        <f t="shared" si="107"/>
        <v>1.0999999999999996</v>
      </c>
      <c r="R3186" s="169">
        <f t="shared" si="108"/>
        <v>0.80000000000000016</v>
      </c>
    </row>
    <row r="3187" spans="13:18" x14ac:dyDescent="0.2">
      <c r="M3187" s="168" t="s">
        <v>63</v>
      </c>
      <c r="N3187" s="14" t="s">
        <v>64</v>
      </c>
      <c r="O3187" s="167">
        <v>41120</v>
      </c>
      <c r="P3187" s="14">
        <v>16.600000000000001</v>
      </c>
      <c r="Q3187" s="14">
        <f t="shared" si="107"/>
        <v>0.39999999999999858</v>
      </c>
      <c r="R3187" s="169">
        <f t="shared" si="108"/>
        <v>0.93333333333333302</v>
      </c>
    </row>
    <row r="3188" spans="13:18" x14ac:dyDescent="0.2">
      <c r="M3188" s="168" t="s">
        <v>63</v>
      </c>
      <c r="N3188" s="14" t="s">
        <v>64</v>
      </c>
      <c r="O3188" s="167">
        <v>41121</v>
      </c>
      <c r="P3188" s="14">
        <v>13.6</v>
      </c>
      <c r="Q3188" s="14">
        <f t="shared" si="107"/>
        <v>3.4000000000000004</v>
      </c>
      <c r="R3188" s="169">
        <f t="shared" si="108"/>
        <v>1.6333333333333329</v>
      </c>
    </row>
    <row r="3189" spans="13:18" x14ac:dyDescent="0.2">
      <c r="M3189" s="168" t="s">
        <v>63</v>
      </c>
      <c r="N3189" s="14" t="s">
        <v>64</v>
      </c>
      <c r="O3189" s="167">
        <v>41122</v>
      </c>
      <c r="P3189" s="14">
        <v>15.2</v>
      </c>
      <c r="Q3189" s="14">
        <f t="shared" si="107"/>
        <v>1.8000000000000007</v>
      </c>
      <c r="R3189" s="169">
        <f t="shared" si="108"/>
        <v>1.8666666666666665</v>
      </c>
    </row>
    <row r="3190" spans="13:18" x14ac:dyDescent="0.2">
      <c r="M3190" s="168" t="s">
        <v>63</v>
      </c>
      <c r="N3190" s="14" t="s">
        <v>64</v>
      </c>
      <c r="O3190" s="167">
        <v>41123</v>
      </c>
      <c r="P3190" s="14">
        <v>14.3</v>
      </c>
      <c r="Q3190" s="14">
        <f t="shared" si="107"/>
        <v>2.6999999999999993</v>
      </c>
      <c r="R3190" s="169">
        <f t="shared" si="108"/>
        <v>2.6333333333333333</v>
      </c>
    </row>
    <row r="3191" spans="13:18" x14ac:dyDescent="0.2">
      <c r="M3191" s="168" t="s">
        <v>63</v>
      </c>
      <c r="N3191" s="14" t="s">
        <v>64</v>
      </c>
      <c r="O3191" s="167">
        <v>41124</v>
      </c>
      <c r="P3191" s="14">
        <v>17.3</v>
      </c>
      <c r="Q3191" s="14">
        <f t="shared" si="107"/>
        <v>0</v>
      </c>
      <c r="R3191" s="169">
        <f t="shared" si="108"/>
        <v>1.5</v>
      </c>
    </row>
    <row r="3192" spans="13:18" x14ac:dyDescent="0.2">
      <c r="M3192" s="168" t="s">
        <v>63</v>
      </c>
      <c r="N3192" s="14" t="s">
        <v>64</v>
      </c>
      <c r="O3192" s="167">
        <v>41125</v>
      </c>
      <c r="P3192" s="14">
        <v>16.899999999999999</v>
      </c>
      <c r="Q3192" s="14">
        <f t="shared" si="107"/>
        <v>0.10000000000000142</v>
      </c>
      <c r="R3192" s="169">
        <f t="shared" si="108"/>
        <v>0.93333333333333357</v>
      </c>
    </row>
    <row r="3193" spans="13:18" x14ac:dyDescent="0.2">
      <c r="M3193" s="168" t="s">
        <v>63</v>
      </c>
      <c r="N3193" s="14" t="s">
        <v>64</v>
      </c>
      <c r="O3193" s="167">
        <v>41126</v>
      </c>
      <c r="P3193" s="14">
        <v>16.2</v>
      </c>
      <c r="Q3193" s="14">
        <f t="shared" si="107"/>
        <v>0.80000000000000071</v>
      </c>
      <c r="R3193" s="169">
        <f t="shared" si="108"/>
        <v>0.30000000000000071</v>
      </c>
    </row>
    <row r="3194" spans="13:18" x14ac:dyDescent="0.2">
      <c r="M3194" s="168" t="s">
        <v>63</v>
      </c>
      <c r="N3194" s="14" t="s">
        <v>64</v>
      </c>
      <c r="O3194" s="167">
        <v>41127</v>
      </c>
      <c r="P3194" s="14">
        <v>14.7</v>
      </c>
      <c r="Q3194" s="14">
        <f t="shared" si="107"/>
        <v>2.3000000000000007</v>
      </c>
      <c r="R3194" s="169">
        <f t="shared" si="108"/>
        <v>1.0666666666666675</v>
      </c>
    </row>
    <row r="3195" spans="13:18" x14ac:dyDescent="0.2">
      <c r="M3195" s="168" t="s">
        <v>63</v>
      </c>
      <c r="N3195" s="14" t="s">
        <v>64</v>
      </c>
      <c r="O3195" s="167">
        <v>41128</v>
      </c>
      <c r="P3195" s="14">
        <v>13.8</v>
      </c>
      <c r="Q3195" s="14">
        <f t="shared" si="107"/>
        <v>3.1999999999999993</v>
      </c>
      <c r="R3195" s="169">
        <f t="shared" si="108"/>
        <v>2.1</v>
      </c>
    </row>
    <row r="3196" spans="13:18" x14ac:dyDescent="0.2">
      <c r="M3196" s="168" t="s">
        <v>63</v>
      </c>
      <c r="N3196" s="14" t="s">
        <v>64</v>
      </c>
      <c r="O3196" s="167">
        <v>41129</v>
      </c>
      <c r="P3196" s="14">
        <v>12.9</v>
      </c>
      <c r="Q3196" s="14">
        <f t="shared" si="107"/>
        <v>4.0999999999999996</v>
      </c>
      <c r="R3196" s="169">
        <f t="shared" si="108"/>
        <v>3.1999999999999997</v>
      </c>
    </row>
    <row r="3197" spans="13:18" x14ac:dyDescent="0.2">
      <c r="M3197" s="168" t="s">
        <v>63</v>
      </c>
      <c r="N3197" s="14" t="s">
        <v>64</v>
      </c>
      <c r="O3197" s="167">
        <v>41130</v>
      </c>
      <c r="P3197" s="14">
        <v>12.1</v>
      </c>
      <c r="Q3197" s="14">
        <f t="shared" si="107"/>
        <v>4.9000000000000004</v>
      </c>
      <c r="R3197" s="169">
        <f t="shared" si="108"/>
        <v>4.0666666666666664</v>
      </c>
    </row>
    <row r="3198" spans="13:18" x14ac:dyDescent="0.2">
      <c r="M3198" s="168" t="s">
        <v>63</v>
      </c>
      <c r="N3198" s="14" t="s">
        <v>64</v>
      </c>
      <c r="O3198" s="167">
        <v>41131</v>
      </c>
      <c r="P3198" s="14">
        <v>14.7</v>
      </c>
      <c r="Q3198" s="14">
        <f t="shared" si="107"/>
        <v>2.3000000000000007</v>
      </c>
      <c r="R3198" s="169">
        <f t="shared" si="108"/>
        <v>3.7666666666666671</v>
      </c>
    </row>
    <row r="3199" spans="13:18" x14ac:dyDescent="0.2">
      <c r="M3199" s="168" t="s">
        <v>63</v>
      </c>
      <c r="N3199" s="14" t="s">
        <v>64</v>
      </c>
      <c r="O3199" s="167">
        <v>41132</v>
      </c>
      <c r="P3199" s="14">
        <v>16.899999999999999</v>
      </c>
      <c r="Q3199" s="14">
        <f t="shared" si="107"/>
        <v>0.10000000000000142</v>
      </c>
      <c r="R3199" s="169">
        <f t="shared" si="108"/>
        <v>2.433333333333334</v>
      </c>
    </row>
    <row r="3200" spans="13:18" x14ac:dyDescent="0.2">
      <c r="M3200" s="168" t="s">
        <v>63</v>
      </c>
      <c r="N3200" s="14" t="s">
        <v>64</v>
      </c>
      <c r="O3200" s="167">
        <v>41133</v>
      </c>
      <c r="P3200" s="14">
        <v>17.100000000000001</v>
      </c>
      <c r="Q3200" s="14">
        <f t="shared" si="107"/>
        <v>0</v>
      </c>
      <c r="R3200" s="169">
        <f t="shared" si="108"/>
        <v>0.80000000000000071</v>
      </c>
    </row>
    <row r="3201" spans="13:18" x14ac:dyDescent="0.2">
      <c r="M3201" s="168" t="s">
        <v>63</v>
      </c>
      <c r="N3201" s="14" t="s">
        <v>64</v>
      </c>
      <c r="O3201" s="167">
        <v>41134</v>
      </c>
      <c r="P3201" s="14">
        <v>16.2</v>
      </c>
      <c r="Q3201" s="14">
        <f t="shared" si="107"/>
        <v>0.80000000000000071</v>
      </c>
      <c r="R3201" s="169">
        <f t="shared" si="108"/>
        <v>0.30000000000000071</v>
      </c>
    </row>
    <row r="3202" spans="13:18" x14ac:dyDescent="0.2">
      <c r="M3202" s="168" t="s">
        <v>63</v>
      </c>
      <c r="N3202" s="14" t="s">
        <v>64</v>
      </c>
      <c r="O3202" s="167">
        <v>41135</v>
      </c>
      <c r="P3202" s="14">
        <v>16.7</v>
      </c>
      <c r="Q3202" s="14">
        <f t="shared" si="107"/>
        <v>0.30000000000000071</v>
      </c>
      <c r="R3202" s="169">
        <f t="shared" si="108"/>
        <v>0.36666666666666714</v>
      </c>
    </row>
    <row r="3203" spans="13:18" x14ac:dyDescent="0.2">
      <c r="M3203" s="168" t="s">
        <v>63</v>
      </c>
      <c r="N3203" s="14" t="s">
        <v>64</v>
      </c>
      <c r="O3203" s="167">
        <v>41136</v>
      </c>
      <c r="P3203" s="14">
        <v>15.7</v>
      </c>
      <c r="Q3203" s="14">
        <f t="shared" si="107"/>
        <v>1.3000000000000007</v>
      </c>
      <c r="R3203" s="169">
        <f t="shared" si="108"/>
        <v>0.80000000000000071</v>
      </c>
    </row>
    <row r="3204" spans="13:18" x14ac:dyDescent="0.2">
      <c r="M3204" s="168" t="s">
        <v>63</v>
      </c>
      <c r="N3204" s="14" t="s">
        <v>64</v>
      </c>
      <c r="O3204" s="167">
        <v>41137</v>
      </c>
      <c r="P3204" s="14">
        <v>15.8</v>
      </c>
      <c r="Q3204" s="14">
        <f t="shared" si="107"/>
        <v>1.1999999999999993</v>
      </c>
      <c r="R3204" s="169">
        <f t="shared" si="108"/>
        <v>0.93333333333333357</v>
      </c>
    </row>
    <row r="3205" spans="13:18" x14ac:dyDescent="0.2">
      <c r="M3205" s="168" t="s">
        <v>63</v>
      </c>
      <c r="N3205" s="14" t="s">
        <v>64</v>
      </c>
      <c r="O3205" s="167">
        <v>41138</v>
      </c>
      <c r="P3205" s="14">
        <v>15.2</v>
      </c>
      <c r="Q3205" s="14">
        <f t="shared" si="107"/>
        <v>1.8000000000000007</v>
      </c>
      <c r="R3205" s="169">
        <f t="shared" si="108"/>
        <v>1.4333333333333336</v>
      </c>
    </row>
    <row r="3206" spans="13:18" x14ac:dyDescent="0.2">
      <c r="M3206" s="168" t="s">
        <v>63</v>
      </c>
      <c r="N3206" s="14" t="s">
        <v>64</v>
      </c>
      <c r="O3206" s="167">
        <v>41139</v>
      </c>
      <c r="P3206" s="14">
        <v>15.1</v>
      </c>
      <c r="Q3206" s="14">
        <f t="shared" si="107"/>
        <v>1.9000000000000004</v>
      </c>
      <c r="R3206" s="169">
        <f t="shared" si="108"/>
        <v>1.6333333333333335</v>
      </c>
    </row>
    <row r="3207" spans="13:18" x14ac:dyDescent="0.2">
      <c r="M3207" s="168" t="s">
        <v>63</v>
      </c>
      <c r="N3207" s="14" t="s">
        <v>64</v>
      </c>
      <c r="O3207" s="167">
        <v>41140</v>
      </c>
      <c r="P3207" s="14">
        <v>19.899999999999999</v>
      </c>
      <c r="Q3207" s="14">
        <f t="shared" si="107"/>
        <v>0</v>
      </c>
      <c r="R3207" s="169">
        <f t="shared" si="108"/>
        <v>1.2333333333333336</v>
      </c>
    </row>
    <row r="3208" spans="13:18" x14ac:dyDescent="0.2">
      <c r="M3208" s="168" t="s">
        <v>63</v>
      </c>
      <c r="N3208" s="14" t="s">
        <v>64</v>
      </c>
      <c r="O3208" s="167">
        <v>41141</v>
      </c>
      <c r="P3208" s="14">
        <v>15</v>
      </c>
      <c r="Q3208" s="14">
        <f t="shared" si="107"/>
        <v>2</v>
      </c>
      <c r="R3208" s="169">
        <f t="shared" si="108"/>
        <v>1.3</v>
      </c>
    </row>
    <row r="3209" spans="13:18" x14ac:dyDescent="0.2">
      <c r="M3209" s="168" t="s">
        <v>63</v>
      </c>
      <c r="N3209" s="14" t="s">
        <v>64</v>
      </c>
      <c r="O3209" s="167">
        <v>41142</v>
      </c>
      <c r="P3209" s="14">
        <v>16.8</v>
      </c>
      <c r="Q3209" s="14">
        <f t="shared" si="107"/>
        <v>0.19999999999999929</v>
      </c>
      <c r="R3209" s="169">
        <f t="shared" si="108"/>
        <v>0.73333333333333306</v>
      </c>
    </row>
    <row r="3210" spans="13:18" x14ac:dyDescent="0.2">
      <c r="M3210" s="168" t="s">
        <v>63</v>
      </c>
      <c r="N3210" s="14" t="s">
        <v>64</v>
      </c>
      <c r="O3210" s="167">
        <v>41143</v>
      </c>
      <c r="P3210" s="14">
        <v>13.7</v>
      </c>
      <c r="Q3210" s="14">
        <f t="shared" si="107"/>
        <v>3.3000000000000007</v>
      </c>
      <c r="R3210" s="169">
        <f t="shared" si="108"/>
        <v>1.8333333333333333</v>
      </c>
    </row>
    <row r="3211" spans="13:18" x14ac:dyDescent="0.2">
      <c r="M3211" s="168" t="s">
        <v>63</v>
      </c>
      <c r="N3211" s="14" t="s">
        <v>64</v>
      </c>
      <c r="O3211" s="167">
        <v>41144</v>
      </c>
      <c r="P3211" s="14">
        <v>13</v>
      </c>
      <c r="Q3211" s="14">
        <f t="shared" si="107"/>
        <v>4</v>
      </c>
      <c r="R3211" s="169">
        <f t="shared" si="108"/>
        <v>2.5</v>
      </c>
    </row>
    <row r="3212" spans="13:18" x14ac:dyDescent="0.2">
      <c r="M3212" s="168" t="s">
        <v>63</v>
      </c>
      <c r="N3212" s="14" t="s">
        <v>64</v>
      </c>
      <c r="O3212" s="167">
        <v>41145</v>
      </c>
      <c r="P3212" s="14">
        <v>11.4</v>
      </c>
      <c r="Q3212" s="14">
        <f t="shared" si="107"/>
        <v>5.6</v>
      </c>
      <c r="R3212" s="169">
        <f t="shared" si="108"/>
        <v>4.3</v>
      </c>
    </row>
    <row r="3213" spans="13:18" x14ac:dyDescent="0.2">
      <c r="M3213" s="168" t="s">
        <v>63</v>
      </c>
      <c r="N3213" s="14" t="s">
        <v>64</v>
      </c>
      <c r="O3213" s="167">
        <v>41146</v>
      </c>
      <c r="P3213" s="14">
        <v>12.8</v>
      </c>
      <c r="Q3213" s="14">
        <f t="shared" ref="Q3213:Q3276" si="109">IF($D$45&gt;P3213,$D$45-P3213,0)</f>
        <v>4.1999999999999993</v>
      </c>
      <c r="R3213" s="169">
        <f t="shared" si="108"/>
        <v>4.5999999999999996</v>
      </c>
    </row>
    <row r="3214" spans="13:18" x14ac:dyDescent="0.2">
      <c r="M3214" s="168" t="s">
        <v>63</v>
      </c>
      <c r="N3214" s="14" t="s">
        <v>64</v>
      </c>
      <c r="O3214" s="167">
        <v>41147</v>
      </c>
      <c r="P3214" s="14">
        <v>11.8</v>
      </c>
      <c r="Q3214" s="14">
        <f t="shared" si="109"/>
        <v>5.1999999999999993</v>
      </c>
      <c r="R3214" s="169">
        <f t="shared" si="108"/>
        <v>4.9999999999999991</v>
      </c>
    </row>
    <row r="3215" spans="13:18" x14ac:dyDescent="0.2">
      <c r="M3215" s="168" t="s">
        <v>63</v>
      </c>
      <c r="N3215" s="14" t="s">
        <v>64</v>
      </c>
      <c r="O3215" s="167">
        <v>41148</v>
      </c>
      <c r="P3215" s="14">
        <v>9.8000000000000007</v>
      </c>
      <c r="Q3215" s="14">
        <f t="shared" si="109"/>
        <v>7.1999999999999993</v>
      </c>
      <c r="R3215" s="169">
        <f t="shared" ref="R3215:R3278" si="110">AVERAGE(Q3213:Q3215)</f>
        <v>5.5333333333333323</v>
      </c>
    </row>
    <row r="3216" spans="13:18" x14ac:dyDescent="0.2">
      <c r="M3216" s="168" t="s">
        <v>63</v>
      </c>
      <c r="N3216" s="14" t="s">
        <v>64</v>
      </c>
      <c r="O3216" s="167">
        <v>41149</v>
      </c>
      <c r="P3216" s="14">
        <v>9.6</v>
      </c>
      <c r="Q3216" s="14">
        <f t="shared" si="109"/>
        <v>7.4</v>
      </c>
      <c r="R3216" s="169">
        <f t="shared" si="110"/>
        <v>6.5999999999999988</v>
      </c>
    </row>
    <row r="3217" spans="13:18" x14ac:dyDescent="0.2">
      <c r="M3217" s="168" t="s">
        <v>63</v>
      </c>
      <c r="N3217" s="14" t="s">
        <v>64</v>
      </c>
      <c r="O3217" s="167">
        <v>41150</v>
      </c>
      <c r="P3217" s="14">
        <v>14.6</v>
      </c>
      <c r="Q3217" s="14">
        <f t="shared" si="109"/>
        <v>2.4000000000000004</v>
      </c>
      <c r="R3217" s="169">
        <f t="shared" si="110"/>
        <v>5.666666666666667</v>
      </c>
    </row>
    <row r="3218" spans="13:18" x14ac:dyDescent="0.2">
      <c r="M3218" s="168" t="s">
        <v>63</v>
      </c>
      <c r="N3218" s="14" t="s">
        <v>64</v>
      </c>
      <c r="O3218" s="167">
        <v>41151</v>
      </c>
      <c r="P3218" s="14">
        <v>12.6</v>
      </c>
      <c r="Q3218" s="14">
        <f t="shared" si="109"/>
        <v>4.4000000000000004</v>
      </c>
      <c r="R3218" s="169">
        <f t="shared" si="110"/>
        <v>4.7333333333333334</v>
      </c>
    </row>
    <row r="3219" spans="13:18" x14ac:dyDescent="0.2">
      <c r="M3219" s="168" t="s">
        <v>63</v>
      </c>
      <c r="N3219" s="14" t="s">
        <v>64</v>
      </c>
      <c r="O3219" s="167">
        <v>41152</v>
      </c>
      <c r="P3219" s="14">
        <v>13.3</v>
      </c>
      <c r="Q3219" s="14">
        <f t="shared" si="109"/>
        <v>3.6999999999999993</v>
      </c>
      <c r="R3219" s="169">
        <f t="shared" si="110"/>
        <v>3.5</v>
      </c>
    </row>
    <row r="3220" spans="13:18" x14ac:dyDescent="0.2">
      <c r="M3220" s="168" t="s">
        <v>63</v>
      </c>
      <c r="N3220" s="14" t="s">
        <v>64</v>
      </c>
      <c r="O3220" s="167">
        <v>41153</v>
      </c>
      <c r="P3220" s="14">
        <v>12.3</v>
      </c>
      <c r="Q3220" s="14">
        <f t="shared" si="109"/>
        <v>4.6999999999999993</v>
      </c>
      <c r="R3220" s="169">
        <f t="shared" si="110"/>
        <v>4.2666666666666666</v>
      </c>
    </row>
    <row r="3221" spans="13:18" x14ac:dyDescent="0.2">
      <c r="M3221" s="168" t="s">
        <v>63</v>
      </c>
      <c r="N3221" s="14" t="s">
        <v>64</v>
      </c>
      <c r="O3221" s="167">
        <v>41154</v>
      </c>
      <c r="P3221" s="14">
        <v>15.6</v>
      </c>
      <c r="Q3221" s="14">
        <f t="shared" si="109"/>
        <v>1.4000000000000004</v>
      </c>
      <c r="R3221" s="169">
        <f t="shared" si="110"/>
        <v>3.2666666666666662</v>
      </c>
    </row>
    <row r="3222" spans="13:18" x14ac:dyDescent="0.2">
      <c r="M3222" s="168" t="s">
        <v>63</v>
      </c>
      <c r="N3222" s="14" t="s">
        <v>64</v>
      </c>
      <c r="O3222" s="167">
        <v>41155</v>
      </c>
      <c r="P3222" s="14">
        <v>13.8</v>
      </c>
      <c r="Q3222" s="14">
        <f t="shared" si="109"/>
        <v>3.1999999999999993</v>
      </c>
      <c r="R3222" s="169">
        <f t="shared" si="110"/>
        <v>3.0999999999999996</v>
      </c>
    </row>
    <row r="3223" spans="13:18" x14ac:dyDescent="0.2">
      <c r="M3223" s="168" t="s">
        <v>63</v>
      </c>
      <c r="N3223" s="14" t="s">
        <v>64</v>
      </c>
      <c r="O3223" s="167">
        <v>41156</v>
      </c>
      <c r="P3223" s="14">
        <v>15.3</v>
      </c>
      <c r="Q3223" s="14">
        <f t="shared" si="109"/>
        <v>1.6999999999999993</v>
      </c>
      <c r="R3223" s="169">
        <f t="shared" si="110"/>
        <v>2.0999999999999996</v>
      </c>
    </row>
    <row r="3224" spans="13:18" x14ac:dyDescent="0.2">
      <c r="M3224" s="168" t="s">
        <v>63</v>
      </c>
      <c r="N3224" s="14" t="s">
        <v>64</v>
      </c>
      <c r="O3224" s="167">
        <v>41157</v>
      </c>
      <c r="P3224" s="14">
        <v>13</v>
      </c>
      <c r="Q3224" s="14">
        <f t="shared" si="109"/>
        <v>4</v>
      </c>
      <c r="R3224" s="169">
        <f t="shared" si="110"/>
        <v>2.9666666666666663</v>
      </c>
    </row>
    <row r="3225" spans="13:18" x14ac:dyDescent="0.2">
      <c r="M3225" s="168" t="s">
        <v>63</v>
      </c>
      <c r="N3225" s="14" t="s">
        <v>64</v>
      </c>
      <c r="O3225" s="167">
        <v>41158</v>
      </c>
      <c r="P3225" s="14">
        <v>8.5</v>
      </c>
      <c r="Q3225" s="14">
        <f t="shared" si="109"/>
        <v>8.5</v>
      </c>
      <c r="R3225" s="169">
        <f t="shared" si="110"/>
        <v>4.7333333333333334</v>
      </c>
    </row>
    <row r="3226" spans="13:18" x14ac:dyDescent="0.2">
      <c r="M3226" s="168" t="s">
        <v>63</v>
      </c>
      <c r="N3226" s="14" t="s">
        <v>64</v>
      </c>
      <c r="O3226" s="167">
        <v>41159</v>
      </c>
      <c r="P3226" s="14">
        <v>9.9</v>
      </c>
      <c r="Q3226" s="14">
        <f t="shared" si="109"/>
        <v>7.1</v>
      </c>
      <c r="R3226" s="169">
        <f t="shared" si="110"/>
        <v>6.5333333333333341</v>
      </c>
    </row>
    <row r="3227" spans="13:18" x14ac:dyDescent="0.2">
      <c r="M3227" s="168" t="s">
        <v>63</v>
      </c>
      <c r="N3227" s="14" t="s">
        <v>64</v>
      </c>
      <c r="O3227" s="167">
        <v>41160</v>
      </c>
      <c r="P3227" s="14">
        <v>8.5</v>
      </c>
      <c r="Q3227" s="14">
        <f t="shared" si="109"/>
        <v>8.5</v>
      </c>
      <c r="R3227" s="169">
        <f t="shared" si="110"/>
        <v>8.0333333333333332</v>
      </c>
    </row>
    <row r="3228" spans="13:18" x14ac:dyDescent="0.2">
      <c r="M3228" s="168" t="s">
        <v>63</v>
      </c>
      <c r="N3228" s="14" t="s">
        <v>64</v>
      </c>
      <c r="O3228" s="167">
        <v>41161</v>
      </c>
      <c r="P3228" s="14">
        <v>7.9</v>
      </c>
      <c r="Q3228" s="14">
        <f t="shared" si="109"/>
        <v>9.1</v>
      </c>
      <c r="R3228" s="169">
        <f t="shared" si="110"/>
        <v>8.2333333333333325</v>
      </c>
    </row>
    <row r="3229" spans="13:18" x14ac:dyDescent="0.2">
      <c r="M3229" s="168" t="s">
        <v>63</v>
      </c>
      <c r="N3229" s="14" t="s">
        <v>64</v>
      </c>
      <c r="O3229" s="167">
        <v>41162</v>
      </c>
      <c r="P3229" s="14">
        <v>14.5</v>
      </c>
      <c r="Q3229" s="14">
        <f t="shared" si="109"/>
        <v>2.5</v>
      </c>
      <c r="R3229" s="169">
        <f t="shared" si="110"/>
        <v>6.7</v>
      </c>
    </row>
    <row r="3230" spans="13:18" x14ac:dyDescent="0.2">
      <c r="M3230" s="168" t="s">
        <v>63</v>
      </c>
      <c r="N3230" s="14" t="s">
        <v>64</v>
      </c>
      <c r="O3230" s="167">
        <v>41163</v>
      </c>
      <c r="P3230" s="14">
        <v>13.5</v>
      </c>
      <c r="Q3230" s="14">
        <f t="shared" si="109"/>
        <v>3.5</v>
      </c>
      <c r="R3230" s="169">
        <f t="shared" si="110"/>
        <v>5.0333333333333332</v>
      </c>
    </row>
    <row r="3231" spans="13:18" x14ac:dyDescent="0.2">
      <c r="M3231" s="168" t="s">
        <v>63</v>
      </c>
      <c r="N3231" s="14" t="s">
        <v>64</v>
      </c>
      <c r="O3231" s="167">
        <v>41164</v>
      </c>
      <c r="P3231" s="14">
        <v>8.3000000000000007</v>
      </c>
      <c r="Q3231" s="14">
        <f t="shared" si="109"/>
        <v>8.6999999999999993</v>
      </c>
      <c r="R3231" s="169">
        <f t="shared" si="110"/>
        <v>4.8999999999999995</v>
      </c>
    </row>
    <row r="3232" spans="13:18" x14ac:dyDescent="0.2">
      <c r="M3232" s="168" t="s">
        <v>63</v>
      </c>
      <c r="N3232" s="14" t="s">
        <v>64</v>
      </c>
      <c r="O3232" s="167">
        <v>41165</v>
      </c>
      <c r="P3232" s="14">
        <v>7.8</v>
      </c>
      <c r="Q3232" s="14">
        <f t="shared" si="109"/>
        <v>9.1999999999999993</v>
      </c>
      <c r="R3232" s="169">
        <f t="shared" si="110"/>
        <v>7.1333333333333329</v>
      </c>
    </row>
    <row r="3233" spans="13:18" x14ac:dyDescent="0.2">
      <c r="M3233" s="168" t="s">
        <v>63</v>
      </c>
      <c r="N3233" s="14" t="s">
        <v>64</v>
      </c>
      <c r="O3233" s="167">
        <v>41166</v>
      </c>
      <c r="P3233" s="14">
        <v>10.9</v>
      </c>
      <c r="Q3233" s="14">
        <f t="shared" si="109"/>
        <v>6.1</v>
      </c>
      <c r="R3233" s="169">
        <f t="shared" si="110"/>
        <v>8</v>
      </c>
    </row>
    <row r="3234" spans="13:18" x14ac:dyDescent="0.2">
      <c r="M3234" s="168" t="s">
        <v>63</v>
      </c>
      <c r="N3234" s="14" t="s">
        <v>64</v>
      </c>
      <c r="O3234" s="167">
        <v>41167</v>
      </c>
      <c r="P3234" s="14">
        <v>10.3</v>
      </c>
      <c r="Q3234" s="14">
        <f t="shared" si="109"/>
        <v>6.6999999999999993</v>
      </c>
      <c r="R3234" s="169">
        <f t="shared" si="110"/>
        <v>7.333333333333333</v>
      </c>
    </row>
    <row r="3235" spans="13:18" x14ac:dyDescent="0.2">
      <c r="M3235" s="168" t="s">
        <v>63</v>
      </c>
      <c r="N3235" s="14" t="s">
        <v>64</v>
      </c>
      <c r="O3235" s="167">
        <v>41168</v>
      </c>
      <c r="P3235" s="14">
        <v>11.9</v>
      </c>
      <c r="Q3235" s="14">
        <f t="shared" si="109"/>
        <v>5.0999999999999996</v>
      </c>
      <c r="R3235" s="169">
        <f t="shared" si="110"/>
        <v>5.9666666666666659</v>
      </c>
    </row>
    <row r="3236" spans="13:18" x14ac:dyDescent="0.2">
      <c r="M3236" s="168" t="s">
        <v>63</v>
      </c>
      <c r="N3236" s="14" t="s">
        <v>64</v>
      </c>
      <c r="O3236" s="167">
        <v>41169</v>
      </c>
      <c r="P3236" s="14">
        <v>11.2</v>
      </c>
      <c r="Q3236" s="14">
        <f t="shared" si="109"/>
        <v>5.8000000000000007</v>
      </c>
      <c r="R3236" s="169">
        <f t="shared" si="110"/>
        <v>5.8666666666666671</v>
      </c>
    </row>
    <row r="3237" spans="13:18" x14ac:dyDescent="0.2">
      <c r="M3237" s="168" t="s">
        <v>63</v>
      </c>
      <c r="N3237" s="14" t="s">
        <v>64</v>
      </c>
      <c r="O3237" s="167">
        <v>41170</v>
      </c>
      <c r="P3237" s="14">
        <v>9.6999999999999993</v>
      </c>
      <c r="Q3237" s="14">
        <f t="shared" si="109"/>
        <v>7.3000000000000007</v>
      </c>
      <c r="R3237" s="169">
        <f t="shared" si="110"/>
        <v>6.0666666666666673</v>
      </c>
    </row>
    <row r="3238" spans="13:18" x14ac:dyDescent="0.2">
      <c r="M3238" s="168" t="s">
        <v>63</v>
      </c>
      <c r="N3238" s="14" t="s">
        <v>64</v>
      </c>
      <c r="O3238" s="167">
        <v>41171</v>
      </c>
      <c r="P3238" s="14">
        <v>7</v>
      </c>
      <c r="Q3238" s="14">
        <f t="shared" si="109"/>
        <v>10</v>
      </c>
      <c r="R3238" s="169">
        <f t="shared" si="110"/>
        <v>7.7</v>
      </c>
    </row>
    <row r="3239" spans="13:18" x14ac:dyDescent="0.2">
      <c r="M3239" s="168" t="s">
        <v>63</v>
      </c>
      <c r="N3239" s="14" t="s">
        <v>64</v>
      </c>
      <c r="O3239" s="167">
        <v>41172</v>
      </c>
      <c r="P3239" s="14">
        <v>3.8</v>
      </c>
      <c r="Q3239" s="14">
        <f t="shared" si="109"/>
        <v>13.2</v>
      </c>
      <c r="R3239" s="169">
        <f t="shared" si="110"/>
        <v>10.166666666666666</v>
      </c>
    </row>
    <row r="3240" spans="13:18" x14ac:dyDescent="0.2">
      <c r="M3240" s="168" t="s">
        <v>63</v>
      </c>
      <c r="N3240" s="14" t="s">
        <v>64</v>
      </c>
      <c r="O3240" s="167">
        <v>41173</v>
      </c>
      <c r="P3240" s="14">
        <v>3.3</v>
      </c>
      <c r="Q3240" s="14">
        <f t="shared" si="109"/>
        <v>13.7</v>
      </c>
      <c r="R3240" s="169">
        <f t="shared" si="110"/>
        <v>12.299999999999999</v>
      </c>
    </row>
    <row r="3241" spans="13:18" x14ac:dyDescent="0.2">
      <c r="M3241" s="168" t="s">
        <v>63</v>
      </c>
      <c r="N3241" s="14" t="s">
        <v>64</v>
      </c>
      <c r="O3241" s="167">
        <v>41174</v>
      </c>
      <c r="P3241" s="14">
        <v>5.4</v>
      </c>
      <c r="Q3241" s="14">
        <f t="shared" si="109"/>
        <v>11.6</v>
      </c>
      <c r="R3241" s="169">
        <f t="shared" si="110"/>
        <v>12.833333333333334</v>
      </c>
    </row>
    <row r="3242" spans="13:18" x14ac:dyDescent="0.2">
      <c r="M3242" s="168" t="s">
        <v>63</v>
      </c>
      <c r="N3242" s="14" t="s">
        <v>64</v>
      </c>
      <c r="O3242" s="167">
        <v>41175</v>
      </c>
      <c r="P3242" s="14">
        <v>8</v>
      </c>
      <c r="Q3242" s="14">
        <f t="shared" si="109"/>
        <v>9</v>
      </c>
      <c r="R3242" s="169">
        <f t="shared" si="110"/>
        <v>11.433333333333332</v>
      </c>
    </row>
    <row r="3243" spans="13:18" x14ac:dyDescent="0.2">
      <c r="M3243" s="168" t="s">
        <v>63</v>
      </c>
      <c r="N3243" s="14" t="s">
        <v>64</v>
      </c>
      <c r="O3243" s="167">
        <v>41176</v>
      </c>
      <c r="P3243" s="14">
        <v>6</v>
      </c>
      <c r="Q3243" s="14">
        <f t="shared" si="109"/>
        <v>11</v>
      </c>
      <c r="R3243" s="169">
        <f t="shared" si="110"/>
        <v>10.533333333333333</v>
      </c>
    </row>
    <row r="3244" spans="13:18" x14ac:dyDescent="0.2">
      <c r="M3244" s="168" t="s">
        <v>63</v>
      </c>
      <c r="N3244" s="14" t="s">
        <v>64</v>
      </c>
      <c r="O3244" s="167">
        <v>41177</v>
      </c>
      <c r="P3244" s="14">
        <v>6</v>
      </c>
      <c r="Q3244" s="14">
        <f t="shared" si="109"/>
        <v>11</v>
      </c>
      <c r="R3244" s="169">
        <f t="shared" si="110"/>
        <v>10.333333333333334</v>
      </c>
    </row>
    <row r="3245" spans="13:18" x14ac:dyDescent="0.2">
      <c r="M3245" s="168" t="s">
        <v>63</v>
      </c>
      <c r="N3245" s="14" t="s">
        <v>64</v>
      </c>
      <c r="O3245" s="167">
        <v>41178</v>
      </c>
      <c r="P3245" s="14">
        <v>7.8</v>
      </c>
      <c r="Q3245" s="14">
        <f t="shared" si="109"/>
        <v>9.1999999999999993</v>
      </c>
      <c r="R3245" s="169">
        <f t="shared" si="110"/>
        <v>10.4</v>
      </c>
    </row>
    <row r="3246" spans="13:18" x14ac:dyDescent="0.2">
      <c r="M3246" s="168" t="s">
        <v>63</v>
      </c>
      <c r="N3246" s="14" t="s">
        <v>64</v>
      </c>
      <c r="O3246" s="167">
        <v>41179</v>
      </c>
      <c r="P3246" s="14">
        <v>7.5</v>
      </c>
      <c r="Q3246" s="14">
        <f t="shared" si="109"/>
        <v>9.5</v>
      </c>
      <c r="R3246" s="169">
        <f t="shared" si="110"/>
        <v>9.9</v>
      </c>
    </row>
    <row r="3247" spans="13:18" x14ac:dyDescent="0.2">
      <c r="M3247" s="168" t="s">
        <v>63</v>
      </c>
      <c r="N3247" s="14" t="s">
        <v>64</v>
      </c>
      <c r="O3247" s="167">
        <v>41180</v>
      </c>
      <c r="P3247" s="14">
        <v>6.8</v>
      </c>
      <c r="Q3247" s="14">
        <f t="shared" si="109"/>
        <v>10.199999999999999</v>
      </c>
      <c r="R3247" s="169">
        <f t="shared" si="110"/>
        <v>9.6333333333333329</v>
      </c>
    </row>
    <row r="3248" spans="13:18" x14ac:dyDescent="0.2">
      <c r="M3248" s="168" t="s">
        <v>63</v>
      </c>
      <c r="N3248" s="14" t="s">
        <v>64</v>
      </c>
      <c r="O3248" s="167">
        <v>41181</v>
      </c>
      <c r="P3248" s="14">
        <v>9.3000000000000007</v>
      </c>
      <c r="Q3248" s="14">
        <f t="shared" si="109"/>
        <v>7.6999999999999993</v>
      </c>
      <c r="R3248" s="169">
        <f t="shared" si="110"/>
        <v>9.1333333333333329</v>
      </c>
    </row>
    <row r="3249" spans="13:18" x14ac:dyDescent="0.2">
      <c r="M3249" s="168" t="s">
        <v>63</v>
      </c>
      <c r="N3249" s="14" t="s">
        <v>64</v>
      </c>
      <c r="O3249" s="167">
        <v>41182</v>
      </c>
      <c r="P3249" s="14">
        <v>8.6999999999999993</v>
      </c>
      <c r="Q3249" s="14">
        <f t="shared" si="109"/>
        <v>8.3000000000000007</v>
      </c>
      <c r="R3249" s="169">
        <f t="shared" si="110"/>
        <v>8.7333333333333325</v>
      </c>
    </row>
    <row r="3250" spans="13:18" x14ac:dyDescent="0.2">
      <c r="M3250" s="168" t="s">
        <v>63</v>
      </c>
      <c r="N3250" s="14" t="s">
        <v>64</v>
      </c>
      <c r="O3250" s="167">
        <v>41183</v>
      </c>
      <c r="P3250" s="14">
        <v>11.3</v>
      </c>
      <c r="Q3250" s="14">
        <f t="shared" si="109"/>
        <v>5.6999999999999993</v>
      </c>
      <c r="R3250" s="169">
        <f t="shared" si="110"/>
        <v>7.2333333333333334</v>
      </c>
    </row>
    <row r="3251" spans="13:18" x14ac:dyDescent="0.2">
      <c r="M3251" s="168" t="s">
        <v>63</v>
      </c>
      <c r="N3251" s="14" t="s">
        <v>64</v>
      </c>
      <c r="O3251" s="167">
        <v>41184</v>
      </c>
      <c r="P3251" s="14">
        <v>10.6</v>
      </c>
      <c r="Q3251" s="14">
        <f t="shared" si="109"/>
        <v>6.4</v>
      </c>
      <c r="R3251" s="169">
        <f t="shared" si="110"/>
        <v>6.8</v>
      </c>
    </row>
    <row r="3252" spans="13:18" x14ac:dyDescent="0.2">
      <c r="M3252" s="168" t="s">
        <v>63</v>
      </c>
      <c r="N3252" s="14" t="s">
        <v>64</v>
      </c>
      <c r="O3252" s="167">
        <v>41185</v>
      </c>
      <c r="P3252" s="14">
        <v>9.5</v>
      </c>
      <c r="Q3252" s="14">
        <f t="shared" si="109"/>
        <v>7.5</v>
      </c>
      <c r="R3252" s="169">
        <f t="shared" si="110"/>
        <v>6.5333333333333341</v>
      </c>
    </row>
    <row r="3253" spans="13:18" x14ac:dyDescent="0.2">
      <c r="M3253" s="168" t="s">
        <v>63</v>
      </c>
      <c r="N3253" s="14" t="s">
        <v>64</v>
      </c>
      <c r="O3253" s="167">
        <v>41186</v>
      </c>
      <c r="P3253" s="14">
        <v>7.3</v>
      </c>
      <c r="Q3253" s="14">
        <f t="shared" si="109"/>
        <v>9.6999999999999993</v>
      </c>
      <c r="R3253" s="169">
        <f t="shared" si="110"/>
        <v>7.8666666666666671</v>
      </c>
    </row>
    <row r="3254" spans="13:18" x14ac:dyDescent="0.2">
      <c r="M3254" s="168" t="s">
        <v>63</v>
      </c>
      <c r="N3254" s="14" t="s">
        <v>64</v>
      </c>
      <c r="O3254" s="167">
        <v>41187</v>
      </c>
      <c r="P3254" s="14">
        <v>4.9000000000000004</v>
      </c>
      <c r="Q3254" s="14">
        <f t="shared" si="109"/>
        <v>12.1</v>
      </c>
      <c r="R3254" s="169">
        <f t="shared" si="110"/>
        <v>9.7666666666666657</v>
      </c>
    </row>
    <row r="3255" spans="13:18" x14ac:dyDescent="0.2">
      <c r="M3255" s="168" t="s">
        <v>63</v>
      </c>
      <c r="N3255" s="14" t="s">
        <v>64</v>
      </c>
      <c r="O3255" s="167">
        <v>41188</v>
      </c>
      <c r="P3255" s="14">
        <v>1.4</v>
      </c>
      <c r="Q3255" s="14">
        <f t="shared" si="109"/>
        <v>15.6</v>
      </c>
      <c r="R3255" s="169">
        <f t="shared" si="110"/>
        <v>12.466666666666667</v>
      </c>
    </row>
    <row r="3256" spans="13:18" x14ac:dyDescent="0.2">
      <c r="M3256" s="168" t="s">
        <v>63</v>
      </c>
      <c r="N3256" s="14" t="s">
        <v>64</v>
      </c>
      <c r="O3256" s="167">
        <v>41189</v>
      </c>
      <c r="P3256" s="14">
        <v>4.2</v>
      </c>
      <c r="Q3256" s="14">
        <f t="shared" si="109"/>
        <v>12.8</v>
      </c>
      <c r="R3256" s="169">
        <f t="shared" si="110"/>
        <v>13.5</v>
      </c>
    </row>
    <row r="3257" spans="13:18" x14ac:dyDescent="0.2">
      <c r="M3257" s="168" t="s">
        <v>63</v>
      </c>
      <c r="N3257" s="14" t="s">
        <v>64</v>
      </c>
      <c r="O3257" s="167">
        <v>41190</v>
      </c>
      <c r="P3257" s="14">
        <v>5.5</v>
      </c>
      <c r="Q3257" s="14">
        <f t="shared" si="109"/>
        <v>11.5</v>
      </c>
      <c r="R3257" s="169">
        <f t="shared" si="110"/>
        <v>13.299999999999999</v>
      </c>
    </row>
    <row r="3258" spans="13:18" x14ac:dyDescent="0.2">
      <c r="M3258" s="168" t="s">
        <v>63</v>
      </c>
      <c r="N3258" s="14" t="s">
        <v>64</v>
      </c>
      <c r="O3258" s="167">
        <v>41191</v>
      </c>
      <c r="P3258" s="14">
        <v>5.0999999999999996</v>
      </c>
      <c r="Q3258" s="14">
        <f t="shared" si="109"/>
        <v>11.9</v>
      </c>
      <c r="R3258" s="169">
        <f t="shared" si="110"/>
        <v>12.066666666666668</v>
      </c>
    </row>
    <row r="3259" spans="13:18" x14ac:dyDescent="0.2">
      <c r="M3259" s="168" t="s">
        <v>63</v>
      </c>
      <c r="N3259" s="14" t="s">
        <v>64</v>
      </c>
      <c r="O3259" s="167">
        <v>41192</v>
      </c>
      <c r="P3259" s="14">
        <v>1.9</v>
      </c>
      <c r="Q3259" s="14">
        <f t="shared" si="109"/>
        <v>15.1</v>
      </c>
      <c r="R3259" s="169">
        <f t="shared" si="110"/>
        <v>12.833333333333334</v>
      </c>
    </row>
    <row r="3260" spans="13:18" x14ac:dyDescent="0.2">
      <c r="M3260" s="168" t="s">
        <v>63</v>
      </c>
      <c r="N3260" s="14" t="s">
        <v>64</v>
      </c>
      <c r="O3260" s="167">
        <v>41193</v>
      </c>
      <c r="P3260" s="14">
        <v>0.7</v>
      </c>
      <c r="Q3260" s="14">
        <f t="shared" si="109"/>
        <v>16.3</v>
      </c>
      <c r="R3260" s="169">
        <f t="shared" si="110"/>
        <v>14.433333333333332</v>
      </c>
    </row>
    <row r="3261" spans="13:18" x14ac:dyDescent="0.2">
      <c r="M3261" s="168" t="s">
        <v>63</v>
      </c>
      <c r="N3261" s="14" t="s">
        <v>64</v>
      </c>
      <c r="O3261" s="167">
        <v>41194</v>
      </c>
      <c r="P3261" s="14">
        <v>1.4</v>
      </c>
      <c r="Q3261" s="14">
        <f t="shared" si="109"/>
        <v>15.6</v>
      </c>
      <c r="R3261" s="169">
        <f t="shared" si="110"/>
        <v>15.666666666666666</v>
      </c>
    </row>
    <row r="3262" spans="13:18" x14ac:dyDescent="0.2">
      <c r="M3262" s="168" t="s">
        <v>63</v>
      </c>
      <c r="N3262" s="14" t="s">
        <v>64</v>
      </c>
      <c r="O3262" s="167">
        <v>41195</v>
      </c>
      <c r="P3262" s="14">
        <v>2.8</v>
      </c>
      <c r="Q3262" s="14">
        <f t="shared" si="109"/>
        <v>14.2</v>
      </c>
      <c r="R3262" s="169">
        <f t="shared" si="110"/>
        <v>15.366666666666665</v>
      </c>
    </row>
    <row r="3263" spans="13:18" x14ac:dyDescent="0.2">
      <c r="M3263" s="168" t="s">
        <v>63</v>
      </c>
      <c r="N3263" s="14" t="s">
        <v>64</v>
      </c>
      <c r="O3263" s="167">
        <v>41196</v>
      </c>
      <c r="P3263" s="14">
        <v>2.6</v>
      </c>
      <c r="Q3263" s="14">
        <f t="shared" si="109"/>
        <v>14.4</v>
      </c>
      <c r="R3263" s="169">
        <f t="shared" si="110"/>
        <v>14.733333333333333</v>
      </c>
    </row>
    <row r="3264" spans="13:18" x14ac:dyDescent="0.2">
      <c r="M3264" s="168" t="s">
        <v>63</v>
      </c>
      <c r="N3264" s="14" t="s">
        <v>64</v>
      </c>
      <c r="O3264" s="167">
        <v>41197</v>
      </c>
      <c r="P3264" s="14">
        <v>4.7</v>
      </c>
      <c r="Q3264" s="14">
        <f t="shared" si="109"/>
        <v>12.3</v>
      </c>
      <c r="R3264" s="169">
        <f t="shared" si="110"/>
        <v>13.633333333333335</v>
      </c>
    </row>
    <row r="3265" spans="13:18" x14ac:dyDescent="0.2">
      <c r="M3265" s="168" t="s">
        <v>63</v>
      </c>
      <c r="N3265" s="14" t="s">
        <v>64</v>
      </c>
      <c r="O3265" s="167">
        <v>41198</v>
      </c>
      <c r="P3265" s="14">
        <v>3.6</v>
      </c>
      <c r="Q3265" s="14">
        <f t="shared" si="109"/>
        <v>13.4</v>
      </c>
      <c r="R3265" s="169">
        <f t="shared" si="110"/>
        <v>13.366666666666667</v>
      </c>
    </row>
    <row r="3266" spans="13:18" x14ac:dyDescent="0.2">
      <c r="M3266" s="168" t="s">
        <v>63</v>
      </c>
      <c r="N3266" s="14" t="s">
        <v>64</v>
      </c>
      <c r="O3266" s="167">
        <v>41199</v>
      </c>
      <c r="P3266" s="14">
        <v>7.4</v>
      </c>
      <c r="Q3266" s="14">
        <f t="shared" si="109"/>
        <v>9.6</v>
      </c>
      <c r="R3266" s="169">
        <f t="shared" si="110"/>
        <v>11.766666666666667</v>
      </c>
    </row>
    <row r="3267" spans="13:18" x14ac:dyDescent="0.2">
      <c r="M3267" s="168" t="s">
        <v>63</v>
      </c>
      <c r="N3267" s="14" t="s">
        <v>64</v>
      </c>
      <c r="O3267" s="167">
        <v>41200</v>
      </c>
      <c r="P3267" s="14">
        <v>8.9</v>
      </c>
      <c r="Q3267" s="14">
        <f t="shared" si="109"/>
        <v>8.1</v>
      </c>
      <c r="R3267" s="169">
        <f t="shared" si="110"/>
        <v>10.366666666666667</v>
      </c>
    </row>
    <row r="3268" spans="13:18" x14ac:dyDescent="0.2">
      <c r="M3268" s="168" t="s">
        <v>63</v>
      </c>
      <c r="N3268" s="14" t="s">
        <v>64</v>
      </c>
      <c r="O3268" s="167">
        <v>41201</v>
      </c>
      <c r="P3268" s="14">
        <v>8.1</v>
      </c>
      <c r="Q3268" s="14">
        <f t="shared" si="109"/>
        <v>8.9</v>
      </c>
      <c r="R3268" s="169">
        <f t="shared" si="110"/>
        <v>8.8666666666666671</v>
      </c>
    </row>
    <row r="3269" spans="13:18" x14ac:dyDescent="0.2">
      <c r="M3269" s="168" t="s">
        <v>63</v>
      </c>
      <c r="N3269" s="14" t="s">
        <v>64</v>
      </c>
      <c r="O3269" s="167">
        <v>41202</v>
      </c>
      <c r="P3269" s="14">
        <v>4.8</v>
      </c>
      <c r="Q3269" s="14">
        <f t="shared" si="109"/>
        <v>12.2</v>
      </c>
      <c r="R3269" s="169">
        <f t="shared" si="110"/>
        <v>9.7333333333333325</v>
      </c>
    </row>
    <row r="3270" spans="13:18" x14ac:dyDescent="0.2">
      <c r="M3270" s="168" t="s">
        <v>63</v>
      </c>
      <c r="N3270" s="14" t="s">
        <v>64</v>
      </c>
      <c r="O3270" s="167">
        <v>41203</v>
      </c>
      <c r="P3270" s="14">
        <v>3.9</v>
      </c>
      <c r="Q3270" s="14">
        <f t="shared" si="109"/>
        <v>13.1</v>
      </c>
      <c r="R3270" s="169">
        <f t="shared" si="110"/>
        <v>11.4</v>
      </c>
    </row>
    <row r="3271" spans="13:18" x14ac:dyDescent="0.2">
      <c r="M3271" s="168" t="s">
        <v>63</v>
      </c>
      <c r="N3271" s="14" t="s">
        <v>64</v>
      </c>
      <c r="O3271" s="167">
        <v>41204</v>
      </c>
      <c r="P3271" s="14">
        <v>2.7</v>
      </c>
      <c r="Q3271" s="14">
        <f t="shared" si="109"/>
        <v>14.3</v>
      </c>
      <c r="R3271" s="169">
        <f t="shared" si="110"/>
        <v>13.199999999999998</v>
      </c>
    </row>
    <row r="3272" spans="13:18" x14ac:dyDescent="0.2">
      <c r="M3272" s="168" t="s">
        <v>63</v>
      </c>
      <c r="N3272" s="14" t="s">
        <v>64</v>
      </c>
      <c r="O3272" s="167">
        <v>41205</v>
      </c>
      <c r="P3272" s="14">
        <v>1.1000000000000001</v>
      </c>
      <c r="Q3272" s="14">
        <f t="shared" si="109"/>
        <v>15.9</v>
      </c>
      <c r="R3272" s="169">
        <f t="shared" si="110"/>
        <v>14.433333333333332</v>
      </c>
    </row>
    <row r="3273" spans="13:18" x14ac:dyDescent="0.2">
      <c r="M3273" s="168" t="s">
        <v>63</v>
      </c>
      <c r="N3273" s="14" t="s">
        <v>64</v>
      </c>
      <c r="O3273" s="167">
        <v>41206</v>
      </c>
      <c r="P3273" s="14">
        <v>1.8</v>
      </c>
      <c r="Q3273" s="14">
        <f t="shared" si="109"/>
        <v>15.2</v>
      </c>
      <c r="R3273" s="169">
        <f t="shared" si="110"/>
        <v>15.133333333333335</v>
      </c>
    </row>
    <row r="3274" spans="13:18" x14ac:dyDescent="0.2">
      <c r="M3274" s="168" t="s">
        <v>63</v>
      </c>
      <c r="N3274" s="14" t="s">
        <v>64</v>
      </c>
      <c r="O3274" s="167">
        <v>41207</v>
      </c>
      <c r="P3274" s="14">
        <v>-0.3</v>
      </c>
      <c r="Q3274" s="14">
        <f t="shared" si="109"/>
        <v>17.3</v>
      </c>
      <c r="R3274" s="169">
        <f t="shared" si="110"/>
        <v>16.133333333333336</v>
      </c>
    </row>
    <row r="3275" spans="13:18" x14ac:dyDescent="0.2">
      <c r="M3275" s="168" t="s">
        <v>63</v>
      </c>
      <c r="N3275" s="14" t="s">
        <v>64</v>
      </c>
      <c r="O3275" s="167">
        <v>41208</v>
      </c>
      <c r="P3275" s="14">
        <v>0.8</v>
      </c>
      <c r="Q3275" s="14">
        <f t="shared" si="109"/>
        <v>16.2</v>
      </c>
      <c r="R3275" s="169">
        <f t="shared" si="110"/>
        <v>16.233333333333334</v>
      </c>
    </row>
    <row r="3276" spans="13:18" x14ac:dyDescent="0.2">
      <c r="M3276" s="168" t="s">
        <v>63</v>
      </c>
      <c r="N3276" s="14" t="s">
        <v>64</v>
      </c>
      <c r="O3276" s="167">
        <v>41209</v>
      </c>
      <c r="P3276" s="14">
        <v>0</v>
      </c>
      <c r="Q3276" s="14">
        <f t="shared" si="109"/>
        <v>17</v>
      </c>
      <c r="R3276" s="169">
        <f t="shared" si="110"/>
        <v>16.833333333333332</v>
      </c>
    </row>
    <row r="3277" spans="13:18" x14ac:dyDescent="0.2">
      <c r="M3277" s="168" t="s">
        <v>63</v>
      </c>
      <c r="N3277" s="14" t="s">
        <v>64</v>
      </c>
      <c r="O3277" s="167">
        <v>41210</v>
      </c>
      <c r="P3277" s="14">
        <v>-4.7</v>
      </c>
      <c r="Q3277" s="14">
        <f t="shared" ref="Q3277:Q3340" si="111">IF($D$45&gt;P3277,$D$45-P3277,0)</f>
        <v>21.7</v>
      </c>
      <c r="R3277" s="169">
        <f t="shared" si="110"/>
        <v>18.3</v>
      </c>
    </row>
    <row r="3278" spans="13:18" x14ac:dyDescent="0.2">
      <c r="M3278" s="168" t="s">
        <v>63</v>
      </c>
      <c r="N3278" s="14" t="s">
        <v>64</v>
      </c>
      <c r="O3278" s="167">
        <v>41211</v>
      </c>
      <c r="P3278" s="14">
        <v>-0.9</v>
      </c>
      <c r="Q3278" s="14">
        <f t="shared" si="111"/>
        <v>17.899999999999999</v>
      </c>
      <c r="R3278" s="169">
        <f t="shared" si="110"/>
        <v>18.866666666666667</v>
      </c>
    </row>
    <row r="3279" spans="13:18" x14ac:dyDescent="0.2">
      <c r="M3279" s="168" t="s">
        <v>63</v>
      </c>
      <c r="N3279" s="14" t="s">
        <v>64</v>
      </c>
      <c r="O3279" s="167">
        <v>41212</v>
      </c>
      <c r="P3279" s="14">
        <v>-4</v>
      </c>
      <c r="Q3279" s="14">
        <f t="shared" si="111"/>
        <v>21</v>
      </c>
      <c r="R3279" s="169">
        <f t="shared" ref="R3279:R3342" si="112">AVERAGE(Q3277:Q3279)</f>
        <v>20.2</v>
      </c>
    </row>
    <row r="3280" spans="13:18" x14ac:dyDescent="0.2">
      <c r="M3280" s="168" t="s">
        <v>63</v>
      </c>
      <c r="N3280" s="14" t="s">
        <v>64</v>
      </c>
      <c r="O3280" s="167">
        <v>41213</v>
      </c>
      <c r="P3280" s="14">
        <v>-3.1</v>
      </c>
      <c r="Q3280" s="14">
        <f t="shared" si="111"/>
        <v>20.100000000000001</v>
      </c>
      <c r="R3280" s="169">
        <f t="shared" si="112"/>
        <v>19.666666666666668</v>
      </c>
    </row>
    <row r="3281" spans="13:18" x14ac:dyDescent="0.2">
      <c r="M3281" s="168" t="s">
        <v>63</v>
      </c>
      <c r="N3281" s="14" t="s">
        <v>64</v>
      </c>
      <c r="O3281" s="167">
        <v>41214</v>
      </c>
      <c r="P3281" s="14">
        <v>4.0999999999999996</v>
      </c>
      <c r="Q3281" s="14">
        <f t="shared" si="111"/>
        <v>12.9</v>
      </c>
      <c r="R3281" s="169">
        <f t="shared" si="112"/>
        <v>18</v>
      </c>
    </row>
    <row r="3282" spans="13:18" x14ac:dyDescent="0.2">
      <c r="M3282" s="168" t="s">
        <v>63</v>
      </c>
      <c r="N3282" s="14" t="s">
        <v>64</v>
      </c>
      <c r="O3282" s="167">
        <v>41215</v>
      </c>
      <c r="P3282" s="14">
        <v>4</v>
      </c>
      <c r="Q3282" s="14">
        <f t="shared" si="111"/>
        <v>13</v>
      </c>
      <c r="R3282" s="169">
        <f t="shared" si="112"/>
        <v>15.333333333333334</v>
      </c>
    </row>
    <row r="3283" spans="13:18" x14ac:dyDescent="0.2">
      <c r="M3283" s="168" t="s">
        <v>63</v>
      </c>
      <c r="N3283" s="14" t="s">
        <v>64</v>
      </c>
      <c r="O3283" s="167">
        <v>41216</v>
      </c>
      <c r="P3283" s="14">
        <v>3.6</v>
      </c>
      <c r="Q3283" s="14">
        <f t="shared" si="111"/>
        <v>13.4</v>
      </c>
      <c r="R3283" s="169">
        <f t="shared" si="112"/>
        <v>13.1</v>
      </c>
    </row>
    <row r="3284" spans="13:18" x14ac:dyDescent="0.2">
      <c r="M3284" s="168" t="s">
        <v>63</v>
      </c>
      <c r="N3284" s="14" t="s">
        <v>64</v>
      </c>
      <c r="O3284" s="167">
        <v>41217</v>
      </c>
      <c r="P3284" s="14">
        <v>2.2999999999999998</v>
      </c>
      <c r="Q3284" s="14">
        <f t="shared" si="111"/>
        <v>14.7</v>
      </c>
      <c r="R3284" s="169">
        <f t="shared" si="112"/>
        <v>13.699999999999998</v>
      </c>
    </row>
    <row r="3285" spans="13:18" x14ac:dyDescent="0.2">
      <c r="M3285" s="168" t="s">
        <v>63</v>
      </c>
      <c r="N3285" s="14" t="s">
        <v>64</v>
      </c>
      <c r="O3285" s="167">
        <v>41218</v>
      </c>
      <c r="P3285" s="14">
        <v>0.3</v>
      </c>
      <c r="Q3285" s="14">
        <f t="shared" si="111"/>
        <v>16.7</v>
      </c>
      <c r="R3285" s="169">
        <f t="shared" si="112"/>
        <v>14.933333333333332</v>
      </c>
    </row>
    <row r="3286" spans="13:18" x14ac:dyDescent="0.2">
      <c r="M3286" s="168" t="s">
        <v>63</v>
      </c>
      <c r="N3286" s="14" t="s">
        <v>64</v>
      </c>
      <c r="O3286" s="167">
        <v>41219</v>
      </c>
      <c r="P3286" s="14">
        <v>-2.8</v>
      </c>
      <c r="Q3286" s="14">
        <f t="shared" si="111"/>
        <v>19.8</v>
      </c>
      <c r="R3286" s="169">
        <f t="shared" si="112"/>
        <v>17.066666666666666</v>
      </c>
    </row>
    <row r="3287" spans="13:18" x14ac:dyDescent="0.2">
      <c r="M3287" s="168" t="s">
        <v>63</v>
      </c>
      <c r="N3287" s="14" t="s">
        <v>64</v>
      </c>
      <c r="O3287" s="167">
        <v>41220</v>
      </c>
      <c r="P3287" s="14">
        <v>-1.1000000000000001</v>
      </c>
      <c r="Q3287" s="14">
        <f t="shared" si="111"/>
        <v>18.100000000000001</v>
      </c>
      <c r="R3287" s="169">
        <f t="shared" si="112"/>
        <v>18.2</v>
      </c>
    </row>
    <row r="3288" spans="13:18" x14ac:dyDescent="0.2">
      <c r="M3288" s="168" t="s">
        <v>63</v>
      </c>
      <c r="N3288" s="14" t="s">
        <v>64</v>
      </c>
      <c r="O3288" s="167">
        <v>41221</v>
      </c>
      <c r="P3288" s="14">
        <v>-0.9</v>
      </c>
      <c r="Q3288" s="14">
        <f t="shared" si="111"/>
        <v>17.899999999999999</v>
      </c>
      <c r="R3288" s="169">
        <f t="shared" si="112"/>
        <v>18.600000000000001</v>
      </c>
    </row>
    <row r="3289" spans="13:18" x14ac:dyDescent="0.2">
      <c r="M3289" s="168" t="s">
        <v>63</v>
      </c>
      <c r="N3289" s="14" t="s">
        <v>64</v>
      </c>
      <c r="O3289" s="167">
        <v>41222</v>
      </c>
      <c r="P3289" s="14">
        <v>-1.1000000000000001</v>
      </c>
      <c r="Q3289" s="14">
        <f t="shared" si="111"/>
        <v>18.100000000000001</v>
      </c>
      <c r="R3289" s="169">
        <f t="shared" si="112"/>
        <v>18.033333333333335</v>
      </c>
    </row>
    <row r="3290" spans="13:18" x14ac:dyDescent="0.2">
      <c r="M3290" s="168" t="s">
        <v>63</v>
      </c>
      <c r="N3290" s="14" t="s">
        <v>64</v>
      </c>
      <c r="O3290" s="167">
        <v>41223</v>
      </c>
      <c r="P3290" s="14">
        <v>4.8</v>
      </c>
      <c r="Q3290" s="14">
        <f t="shared" si="111"/>
        <v>12.2</v>
      </c>
      <c r="R3290" s="169">
        <f t="shared" si="112"/>
        <v>16.066666666666666</v>
      </c>
    </row>
    <row r="3291" spans="13:18" x14ac:dyDescent="0.2">
      <c r="M3291" s="168" t="s">
        <v>63</v>
      </c>
      <c r="N3291" s="14" t="s">
        <v>64</v>
      </c>
      <c r="O3291" s="167">
        <v>41224</v>
      </c>
      <c r="P3291" s="14">
        <v>5</v>
      </c>
      <c r="Q3291" s="14">
        <f t="shared" si="111"/>
        <v>12</v>
      </c>
      <c r="R3291" s="169">
        <f t="shared" si="112"/>
        <v>14.1</v>
      </c>
    </row>
    <row r="3292" spans="13:18" x14ac:dyDescent="0.2">
      <c r="M3292" s="168" t="s">
        <v>63</v>
      </c>
      <c r="N3292" s="14" t="s">
        <v>64</v>
      </c>
      <c r="O3292" s="167">
        <v>41225</v>
      </c>
      <c r="P3292" s="14">
        <v>0.1</v>
      </c>
      <c r="Q3292" s="14">
        <f t="shared" si="111"/>
        <v>16.899999999999999</v>
      </c>
      <c r="R3292" s="169">
        <f t="shared" si="112"/>
        <v>13.699999999999998</v>
      </c>
    </row>
    <row r="3293" spans="13:18" x14ac:dyDescent="0.2">
      <c r="M3293" s="168" t="s">
        <v>63</v>
      </c>
      <c r="N3293" s="14" t="s">
        <v>64</v>
      </c>
      <c r="O3293" s="167">
        <v>41226</v>
      </c>
      <c r="P3293" s="14">
        <v>-1.2</v>
      </c>
      <c r="Q3293" s="14">
        <f t="shared" si="111"/>
        <v>18.2</v>
      </c>
      <c r="R3293" s="169">
        <f t="shared" si="112"/>
        <v>15.699999999999998</v>
      </c>
    </row>
    <row r="3294" spans="13:18" x14ac:dyDescent="0.2">
      <c r="M3294" s="168" t="s">
        <v>63</v>
      </c>
      <c r="N3294" s="14" t="s">
        <v>64</v>
      </c>
      <c r="O3294" s="167">
        <v>41227</v>
      </c>
      <c r="P3294" s="14">
        <v>7.8</v>
      </c>
      <c r="Q3294" s="14">
        <f t="shared" si="111"/>
        <v>9.1999999999999993</v>
      </c>
      <c r="R3294" s="169">
        <f t="shared" si="112"/>
        <v>14.766666666666666</v>
      </c>
    </row>
    <row r="3295" spans="13:18" x14ac:dyDescent="0.2">
      <c r="M3295" s="168" t="s">
        <v>63</v>
      </c>
      <c r="N3295" s="14" t="s">
        <v>64</v>
      </c>
      <c r="O3295" s="167">
        <v>41228</v>
      </c>
      <c r="P3295" s="14">
        <v>2.5</v>
      </c>
      <c r="Q3295" s="14">
        <f t="shared" si="111"/>
        <v>14.5</v>
      </c>
      <c r="R3295" s="169">
        <f t="shared" si="112"/>
        <v>13.966666666666667</v>
      </c>
    </row>
    <row r="3296" spans="13:18" x14ac:dyDescent="0.2">
      <c r="M3296" s="168" t="s">
        <v>63</v>
      </c>
      <c r="N3296" s="14" t="s">
        <v>64</v>
      </c>
      <c r="O3296" s="167">
        <v>41229</v>
      </c>
      <c r="P3296" s="14">
        <v>4</v>
      </c>
      <c r="Q3296" s="14">
        <f t="shared" si="111"/>
        <v>13</v>
      </c>
      <c r="R3296" s="169">
        <f t="shared" si="112"/>
        <v>12.233333333333334</v>
      </c>
    </row>
    <row r="3297" spans="13:18" x14ac:dyDescent="0.2">
      <c r="M3297" s="168" t="s">
        <v>63</v>
      </c>
      <c r="N3297" s="14" t="s">
        <v>64</v>
      </c>
      <c r="O3297" s="167">
        <v>41230</v>
      </c>
      <c r="P3297" s="14">
        <v>3.9</v>
      </c>
      <c r="Q3297" s="14">
        <f t="shared" si="111"/>
        <v>13.1</v>
      </c>
      <c r="R3297" s="169">
        <f t="shared" si="112"/>
        <v>13.533333333333333</v>
      </c>
    </row>
    <row r="3298" spans="13:18" x14ac:dyDescent="0.2">
      <c r="M3298" s="168" t="s">
        <v>63</v>
      </c>
      <c r="N3298" s="14" t="s">
        <v>64</v>
      </c>
      <c r="O3298" s="167">
        <v>41231</v>
      </c>
      <c r="P3298" s="14">
        <v>2.2999999999999998</v>
      </c>
      <c r="Q3298" s="14">
        <f t="shared" si="111"/>
        <v>14.7</v>
      </c>
      <c r="R3298" s="169">
        <f t="shared" si="112"/>
        <v>13.6</v>
      </c>
    </row>
    <row r="3299" spans="13:18" x14ac:dyDescent="0.2">
      <c r="M3299" s="168" t="s">
        <v>63</v>
      </c>
      <c r="N3299" s="14" t="s">
        <v>64</v>
      </c>
      <c r="O3299" s="167">
        <v>41232</v>
      </c>
      <c r="P3299" s="14">
        <v>2</v>
      </c>
      <c r="Q3299" s="14">
        <f t="shared" si="111"/>
        <v>15</v>
      </c>
      <c r="R3299" s="169">
        <f t="shared" si="112"/>
        <v>14.266666666666666</v>
      </c>
    </row>
    <row r="3300" spans="13:18" x14ac:dyDescent="0.2">
      <c r="M3300" s="168" t="s">
        <v>63</v>
      </c>
      <c r="N3300" s="14" t="s">
        <v>64</v>
      </c>
      <c r="O3300" s="167">
        <v>41233</v>
      </c>
      <c r="P3300" s="14">
        <v>6.3</v>
      </c>
      <c r="Q3300" s="14">
        <f t="shared" si="111"/>
        <v>10.7</v>
      </c>
      <c r="R3300" s="169">
        <f t="shared" si="112"/>
        <v>13.466666666666667</v>
      </c>
    </row>
    <row r="3301" spans="13:18" x14ac:dyDescent="0.2">
      <c r="M3301" s="168" t="s">
        <v>63</v>
      </c>
      <c r="N3301" s="14" t="s">
        <v>64</v>
      </c>
      <c r="O3301" s="167">
        <v>41234</v>
      </c>
      <c r="P3301" s="14">
        <v>7</v>
      </c>
      <c r="Q3301" s="14">
        <f t="shared" si="111"/>
        <v>10</v>
      </c>
      <c r="R3301" s="169">
        <f t="shared" si="112"/>
        <v>11.9</v>
      </c>
    </row>
    <row r="3302" spans="13:18" x14ac:dyDescent="0.2">
      <c r="M3302" s="168" t="s">
        <v>63</v>
      </c>
      <c r="N3302" s="14" t="s">
        <v>64</v>
      </c>
      <c r="O3302" s="167">
        <v>41235</v>
      </c>
      <c r="P3302" s="14">
        <v>5.0999999999999996</v>
      </c>
      <c r="Q3302" s="14">
        <f t="shared" si="111"/>
        <v>11.9</v>
      </c>
      <c r="R3302" s="169">
        <f t="shared" si="112"/>
        <v>10.866666666666667</v>
      </c>
    </row>
    <row r="3303" spans="13:18" x14ac:dyDescent="0.2">
      <c r="M3303" s="168" t="s">
        <v>63</v>
      </c>
      <c r="N3303" s="14" t="s">
        <v>64</v>
      </c>
      <c r="O3303" s="167">
        <v>41236</v>
      </c>
      <c r="P3303" s="14">
        <v>5.9</v>
      </c>
      <c r="Q3303" s="14">
        <f t="shared" si="111"/>
        <v>11.1</v>
      </c>
      <c r="R3303" s="169">
        <f t="shared" si="112"/>
        <v>11</v>
      </c>
    </row>
    <row r="3304" spans="13:18" x14ac:dyDescent="0.2">
      <c r="M3304" s="168" t="s">
        <v>63</v>
      </c>
      <c r="N3304" s="14" t="s">
        <v>64</v>
      </c>
      <c r="O3304" s="167">
        <v>41237</v>
      </c>
      <c r="P3304" s="14">
        <v>3.2</v>
      </c>
      <c r="Q3304" s="14">
        <f t="shared" si="111"/>
        <v>13.8</v>
      </c>
      <c r="R3304" s="169">
        <f t="shared" si="112"/>
        <v>12.266666666666666</v>
      </c>
    </row>
    <row r="3305" spans="13:18" x14ac:dyDescent="0.2">
      <c r="M3305" s="168" t="s">
        <v>63</v>
      </c>
      <c r="N3305" s="14" t="s">
        <v>64</v>
      </c>
      <c r="O3305" s="167">
        <v>41238</v>
      </c>
      <c r="P3305" s="14">
        <v>-0.8</v>
      </c>
      <c r="Q3305" s="14">
        <f t="shared" si="111"/>
        <v>17.8</v>
      </c>
      <c r="R3305" s="169">
        <f t="shared" si="112"/>
        <v>14.233333333333334</v>
      </c>
    </row>
    <row r="3306" spans="13:18" x14ac:dyDescent="0.2">
      <c r="M3306" s="168" t="s">
        <v>63</v>
      </c>
      <c r="N3306" s="14" t="s">
        <v>64</v>
      </c>
      <c r="O3306" s="167">
        <v>41239</v>
      </c>
      <c r="P3306" s="14">
        <v>0.3</v>
      </c>
      <c r="Q3306" s="14">
        <f t="shared" si="111"/>
        <v>16.7</v>
      </c>
      <c r="R3306" s="169">
        <f t="shared" si="112"/>
        <v>16.099999999999998</v>
      </c>
    </row>
    <row r="3307" spans="13:18" x14ac:dyDescent="0.2">
      <c r="M3307" s="168" t="s">
        <v>63</v>
      </c>
      <c r="N3307" s="14" t="s">
        <v>64</v>
      </c>
      <c r="O3307" s="167">
        <v>41240</v>
      </c>
      <c r="P3307" s="14">
        <v>1.2</v>
      </c>
      <c r="Q3307" s="14">
        <f t="shared" si="111"/>
        <v>15.8</v>
      </c>
      <c r="R3307" s="169">
        <f t="shared" si="112"/>
        <v>16.766666666666666</v>
      </c>
    </row>
    <row r="3308" spans="13:18" x14ac:dyDescent="0.2">
      <c r="M3308" s="168" t="s">
        <v>63</v>
      </c>
      <c r="N3308" s="14" t="s">
        <v>64</v>
      </c>
      <c r="O3308" s="167">
        <v>41241</v>
      </c>
      <c r="P3308" s="14">
        <v>0.1</v>
      </c>
      <c r="Q3308" s="14">
        <f t="shared" si="111"/>
        <v>16.899999999999999</v>
      </c>
      <c r="R3308" s="169">
        <f t="shared" si="112"/>
        <v>16.466666666666665</v>
      </c>
    </row>
    <row r="3309" spans="13:18" x14ac:dyDescent="0.2">
      <c r="M3309" s="168" t="s">
        <v>63</v>
      </c>
      <c r="N3309" s="14" t="s">
        <v>64</v>
      </c>
      <c r="O3309" s="167">
        <v>41242</v>
      </c>
      <c r="P3309" s="14">
        <v>-3.6</v>
      </c>
      <c r="Q3309" s="14">
        <f t="shared" si="111"/>
        <v>20.6</v>
      </c>
      <c r="R3309" s="169">
        <f t="shared" si="112"/>
        <v>17.766666666666669</v>
      </c>
    </row>
    <row r="3310" spans="13:18" x14ac:dyDescent="0.2">
      <c r="M3310" s="168" t="s">
        <v>63</v>
      </c>
      <c r="N3310" s="14" t="s">
        <v>64</v>
      </c>
      <c r="O3310" s="167">
        <v>41243</v>
      </c>
      <c r="P3310" s="14">
        <v>-4.8</v>
      </c>
      <c r="Q3310" s="14">
        <f t="shared" si="111"/>
        <v>21.8</v>
      </c>
      <c r="R3310" s="169">
        <f t="shared" si="112"/>
        <v>19.766666666666666</v>
      </c>
    </row>
    <row r="3311" spans="13:18" x14ac:dyDescent="0.2">
      <c r="M3311" s="168" t="s">
        <v>63</v>
      </c>
      <c r="N3311" s="14" t="s">
        <v>64</v>
      </c>
      <c r="O3311" s="167">
        <v>41244</v>
      </c>
      <c r="P3311" s="14">
        <v>-7.6</v>
      </c>
      <c r="Q3311" s="14">
        <f t="shared" si="111"/>
        <v>24.6</v>
      </c>
      <c r="R3311" s="169">
        <f t="shared" si="112"/>
        <v>22.333333333333332</v>
      </c>
    </row>
    <row r="3312" spans="13:18" x14ac:dyDescent="0.2">
      <c r="M3312" s="168" t="s">
        <v>63</v>
      </c>
      <c r="N3312" s="14" t="s">
        <v>64</v>
      </c>
      <c r="O3312" s="167">
        <v>41245</v>
      </c>
      <c r="P3312" s="14">
        <v>-13.7</v>
      </c>
      <c r="Q3312" s="14">
        <f t="shared" si="111"/>
        <v>30.7</v>
      </c>
      <c r="R3312" s="169">
        <f t="shared" si="112"/>
        <v>25.700000000000003</v>
      </c>
    </row>
    <row r="3313" spans="13:18" x14ac:dyDescent="0.2">
      <c r="M3313" s="168" t="s">
        <v>63</v>
      </c>
      <c r="N3313" s="14" t="s">
        <v>64</v>
      </c>
      <c r="O3313" s="167">
        <v>41246</v>
      </c>
      <c r="P3313" s="14">
        <v>-18.5</v>
      </c>
      <c r="Q3313" s="14">
        <f t="shared" si="111"/>
        <v>35.5</v>
      </c>
      <c r="R3313" s="169">
        <f t="shared" si="112"/>
        <v>30.266666666666666</v>
      </c>
    </row>
    <row r="3314" spans="13:18" x14ac:dyDescent="0.2">
      <c r="M3314" s="168" t="s">
        <v>63</v>
      </c>
      <c r="N3314" s="14" t="s">
        <v>64</v>
      </c>
      <c r="O3314" s="167">
        <v>41247</v>
      </c>
      <c r="P3314" s="14">
        <v>-17.399999999999999</v>
      </c>
      <c r="Q3314" s="14">
        <f t="shared" si="111"/>
        <v>34.4</v>
      </c>
      <c r="R3314" s="169">
        <f t="shared" si="112"/>
        <v>33.533333333333331</v>
      </c>
    </row>
    <row r="3315" spans="13:18" x14ac:dyDescent="0.2">
      <c r="M3315" s="168" t="s">
        <v>63</v>
      </c>
      <c r="N3315" s="14" t="s">
        <v>64</v>
      </c>
      <c r="O3315" s="167">
        <v>41248</v>
      </c>
      <c r="P3315" s="14">
        <v>-11</v>
      </c>
      <c r="Q3315" s="14">
        <f t="shared" si="111"/>
        <v>28</v>
      </c>
      <c r="R3315" s="169">
        <f t="shared" si="112"/>
        <v>32.633333333333333</v>
      </c>
    </row>
    <row r="3316" spans="13:18" x14ac:dyDescent="0.2">
      <c r="M3316" s="168" t="s">
        <v>63</v>
      </c>
      <c r="N3316" s="14" t="s">
        <v>64</v>
      </c>
      <c r="O3316" s="167">
        <v>41249</v>
      </c>
      <c r="P3316" s="14">
        <v>-12</v>
      </c>
      <c r="Q3316" s="14">
        <f t="shared" si="111"/>
        <v>29</v>
      </c>
      <c r="R3316" s="169">
        <f t="shared" si="112"/>
        <v>30.466666666666669</v>
      </c>
    </row>
    <row r="3317" spans="13:18" x14ac:dyDescent="0.2">
      <c r="M3317" s="168" t="s">
        <v>63</v>
      </c>
      <c r="N3317" s="14" t="s">
        <v>64</v>
      </c>
      <c r="O3317" s="167">
        <v>41250</v>
      </c>
      <c r="P3317" s="14">
        <v>-9.4</v>
      </c>
      <c r="Q3317" s="14">
        <f t="shared" si="111"/>
        <v>26.4</v>
      </c>
      <c r="R3317" s="169">
        <f t="shared" si="112"/>
        <v>27.8</v>
      </c>
    </row>
    <row r="3318" spans="13:18" x14ac:dyDescent="0.2">
      <c r="M3318" s="168" t="s">
        <v>63</v>
      </c>
      <c r="N3318" s="14" t="s">
        <v>64</v>
      </c>
      <c r="O3318" s="167">
        <v>41251</v>
      </c>
      <c r="P3318" s="14">
        <v>-13.3</v>
      </c>
      <c r="Q3318" s="14">
        <f t="shared" si="111"/>
        <v>30.3</v>
      </c>
      <c r="R3318" s="169">
        <f t="shared" si="112"/>
        <v>28.566666666666666</v>
      </c>
    </row>
    <row r="3319" spans="13:18" x14ac:dyDescent="0.2">
      <c r="M3319" s="168" t="s">
        <v>63</v>
      </c>
      <c r="N3319" s="14" t="s">
        <v>64</v>
      </c>
      <c r="O3319" s="167">
        <v>41252</v>
      </c>
      <c r="P3319" s="14">
        <v>-11.9</v>
      </c>
      <c r="Q3319" s="14">
        <f t="shared" si="111"/>
        <v>28.9</v>
      </c>
      <c r="R3319" s="169">
        <f t="shared" si="112"/>
        <v>28.533333333333331</v>
      </c>
    </row>
    <row r="3320" spans="13:18" x14ac:dyDescent="0.2">
      <c r="M3320" s="168" t="s">
        <v>63</v>
      </c>
      <c r="N3320" s="14" t="s">
        <v>64</v>
      </c>
      <c r="O3320" s="167">
        <v>41253</v>
      </c>
      <c r="P3320" s="14">
        <v>-8.3000000000000007</v>
      </c>
      <c r="Q3320" s="14">
        <f t="shared" si="111"/>
        <v>25.3</v>
      </c>
      <c r="R3320" s="169">
        <f t="shared" si="112"/>
        <v>28.166666666666668</v>
      </c>
    </row>
    <row r="3321" spans="13:18" x14ac:dyDescent="0.2">
      <c r="M3321" s="168" t="s">
        <v>63</v>
      </c>
      <c r="N3321" s="14" t="s">
        <v>64</v>
      </c>
      <c r="O3321" s="167">
        <v>41254</v>
      </c>
      <c r="P3321" s="14">
        <v>-14.7</v>
      </c>
      <c r="Q3321" s="14">
        <f t="shared" si="111"/>
        <v>31.7</v>
      </c>
      <c r="R3321" s="169">
        <f t="shared" si="112"/>
        <v>28.633333333333336</v>
      </c>
    </row>
    <row r="3322" spans="13:18" x14ac:dyDescent="0.2">
      <c r="M3322" s="168" t="s">
        <v>63</v>
      </c>
      <c r="N3322" s="14" t="s">
        <v>64</v>
      </c>
      <c r="O3322" s="167">
        <v>41255</v>
      </c>
      <c r="P3322" s="14">
        <v>-17.399999999999999</v>
      </c>
      <c r="Q3322" s="14">
        <f t="shared" si="111"/>
        <v>34.4</v>
      </c>
      <c r="R3322" s="169">
        <f t="shared" si="112"/>
        <v>30.466666666666669</v>
      </c>
    </row>
    <row r="3323" spans="13:18" x14ac:dyDescent="0.2">
      <c r="M3323" s="168" t="s">
        <v>63</v>
      </c>
      <c r="N3323" s="14" t="s">
        <v>64</v>
      </c>
      <c r="O3323" s="167">
        <v>41256</v>
      </c>
      <c r="P3323" s="14">
        <v>-9.6</v>
      </c>
      <c r="Q3323" s="14">
        <f t="shared" si="111"/>
        <v>26.6</v>
      </c>
      <c r="R3323" s="169">
        <f t="shared" si="112"/>
        <v>30.899999999999995</v>
      </c>
    </row>
    <row r="3324" spans="13:18" x14ac:dyDescent="0.2">
      <c r="M3324" s="168" t="s">
        <v>63</v>
      </c>
      <c r="N3324" s="14" t="s">
        <v>64</v>
      </c>
      <c r="O3324" s="167">
        <v>41257</v>
      </c>
      <c r="P3324" s="14">
        <v>-8</v>
      </c>
      <c r="Q3324" s="14">
        <f t="shared" si="111"/>
        <v>25</v>
      </c>
      <c r="R3324" s="169">
        <f t="shared" si="112"/>
        <v>28.666666666666668</v>
      </c>
    </row>
    <row r="3325" spans="13:18" x14ac:dyDescent="0.2">
      <c r="M3325" s="168" t="s">
        <v>63</v>
      </c>
      <c r="N3325" s="14" t="s">
        <v>64</v>
      </c>
      <c r="O3325" s="167">
        <v>41258</v>
      </c>
      <c r="P3325" s="14">
        <v>-3.1</v>
      </c>
      <c r="Q3325" s="14">
        <f t="shared" si="111"/>
        <v>20.100000000000001</v>
      </c>
      <c r="R3325" s="169">
        <f t="shared" si="112"/>
        <v>23.900000000000002</v>
      </c>
    </row>
    <row r="3326" spans="13:18" x14ac:dyDescent="0.2">
      <c r="M3326" s="168" t="s">
        <v>63</v>
      </c>
      <c r="N3326" s="14" t="s">
        <v>64</v>
      </c>
      <c r="O3326" s="167">
        <v>41259</v>
      </c>
      <c r="P3326" s="14">
        <v>0.3</v>
      </c>
      <c r="Q3326" s="14">
        <f t="shared" si="111"/>
        <v>16.7</v>
      </c>
      <c r="R3326" s="169">
        <f t="shared" si="112"/>
        <v>20.599999999999998</v>
      </c>
    </row>
    <row r="3327" spans="13:18" x14ac:dyDescent="0.2">
      <c r="M3327" s="168" t="s">
        <v>63</v>
      </c>
      <c r="N3327" s="14" t="s">
        <v>64</v>
      </c>
      <c r="O3327" s="167">
        <v>41260</v>
      </c>
      <c r="P3327" s="14">
        <v>0.2</v>
      </c>
      <c r="Q3327" s="14">
        <f t="shared" si="111"/>
        <v>16.8</v>
      </c>
      <c r="R3327" s="169">
        <f t="shared" si="112"/>
        <v>17.866666666666664</v>
      </c>
    </row>
    <row r="3328" spans="13:18" x14ac:dyDescent="0.2">
      <c r="M3328" s="168" t="s">
        <v>63</v>
      </c>
      <c r="N3328" s="14" t="s">
        <v>64</v>
      </c>
      <c r="O3328" s="167">
        <v>41261</v>
      </c>
      <c r="P3328" s="14">
        <v>-1.9</v>
      </c>
      <c r="Q3328" s="14">
        <f t="shared" si="111"/>
        <v>18.899999999999999</v>
      </c>
      <c r="R3328" s="169">
        <f t="shared" si="112"/>
        <v>17.466666666666665</v>
      </c>
    </row>
    <row r="3329" spans="13:18" x14ac:dyDescent="0.2">
      <c r="M3329" s="168" t="s">
        <v>63</v>
      </c>
      <c r="N3329" s="14" t="s">
        <v>64</v>
      </c>
      <c r="O3329" s="167">
        <v>41262</v>
      </c>
      <c r="P3329" s="14">
        <v>-5.0999999999999996</v>
      </c>
      <c r="Q3329" s="14">
        <f t="shared" si="111"/>
        <v>22.1</v>
      </c>
      <c r="R3329" s="169">
        <f t="shared" si="112"/>
        <v>19.266666666666669</v>
      </c>
    </row>
    <row r="3330" spans="13:18" x14ac:dyDescent="0.2">
      <c r="M3330" s="168" t="s">
        <v>63</v>
      </c>
      <c r="N3330" s="14" t="s">
        <v>64</v>
      </c>
      <c r="O3330" s="167">
        <v>41263</v>
      </c>
      <c r="P3330" s="14">
        <v>-7.8</v>
      </c>
      <c r="Q3330" s="14">
        <f t="shared" si="111"/>
        <v>24.8</v>
      </c>
      <c r="R3330" s="169">
        <f t="shared" si="112"/>
        <v>21.933333333333334</v>
      </c>
    </row>
    <row r="3331" spans="13:18" x14ac:dyDescent="0.2">
      <c r="M3331" s="168" t="s">
        <v>63</v>
      </c>
      <c r="N3331" s="14" t="s">
        <v>64</v>
      </c>
      <c r="O3331" s="167">
        <v>41264</v>
      </c>
      <c r="P3331" s="14">
        <v>-8.1999999999999993</v>
      </c>
      <c r="Q3331" s="14">
        <f t="shared" si="111"/>
        <v>25.2</v>
      </c>
      <c r="R3331" s="169">
        <f t="shared" si="112"/>
        <v>24.033333333333335</v>
      </c>
    </row>
    <row r="3332" spans="13:18" x14ac:dyDescent="0.2">
      <c r="M3332" s="168" t="s">
        <v>63</v>
      </c>
      <c r="N3332" s="14" t="s">
        <v>64</v>
      </c>
      <c r="O3332" s="167">
        <v>41265</v>
      </c>
      <c r="P3332" s="14">
        <v>-7.8</v>
      </c>
      <c r="Q3332" s="14">
        <f t="shared" si="111"/>
        <v>24.8</v>
      </c>
      <c r="R3332" s="169">
        <f t="shared" si="112"/>
        <v>24.933333333333334</v>
      </c>
    </row>
    <row r="3333" spans="13:18" x14ac:dyDescent="0.2">
      <c r="M3333" s="168" t="s">
        <v>63</v>
      </c>
      <c r="N3333" s="14" t="s">
        <v>64</v>
      </c>
      <c r="O3333" s="167">
        <v>41266</v>
      </c>
      <c r="P3333" s="14">
        <v>-5.7</v>
      </c>
      <c r="Q3333" s="14">
        <f t="shared" si="111"/>
        <v>22.7</v>
      </c>
      <c r="R3333" s="169">
        <f t="shared" si="112"/>
        <v>24.233333333333334</v>
      </c>
    </row>
    <row r="3334" spans="13:18" x14ac:dyDescent="0.2">
      <c r="M3334" s="168" t="s">
        <v>63</v>
      </c>
      <c r="N3334" s="14" t="s">
        <v>64</v>
      </c>
      <c r="O3334" s="167">
        <v>41267</v>
      </c>
      <c r="P3334" s="14">
        <v>-6</v>
      </c>
      <c r="Q3334" s="14">
        <f t="shared" si="111"/>
        <v>23</v>
      </c>
      <c r="R3334" s="169">
        <f t="shared" si="112"/>
        <v>23.5</v>
      </c>
    </row>
    <row r="3335" spans="13:18" x14ac:dyDescent="0.2">
      <c r="M3335" s="168" t="s">
        <v>63</v>
      </c>
      <c r="N3335" s="14" t="s">
        <v>64</v>
      </c>
      <c r="O3335" s="167">
        <v>41268</v>
      </c>
      <c r="P3335" s="14">
        <v>-4.5999999999999996</v>
      </c>
      <c r="Q3335" s="14">
        <f t="shared" si="111"/>
        <v>21.6</v>
      </c>
      <c r="R3335" s="169">
        <f t="shared" si="112"/>
        <v>22.433333333333337</v>
      </c>
    </row>
    <row r="3336" spans="13:18" x14ac:dyDescent="0.2">
      <c r="M3336" s="168" t="s">
        <v>63</v>
      </c>
      <c r="N3336" s="14" t="s">
        <v>64</v>
      </c>
      <c r="O3336" s="167">
        <v>41269</v>
      </c>
      <c r="P3336" s="14">
        <v>-0.8</v>
      </c>
      <c r="Q3336" s="14">
        <f t="shared" si="111"/>
        <v>17.8</v>
      </c>
      <c r="R3336" s="169">
        <f t="shared" si="112"/>
        <v>20.8</v>
      </c>
    </row>
    <row r="3337" spans="13:18" x14ac:dyDescent="0.2">
      <c r="M3337" s="168" t="s">
        <v>63</v>
      </c>
      <c r="N3337" s="14" t="s">
        <v>64</v>
      </c>
      <c r="O3337" s="167">
        <v>41270</v>
      </c>
      <c r="P3337" s="14">
        <v>-11.2</v>
      </c>
      <c r="Q3337" s="14">
        <f t="shared" si="111"/>
        <v>28.2</v>
      </c>
      <c r="R3337" s="169">
        <f t="shared" si="112"/>
        <v>22.533333333333335</v>
      </c>
    </row>
    <row r="3338" spans="13:18" x14ac:dyDescent="0.2">
      <c r="M3338" s="168" t="s">
        <v>63</v>
      </c>
      <c r="N3338" s="14" t="s">
        <v>64</v>
      </c>
      <c r="O3338" s="167">
        <v>41271</v>
      </c>
      <c r="P3338" s="14">
        <v>-14.7</v>
      </c>
      <c r="Q3338" s="14">
        <f t="shared" si="111"/>
        <v>31.7</v>
      </c>
      <c r="R3338" s="169">
        <f t="shared" si="112"/>
        <v>25.900000000000002</v>
      </c>
    </row>
    <row r="3339" spans="13:18" x14ac:dyDescent="0.2">
      <c r="M3339" s="168" t="s">
        <v>63</v>
      </c>
      <c r="N3339" s="14" t="s">
        <v>64</v>
      </c>
      <c r="O3339" s="167">
        <v>41272</v>
      </c>
      <c r="P3339" s="14">
        <v>-1.2</v>
      </c>
      <c r="Q3339" s="14">
        <f t="shared" si="111"/>
        <v>18.2</v>
      </c>
      <c r="R3339" s="169">
        <f t="shared" si="112"/>
        <v>26.033333333333331</v>
      </c>
    </row>
    <row r="3340" spans="13:18" x14ac:dyDescent="0.2">
      <c r="M3340" s="168" t="s">
        <v>63</v>
      </c>
      <c r="N3340" s="14" t="s">
        <v>64</v>
      </c>
      <c r="O3340" s="167">
        <v>41273</v>
      </c>
      <c r="P3340" s="14">
        <v>2.8</v>
      </c>
      <c r="Q3340" s="14">
        <f t="shared" si="111"/>
        <v>14.2</v>
      </c>
      <c r="R3340" s="169">
        <f t="shared" si="112"/>
        <v>21.366666666666664</v>
      </c>
    </row>
    <row r="3341" spans="13:18" x14ac:dyDescent="0.2">
      <c r="M3341" s="168" t="s">
        <v>63</v>
      </c>
      <c r="N3341" s="14" t="s">
        <v>64</v>
      </c>
      <c r="O3341" s="167">
        <v>41274</v>
      </c>
      <c r="P3341" s="14">
        <v>1.9</v>
      </c>
      <c r="Q3341" s="14">
        <f t="shared" ref="Q3341:Q3404" si="113">IF($D$45&gt;P3341,$D$45-P3341,0)</f>
        <v>15.1</v>
      </c>
      <c r="R3341" s="169">
        <f t="shared" si="112"/>
        <v>15.833333333333334</v>
      </c>
    </row>
    <row r="3342" spans="13:18" x14ac:dyDescent="0.2">
      <c r="M3342" s="168" t="s">
        <v>63</v>
      </c>
      <c r="N3342" s="14" t="s">
        <v>64</v>
      </c>
      <c r="O3342" s="167">
        <v>41275</v>
      </c>
      <c r="P3342" s="14">
        <v>0.8</v>
      </c>
      <c r="Q3342" s="14">
        <f t="shared" si="113"/>
        <v>16.2</v>
      </c>
      <c r="R3342" s="169">
        <f t="shared" si="112"/>
        <v>15.166666666666666</v>
      </c>
    </row>
    <row r="3343" spans="13:18" x14ac:dyDescent="0.2">
      <c r="M3343" s="168" t="s">
        <v>63</v>
      </c>
      <c r="N3343" s="14" t="s">
        <v>64</v>
      </c>
      <c r="O3343" s="167">
        <v>41276</v>
      </c>
      <c r="P3343" s="14">
        <v>-6.5</v>
      </c>
      <c r="Q3343" s="14">
        <f t="shared" si="113"/>
        <v>23.5</v>
      </c>
      <c r="R3343" s="169">
        <f t="shared" ref="R3343:R3406" si="114">AVERAGE(Q3341:Q3343)</f>
        <v>18.266666666666666</v>
      </c>
    </row>
    <row r="3344" spans="13:18" x14ac:dyDescent="0.2">
      <c r="M3344" s="168" t="s">
        <v>63</v>
      </c>
      <c r="N3344" s="14" t="s">
        <v>64</v>
      </c>
      <c r="O3344" s="167">
        <v>41277</v>
      </c>
      <c r="P3344" s="14">
        <v>-4</v>
      </c>
      <c r="Q3344" s="14">
        <f t="shared" si="113"/>
        <v>21</v>
      </c>
      <c r="R3344" s="169">
        <f t="shared" si="114"/>
        <v>20.233333333333334</v>
      </c>
    </row>
    <row r="3345" spans="13:18" x14ac:dyDescent="0.2">
      <c r="M3345" s="168" t="s">
        <v>63</v>
      </c>
      <c r="N3345" s="14" t="s">
        <v>64</v>
      </c>
      <c r="O3345" s="167">
        <v>41278</v>
      </c>
      <c r="P3345" s="14">
        <v>-3.7</v>
      </c>
      <c r="Q3345" s="14">
        <f t="shared" si="113"/>
        <v>20.7</v>
      </c>
      <c r="R3345" s="169">
        <f t="shared" si="114"/>
        <v>21.733333333333334</v>
      </c>
    </row>
    <row r="3346" spans="13:18" x14ac:dyDescent="0.2">
      <c r="M3346" s="168" t="s">
        <v>63</v>
      </c>
      <c r="N3346" s="14" t="s">
        <v>64</v>
      </c>
      <c r="O3346" s="167">
        <v>41279</v>
      </c>
      <c r="P3346" s="14">
        <v>-3.8</v>
      </c>
      <c r="Q3346" s="14">
        <f t="shared" si="113"/>
        <v>20.8</v>
      </c>
      <c r="R3346" s="169">
        <f t="shared" si="114"/>
        <v>20.833333333333332</v>
      </c>
    </row>
    <row r="3347" spans="13:18" x14ac:dyDescent="0.2">
      <c r="M3347" s="168" t="s">
        <v>63</v>
      </c>
      <c r="N3347" s="14" t="s">
        <v>64</v>
      </c>
      <c r="O3347" s="167">
        <v>41280</v>
      </c>
      <c r="P3347" s="14">
        <v>-1.4</v>
      </c>
      <c r="Q3347" s="14">
        <f t="shared" si="113"/>
        <v>18.399999999999999</v>
      </c>
      <c r="R3347" s="169">
        <f t="shared" si="114"/>
        <v>19.966666666666665</v>
      </c>
    </row>
    <row r="3348" spans="13:18" x14ac:dyDescent="0.2">
      <c r="M3348" s="168" t="s">
        <v>63</v>
      </c>
      <c r="N3348" s="14" t="s">
        <v>64</v>
      </c>
      <c r="O3348" s="167">
        <v>41281</v>
      </c>
      <c r="P3348" s="14">
        <v>0.1</v>
      </c>
      <c r="Q3348" s="14">
        <f t="shared" si="113"/>
        <v>16.899999999999999</v>
      </c>
      <c r="R3348" s="169">
        <f t="shared" si="114"/>
        <v>18.7</v>
      </c>
    </row>
    <row r="3349" spans="13:18" x14ac:dyDescent="0.2">
      <c r="M3349" s="168" t="s">
        <v>63</v>
      </c>
      <c r="N3349" s="14" t="s">
        <v>64</v>
      </c>
      <c r="O3349" s="167">
        <v>41282</v>
      </c>
      <c r="P3349" s="14">
        <v>-1.8</v>
      </c>
      <c r="Q3349" s="14">
        <f t="shared" si="113"/>
        <v>18.8</v>
      </c>
      <c r="R3349" s="169">
        <f t="shared" si="114"/>
        <v>18.033333333333331</v>
      </c>
    </row>
    <row r="3350" spans="13:18" x14ac:dyDescent="0.2">
      <c r="M3350" s="168" t="s">
        <v>63</v>
      </c>
      <c r="N3350" s="14" t="s">
        <v>64</v>
      </c>
      <c r="O3350" s="167">
        <v>41283</v>
      </c>
      <c r="P3350" s="14">
        <v>-4.9000000000000004</v>
      </c>
      <c r="Q3350" s="14">
        <f t="shared" si="113"/>
        <v>21.9</v>
      </c>
      <c r="R3350" s="169">
        <f t="shared" si="114"/>
        <v>19.2</v>
      </c>
    </row>
    <row r="3351" spans="13:18" x14ac:dyDescent="0.2">
      <c r="M3351" s="168" t="s">
        <v>63</v>
      </c>
      <c r="N3351" s="14" t="s">
        <v>64</v>
      </c>
      <c r="O3351" s="167">
        <v>41284</v>
      </c>
      <c r="P3351" s="14">
        <v>-3.3</v>
      </c>
      <c r="Q3351" s="14">
        <f t="shared" si="113"/>
        <v>20.3</v>
      </c>
      <c r="R3351" s="169">
        <f t="shared" si="114"/>
        <v>20.333333333333332</v>
      </c>
    </row>
    <row r="3352" spans="13:18" x14ac:dyDescent="0.2">
      <c r="M3352" s="168" t="s">
        <v>63</v>
      </c>
      <c r="N3352" s="14" t="s">
        <v>64</v>
      </c>
      <c r="O3352" s="167">
        <v>41285</v>
      </c>
      <c r="P3352" s="14">
        <v>-7.2</v>
      </c>
      <c r="Q3352" s="14">
        <f t="shared" si="113"/>
        <v>24.2</v>
      </c>
      <c r="R3352" s="169">
        <f t="shared" si="114"/>
        <v>22.133333333333336</v>
      </c>
    </row>
    <row r="3353" spans="13:18" x14ac:dyDescent="0.2">
      <c r="M3353" s="168" t="s">
        <v>63</v>
      </c>
      <c r="N3353" s="14" t="s">
        <v>64</v>
      </c>
      <c r="O3353" s="167">
        <v>41286</v>
      </c>
      <c r="P3353" s="14">
        <v>-16.2</v>
      </c>
      <c r="Q3353" s="14">
        <f t="shared" si="113"/>
        <v>33.200000000000003</v>
      </c>
      <c r="R3353" s="169">
        <f t="shared" si="114"/>
        <v>25.900000000000002</v>
      </c>
    </row>
    <row r="3354" spans="13:18" x14ac:dyDescent="0.2">
      <c r="M3354" s="168" t="s">
        <v>63</v>
      </c>
      <c r="N3354" s="14" t="s">
        <v>64</v>
      </c>
      <c r="O3354" s="167">
        <v>41287</v>
      </c>
      <c r="P3354" s="14">
        <v>-21</v>
      </c>
      <c r="Q3354" s="14">
        <f t="shared" si="113"/>
        <v>38</v>
      </c>
      <c r="R3354" s="169">
        <f t="shared" si="114"/>
        <v>31.8</v>
      </c>
    </row>
    <row r="3355" spans="13:18" x14ac:dyDescent="0.2">
      <c r="M3355" s="168" t="s">
        <v>63</v>
      </c>
      <c r="N3355" s="14" t="s">
        <v>64</v>
      </c>
      <c r="O3355" s="167">
        <v>41288</v>
      </c>
      <c r="P3355" s="14">
        <v>-20.399999999999999</v>
      </c>
      <c r="Q3355" s="14">
        <f t="shared" si="113"/>
        <v>37.4</v>
      </c>
      <c r="R3355" s="169">
        <f t="shared" si="114"/>
        <v>36.199999999999996</v>
      </c>
    </row>
    <row r="3356" spans="13:18" x14ac:dyDescent="0.2">
      <c r="M3356" s="168" t="s">
        <v>63</v>
      </c>
      <c r="N3356" s="14" t="s">
        <v>64</v>
      </c>
      <c r="O3356" s="167">
        <v>41289</v>
      </c>
      <c r="P3356" s="14">
        <v>-16.600000000000001</v>
      </c>
      <c r="Q3356" s="14">
        <f t="shared" si="113"/>
        <v>33.6</v>
      </c>
      <c r="R3356" s="169">
        <f t="shared" si="114"/>
        <v>36.333333333333336</v>
      </c>
    </row>
    <row r="3357" spans="13:18" x14ac:dyDescent="0.2">
      <c r="M3357" s="168" t="s">
        <v>63</v>
      </c>
      <c r="N3357" s="14" t="s">
        <v>64</v>
      </c>
      <c r="O3357" s="167">
        <v>41290</v>
      </c>
      <c r="P3357" s="14">
        <v>-15</v>
      </c>
      <c r="Q3357" s="14">
        <f t="shared" si="113"/>
        <v>32</v>
      </c>
      <c r="R3357" s="169">
        <f t="shared" si="114"/>
        <v>34.333333333333336</v>
      </c>
    </row>
    <row r="3358" spans="13:18" x14ac:dyDescent="0.2">
      <c r="M3358" s="168" t="s">
        <v>63</v>
      </c>
      <c r="N3358" s="14" t="s">
        <v>64</v>
      </c>
      <c r="O3358" s="167">
        <v>41291</v>
      </c>
      <c r="P3358" s="14">
        <v>-11.1</v>
      </c>
      <c r="Q3358" s="14">
        <f t="shared" si="113"/>
        <v>28.1</v>
      </c>
      <c r="R3358" s="169">
        <f t="shared" si="114"/>
        <v>31.233333333333331</v>
      </c>
    </row>
    <row r="3359" spans="13:18" x14ac:dyDescent="0.2">
      <c r="M3359" s="168" t="s">
        <v>63</v>
      </c>
      <c r="N3359" s="14" t="s">
        <v>64</v>
      </c>
      <c r="O3359" s="167">
        <v>41292</v>
      </c>
      <c r="P3359" s="14">
        <v>-15.3</v>
      </c>
      <c r="Q3359" s="14">
        <f t="shared" si="113"/>
        <v>32.299999999999997</v>
      </c>
      <c r="R3359" s="169">
        <f t="shared" si="114"/>
        <v>30.8</v>
      </c>
    </row>
    <row r="3360" spans="13:18" x14ac:dyDescent="0.2">
      <c r="M3360" s="168" t="s">
        <v>63</v>
      </c>
      <c r="N3360" s="14" t="s">
        <v>64</v>
      </c>
      <c r="O3360" s="167">
        <v>41293</v>
      </c>
      <c r="P3360" s="14">
        <v>-16.8</v>
      </c>
      <c r="Q3360" s="14">
        <f t="shared" si="113"/>
        <v>33.799999999999997</v>
      </c>
      <c r="R3360" s="169">
        <f t="shared" si="114"/>
        <v>31.399999999999995</v>
      </c>
    </row>
    <row r="3361" spans="13:18" x14ac:dyDescent="0.2">
      <c r="M3361" s="168" t="s">
        <v>63</v>
      </c>
      <c r="N3361" s="14" t="s">
        <v>64</v>
      </c>
      <c r="O3361" s="167">
        <v>41294</v>
      </c>
      <c r="P3361" s="14">
        <v>-9</v>
      </c>
      <c r="Q3361" s="14">
        <f t="shared" si="113"/>
        <v>26</v>
      </c>
      <c r="R3361" s="169">
        <f t="shared" si="114"/>
        <v>30.7</v>
      </c>
    </row>
    <row r="3362" spans="13:18" x14ac:dyDescent="0.2">
      <c r="M3362" s="168" t="s">
        <v>63</v>
      </c>
      <c r="N3362" s="14" t="s">
        <v>64</v>
      </c>
      <c r="O3362" s="167">
        <v>41295</v>
      </c>
      <c r="P3362" s="14">
        <v>-17.8</v>
      </c>
      <c r="Q3362" s="14">
        <f t="shared" si="113"/>
        <v>34.799999999999997</v>
      </c>
      <c r="R3362" s="169">
        <f t="shared" si="114"/>
        <v>31.533333333333331</v>
      </c>
    </row>
    <row r="3363" spans="13:18" x14ac:dyDescent="0.2">
      <c r="M3363" s="168" t="s">
        <v>63</v>
      </c>
      <c r="N3363" s="14" t="s">
        <v>64</v>
      </c>
      <c r="O3363" s="167">
        <v>41296</v>
      </c>
      <c r="P3363" s="14">
        <v>-21.9</v>
      </c>
      <c r="Q3363" s="14">
        <f t="shared" si="113"/>
        <v>38.9</v>
      </c>
      <c r="R3363" s="169">
        <f t="shared" si="114"/>
        <v>33.233333333333327</v>
      </c>
    </row>
    <row r="3364" spans="13:18" x14ac:dyDescent="0.2">
      <c r="M3364" s="168" t="s">
        <v>63</v>
      </c>
      <c r="N3364" s="14" t="s">
        <v>64</v>
      </c>
      <c r="O3364" s="167">
        <v>41297</v>
      </c>
      <c r="P3364" s="14">
        <v>-20.100000000000001</v>
      </c>
      <c r="Q3364" s="14">
        <f t="shared" si="113"/>
        <v>37.1</v>
      </c>
      <c r="R3364" s="169">
        <f t="shared" si="114"/>
        <v>36.93333333333333</v>
      </c>
    </row>
    <row r="3365" spans="13:18" x14ac:dyDescent="0.2">
      <c r="M3365" s="168" t="s">
        <v>63</v>
      </c>
      <c r="N3365" s="14" t="s">
        <v>64</v>
      </c>
      <c r="O3365" s="167">
        <v>41298</v>
      </c>
      <c r="P3365" s="14">
        <v>-14.9</v>
      </c>
      <c r="Q3365" s="14">
        <f t="shared" si="113"/>
        <v>31.9</v>
      </c>
      <c r="R3365" s="169">
        <f t="shared" si="114"/>
        <v>35.966666666666669</v>
      </c>
    </row>
    <row r="3366" spans="13:18" x14ac:dyDescent="0.2">
      <c r="M3366" s="168" t="s">
        <v>63</v>
      </c>
      <c r="N3366" s="14" t="s">
        <v>64</v>
      </c>
      <c r="O3366" s="167">
        <v>41299</v>
      </c>
      <c r="P3366" s="14">
        <v>-19.5</v>
      </c>
      <c r="Q3366" s="14">
        <f t="shared" si="113"/>
        <v>36.5</v>
      </c>
      <c r="R3366" s="169">
        <f t="shared" si="114"/>
        <v>35.166666666666664</v>
      </c>
    </row>
    <row r="3367" spans="13:18" x14ac:dyDescent="0.2">
      <c r="M3367" s="168" t="s">
        <v>63</v>
      </c>
      <c r="N3367" s="14" t="s">
        <v>64</v>
      </c>
      <c r="O3367" s="167">
        <v>41300</v>
      </c>
      <c r="P3367" s="14">
        <v>-8.6</v>
      </c>
      <c r="Q3367" s="14">
        <f t="shared" si="113"/>
        <v>25.6</v>
      </c>
      <c r="R3367" s="169">
        <f t="shared" si="114"/>
        <v>31.333333333333332</v>
      </c>
    </row>
    <row r="3368" spans="13:18" x14ac:dyDescent="0.2">
      <c r="M3368" s="168" t="s">
        <v>63</v>
      </c>
      <c r="N3368" s="14" t="s">
        <v>64</v>
      </c>
      <c r="O3368" s="167">
        <v>41301</v>
      </c>
      <c r="P3368" s="14">
        <v>-5.2</v>
      </c>
      <c r="Q3368" s="14">
        <f t="shared" si="113"/>
        <v>22.2</v>
      </c>
      <c r="R3368" s="169">
        <f t="shared" si="114"/>
        <v>28.099999999999998</v>
      </c>
    </row>
    <row r="3369" spans="13:18" x14ac:dyDescent="0.2">
      <c r="M3369" s="168" t="s">
        <v>63</v>
      </c>
      <c r="N3369" s="14" t="s">
        <v>64</v>
      </c>
      <c r="O3369" s="167">
        <v>41302</v>
      </c>
      <c r="P3369" s="14">
        <v>1.1000000000000001</v>
      </c>
      <c r="Q3369" s="14">
        <f t="shared" si="113"/>
        <v>15.9</v>
      </c>
      <c r="R3369" s="169">
        <f t="shared" si="114"/>
        <v>21.233333333333331</v>
      </c>
    </row>
    <row r="3370" spans="13:18" x14ac:dyDescent="0.2">
      <c r="M3370" s="168" t="s">
        <v>63</v>
      </c>
      <c r="N3370" s="14" t="s">
        <v>64</v>
      </c>
      <c r="O3370" s="167">
        <v>41303</v>
      </c>
      <c r="P3370" s="14">
        <v>0.8</v>
      </c>
      <c r="Q3370" s="14">
        <f t="shared" si="113"/>
        <v>16.2</v>
      </c>
      <c r="R3370" s="169">
        <f t="shared" si="114"/>
        <v>18.099999999999998</v>
      </c>
    </row>
    <row r="3371" spans="13:18" x14ac:dyDescent="0.2">
      <c r="M3371" s="168" t="s">
        <v>63</v>
      </c>
      <c r="N3371" s="14" t="s">
        <v>64</v>
      </c>
      <c r="O3371" s="167">
        <v>41304</v>
      </c>
      <c r="P3371" s="14">
        <v>1.8</v>
      </c>
      <c r="Q3371" s="14">
        <f t="shared" si="113"/>
        <v>15.2</v>
      </c>
      <c r="R3371" s="169">
        <f t="shared" si="114"/>
        <v>15.766666666666666</v>
      </c>
    </row>
    <row r="3372" spans="13:18" x14ac:dyDescent="0.2">
      <c r="M3372" s="168" t="s">
        <v>63</v>
      </c>
      <c r="N3372" s="14" t="s">
        <v>64</v>
      </c>
      <c r="O3372" s="167">
        <v>41305</v>
      </c>
      <c r="P3372" s="14">
        <v>-0.7</v>
      </c>
      <c r="Q3372" s="14">
        <f t="shared" si="113"/>
        <v>17.7</v>
      </c>
      <c r="R3372" s="169">
        <f t="shared" si="114"/>
        <v>16.366666666666664</v>
      </c>
    </row>
    <row r="3373" spans="13:18" x14ac:dyDescent="0.2">
      <c r="M3373" s="168" t="s">
        <v>63</v>
      </c>
      <c r="N3373" s="14" t="s">
        <v>64</v>
      </c>
      <c r="O3373" s="167">
        <v>41306</v>
      </c>
      <c r="P3373" s="14">
        <v>-11.8</v>
      </c>
      <c r="Q3373" s="14">
        <f t="shared" si="113"/>
        <v>28.8</v>
      </c>
      <c r="R3373" s="169">
        <f t="shared" si="114"/>
        <v>20.566666666666666</v>
      </c>
    </row>
    <row r="3374" spans="13:18" x14ac:dyDescent="0.2">
      <c r="M3374" s="168" t="s">
        <v>63</v>
      </c>
      <c r="N3374" s="14" t="s">
        <v>64</v>
      </c>
      <c r="O3374" s="167">
        <v>41307</v>
      </c>
      <c r="P3374" s="14">
        <v>-12.9</v>
      </c>
      <c r="Q3374" s="14">
        <f t="shared" si="113"/>
        <v>29.9</v>
      </c>
      <c r="R3374" s="169">
        <f t="shared" si="114"/>
        <v>25.466666666666669</v>
      </c>
    </row>
    <row r="3375" spans="13:18" x14ac:dyDescent="0.2">
      <c r="M3375" s="168" t="s">
        <v>63</v>
      </c>
      <c r="N3375" s="14" t="s">
        <v>64</v>
      </c>
      <c r="O3375" s="167">
        <v>41308</v>
      </c>
      <c r="P3375" s="14">
        <v>-11.8</v>
      </c>
      <c r="Q3375" s="14">
        <f t="shared" si="113"/>
        <v>28.8</v>
      </c>
      <c r="R3375" s="169">
        <f t="shared" si="114"/>
        <v>29.166666666666668</v>
      </c>
    </row>
    <row r="3376" spans="13:18" x14ac:dyDescent="0.2">
      <c r="M3376" s="168" t="s">
        <v>63</v>
      </c>
      <c r="N3376" s="14" t="s">
        <v>64</v>
      </c>
      <c r="O3376" s="167">
        <v>41309</v>
      </c>
      <c r="P3376" s="14">
        <v>-1.9</v>
      </c>
      <c r="Q3376" s="14">
        <f t="shared" si="113"/>
        <v>18.899999999999999</v>
      </c>
      <c r="R3376" s="169">
        <f t="shared" si="114"/>
        <v>25.866666666666664</v>
      </c>
    </row>
    <row r="3377" spans="13:18" x14ac:dyDescent="0.2">
      <c r="M3377" s="168" t="s">
        <v>63</v>
      </c>
      <c r="N3377" s="14" t="s">
        <v>64</v>
      </c>
      <c r="O3377" s="167">
        <v>41310</v>
      </c>
      <c r="P3377" s="14">
        <v>-3.6</v>
      </c>
      <c r="Q3377" s="14">
        <f t="shared" si="113"/>
        <v>20.6</v>
      </c>
      <c r="R3377" s="169">
        <f t="shared" si="114"/>
        <v>22.766666666666669</v>
      </c>
    </row>
    <row r="3378" spans="13:18" x14ac:dyDescent="0.2">
      <c r="M3378" s="168" t="s">
        <v>63</v>
      </c>
      <c r="N3378" s="14" t="s">
        <v>64</v>
      </c>
      <c r="O3378" s="167">
        <v>41311</v>
      </c>
      <c r="P3378" s="14">
        <v>-1.6</v>
      </c>
      <c r="Q3378" s="14">
        <f t="shared" si="113"/>
        <v>18.600000000000001</v>
      </c>
      <c r="R3378" s="169">
        <f t="shared" si="114"/>
        <v>19.366666666666667</v>
      </c>
    </row>
    <row r="3379" spans="13:18" x14ac:dyDescent="0.2">
      <c r="M3379" s="168" t="s">
        <v>63</v>
      </c>
      <c r="N3379" s="14" t="s">
        <v>64</v>
      </c>
      <c r="O3379" s="167">
        <v>41312</v>
      </c>
      <c r="P3379" s="14">
        <v>-5.2</v>
      </c>
      <c r="Q3379" s="14">
        <f t="shared" si="113"/>
        <v>22.2</v>
      </c>
      <c r="R3379" s="169">
        <f t="shared" si="114"/>
        <v>20.466666666666669</v>
      </c>
    </row>
    <row r="3380" spans="13:18" x14ac:dyDescent="0.2">
      <c r="M3380" s="168" t="s">
        <v>63</v>
      </c>
      <c r="N3380" s="14" t="s">
        <v>64</v>
      </c>
      <c r="O3380" s="167">
        <v>41313</v>
      </c>
      <c r="P3380" s="14">
        <v>-7.5</v>
      </c>
      <c r="Q3380" s="14">
        <f t="shared" si="113"/>
        <v>24.5</v>
      </c>
      <c r="R3380" s="169">
        <f t="shared" si="114"/>
        <v>21.766666666666666</v>
      </c>
    </row>
    <row r="3381" spans="13:18" x14ac:dyDescent="0.2">
      <c r="M3381" s="168" t="s">
        <v>63</v>
      </c>
      <c r="N3381" s="14" t="s">
        <v>64</v>
      </c>
      <c r="O3381" s="167">
        <v>41314</v>
      </c>
      <c r="P3381" s="14">
        <v>-13.8</v>
      </c>
      <c r="Q3381" s="14">
        <f t="shared" si="113"/>
        <v>30.8</v>
      </c>
      <c r="R3381" s="169">
        <f t="shared" si="114"/>
        <v>25.833333333333332</v>
      </c>
    </row>
    <row r="3382" spans="13:18" x14ac:dyDescent="0.2">
      <c r="M3382" s="168" t="s">
        <v>63</v>
      </c>
      <c r="N3382" s="14" t="s">
        <v>64</v>
      </c>
      <c r="O3382" s="167">
        <v>41315</v>
      </c>
      <c r="P3382" s="14">
        <v>-7.9</v>
      </c>
      <c r="Q3382" s="14">
        <f t="shared" si="113"/>
        <v>24.9</v>
      </c>
      <c r="R3382" s="169">
        <f t="shared" si="114"/>
        <v>26.733333333333331</v>
      </c>
    </row>
    <row r="3383" spans="13:18" x14ac:dyDescent="0.2">
      <c r="M3383" s="168" t="s">
        <v>63</v>
      </c>
      <c r="N3383" s="14" t="s">
        <v>64</v>
      </c>
      <c r="O3383" s="167">
        <v>41316</v>
      </c>
      <c r="P3383" s="14">
        <v>-6.6</v>
      </c>
      <c r="Q3383" s="14">
        <f t="shared" si="113"/>
        <v>23.6</v>
      </c>
      <c r="R3383" s="169">
        <f t="shared" si="114"/>
        <v>26.433333333333337</v>
      </c>
    </row>
    <row r="3384" spans="13:18" x14ac:dyDescent="0.2">
      <c r="M3384" s="168" t="s">
        <v>63</v>
      </c>
      <c r="N3384" s="14" t="s">
        <v>64</v>
      </c>
      <c r="O3384" s="167">
        <v>41317</v>
      </c>
      <c r="P3384" s="14">
        <v>-5.5</v>
      </c>
      <c r="Q3384" s="14">
        <f t="shared" si="113"/>
        <v>22.5</v>
      </c>
      <c r="R3384" s="169">
        <f t="shared" si="114"/>
        <v>23.666666666666668</v>
      </c>
    </row>
    <row r="3385" spans="13:18" x14ac:dyDescent="0.2">
      <c r="M3385" s="168" t="s">
        <v>63</v>
      </c>
      <c r="N3385" s="14" t="s">
        <v>64</v>
      </c>
      <c r="O3385" s="167">
        <v>41318</v>
      </c>
      <c r="P3385" s="14">
        <v>-6</v>
      </c>
      <c r="Q3385" s="14">
        <f t="shared" si="113"/>
        <v>23</v>
      </c>
      <c r="R3385" s="169">
        <f t="shared" si="114"/>
        <v>23.033333333333331</v>
      </c>
    </row>
    <row r="3386" spans="13:18" x14ac:dyDescent="0.2">
      <c r="M3386" s="168" t="s">
        <v>63</v>
      </c>
      <c r="N3386" s="14" t="s">
        <v>64</v>
      </c>
      <c r="O3386" s="167">
        <v>41319</v>
      </c>
      <c r="P3386" s="14">
        <v>-4.5999999999999996</v>
      </c>
      <c r="Q3386" s="14">
        <f t="shared" si="113"/>
        <v>21.6</v>
      </c>
      <c r="R3386" s="169">
        <f t="shared" si="114"/>
        <v>22.366666666666664</v>
      </c>
    </row>
    <row r="3387" spans="13:18" x14ac:dyDescent="0.2">
      <c r="M3387" s="168" t="s">
        <v>63</v>
      </c>
      <c r="N3387" s="14" t="s">
        <v>64</v>
      </c>
      <c r="O3387" s="167">
        <v>41320</v>
      </c>
      <c r="P3387" s="14">
        <v>-3.3</v>
      </c>
      <c r="Q3387" s="14">
        <f t="shared" si="113"/>
        <v>20.3</v>
      </c>
      <c r="R3387" s="169">
        <f t="shared" si="114"/>
        <v>21.633333333333336</v>
      </c>
    </row>
    <row r="3388" spans="13:18" x14ac:dyDescent="0.2">
      <c r="M3388" s="168" t="s">
        <v>63</v>
      </c>
      <c r="N3388" s="14" t="s">
        <v>64</v>
      </c>
      <c r="O3388" s="167">
        <v>41321</v>
      </c>
      <c r="P3388" s="14">
        <v>-1.6</v>
      </c>
      <c r="Q3388" s="14">
        <f t="shared" si="113"/>
        <v>18.600000000000001</v>
      </c>
      <c r="R3388" s="169">
        <f t="shared" si="114"/>
        <v>20.166666666666668</v>
      </c>
    </row>
    <row r="3389" spans="13:18" x14ac:dyDescent="0.2">
      <c r="M3389" s="168" t="s">
        <v>63</v>
      </c>
      <c r="N3389" s="14" t="s">
        <v>64</v>
      </c>
      <c r="O3389" s="167">
        <v>41322</v>
      </c>
      <c r="P3389" s="14">
        <v>-0.9</v>
      </c>
      <c r="Q3389" s="14">
        <f t="shared" si="113"/>
        <v>17.899999999999999</v>
      </c>
      <c r="R3389" s="169">
        <f t="shared" si="114"/>
        <v>18.933333333333334</v>
      </c>
    </row>
    <row r="3390" spans="13:18" x14ac:dyDescent="0.2">
      <c r="M3390" s="168" t="s">
        <v>63</v>
      </c>
      <c r="N3390" s="14" t="s">
        <v>64</v>
      </c>
      <c r="O3390" s="167">
        <v>41323</v>
      </c>
      <c r="P3390" s="14">
        <v>-2.4</v>
      </c>
      <c r="Q3390" s="14">
        <f t="shared" si="113"/>
        <v>19.399999999999999</v>
      </c>
      <c r="R3390" s="169">
        <f t="shared" si="114"/>
        <v>18.633333333333333</v>
      </c>
    </row>
    <row r="3391" spans="13:18" x14ac:dyDescent="0.2">
      <c r="M3391" s="168" t="s">
        <v>63</v>
      </c>
      <c r="N3391" s="14" t="s">
        <v>64</v>
      </c>
      <c r="O3391" s="167">
        <v>41324</v>
      </c>
      <c r="P3391" s="14">
        <v>-4.0999999999999996</v>
      </c>
      <c r="Q3391" s="14">
        <f t="shared" si="113"/>
        <v>21.1</v>
      </c>
      <c r="R3391" s="169">
        <f t="shared" si="114"/>
        <v>19.466666666666665</v>
      </c>
    </row>
    <row r="3392" spans="13:18" x14ac:dyDescent="0.2">
      <c r="M3392" s="168" t="s">
        <v>63</v>
      </c>
      <c r="N3392" s="14" t="s">
        <v>64</v>
      </c>
      <c r="O3392" s="167">
        <v>41325</v>
      </c>
      <c r="P3392" s="14">
        <v>-6.9</v>
      </c>
      <c r="Q3392" s="14">
        <f t="shared" si="113"/>
        <v>23.9</v>
      </c>
      <c r="R3392" s="169">
        <f t="shared" si="114"/>
        <v>21.466666666666669</v>
      </c>
    </row>
    <row r="3393" spans="13:18" x14ac:dyDescent="0.2">
      <c r="M3393" s="168" t="s">
        <v>63</v>
      </c>
      <c r="N3393" s="14" t="s">
        <v>64</v>
      </c>
      <c r="O3393" s="167">
        <v>41326</v>
      </c>
      <c r="P3393" s="14">
        <v>-15.2</v>
      </c>
      <c r="Q3393" s="14">
        <f t="shared" si="113"/>
        <v>32.200000000000003</v>
      </c>
      <c r="R3393" s="169">
        <f t="shared" si="114"/>
        <v>25.733333333333334</v>
      </c>
    </row>
    <row r="3394" spans="13:18" x14ac:dyDescent="0.2">
      <c r="M3394" s="168" t="s">
        <v>63</v>
      </c>
      <c r="N3394" s="14" t="s">
        <v>64</v>
      </c>
      <c r="O3394" s="167">
        <v>41327</v>
      </c>
      <c r="P3394" s="14">
        <v>-9.5</v>
      </c>
      <c r="Q3394" s="14">
        <f t="shared" si="113"/>
        <v>26.5</v>
      </c>
      <c r="R3394" s="169">
        <f t="shared" si="114"/>
        <v>27.533333333333331</v>
      </c>
    </row>
    <row r="3395" spans="13:18" x14ac:dyDescent="0.2">
      <c r="M3395" s="168" t="s">
        <v>63</v>
      </c>
      <c r="N3395" s="14" t="s">
        <v>64</v>
      </c>
      <c r="O3395" s="167">
        <v>41328</v>
      </c>
      <c r="P3395" s="14">
        <v>-1.1000000000000001</v>
      </c>
      <c r="Q3395" s="14">
        <f t="shared" si="113"/>
        <v>18.100000000000001</v>
      </c>
      <c r="R3395" s="169">
        <f t="shared" si="114"/>
        <v>25.600000000000005</v>
      </c>
    </row>
    <row r="3396" spans="13:18" x14ac:dyDescent="0.2">
      <c r="M3396" s="168" t="s">
        <v>63</v>
      </c>
      <c r="N3396" s="14" t="s">
        <v>64</v>
      </c>
      <c r="O3396" s="167">
        <v>41329</v>
      </c>
      <c r="P3396" s="14">
        <v>-1.5</v>
      </c>
      <c r="Q3396" s="14">
        <f t="shared" si="113"/>
        <v>18.5</v>
      </c>
      <c r="R3396" s="169">
        <f t="shared" si="114"/>
        <v>21.033333333333335</v>
      </c>
    </row>
    <row r="3397" spans="13:18" x14ac:dyDescent="0.2">
      <c r="M3397" s="168" t="s">
        <v>63</v>
      </c>
      <c r="N3397" s="14" t="s">
        <v>64</v>
      </c>
      <c r="O3397" s="167">
        <v>41330</v>
      </c>
      <c r="P3397" s="14">
        <v>-6.8</v>
      </c>
      <c r="Q3397" s="14">
        <f t="shared" si="113"/>
        <v>23.8</v>
      </c>
      <c r="R3397" s="169">
        <f t="shared" si="114"/>
        <v>20.133333333333336</v>
      </c>
    </row>
    <row r="3398" spans="13:18" x14ac:dyDescent="0.2">
      <c r="M3398" s="168" t="s">
        <v>63</v>
      </c>
      <c r="N3398" s="14" t="s">
        <v>64</v>
      </c>
      <c r="O3398" s="167">
        <v>41331</v>
      </c>
      <c r="P3398" s="14">
        <v>-8.3000000000000007</v>
      </c>
      <c r="Q3398" s="14">
        <f t="shared" si="113"/>
        <v>25.3</v>
      </c>
      <c r="R3398" s="169">
        <f t="shared" si="114"/>
        <v>22.533333333333331</v>
      </c>
    </row>
    <row r="3399" spans="13:18" x14ac:dyDescent="0.2">
      <c r="M3399" s="168" t="s">
        <v>63</v>
      </c>
      <c r="N3399" s="14" t="s">
        <v>64</v>
      </c>
      <c r="O3399" s="167">
        <v>41332</v>
      </c>
      <c r="P3399" s="14">
        <v>-5.9</v>
      </c>
      <c r="Q3399" s="14">
        <f t="shared" si="113"/>
        <v>22.9</v>
      </c>
      <c r="R3399" s="169">
        <f t="shared" si="114"/>
        <v>24</v>
      </c>
    </row>
    <row r="3400" spans="13:18" x14ac:dyDescent="0.2">
      <c r="M3400" s="168" t="s">
        <v>63</v>
      </c>
      <c r="N3400" s="14" t="s">
        <v>64</v>
      </c>
      <c r="O3400" s="167">
        <v>41333</v>
      </c>
      <c r="P3400" s="14">
        <v>-2.1</v>
      </c>
      <c r="Q3400" s="14">
        <f t="shared" si="113"/>
        <v>19.100000000000001</v>
      </c>
      <c r="R3400" s="169">
        <f t="shared" si="114"/>
        <v>22.433333333333337</v>
      </c>
    </row>
    <row r="3401" spans="13:18" x14ac:dyDescent="0.2">
      <c r="M3401" s="168" t="s">
        <v>63</v>
      </c>
      <c r="N3401" s="14" t="s">
        <v>64</v>
      </c>
      <c r="O3401" s="167">
        <v>41334</v>
      </c>
      <c r="P3401" s="14">
        <v>1.6</v>
      </c>
      <c r="Q3401" s="14">
        <f t="shared" si="113"/>
        <v>15.4</v>
      </c>
      <c r="R3401" s="169">
        <f t="shared" si="114"/>
        <v>19.133333333333333</v>
      </c>
    </row>
    <row r="3402" spans="13:18" x14ac:dyDescent="0.2">
      <c r="M3402" s="168" t="s">
        <v>63</v>
      </c>
      <c r="N3402" s="14" t="s">
        <v>64</v>
      </c>
      <c r="O3402" s="167">
        <v>41335</v>
      </c>
      <c r="P3402" s="14">
        <v>2.1</v>
      </c>
      <c r="Q3402" s="14">
        <f t="shared" si="113"/>
        <v>14.9</v>
      </c>
      <c r="R3402" s="169">
        <f t="shared" si="114"/>
        <v>16.466666666666665</v>
      </c>
    </row>
    <row r="3403" spans="13:18" x14ac:dyDescent="0.2">
      <c r="M3403" s="168" t="s">
        <v>63</v>
      </c>
      <c r="N3403" s="14" t="s">
        <v>64</v>
      </c>
      <c r="O3403" s="167">
        <v>41336</v>
      </c>
      <c r="P3403" s="14">
        <v>0.5</v>
      </c>
      <c r="Q3403" s="14">
        <f t="shared" si="113"/>
        <v>16.5</v>
      </c>
      <c r="R3403" s="169">
        <f t="shared" si="114"/>
        <v>15.6</v>
      </c>
    </row>
    <row r="3404" spans="13:18" x14ac:dyDescent="0.2">
      <c r="M3404" s="168" t="s">
        <v>63</v>
      </c>
      <c r="N3404" s="14" t="s">
        <v>64</v>
      </c>
      <c r="O3404" s="167">
        <v>41337</v>
      </c>
      <c r="P3404" s="14">
        <v>-0.9</v>
      </c>
      <c r="Q3404" s="14">
        <f t="shared" si="113"/>
        <v>17.899999999999999</v>
      </c>
      <c r="R3404" s="169">
        <f t="shared" si="114"/>
        <v>16.433333333333334</v>
      </c>
    </row>
    <row r="3405" spans="13:18" x14ac:dyDescent="0.2">
      <c r="M3405" s="168" t="s">
        <v>63</v>
      </c>
      <c r="N3405" s="14" t="s">
        <v>64</v>
      </c>
      <c r="O3405" s="167">
        <v>41338</v>
      </c>
      <c r="P3405" s="14">
        <v>-3.3</v>
      </c>
      <c r="Q3405" s="14">
        <f t="shared" ref="Q3405:Q3468" si="115">IF($D$45&gt;P3405,$D$45-P3405,0)</f>
        <v>20.3</v>
      </c>
      <c r="R3405" s="169">
        <f t="shared" si="114"/>
        <v>18.233333333333334</v>
      </c>
    </row>
    <row r="3406" spans="13:18" x14ac:dyDescent="0.2">
      <c r="M3406" s="168" t="s">
        <v>63</v>
      </c>
      <c r="N3406" s="14" t="s">
        <v>64</v>
      </c>
      <c r="O3406" s="167">
        <v>41339</v>
      </c>
      <c r="P3406" s="14">
        <v>-2.5</v>
      </c>
      <c r="Q3406" s="14">
        <f t="shared" si="115"/>
        <v>19.5</v>
      </c>
      <c r="R3406" s="169">
        <f t="shared" si="114"/>
        <v>19.233333333333334</v>
      </c>
    </row>
    <row r="3407" spans="13:18" x14ac:dyDescent="0.2">
      <c r="M3407" s="168" t="s">
        <v>63</v>
      </c>
      <c r="N3407" s="14" t="s">
        <v>64</v>
      </c>
      <c r="O3407" s="167">
        <v>41340</v>
      </c>
      <c r="P3407" s="14">
        <v>-7.4</v>
      </c>
      <c r="Q3407" s="14">
        <f t="shared" si="115"/>
        <v>24.4</v>
      </c>
      <c r="R3407" s="169">
        <f t="shared" ref="R3407:R3470" si="116">AVERAGE(Q3405:Q3407)</f>
        <v>21.399999999999995</v>
      </c>
    </row>
    <row r="3408" spans="13:18" x14ac:dyDescent="0.2">
      <c r="M3408" s="168" t="s">
        <v>63</v>
      </c>
      <c r="N3408" s="14" t="s">
        <v>64</v>
      </c>
      <c r="O3408" s="167">
        <v>41341</v>
      </c>
      <c r="P3408" s="14">
        <v>-8.1999999999999993</v>
      </c>
      <c r="Q3408" s="14">
        <f t="shared" si="115"/>
        <v>25.2</v>
      </c>
      <c r="R3408" s="169">
        <f t="shared" si="116"/>
        <v>23.033333333333331</v>
      </c>
    </row>
    <row r="3409" spans="13:18" x14ac:dyDescent="0.2">
      <c r="M3409" s="168" t="s">
        <v>63</v>
      </c>
      <c r="N3409" s="14" t="s">
        <v>64</v>
      </c>
      <c r="O3409" s="167">
        <v>41342</v>
      </c>
      <c r="P3409" s="14">
        <v>-6.8</v>
      </c>
      <c r="Q3409" s="14">
        <f t="shared" si="115"/>
        <v>23.8</v>
      </c>
      <c r="R3409" s="169">
        <f t="shared" si="116"/>
        <v>24.466666666666665</v>
      </c>
    </row>
    <row r="3410" spans="13:18" x14ac:dyDescent="0.2">
      <c r="M3410" s="168" t="s">
        <v>63</v>
      </c>
      <c r="N3410" s="14" t="s">
        <v>64</v>
      </c>
      <c r="O3410" s="167">
        <v>41343</v>
      </c>
      <c r="P3410" s="14">
        <v>-12.8</v>
      </c>
      <c r="Q3410" s="14">
        <f t="shared" si="115"/>
        <v>29.8</v>
      </c>
      <c r="R3410" s="169">
        <f t="shared" si="116"/>
        <v>26.266666666666666</v>
      </c>
    </row>
    <row r="3411" spans="13:18" x14ac:dyDescent="0.2">
      <c r="M3411" s="168" t="s">
        <v>63</v>
      </c>
      <c r="N3411" s="14" t="s">
        <v>64</v>
      </c>
      <c r="O3411" s="167">
        <v>41344</v>
      </c>
      <c r="P3411" s="14">
        <v>-9.3000000000000007</v>
      </c>
      <c r="Q3411" s="14">
        <f t="shared" si="115"/>
        <v>26.3</v>
      </c>
      <c r="R3411" s="169">
        <f t="shared" si="116"/>
        <v>26.633333333333336</v>
      </c>
    </row>
    <row r="3412" spans="13:18" x14ac:dyDescent="0.2">
      <c r="M3412" s="168" t="s">
        <v>63</v>
      </c>
      <c r="N3412" s="14" t="s">
        <v>64</v>
      </c>
      <c r="O3412" s="167">
        <v>41345</v>
      </c>
      <c r="P3412" s="14">
        <v>-4.7</v>
      </c>
      <c r="Q3412" s="14">
        <f t="shared" si="115"/>
        <v>21.7</v>
      </c>
      <c r="R3412" s="169">
        <f t="shared" si="116"/>
        <v>25.933333333333334</v>
      </c>
    </row>
    <row r="3413" spans="13:18" x14ac:dyDescent="0.2">
      <c r="M3413" s="168" t="s">
        <v>63</v>
      </c>
      <c r="N3413" s="14" t="s">
        <v>64</v>
      </c>
      <c r="O3413" s="167">
        <v>41346</v>
      </c>
      <c r="P3413" s="14">
        <v>-8.5</v>
      </c>
      <c r="Q3413" s="14">
        <f t="shared" si="115"/>
        <v>25.5</v>
      </c>
      <c r="R3413" s="169">
        <f t="shared" si="116"/>
        <v>24.5</v>
      </c>
    </row>
    <row r="3414" spans="13:18" x14ac:dyDescent="0.2">
      <c r="M3414" s="168" t="s">
        <v>63</v>
      </c>
      <c r="N3414" s="14" t="s">
        <v>64</v>
      </c>
      <c r="O3414" s="167">
        <v>41347</v>
      </c>
      <c r="P3414" s="14">
        <v>-11.3</v>
      </c>
      <c r="Q3414" s="14">
        <f t="shared" si="115"/>
        <v>28.3</v>
      </c>
      <c r="R3414" s="169">
        <f t="shared" si="116"/>
        <v>25.166666666666668</v>
      </c>
    </row>
    <row r="3415" spans="13:18" x14ac:dyDescent="0.2">
      <c r="M3415" s="168" t="s">
        <v>63</v>
      </c>
      <c r="N3415" s="14" t="s">
        <v>64</v>
      </c>
      <c r="O3415" s="167">
        <v>41348</v>
      </c>
      <c r="P3415" s="14">
        <v>-9.1999999999999993</v>
      </c>
      <c r="Q3415" s="14">
        <f t="shared" si="115"/>
        <v>26.2</v>
      </c>
      <c r="R3415" s="169">
        <f t="shared" si="116"/>
        <v>26.666666666666668</v>
      </c>
    </row>
    <row r="3416" spans="13:18" x14ac:dyDescent="0.2">
      <c r="M3416" s="168" t="s">
        <v>63</v>
      </c>
      <c r="N3416" s="14" t="s">
        <v>64</v>
      </c>
      <c r="O3416" s="167">
        <v>41349</v>
      </c>
      <c r="P3416" s="14">
        <v>-3.8</v>
      </c>
      <c r="Q3416" s="14">
        <f t="shared" si="115"/>
        <v>20.8</v>
      </c>
      <c r="R3416" s="169">
        <f t="shared" si="116"/>
        <v>25.099999999999998</v>
      </c>
    </row>
    <row r="3417" spans="13:18" x14ac:dyDescent="0.2">
      <c r="M3417" s="168" t="s">
        <v>63</v>
      </c>
      <c r="N3417" s="14" t="s">
        <v>64</v>
      </c>
      <c r="O3417" s="167">
        <v>41350</v>
      </c>
      <c r="P3417" s="14">
        <v>-5.6</v>
      </c>
      <c r="Q3417" s="14">
        <f t="shared" si="115"/>
        <v>22.6</v>
      </c>
      <c r="R3417" s="169">
        <f t="shared" si="116"/>
        <v>23.2</v>
      </c>
    </row>
    <row r="3418" spans="13:18" x14ac:dyDescent="0.2">
      <c r="M3418" s="168" t="s">
        <v>63</v>
      </c>
      <c r="N3418" s="14" t="s">
        <v>64</v>
      </c>
      <c r="O3418" s="167">
        <v>41351</v>
      </c>
      <c r="P3418" s="14">
        <v>-5.8</v>
      </c>
      <c r="Q3418" s="14">
        <f t="shared" si="115"/>
        <v>22.8</v>
      </c>
      <c r="R3418" s="169">
        <f t="shared" si="116"/>
        <v>22.066666666666666</v>
      </c>
    </row>
    <row r="3419" spans="13:18" x14ac:dyDescent="0.2">
      <c r="M3419" s="168" t="s">
        <v>63</v>
      </c>
      <c r="N3419" s="14" t="s">
        <v>64</v>
      </c>
      <c r="O3419" s="167">
        <v>41352</v>
      </c>
      <c r="P3419" s="14">
        <v>-8.4</v>
      </c>
      <c r="Q3419" s="14">
        <f t="shared" si="115"/>
        <v>25.4</v>
      </c>
      <c r="R3419" s="169">
        <f t="shared" si="116"/>
        <v>23.600000000000005</v>
      </c>
    </row>
    <row r="3420" spans="13:18" x14ac:dyDescent="0.2">
      <c r="M3420" s="168" t="s">
        <v>63</v>
      </c>
      <c r="N3420" s="14" t="s">
        <v>64</v>
      </c>
      <c r="O3420" s="167">
        <v>41353</v>
      </c>
      <c r="P3420" s="14">
        <v>-6.1</v>
      </c>
      <c r="Q3420" s="14">
        <f t="shared" si="115"/>
        <v>23.1</v>
      </c>
      <c r="R3420" s="169">
        <f t="shared" si="116"/>
        <v>23.766666666666669</v>
      </c>
    </row>
    <row r="3421" spans="13:18" x14ac:dyDescent="0.2">
      <c r="M3421" s="168" t="s">
        <v>63</v>
      </c>
      <c r="N3421" s="14" t="s">
        <v>64</v>
      </c>
      <c r="O3421" s="167">
        <v>41354</v>
      </c>
      <c r="P3421" s="14">
        <v>-6</v>
      </c>
      <c r="Q3421" s="14">
        <f t="shared" si="115"/>
        <v>23</v>
      </c>
      <c r="R3421" s="169">
        <f t="shared" si="116"/>
        <v>23.833333333333332</v>
      </c>
    </row>
    <row r="3422" spans="13:18" x14ac:dyDescent="0.2">
      <c r="M3422" s="168" t="s">
        <v>63</v>
      </c>
      <c r="N3422" s="14" t="s">
        <v>64</v>
      </c>
      <c r="O3422" s="167">
        <v>41355</v>
      </c>
      <c r="P3422" s="14">
        <v>-10.199999999999999</v>
      </c>
      <c r="Q3422" s="14">
        <f t="shared" si="115"/>
        <v>27.2</v>
      </c>
      <c r="R3422" s="169">
        <f t="shared" si="116"/>
        <v>24.433333333333334</v>
      </c>
    </row>
    <row r="3423" spans="13:18" x14ac:dyDescent="0.2">
      <c r="M3423" s="168" t="s">
        <v>63</v>
      </c>
      <c r="N3423" s="14" t="s">
        <v>64</v>
      </c>
      <c r="O3423" s="167">
        <v>41356</v>
      </c>
      <c r="P3423" s="14">
        <v>-9.1999999999999993</v>
      </c>
      <c r="Q3423" s="14">
        <f t="shared" si="115"/>
        <v>26.2</v>
      </c>
      <c r="R3423" s="169">
        <f t="shared" si="116"/>
        <v>25.466666666666669</v>
      </c>
    </row>
    <row r="3424" spans="13:18" x14ac:dyDescent="0.2">
      <c r="M3424" s="168" t="s">
        <v>63</v>
      </c>
      <c r="N3424" s="14" t="s">
        <v>64</v>
      </c>
      <c r="O3424" s="167">
        <v>41357</v>
      </c>
      <c r="P3424" s="14">
        <v>-6</v>
      </c>
      <c r="Q3424" s="14">
        <f t="shared" si="115"/>
        <v>23</v>
      </c>
      <c r="R3424" s="169">
        <f t="shared" si="116"/>
        <v>25.466666666666669</v>
      </c>
    </row>
    <row r="3425" spans="13:18" x14ac:dyDescent="0.2">
      <c r="M3425" s="168" t="s">
        <v>63</v>
      </c>
      <c r="N3425" s="14" t="s">
        <v>64</v>
      </c>
      <c r="O3425" s="167">
        <v>41358</v>
      </c>
      <c r="P3425" s="14">
        <v>-2.5</v>
      </c>
      <c r="Q3425" s="14">
        <f t="shared" si="115"/>
        <v>19.5</v>
      </c>
      <c r="R3425" s="169">
        <f t="shared" si="116"/>
        <v>22.900000000000002</v>
      </c>
    </row>
    <row r="3426" spans="13:18" x14ac:dyDescent="0.2">
      <c r="M3426" s="168" t="s">
        <v>63</v>
      </c>
      <c r="N3426" s="14" t="s">
        <v>64</v>
      </c>
      <c r="O3426" s="167">
        <v>41359</v>
      </c>
      <c r="P3426" s="14">
        <v>-4</v>
      </c>
      <c r="Q3426" s="14">
        <f t="shared" si="115"/>
        <v>21</v>
      </c>
      <c r="R3426" s="169">
        <f t="shared" si="116"/>
        <v>21.166666666666668</v>
      </c>
    </row>
    <row r="3427" spans="13:18" x14ac:dyDescent="0.2">
      <c r="M3427" s="168" t="s">
        <v>63</v>
      </c>
      <c r="N3427" s="14" t="s">
        <v>64</v>
      </c>
      <c r="O3427" s="167">
        <v>41360</v>
      </c>
      <c r="P3427" s="14">
        <v>-4.9000000000000004</v>
      </c>
      <c r="Q3427" s="14">
        <f t="shared" si="115"/>
        <v>21.9</v>
      </c>
      <c r="R3427" s="169">
        <f t="shared" si="116"/>
        <v>20.8</v>
      </c>
    </row>
    <row r="3428" spans="13:18" x14ac:dyDescent="0.2">
      <c r="M3428" s="168" t="s">
        <v>63</v>
      </c>
      <c r="N3428" s="14" t="s">
        <v>64</v>
      </c>
      <c r="O3428" s="167">
        <v>41361</v>
      </c>
      <c r="P3428" s="14">
        <v>-4.4000000000000004</v>
      </c>
      <c r="Q3428" s="14">
        <f t="shared" si="115"/>
        <v>21.4</v>
      </c>
      <c r="R3428" s="169">
        <f t="shared" si="116"/>
        <v>21.433333333333334</v>
      </c>
    </row>
    <row r="3429" spans="13:18" x14ac:dyDescent="0.2">
      <c r="M3429" s="168" t="s">
        <v>63</v>
      </c>
      <c r="N3429" s="14" t="s">
        <v>64</v>
      </c>
      <c r="O3429" s="167">
        <v>41362</v>
      </c>
      <c r="P3429" s="14">
        <v>-2.8</v>
      </c>
      <c r="Q3429" s="14">
        <f t="shared" si="115"/>
        <v>19.8</v>
      </c>
      <c r="R3429" s="169">
        <f t="shared" si="116"/>
        <v>21.033333333333331</v>
      </c>
    </row>
    <row r="3430" spans="13:18" x14ac:dyDescent="0.2">
      <c r="M3430" s="168" t="s">
        <v>63</v>
      </c>
      <c r="N3430" s="14" t="s">
        <v>64</v>
      </c>
      <c r="O3430" s="167">
        <v>41363</v>
      </c>
      <c r="P3430" s="14">
        <v>-2.7</v>
      </c>
      <c r="Q3430" s="14">
        <f t="shared" si="115"/>
        <v>19.7</v>
      </c>
      <c r="R3430" s="169">
        <f t="shared" si="116"/>
        <v>20.3</v>
      </c>
    </row>
    <row r="3431" spans="13:18" x14ac:dyDescent="0.2">
      <c r="M3431" s="168" t="s">
        <v>63</v>
      </c>
      <c r="N3431" s="14" t="s">
        <v>64</v>
      </c>
      <c r="O3431" s="167">
        <v>41364</v>
      </c>
      <c r="P3431" s="14">
        <v>-3.5</v>
      </c>
      <c r="Q3431" s="14">
        <f t="shared" si="115"/>
        <v>20.5</v>
      </c>
      <c r="R3431" s="169">
        <f t="shared" si="116"/>
        <v>20</v>
      </c>
    </row>
    <row r="3432" spans="13:18" x14ac:dyDescent="0.2">
      <c r="M3432" s="168" t="s">
        <v>63</v>
      </c>
      <c r="N3432" s="14" t="s">
        <v>64</v>
      </c>
      <c r="O3432" s="167">
        <v>41365</v>
      </c>
      <c r="P3432" s="14">
        <v>-1.6</v>
      </c>
      <c r="Q3432" s="14">
        <f t="shared" si="115"/>
        <v>18.600000000000001</v>
      </c>
      <c r="R3432" s="169">
        <f t="shared" si="116"/>
        <v>19.600000000000001</v>
      </c>
    </row>
    <row r="3433" spans="13:18" x14ac:dyDescent="0.2">
      <c r="M3433" s="168" t="s">
        <v>63</v>
      </c>
      <c r="N3433" s="14" t="s">
        <v>64</v>
      </c>
      <c r="O3433" s="167">
        <v>41366</v>
      </c>
      <c r="P3433" s="14">
        <v>-0.6</v>
      </c>
      <c r="Q3433" s="14">
        <f t="shared" si="115"/>
        <v>17.600000000000001</v>
      </c>
      <c r="R3433" s="169">
        <f t="shared" si="116"/>
        <v>18.900000000000002</v>
      </c>
    </row>
    <row r="3434" spans="13:18" x14ac:dyDescent="0.2">
      <c r="M3434" s="168" t="s">
        <v>63</v>
      </c>
      <c r="N3434" s="14" t="s">
        <v>64</v>
      </c>
      <c r="O3434" s="167">
        <v>41367</v>
      </c>
      <c r="P3434" s="14">
        <v>0.1</v>
      </c>
      <c r="Q3434" s="14">
        <f t="shared" si="115"/>
        <v>16.899999999999999</v>
      </c>
      <c r="R3434" s="169">
        <f t="shared" si="116"/>
        <v>17.7</v>
      </c>
    </row>
    <row r="3435" spans="13:18" x14ac:dyDescent="0.2">
      <c r="M3435" s="168" t="s">
        <v>63</v>
      </c>
      <c r="N3435" s="14" t="s">
        <v>64</v>
      </c>
      <c r="O3435" s="167">
        <v>41368</v>
      </c>
      <c r="P3435" s="14">
        <v>1.1000000000000001</v>
      </c>
      <c r="Q3435" s="14">
        <f t="shared" si="115"/>
        <v>15.9</v>
      </c>
      <c r="R3435" s="169">
        <f t="shared" si="116"/>
        <v>16.8</v>
      </c>
    </row>
    <row r="3436" spans="13:18" x14ac:dyDescent="0.2">
      <c r="M3436" s="168" t="s">
        <v>63</v>
      </c>
      <c r="N3436" s="14" t="s">
        <v>64</v>
      </c>
      <c r="O3436" s="167">
        <v>41369</v>
      </c>
      <c r="P3436" s="14">
        <v>0.3</v>
      </c>
      <c r="Q3436" s="14">
        <f t="shared" si="115"/>
        <v>16.7</v>
      </c>
      <c r="R3436" s="169">
        <f t="shared" si="116"/>
        <v>16.5</v>
      </c>
    </row>
    <row r="3437" spans="13:18" x14ac:dyDescent="0.2">
      <c r="M3437" s="168" t="s">
        <v>63</v>
      </c>
      <c r="N3437" s="14" t="s">
        <v>64</v>
      </c>
      <c r="O3437" s="167">
        <v>41370</v>
      </c>
      <c r="P3437" s="14">
        <v>-0.1</v>
      </c>
      <c r="Q3437" s="14">
        <f t="shared" si="115"/>
        <v>17.100000000000001</v>
      </c>
      <c r="R3437" s="169">
        <f t="shared" si="116"/>
        <v>16.566666666666666</v>
      </c>
    </row>
    <row r="3438" spans="13:18" x14ac:dyDescent="0.2">
      <c r="M3438" s="168" t="s">
        <v>63</v>
      </c>
      <c r="N3438" s="14" t="s">
        <v>64</v>
      </c>
      <c r="O3438" s="167">
        <v>41371</v>
      </c>
      <c r="P3438" s="14">
        <v>0.4</v>
      </c>
      <c r="Q3438" s="14">
        <f t="shared" si="115"/>
        <v>16.600000000000001</v>
      </c>
      <c r="R3438" s="169">
        <f t="shared" si="116"/>
        <v>16.8</v>
      </c>
    </row>
    <row r="3439" spans="13:18" x14ac:dyDescent="0.2">
      <c r="M3439" s="168" t="s">
        <v>63</v>
      </c>
      <c r="N3439" s="14" t="s">
        <v>64</v>
      </c>
      <c r="O3439" s="167">
        <v>41372</v>
      </c>
      <c r="P3439" s="14">
        <v>-1.1000000000000001</v>
      </c>
      <c r="Q3439" s="14">
        <f t="shared" si="115"/>
        <v>18.100000000000001</v>
      </c>
      <c r="R3439" s="169">
        <f t="shared" si="116"/>
        <v>17.266666666666669</v>
      </c>
    </row>
    <row r="3440" spans="13:18" x14ac:dyDescent="0.2">
      <c r="M3440" s="168" t="s">
        <v>63</v>
      </c>
      <c r="N3440" s="14" t="s">
        <v>64</v>
      </c>
      <c r="O3440" s="167">
        <v>41373</v>
      </c>
      <c r="P3440" s="14">
        <v>-2.2000000000000002</v>
      </c>
      <c r="Q3440" s="14">
        <f t="shared" si="115"/>
        <v>19.2</v>
      </c>
      <c r="R3440" s="169">
        <f t="shared" si="116"/>
        <v>17.966666666666669</v>
      </c>
    </row>
    <row r="3441" spans="13:18" x14ac:dyDescent="0.2">
      <c r="M3441" s="168" t="s">
        <v>63</v>
      </c>
      <c r="N3441" s="14" t="s">
        <v>64</v>
      </c>
      <c r="O3441" s="167">
        <v>41374</v>
      </c>
      <c r="P3441" s="14">
        <v>-1</v>
      </c>
      <c r="Q3441" s="14">
        <f t="shared" si="115"/>
        <v>18</v>
      </c>
      <c r="R3441" s="169">
        <f t="shared" si="116"/>
        <v>18.433333333333334</v>
      </c>
    </row>
    <row r="3442" spans="13:18" x14ac:dyDescent="0.2">
      <c r="M3442" s="168" t="s">
        <v>63</v>
      </c>
      <c r="N3442" s="14" t="s">
        <v>64</v>
      </c>
      <c r="O3442" s="167">
        <v>41375</v>
      </c>
      <c r="P3442" s="14">
        <v>0.5</v>
      </c>
      <c r="Q3442" s="14">
        <f t="shared" si="115"/>
        <v>16.5</v>
      </c>
      <c r="R3442" s="169">
        <f t="shared" si="116"/>
        <v>17.900000000000002</v>
      </c>
    </row>
    <row r="3443" spans="13:18" x14ac:dyDescent="0.2">
      <c r="M3443" s="168" t="s">
        <v>63</v>
      </c>
      <c r="N3443" s="14" t="s">
        <v>64</v>
      </c>
      <c r="O3443" s="167">
        <v>41376</v>
      </c>
      <c r="P3443" s="14">
        <v>2.1</v>
      </c>
      <c r="Q3443" s="14">
        <f t="shared" si="115"/>
        <v>14.9</v>
      </c>
      <c r="R3443" s="169">
        <f t="shared" si="116"/>
        <v>16.466666666666665</v>
      </c>
    </row>
    <row r="3444" spans="13:18" x14ac:dyDescent="0.2">
      <c r="M3444" s="168" t="s">
        <v>63</v>
      </c>
      <c r="N3444" s="14" t="s">
        <v>64</v>
      </c>
      <c r="O3444" s="167">
        <v>41377</v>
      </c>
      <c r="P3444" s="14">
        <v>1.8</v>
      </c>
      <c r="Q3444" s="14">
        <f t="shared" si="115"/>
        <v>15.2</v>
      </c>
      <c r="R3444" s="169">
        <f t="shared" si="116"/>
        <v>15.533333333333331</v>
      </c>
    </row>
    <row r="3445" spans="13:18" x14ac:dyDescent="0.2">
      <c r="M3445" s="168" t="s">
        <v>63</v>
      </c>
      <c r="N3445" s="14" t="s">
        <v>64</v>
      </c>
      <c r="O3445" s="167">
        <v>41378</v>
      </c>
      <c r="P3445" s="14">
        <v>2.6</v>
      </c>
      <c r="Q3445" s="14">
        <f t="shared" si="115"/>
        <v>14.4</v>
      </c>
      <c r="R3445" s="169">
        <f t="shared" si="116"/>
        <v>14.833333333333334</v>
      </c>
    </row>
    <row r="3446" spans="13:18" x14ac:dyDescent="0.2">
      <c r="M3446" s="168" t="s">
        <v>63</v>
      </c>
      <c r="N3446" s="14" t="s">
        <v>64</v>
      </c>
      <c r="O3446" s="167">
        <v>41379</v>
      </c>
      <c r="P3446" s="14">
        <v>7.2</v>
      </c>
      <c r="Q3446" s="14">
        <f t="shared" si="115"/>
        <v>9.8000000000000007</v>
      </c>
      <c r="R3446" s="169">
        <f t="shared" si="116"/>
        <v>13.133333333333335</v>
      </c>
    </row>
    <row r="3447" spans="13:18" x14ac:dyDescent="0.2">
      <c r="M3447" s="168" t="s">
        <v>63</v>
      </c>
      <c r="N3447" s="14" t="s">
        <v>64</v>
      </c>
      <c r="O3447" s="167">
        <v>41380</v>
      </c>
      <c r="P3447" s="14">
        <v>6.5</v>
      </c>
      <c r="Q3447" s="14">
        <f t="shared" si="115"/>
        <v>10.5</v>
      </c>
      <c r="R3447" s="169">
        <f t="shared" si="116"/>
        <v>11.566666666666668</v>
      </c>
    </row>
    <row r="3448" spans="13:18" x14ac:dyDescent="0.2">
      <c r="M3448" s="168" t="s">
        <v>63</v>
      </c>
      <c r="N3448" s="14" t="s">
        <v>64</v>
      </c>
      <c r="O3448" s="167">
        <v>41381</v>
      </c>
      <c r="P3448" s="14">
        <v>7.8</v>
      </c>
      <c r="Q3448" s="14">
        <f t="shared" si="115"/>
        <v>9.1999999999999993</v>
      </c>
      <c r="R3448" s="169">
        <f t="shared" si="116"/>
        <v>9.8333333333333339</v>
      </c>
    </row>
    <row r="3449" spans="13:18" x14ac:dyDescent="0.2">
      <c r="M3449" s="168" t="s">
        <v>63</v>
      </c>
      <c r="N3449" s="14" t="s">
        <v>64</v>
      </c>
      <c r="O3449" s="167">
        <v>41382</v>
      </c>
      <c r="P3449" s="14">
        <v>6.6</v>
      </c>
      <c r="Q3449" s="14">
        <f t="shared" si="115"/>
        <v>10.4</v>
      </c>
      <c r="R3449" s="169">
        <f t="shared" si="116"/>
        <v>10.033333333333333</v>
      </c>
    </row>
    <row r="3450" spans="13:18" x14ac:dyDescent="0.2">
      <c r="M3450" s="168" t="s">
        <v>63</v>
      </c>
      <c r="N3450" s="14" t="s">
        <v>64</v>
      </c>
      <c r="O3450" s="167">
        <v>41383</v>
      </c>
      <c r="P3450" s="14">
        <v>5.3</v>
      </c>
      <c r="Q3450" s="14">
        <f t="shared" si="115"/>
        <v>11.7</v>
      </c>
      <c r="R3450" s="169">
        <f t="shared" si="116"/>
        <v>10.433333333333334</v>
      </c>
    </row>
    <row r="3451" spans="13:18" x14ac:dyDescent="0.2">
      <c r="M3451" s="168" t="s">
        <v>63</v>
      </c>
      <c r="N3451" s="14" t="s">
        <v>64</v>
      </c>
      <c r="O3451" s="167">
        <v>41384</v>
      </c>
      <c r="P3451" s="14">
        <v>4.2</v>
      </c>
      <c r="Q3451" s="14">
        <f t="shared" si="115"/>
        <v>12.8</v>
      </c>
      <c r="R3451" s="169">
        <f t="shared" si="116"/>
        <v>11.633333333333335</v>
      </c>
    </row>
    <row r="3452" spans="13:18" x14ac:dyDescent="0.2">
      <c r="M3452" s="168" t="s">
        <v>63</v>
      </c>
      <c r="N3452" s="14" t="s">
        <v>64</v>
      </c>
      <c r="O3452" s="167">
        <v>41385</v>
      </c>
      <c r="P3452" s="14">
        <v>5.6</v>
      </c>
      <c r="Q3452" s="14">
        <f t="shared" si="115"/>
        <v>11.4</v>
      </c>
      <c r="R3452" s="169">
        <f t="shared" si="116"/>
        <v>11.966666666666667</v>
      </c>
    </row>
    <row r="3453" spans="13:18" x14ac:dyDescent="0.2">
      <c r="M3453" s="168" t="s">
        <v>63</v>
      </c>
      <c r="N3453" s="14" t="s">
        <v>64</v>
      </c>
      <c r="O3453" s="167">
        <v>41386</v>
      </c>
      <c r="P3453" s="14">
        <v>5.5</v>
      </c>
      <c r="Q3453" s="14">
        <f t="shared" si="115"/>
        <v>11.5</v>
      </c>
      <c r="R3453" s="169">
        <f t="shared" si="116"/>
        <v>11.9</v>
      </c>
    </row>
    <row r="3454" spans="13:18" x14ac:dyDescent="0.2">
      <c r="M3454" s="168" t="s">
        <v>63</v>
      </c>
      <c r="N3454" s="14" t="s">
        <v>64</v>
      </c>
      <c r="O3454" s="167">
        <v>41387</v>
      </c>
      <c r="P3454" s="14">
        <v>7.7</v>
      </c>
      <c r="Q3454" s="14">
        <f t="shared" si="115"/>
        <v>9.3000000000000007</v>
      </c>
      <c r="R3454" s="169">
        <f t="shared" si="116"/>
        <v>10.733333333333334</v>
      </c>
    </row>
    <row r="3455" spans="13:18" x14ac:dyDescent="0.2">
      <c r="M3455" s="168" t="s">
        <v>63</v>
      </c>
      <c r="N3455" s="14" t="s">
        <v>64</v>
      </c>
      <c r="O3455" s="167">
        <v>41388</v>
      </c>
      <c r="P3455" s="14">
        <v>6.9</v>
      </c>
      <c r="Q3455" s="14">
        <f t="shared" si="115"/>
        <v>10.1</v>
      </c>
      <c r="R3455" s="169">
        <f t="shared" si="116"/>
        <v>10.299999999999999</v>
      </c>
    </row>
    <row r="3456" spans="13:18" x14ac:dyDescent="0.2">
      <c r="M3456" s="168" t="s">
        <v>63</v>
      </c>
      <c r="N3456" s="14" t="s">
        <v>64</v>
      </c>
      <c r="O3456" s="167">
        <v>41389</v>
      </c>
      <c r="P3456" s="14">
        <v>7.3</v>
      </c>
      <c r="Q3456" s="14">
        <f t="shared" si="115"/>
        <v>9.6999999999999993</v>
      </c>
      <c r="R3456" s="169">
        <f t="shared" si="116"/>
        <v>9.6999999999999993</v>
      </c>
    </row>
    <row r="3457" spans="13:18" x14ac:dyDescent="0.2">
      <c r="M3457" s="168" t="s">
        <v>63</v>
      </c>
      <c r="N3457" s="14" t="s">
        <v>64</v>
      </c>
      <c r="O3457" s="167">
        <v>41390</v>
      </c>
      <c r="P3457" s="14">
        <v>4.4000000000000004</v>
      </c>
      <c r="Q3457" s="14">
        <f t="shared" si="115"/>
        <v>12.6</v>
      </c>
      <c r="R3457" s="169">
        <f t="shared" si="116"/>
        <v>10.799999999999999</v>
      </c>
    </row>
    <row r="3458" spans="13:18" x14ac:dyDescent="0.2">
      <c r="M3458" s="168" t="s">
        <v>63</v>
      </c>
      <c r="N3458" s="14" t="s">
        <v>64</v>
      </c>
      <c r="O3458" s="167">
        <v>41391</v>
      </c>
      <c r="P3458" s="14">
        <v>4.5999999999999996</v>
      </c>
      <c r="Q3458" s="14">
        <f t="shared" si="115"/>
        <v>12.4</v>
      </c>
      <c r="R3458" s="169">
        <f t="shared" si="116"/>
        <v>11.566666666666665</v>
      </c>
    </row>
    <row r="3459" spans="13:18" x14ac:dyDescent="0.2">
      <c r="M3459" s="168" t="s">
        <v>63</v>
      </c>
      <c r="N3459" s="14" t="s">
        <v>64</v>
      </c>
      <c r="O3459" s="167">
        <v>41392</v>
      </c>
      <c r="P3459" s="14">
        <v>3.3</v>
      </c>
      <c r="Q3459" s="14">
        <f t="shared" si="115"/>
        <v>13.7</v>
      </c>
      <c r="R3459" s="169">
        <f t="shared" si="116"/>
        <v>12.9</v>
      </c>
    </row>
    <row r="3460" spans="13:18" x14ac:dyDescent="0.2">
      <c r="M3460" s="168" t="s">
        <v>63</v>
      </c>
      <c r="N3460" s="14" t="s">
        <v>64</v>
      </c>
      <c r="O3460" s="167">
        <v>41393</v>
      </c>
      <c r="P3460" s="14">
        <v>3.7</v>
      </c>
      <c r="Q3460" s="14">
        <f t="shared" si="115"/>
        <v>13.3</v>
      </c>
      <c r="R3460" s="169">
        <f t="shared" si="116"/>
        <v>13.133333333333335</v>
      </c>
    </row>
    <row r="3461" spans="13:18" x14ac:dyDescent="0.2">
      <c r="M3461" s="168" t="s">
        <v>63</v>
      </c>
      <c r="N3461" s="14" t="s">
        <v>64</v>
      </c>
      <c r="O3461" s="167">
        <v>41394</v>
      </c>
      <c r="P3461" s="14">
        <v>6.1</v>
      </c>
      <c r="Q3461" s="14">
        <f t="shared" si="115"/>
        <v>10.9</v>
      </c>
      <c r="R3461" s="169">
        <f t="shared" si="116"/>
        <v>12.633333333333333</v>
      </c>
    </row>
    <row r="3462" spans="13:18" x14ac:dyDescent="0.2">
      <c r="M3462" s="168" t="s">
        <v>63</v>
      </c>
      <c r="N3462" s="14" t="s">
        <v>64</v>
      </c>
      <c r="O3462" s="167">
        <v>41395</v>
      </c>
      <c r="P3462" s="14">
        <v>5</v>
      </c>
      <c r="Q3462" s="14">
        <f t="shared" si="115"/>
        <v>12</v>
      </c>
      <c r="R3462" s="169">
        <f t="shared" si="116"/>
        <v>12.066666666666668</v>
      </c>
    </row>
    <row r="3463" spans="13:18" x14ac:dyDescent="0.2">
      <c r="M3463" s="168" t="s">
        <v>63</v>
      </c>
      <c r="N3463" s="14" t="s">
        <v>64</v>
      </c>
      <c r="O3463" s="167">
        <v>41396</v>
      </c>
      <c r="P3463" s="14">
        <v>6</v>
      </c>
      <c r="Q3463" s="14">
        <f t="shared" si="115"/>
        <v>11</v>
      </c>
      <c r="R3463" s="169">
        <f t="shared" si="116"/>
        <v>11.299999999999999</v>
      </c>
    </row>
    <row r="3464" spans="13:18" x14ac:dyDescent="0.2">
      <c r="M3464" s="168" t="s">
        <v>63</v>
      </c>
      <c r="N3464" s="14" t="s">
        <v>64</v>
      </c>
      <c r="O3464" s="167">
        <v>41397</v>
      </c>
      <c r="P3464" s="14">
        <v>3.7</v>
      </c>
      <c r="Q3464" s="14">
        <f t="shared" si="115"/>
        <v>13.3</v>
      </c>
      <c r="R3464" s="169">
        <f t="shared" si="116"/>
        <v>12.1</v>
      </c>
    </row>
    <row r="3465" spans="13:18" x14ac:dyDescent="0.2">
      <c r="M3465" s="168" t="s">
        <v>63</v>
      </c>
      <c r="N3465" s="14" t="s">
        <v>64</v>
      </c>
      <c r="O3465" s="167">
        <v>41398</v>
      </c>
      <c r="P3465" s="14">
        <v>5.0999999999999996</v>
      </c>
      <c r="Q3465" s="14">
        <f t="shared" si="115"/>
        <v>11.9</v>
      </c>
      <c r="R3465" s="169">
        <f t="shared" si="116"/>
        <v>12.066666666666668</v>
      </c>
    </row>
    <row r="3466" spans="13:18" x14ac:dyDescent="0.2">
      <c r="M3466" s="168" t="s">
        <v>63</v>
      </c>
      <c r="N3466" s="14" t="s">
        <v>64</v>
      </c>
      <c r="O3466" s="167">
        <v>41399</v>
      </c>
      <c r="P3466" s="14">
        <v>9.6999999999999993</v>
      </c>
      <c r="Q3466" s="14">
        <f t="shared" si="115"/>
        <v>7.3000000000000007</v>
      </c>
      <c r="R3466" s="169">
        <f t="shared" si="116"/>
        <v>10.833333333333334</v>
      </c>
    </row>
    <row r="3467" spans="13:18" x14ac:dyDescent="0.2">
      <c r="M3467" s="168" t="s">
        <v>63</v>
      </c>
      <c r="N3467" s="14" t="s">
        <v>64</v>
      </c>
      <c r="O3467" s="167">
        <v>41400</v>
      </c>
      <c r="P3467" s="14">
        <v>12.1</v>
      </c>
      <c r="Q3467" s="14">
        <f t="shared" si="115"/>
        <v>4.9000000000000004</v>
      </c>
      <c r="R3467" s="169">
        <f t="shared" si="116"/>
        <v>8.0333333333333332</v>
      </c>
    </row>
    <row r="3468" spans="13:18" x14ac:dyDescent="0.2">
      <c r="M3468" s="168" t="s">
        <v>63</v>
      </c>
      <c r="N3468" s="14" t="s">
        <v>64</v>
      </c>
      <c r="O3468" s="167">
        <v>41401</v>
      </c>
      <c r="P3468" s="14">
        <v>14.2</v>
      </c>
      <c r="Q3468" s="14">
        <f t="shared" si="115"/>
        <v>2.8000000000000007</v>
      </c>
      <c r="R3468" s="169">
        <f t="shared" si="116"/>
        <v>5.0000000000000009</v>
      </c>
    </row>
    <row r="3469" spans="13:18" x14ac:dyDescent="0.2">
      <c r="M3469" s="168" t="s">
        <v>63</v>
      </c>
      <c r="N3469" s="14" t="s">
        <v>64</v>
      </c>
      <c r="O3469" s="167">
        <v>41402</v>
      </c>
      <c r="P3469" s="14">
        <v>12.8</v>
      </c>
      <c r="Q3469" s="14">
        <f t="shared" ref="Q3469:Q3532" si="117">IF($D$45&gt;P3469,$D$45-P3469,0)</f>
        <v>4.1999999999999993</v>
      </c>
      <c r="R3469" s="169">
        <f t="shared" si="116"/>
        <v>3.9666666666666668</v>
      </c>
    </row>
    <row r="3470" spans="13:18" x14ac:dyDescent="0.2">
      <c r="M3470" s="168" t="s">
        <v>63</v>
      </c>
      <c r="N3470" s="14" t="s">
        <v>64</v>
      </c>
      <c r="O3470" s="167">
        <v>41403</v>
      </c>
      <c r="P3470" s="14">
        <v>12.2</v>
      </c>
      <c r="Q3470" s="14">
        <f t="shared" si="117"/>
        <v>4.8000000000000007</v>
      </c>
      <c r="R3470" s="169">
        <f t="shared" si="116"/>
        <v>3.9333333333333336</v>
      </c>
    </row>
    <row r="3471" spans="13:18" x14ac:dyDescent="0.2">
      <c r="M3471" s="168" t="s">
        <v>63</v>
      </c>
      <c r="N3471" s="14" t="s">
        <v>64</v>
      </c>
      <c r="O3471" s="167">
        <v>41404</v>
      </c>
      <c r="P3471" s="14">
        <v>10.4</v>
      </c>
      <c r="Q3471" s="14">
        <f t="shared" si="117"/>
        <v>6.6</v>
      </c>
      <c r="R3471" s="169">
        <f t="shared" ref="R3471:R3534" si="118">AVERAGE(Q3469:Q3471)</f>
        <v>5.2</v>
      </c>
    </row>
    <row r="3472" spans="13:18" x14ac:dyDescent="0.2">
      <c r="M3472" s="168" t="s">
        <v>63</v>
      </c>
      <c r="N3472" s="14" t="s">
        <v>64</v>
      </c>
      <c r="O3472" s="167">
        <v>41405</v>
      </c>
      <c r="P3472" s="14">
        <v>10.1</v>
      </c>
      <c r="Q3472" s="14">
        <f t="shared" si="117"/>
        <v>6.9</v>
      </c>
      <c r="R3472" s="169">
        <f t="shared" si="118"/>
        <v>6.1000000000000005</v>
      </c>
    </row>
    <row r="3473" spans="13:18" x14ac:dyDescent="0.2">
      <c r="M3473" s="168" t="s">
        <v>63</v>
      </c>
      <c r="N3473" s="14" t="s">
        <v>64</v>
      </c>
      <c r="O3473" s="167">
        <v>41406</v>
      </c>
      <c r="P3473" s="14">
        <v>7.8</v>
      </c>
      <c r="Q3473" s="14">
        <f t="shared" si="117"/>
        <v>9.1999999999999993</v>
      </c>
      <c r="R3473" s="169">
        <f t="shared" si="118"/>
        <v>7.5666666666666664</v>
      </c>
    </row>
    <row r="3474" spans="13:18" x14ac:dyDescent="0.2">
      <c r="M3474" s="168" t="s">
        <v>63</v>
      </c>
      <c r="N3474" s="14" t="s">
        <v>64</v>
      </c>
      <c r="O3474" s="167">
        <v>41407</v>
      </c>
      <c r="P3474" s="14">
        <v>7.4</v>
      </c>
      <c r="Q3474" s="14">
        <f t="shared" si="117"/>
        <v>9.6</v>
      </c>
      <c r="R3474" s="169">
        <f t="shared" si="118"/>
        <v>8.5666666666666682</v>
      </c>
    </row>
    <row r="3475" spans="13:18" x14ac:dyDescent="0.2">
      <c r="M3475" s="168" t="s">
        <v>63</v>
      </c>
      <c r="N3475" s="14" t="s">
        <v>64</v>
      </c>
      <c r="O3475" s="167">
        <v>41408</v>
      </c>
      <c r="P3475" s="14">
        <v>7.4</v>
      </c>
      <c r="Q3475" s="14">
        <f t="shared" si="117"/>
        <v>9.6</v>
      </c>
      <c r="R3475" s="169">
        <f t="shared" si="118"/>
        <v>9.4666666666666668</v>
      </c>
    </row>
    <row r="3476" spans="13:18" x14ac:dyDescent="0.2">
      <c r="M3476" s="168" t="s">
        <v>63</v>
      </c>
      <c r="N3476" s="14" t="s">
        <v>64</v>
      </c>
      <c r="O3476" s="167">
        <v>41409</v>
      </c>
      <c r="P3476" s="14">
        <v>8.9</v>
      </c>
      <c r="Q3476" s="14">
        <f t="shared" si="117"/>
        <v>8.1</v>
      </c>
      <c r="R3476" s="169">
        <f t="shared" si="118"/>
        <v>9.1</v>
      </c>
    </row>
    <row r="3477" spans="13:18" x14ac:dyDescent="0.2">
      <c r="M3477" s="168" t="s">
        <v>63</v>
      </c>
      <c r="N3477" s="14" t="s">
        <v>64</v>
      </c>
      <c r="O3477" s="167">
        <v>41410</v>
      </c>
      <c r="P3477" s="14">
        <v>15.6</v>
      </c>
      <c r="Q3477" s="14">
        <f t="shared" si="117"/>
        <v>1.4000000000000004</v>
      </c>
      <c r="R3477" s="169">
        <f t="shared" si="118"/>
        <v>6.3666666666666671</v>
      </c>
    </row>
    <row r="3478" spans="13:18" x14ac:dyDescent="0.2">
      <c r="M3478" s="168" t="s">
        <v>63</v>
      </c>
      <c r="N3478" s="14" t="s">
        <v>64</v>
      </c>
      <c r="O3478" s="167">
        <v>41411</v>
      </c>
      <c r="P3478" s="14">
        <v>17.2</v>
      </c>
      <c r="Q3478" s="14">
        <f t="shared" si="117"/>
        <v>0</v>
      </c>
      <c r="R3478" s="169">
        <f t="shared" si="118"/>
        <v>3.1666666666666665</v>
      </c>
    </row>
    <row r="3479" spans="13:18" x14ac:dyDescent="0.2">
      <c r="M3479" s="168" t="s">
        <v>63</v>
      </c>
      <c r="N3479" s="14" t="s">
        <v>64</v>
      </c>
      <c r="O3479" s="167">
        <v>41412</v>
      </c>
      <c r="P3479" s="14">
        <v>19.600000000000001</v>
      </c>
      <c r="Q3479" s="14">
        <f t="shared" si="117"/>
        <v>0</v>
      </c>
      <c r="R3479" s="169">
        <f t="shared" si="118"/>
        <v>0.46666666666666679</v>
      </c>
    </row>
    <row r="3480" spans="13:18" x14ac:dyDescent="0.2">
      <c r="M3480" s="168" t="s">
        <v>63</v>
      </c>
      <c r="N3480" s="14" t="s">
        <v>64</v>
      </c>
      <c r="O3480" s="167">
        <v>41413</v>
      </c>
      <c r="P3480" s="14">
        <v>19.3</v>
      </c>
      <c r="Q3480" s="14">
        <f t="shared" si="117"/>
        <v>0</v>
      </c>
      <c r="R3480" s="169">
        <f t="shared" si="118"/>
        <v>0</v>
      </c>
    </row>
    <row r="3481" spans="13:18" x14ac:dyDescent="0.2">
      <c r="M3481" s="168" t="s">
        <v>63</v>
      </c>
      <c r="N3481" s="14" t="s">
        <v>64</v>
      </c>
      <c r="O3481" s="167">
        <v>41414</v>
      </c>
      <c r="P3481" s="14">
        <v>16</v>
      </c>
      <c r="Q3481" s="14">
        <f t="shared" si="117"/>
        <v>1</v>
      </c>
      <c r="R3481" s="169">
        <f t="shared" si="118"/>
        <v>0.33333333333333331</v>
      </c>
    </row>
    <row r="3482" spans="13:18" x14ac:dyDescent="0.2">
      <c r="M3482" s="168" t="s">
        <v>63</v>
      </c>
      <c r="N3482" s="14" t="s">
        <v>64</v>
      </c>
      <c r="O3482" s="167">
        <v>41415</v>
      </c>
      <c r="P3482" s="14">
        <v>15.5</v>
      </c>
      <c r="Q3482" s="14">
        <f t="shared" si="117"/>
        <v>1.5</v>
      </c>
      <c r="R3482" s="169">
        <f t="shared" si="118"/>
        <v>0.83333333333333337</v>
      </c>
    </row>
    <row r="3483" spans="13:18" x14ac:dyDescent="0.2">
      <c r="M3483" s="168" t="s">
        <v>63</v>
      </c>
      <c r="N3483" s="14" t="s">
        <v>64</v>
      </c>
      <c r="O3483" s="167">
        <v>41416</v>
      </c>
      <c r="P3483" s="14">
        <v>13.5</v>
      </c>
      <c r="Q3483" s="14">
        <f t="shared" si="117"/>
        <v>3.5</v>
      </c>
      <c r="R3483" s="169">
        <f t="shared" si="118"/>
        <v>2</v>
      </c>
    </row>
    <row r="3484" spans="13:18" x14ac:dyDescent="0.2">
      <c r="M3484" s="168" t="s">
        <v>63</v>
      </c>
      <c r="N3484" s="14" t="s">
        <v>64</v>
      </c>
      <c r="O3484" s="167">
        <v>41417</v>
      </c>
      <c r="P3484" s="14">
        <v>10.7</v>
      </c>
      <c r="Q3484" s="14">
        <f t="shared" si="117"/>
        <v>6.3000000000000007</v>
      </c>
      <c r="R3484" s="169">
        <f t="shared" si="118"/>
        <v>3.7666666666666671</v>
      </c>
    </row>
    <row r="3485" spans="13:18" x14ac:dyDescent="0.2">
      <c r="M3485" s="168" t="s">
        <v>63</v>
      </c>
      <c r="N3485" s="14" t="s">
        <v>64</v>
      </c>
      <c r="O3485" s="167">
        <v>41418</v>
      </c>
      <c r="P3485" s="14">
        <v>11.7</v>
      </c>
      <c r="Q3485" s="14">
        <f t="shared" si="117"/>
        <v>5.3000000000000007</v>
      </c>
      <c r="R3485" s="169">
        <f t="shared" si="118"/>
        <v>5.0333333333333341</v>
      </c>
    </row>
    <row r="3486" spans="13:18" x14ac:dyDescent="0.2">
      <c r="M3486" s="168" t="s">
        <v>63</v>
      </c>
      <c r="N3486" s="14" t="s">
        <v>64</v>
      </c>
      <c r="O3486" s="167">
        <v>41419</v>
      </c>
      <c r="P3486" s="14">
        <v>15.7</v>
      </c>
      <c r="Q3486" s="14">
        <f t="shared" si="117"/>
        <v>1.3000000000000007</v>
      </c>
      <c r="R3486" s="169">
        <f t="shared" si="118"/>
        <v>4.3000000000000007</v>
      </c>
    </row>
    <row r="3487" spans="13:18" x14ac:dyDescent="0.2">
      <c r="M3487" s="168" t="s">
        <v>63</v>
      </c>
      <c r="N3487" s="14" t="s">
        <v>64</v>
      </c>
      <c r="O3487" s="167">
        <v>41420</v>
      </c>
      <c r="P3487" s="14">
        <v>17.2</v>
      </c>
      <c r="Q3487" s="14">
        <f t="shared" si="117"/>
        <v>0</v>
      </c>
      <c r="R3487" s="169">
        <f t="shared" si="118"/>
        <v>2.2000000000000006</v>
      </c>
    </row>
    <row r="3488" spans="13:18" x14ac:dyDescent="0.2">
      <c r="M3488" s="168" t="s">
        <v>63</v>
      </c>
      <c r="N3488" s="14" t="s">
        <v>64</v>
      </c>
      <c r="O3488" s="167">
        <v>41421</v>
      </c>
      <c r="P3488" s="14">
        <v>13.6</v>
      </c>
      <c r="Q3488" s="14">
        <f t="shared" si="117"/>
        <v>3.4000000000000004</v>
      </c>
      <c r="R3488" s="169">
        <f t="shared" si="118"/>
        <v>1.5666666666666671</v>
      </c>
    </row>
    <row r="3489" spans="13:18" x14ac:dyDescent="0.2">
      <c r="M3489" s="168" t="s">
        <v>63</v>
      </c>
      <c r="N3489" s="14" t="s">
        <v>64</v>
      </c>
      <c r="O3489" s="167">
        <v>41422</v>
      </c>
      <c r="P3489" s="14">
        <v>16</v>
      </c>
      <c r="Q3489" s="14">
        <f t="shared" si="117"/>
        <v>1</v>
      </c>
      <c r="R3489" s="169">
        <f t="shared" si="118"/>
        <v>1.4666666666666668</v>
      </c>
    </row>
    <row r="3490" spans="13:18" x14ac:dyDescent="0.2">
      <c r="M3490" s="168" t="s">
        <v>63</v>
      </c>
      <c r="N3490" s="14" t="s">
        <v>64</v>
      </c>
      <c r="O3490" s="167">
        <v>41423</v>
      </c>
      <c r="P3490" s="14">
        <v>18</v>
      </c>
      <c r="Q3490" s="14">
        <f t="shared" si="117"/>
        <v>0</v>
      </c>
      <c r="R3490" s="169">
        <f t="shared" si="118"/>
        <v>1.4666666666666668</v>
      </c>
    </row>
    <row r="3491" spans="13:18" x14ac:dyDescent="0.2">
      <c r="M3491" s="168" t="s">
        <v>63</v>
      </c>
      <c r="N3491" s="14" t="s">
        <v>64</v>
      </c>
      <c r="O3491" s="167">
        <v>41424</v>
      </c>
      <c r="P3491" s="14">
        <v>19.7</v>
      </c>
      <c r="Q3491" s="14">
        <f t="shared" si="117"/>
        <v>0</v>
      </c>
      <c r="R3491" s="169">
        <f t="shared" si="118"/>
        <v>0.33333333333333331</v>
      </c>
    </row>
    <row r="3492" spans="13:18" x14ac:dyDescent="0.2">
      <c r="M3492" s="168" t="s">
        <v>63</v>
      </c>
      <c r="N3492" s="14" t="s">
        <v>64</v>
      </c>
      <c r="O3492" s="167">
        <v>41425</v>
      </c>
      <c r="P3492" s="14">
        <v>19.399999999999999</v>
      </c>
      <c r="Q3492" s="14">
        <f t="shared" si="117"/>
        <v>0</v>
      </c>
      <c r="R3492" s="169">
        <f t="shared" si="118"/>
        <v>0</v>
      </c>
    </row>
    <row r="3493" spans="13:18" x14ac:dyDescent="0.2">
      <c r="M3493" s="168" t="s">
        <v>63</v>
      </c>
      <c r="N3493" s="14" t="s">
        <v>64</v>
      </c>
      <c r="O3493" s="167">
        <v>41426</v>
      </c>
      <c r="P3493" s="14">
        <v>16.2</v>
      </c>
      <c r="Q3493" s="14">
        <f t="shared" si="117"/>
        <v>0.80000000000000071</v>
      </c>
      <c r="R3493" s="169">
        <f t="shared" si="118"/>
        <v>0.26666666666666689</v>
      </c>
    </row>
    <row r="3494" spans="13:18" x14ac:dyDescent="0.2">
      <c r="M3494" s="168" t="s">
        <v>63</v>
      </c>
      <c r="N3494" s="14" t="s">
        <v>64</v>
      </c>
      <c r="O3494" s="167">
        <v>41427</v>
      </c>
      <c r="P3494" s="14">
        <v>16.899999999999999</v>
      </c>
      <c r="Q3494" s="14">
        <f t="shared" si="117"/>
        <v>0.10000000000000142</v>
      </c>
      <c r="R3494" s="169">
        <f t="shared" si="118"/>
        <v>0.30000000000000071</v>
      </c>
    </row>
    <row r="3495" spans="13:18" x14ac:dyDescent="0.2">
      <c r="M3495" s="168" t="s">
        <v>63</v>
      </c>
      <c r="N3495" s="14" t="s">
        <v>64</v>
      </c>
      <c r="O3495" s="167">
        <v>41428</v>
      </c>
      <c r="P3495" s="14">
        <v>12.4</v>
      </c>
      <c r="Q3495" s="14">
        <f t="shared" si="117"/>
        <v>4.5999999999999996</v>
      </c>
      <c r="R3495" s="169">
        <f t="shared" si="118"/>
        <v>1.8333333333333339</v>
      </c>
    </row>
    <row r="3496" spans="13:18" x14ac:dyDescent="0.2">
      <c r="M3496" s="168" t="s">
        <v>63</v>
      </c>
      <c r="N3496" s="14" t="s">
        <v>64</v>
      </c>
      <c r="O3496" s="167">
        <v>41429</v>
      </c>
      <c r="P3496" s="14">
        <v>9.9</v>
      </c>
      <c r="Q3496" s="14">
        <f t="shared" si="117"/>
        <v>7.1</v>
      </c>
      <c r="R3496" s="169">
        <f t="shared" si="118"/>
        <v>3.9333333333333336</v>
      </c>
    </row>
    <row r="3497" spans="13:18" x14ac:dyDescent="0.2">
      <c r="M3497" s="168" t="s">
        <v>63</v>
      </c>
      <c r="N3497" s="14" t="s">
        <v>64</v>
      </c>
      <c r="O3497" s="167">
        <v>41430</v>
      </c>
      <c r="P3497" s="14">
        <v>12</v>
      </c>
      <c r="Q3497" s="14">
        <f t="shared" si="117"/>
        <v>5</v>
      </c>
      <c r="R3497" s="169">
        <f t="shared" si="118"/>
        <v>5.5666666666666664</v>
      </c>
    </row>
    <row r="3498" spans="13:18" x14ac:dyDescent="0.2">
      <c r="M3498" s="168" t="s">
        <v>63</v>
      </c>
      <c r="N3498" s="14" t="s">
        <v>64</v>
      </c>
      <c r="O3498" s="167">
        <v>41431</v>
      </c>
      <c r="P3498" s="14">
        <v>11.9</v>
      </c>
      <c r="Q3498" s="14">
        <f t="shared" si="117"/>
        <v>5.0999999999999996</v>
      </c>
      <c r="R3498" s="169">
        <f t="shared" si="118"/>
        <v>5.7333333333333334</v>
      </c>
    </row>
    <row r="3499" spans="13:18" x14ac:dyDescent="0.2">
      <c r="M3499" s="168" t="s">
        <v>63</v>
      </c>
      <c r="N3499" s="14" t="s">
        <v>64</v>
      </c>
      <c r="O3499" s="167">
        <v>41432</v>
      </c>
      <c r="P3499" s="14">
        <v>13.6</v>
      </c>
      <c r="Q3499" s="14">
        <f t="shared" si="117"/>
        <v>3.4000000000000004</v>
      </c>
      <c r="R3499" s="169">
        <f t="shared" si="118"/>
        <v>4.5</v>
      </c>
    </row>
    <row r="3500" spans="13:18" x14ac:dyDescent="0.2">
      <c r="M3500" s="168" t="s">
        <v>63</v>
      </c>
      <c r="N3500" s="14" t="s">
        <v>64</v>
      </c>
      <c r="O3500" s="167">
        <v>41433</v>
      </c>
      <c r="P3500" s="14">
        <v>14</v>
      </c>
      <c r="Q3500" s="14">
        <f t="shared" si="117"/>
        <v>3</v>
      </c>
      <c r="R3500" s="169">
        <f t="shared" si="118"/>
        <v>3.8333333333333335</v>
      </c>
    </row>
    <row r="3501" spans="13:18" x14ac:dyDescent="0.2">
      <c r="M3501" s="168" t="s">
        <v>63</v>
      </c>
      <c r="N3501" s="14" t="s">
        <v>64</v>
      </c>
      <c r="O3501" s="167">
        <v>41434</v>
      </c>
      <c r="P3501" s="14">
        <v>11.1</v>
      </c>
      <c r="Q3501" s="14">
        <f t="shared" si="117"/>
        <v>5.9</v>
      </c>
      <c r="R3501" s="169">
        <f t="shared" si="118"/>
        <v>4.1000000000000005</v>
      </c>
    </row>
    <row r="3502" spans="13:18" x14ac:dyDescent="0.2">
      <c r="M3502" s="168" t="s">
        <v>63</v>
      </c>
      <c r="N3502" s="14" t="s">
        <v>64</v>
      </c>
      <c r="O3502" s="167">
        <v>41435</v>
      </c>
      <c r="P3502" s="14">
        <v>13.2</v>
      </c>
      <c r="Q3502" s="14">
        <f t="shared" si="117"/>
        <v>3.8000000000000007</v>
      </c>
      <c r="R3502" s="169">
        <f t="shared" si="118"/>
        <v>4.2333333333333334</v>
      </c>
    </row>
    <row r="3503" spans="13:18" x14ac:dyDescent="0.2">
      <c r="M3503" s="168" t="s">
        <v>63</v>
      </c>
      <c r="N3503" s="14" t="s">
        <v>64</v>
      </c>
      <c r="O3503" s="167">
        <v>41436</v>
      </c>
      <c r="P3503" s="14">
        <v>14.5</v>
      </c>
      <c r="Q3503" s="14">
        <f t="shared" si="117"/>
        <v>2.5</v>
      </c>
      <c r="R3503" s="169">
        <f t="shared" si="118"/>
        <v>4.0666666666666673</v>
      </c>
    </row>
    <row r="3504" spans="13:18" x14ac:dyDescent="0.2">
      <c r="M3504" s="168" t="s">
        <v>63</v>
      </c>
      <c r="N3504" s="14" t="s">
        <v>64</v>
      </c>
      <c r="O3504" s="167">
        <v>41437</v>
      </c>
      <c r="P3504" s="14">
        <v>13.2</v>
      </c>
      <c r="Q3504" s="14">
        <f t="shared" si="117"/>
        <v>3.8000000000000007</v>
      </c>
      <c r="R3504" s="169">
        <f t="shared" si="118"/>
        <v>3.3666666666666671</v>
      </c>
    </row>
    <row r="3505" spans="13:18" x14ac:dyDescent="0.2">
      <c r="M3505" s="168" t="s">
        <v>63</v>
      </c>
      <c r="N3505" s="14" t="s">
        <v>64</v>
      </c>
      <c r="O3505" s="167">
        <v>41438</v>
      </c>
      <c r="P3505" s="14">
        <v>13.4</v>
      </c>
      <c r="Q3505" s="14">
        <f t="shared" si="117"/>
        <v>3.5999999999999996</v>
      </c>
      <c r="R3505" s="169">
        <f t="shared" si="118"/>
        <v>3.3000000000000003</v>
      </c>
    </row>
    <row r="3506" spans="13:18" x14ac:dyDescent="0.2">
      <c r="M3506" s="168" t="s">
        <v>63</v>
      </c>
      <c r="N3506" s="14" t="s">
        <v>64</v>
      </c>
      <c r="O3506" s="167">
        <v>41439</v>
      </c>
      <c r="P3506" s="14">
        <v>15.5</v>
      </c>
      <c r="Q3506" s="14">
        <f t="shared" si="117"/>
        <v>1.5</v>
      </c>
      <c r="R3506" s="169">
        <f t="shared" si="118"/>
        <v>2.9666666666666668</v>
      </c>
    </row>
    <row r="3507" spans="13:18" x14ac:dyDescent="0.2">
      <c r="M3507" s="168" t="s">
        <v>63</v>
      </c>
      <c r="N3507" s="14" t="s">
        <v>64</v>
      </c>
      <c r="O3507" s="167">
        <v>41440</v>
      </c>
      <c r="P3507" s="14">
        <v>14.3</v>
      </c>
      <c r="Q3507" s="14">
        <f t="shared" si="117"/>
        <v>2.6999999999999993</v>
      </c>
      <c r="R3507" s="169">
        <f t="shared" si="118"/>
        <v>2.5999999999999996</v>
      </c>
    </row>
    <row r="3508" spans="13:18" x14ac:dyDescent="0.2">
      <c r="M3508" s="168" t="s">
        <v>63</v>
      </c>
      <c r="N3508" s="14" t="s">
        <v>64</v>
      </c>
      <c r="O3508" s="167">
        <v>41441</v>
      </c>
      <c r="P3508" s="14">
        <v>12.9</v>
      </c>
      <c r="Q3508" s="14">
        <f t="shared" si="117"/>
        <v>4.0999999999999996</v>
      </c>
      <c r="R3508" s="169">
        <f t="shared" si="118"/>
        <v>2.7666666666666662</v>
      </c>
    </row>
    <row r="3509" spans="13:18" x14ac:dyDescent="0.2">
      <c r="M3509" s="168" t="s">
        <v>63</v>
      </c>
      <c r="N3509" s="14" t="s">
        <v>64</v>
      </c>
      <c r="O3509" s="167">
        <v>41442</v>
      </c>
      <c r="P3509" s="14">
        <v>15.6</v>
      </c>
      <c r="Q3509" s="14">
        <f t="shared" si="117"/>
        <v>1.4000000000000004</v>
      </c>
      <c r="R3509" s="169">
        <f t="shared" si="118"/>
        <v>2.7333333333333329</v>
      </c>
    </row>
    <row r="3510" spans="13:18" x14ac:dyDescent="0.2">
      <c r="M3510" s="168" t="s">
        <v>63</v>
      </c>
      <c r="N3510" s="14" t="s">
        <v>64</v>
      </c>
      <c r="O3510" s="167">
        <v>41443</v>
      </c>
      <c r="P3510" s="14">
        <v>15.1</v>
      </c>
      <c r="Q3510" s="14">
        <f t="shared" si="117"/>
        <v>1.9000000000000004</v>
      </c>
      <c r="R3510" s="169">
        <f t="shared" si="118"/>
        <v>2.4666666666666668</v>
      </c>
    </row>
    <row r="3511" spans="13:18" x14ac:dyDescent="0.2">
      <c r="M3511" s="168" t="s">
        <v>63</v>
      </c>
      <c r="N3511" s="14" t="s">
        <v>64</v>
      </c>
      <c r="O3511" s="167">
        <v>41444</v>
      </c>
      <c r="P3511" s="14">
        <v>16.2</v>
      </c>
      <c r="Q3511" s="14">
        <f t="shared" si="117"/>
        <v>0.80000000000000071</v>
      </c>
      <c r="R3511" s="169">
        <f t="shared" si="118"/>
        <v>1.3666666666666671</v>
      </c>
    </row>
    <row r="3512" spans="13:18" x14ac:dyDescent="0.2">
      <c r="M3512" s="168" t="s">
        <v>63</v>
      </c>
      <c r="N3512" s="14" t="s">
        <v>64</v>
      </c>
      <c r="O3512" s="167">
        <v>41445</v>
      </c>
      <c r="P3512" s="14">
        <v>17.7</v>
      </c>
      <c r="Q3512" s="14">
        <f t="shared" si="117"/>
        <v>0</v>
      </c>
      <c r="R3512" s="169">
        <f t="shared" si="118"/>
        <v>0.90000000000000036</v>
      </c>
    </row>
    <row r="3513" spans="13:18" x14ac:dyDescent="0.2">
      <c r="M3513" s="168" t="s">
        <v>63</v>
      </c>
      <c r="N3513" s="14" t="s">
        <v>64</v>
      </c>
      <c r="O3513" s="167">
        <v>41446</v>
      </c>
      <c r="P3513" s="14">
        <v>18.8</v>
      </c>
      <c r="Q3513" s="14">
        <f t="shared" si="117"/>
        <v>0</v>
      </c>
      <c r="R3513" s="169">
        <f t="shared" si="118"/>
        <v>0.26666666666666689</v>
      </c>
    </row>
    <row r="3514" spans="13:18" x14ac:dyDescent="0.2">
      <c r="M3514" s="168" t="s">
        <v>63</v>
      </c>
      <c r="N3514" s="14" t="s">
        <v>64</v>
      </c>
      <c r="O3514" s="167">
        <v>41447</v>
      </c>
      <c r="P3514" s="14">
        <v>15.4</v>
      </c>
      <c r="Q3514" s="14">
        <f t="shared" si="117"/>
        <v>1.5999999999999996</v>
      </c>
      <c r="R3514" s="169">
        <f t="shared" si="118"/>
        <v>0.53333333333333321</v>
      </c>
    </row>
    <row r="3515" spans="13:18" x14ac:dyDescent="0.2">
      <c r="M3515" s="168" t="s">
        <v>63</v>
      </c>
      <c r="N3515" s="14" t="s">
        <v>64</v>
      </c>
      <c r="O3515" s="167">
        <v>41448</v>
      </c>
      <c r="P3515" s="14">
        <v>14.8</v>
      </c>
      <c r="Q3515" s="14">
        <f t="shared" si="117"/>
        <v>2.1999999999999993</v>
      </c>
      <c r="R3515" s="169">
        <f t="shared" si="118"/>
        <v>1.2666666666666664</v>
      </c>
    </row>
    <row r="3516" spans="13:18" x14ac:dyDescent="0.2">
      <c r="M3516" s="168" t="s">
        <v>63</v>
      </c>
      <c r="N3516" s="14" t="s">
        <v>64</v>
      </c>
      <c r="O3516" s="167">
        <v>41449</v>
      </c>
      <c r="P3516" s="14">
        <v>14.3</v>
      </c>
      <c r="Q3516" s="14">
        <f t="shared" si="117"/>
        <v>2.6999999999999993</v>
      </c>
      <c r="R3516" s="169">
        <f t="shared" si="118"/>
        <v>2.1666666666666661</v>
      </c>
    </row>
    <row r="3517" spans="13:18" x14ac:dyDescent="0.2">
      <c r="M3517" s="168" t="s">
        <v>63</v>
      </c>
      <c r="N3517" s="14" t="s">
        <v>64</v>
      </c>
      <c r="O3517" s="167">
        <v>41450</v>
      </c>
      <c r="P3517" s="14">
        <v>15.2</v>
      </c>
      <c r="Q3517" s="14">
        <f t="shared" si="117"/>
        <v>1.8000000000000007</v>
      </c>
      <c r="R3517" s="169">
        <f t="shared" si="118"/>
        <v>2.2333333333333329</v>
      </c>
    </row>
    <row r="3518" spans="13:18" x14ac:dyDescent="0.2">
      <c r="M3518" s="168" t="s">
        <v>63</v>
      </c>
      <c r="N3518" s="14" t="s">
        <v>64</v>
      </c>
      <c r="O3518" s="167">
        <v>41451</v>
      </c>
      <c r="P3518" s="14">
        <v>13.1</v>
      </c>
      <c r="Q3518" s="14">
        <f t="shared" si="117"/>
        <v>3.9000000000000004</v>
      </c>
      <c r="R3518" s="169">
        <f t="shared" si="118"/>
        <v>2.8000000000000003</v>
      </c>
    </row>
    <row r="3519" spans="13:18" x14ac:dyDescent="0.2">
      <c r="M3519" s="168" t="s">
        <v>63</v>
      </c>
      <c r="N3519" s="14" t="s">
        <v>64</v>
      </c>
      <c r="O3519" s="167">
        <v>41452</v>
      </c>
      <c r="P3519" s="14">
        <v>15.6</v>
      </c>
      <c r="Q3519" s="14">
        <f t="shared" si="117"/>
        <v>1.4000000000000004</v>
      </c>
      <c r="R3519" s="169">
        <f t="shared" si="118"/>
        <v>2.3666666666666671</v>
      </c>
    </row>
    <row r="3520" spans="13:18" x14ac:dyDescent="0.2">
      <c r="M3520" s="168" t="s">
        <v>63</v>
      </c>
      <c r="N3520" s="14" t="s">
        <v>64</v>
      </c>
      <c r="O3520" s="167">
        <v>41453</v>
      </c>
      <c r="P3520" s="14">
        <v>14.8</v>
      </c>
      <c r="Q3520" s="14">
        <f t="shared" si="117"/>
        <v>2.1999999999999993</v>
      </c>
      <c r="R3520" s="169">
        <f t="shared" si="118"/>
        <v>2.5</v>
      </c>
    </row>
    <row r="3521" spans="13:18" x14ac:dyDescent="0.2">
      <c r="M3521" s="168" t="s">
        <v>63</v>
      </c>
      <c r="N3521" s="14" t="s">
        <v>64</v>
      </c>
      <c r="O3521" s="167">
        <v>41454</v>
      </c>
      <c r="P3521" s="14">
        <v>12.9</v>
      </c>
      <c r="Q3521" s="14">
        <f t="shared" si="117"/>
        <v>4.0999999999999996</v>
      </c>
      <c r="R3521" s="169">
        <f t="shared" si="118"/>
        <v>2.5666666666666664</v>
      </c>
    </row>
    <row r="3522" spans="13:18" x14ac:dyDescent="0.2">
      <c r="M3522" s="168" t="s">
        <v>63</v>
      </c>
      <c r="N3522" s="14" t="s">
        <v>64</v>
      </c>
      <c r="O3522" s="167">
        <v>41455</v>
      </c>
      <c r="P3522" s="14">
        <v>15.8</v>
      </c>
      <c r="Q3522" s="14">
        <f t="shared" si="117"/>
        <v>1.1999999999999993</v>
      </c>
      <c r="R3522" s="169">
        <f t="shared" si="118"/>
        <v>2.4999999999999996</v>
      </c>
    </row>
    <row r="3523" spans="13:18" x14ac:dyDescent="0.2">
      <c r="M3523" s="168" t="s">
        <v>63</v>
      </c>
      <c r="N3523" s="14" t="s">
        <v>64</v>
      </c>
      <c r="O3523" s="167">
        <v>41456</v>
      </c>
      <c r="P3523" s="14">
        <v>15.8</v>
      </c>
      <c r="Q3523" s="14">
        <f t="shared" si="117"/>
        <v>1.1999999999999993</v>
      </c>
      <c r="R3523" s="169">
        <f t="shared" si="118"/>
        <v>2.1666666666666661</v>
      </c>
    </row>
    <row r="3524" spans="13:18" x14ac:dyDescent="0.2">
      <c r="M3524" s="168" t="s">
        <v>63</v>
      </c>
      <c r="N3524" s="14" t="s">
        <v>64</v>
      </c>
      <c r="O3524" s="167">
        <v>41457</v>
      </c>
      <c r="P3524" s="14">
        <v>13.2</v>
      </c>
      <c r="Q3524" s="14">
        <f t="shared" si="117"/>
        <v>3.8000000000000007</v>
      </c>
      <c r="R3524" s="169">
        <f t="shared" si="118"/>
        <v>2.0666666666666664</v>
      </c>
    </row>
    <row r="3525" spans="13:18" x14ac:dyDescent="0.2">
      <c r="M3525" s="168" t="s">
        <v>63</v>
      </c>
      <c r="N3525" s="14" t="s">
        <v>64</v>
      </c>
      <c r="O3525" s="167">
        <v>41458</v>
      </c>
      <c r="P3525" s="14">
        <v>14.7</v>
      </c>
      <c r="Q3525" s="14">
        <f t="shared" si="117"/>
        <v>2.3000000000000007</v>
      </c>
      <c r="R3525" s="169">
        <f t="shared" si="118"/>
        <v>2.4333333333333336</v>
      </c>
    </row>
    <row r="3526" spans="13:18" x14ac:dyDescent="0.2">
      <c r="M3526" s="168" t="s">
        <v>63</v>
      </c>
      <c r="N3526" s="14" t="s">
        <v>64</v>
      </c>
      <c r="O3526" s="167">
        <v>41459</v>
      </c>
      <c r="P3526" s="14">
        <v>14.4</v>
      </c>
      <c r="Q3526" s="14">
        <f t="shared" si="117"/>
        <v>2.5999999999999996</v>
      </c>
      <c r="R3526" s="169">
        <f t="shared" si="118"/>
        <v>2.9000000000000004</v>
      </c>
    </row>
    <row r="3527" spans="13:18" x14ac:dyDescent="0.2">
      <c r="M3527" s="168" t="s">
        <v>63</v>
      </c>
      <c r="N3527" s="14" t="s">
        <v>64</v>
      </c>
      <c r="O3527" s="167">
        <v>41460</v>
      </c>
      <c r="P3527" s="14">
        <v>16.3</v>
      </c>
      <c r="Q3527" s="14">
        <f t="shared" si="117"/>
        <v>0.69999999999999929</v>
      </c>
      <c r="R3527" s="169">
        <f t="shared" si="118"/>
        <v>1.8666666666666665</v>
      </c>
    </row>
    <row r="3528" spans="13:18" x14ac:dyDescent="0.2">
      <c r="M3528" s="168" t="s">
        <v>63</v>
      </c>
      <c r="N3528" s="14" t="s">
        <v>64</v>
      </c>
      <c r="O3528" s="167">
        <v>41461</v>
      </c>
      <c r="P3528" s="14">
        <v>17.399999999999999</v>
      </c>
      <c r="Q3528" s="14">
        <f t="shared" si="117"/>
        <v>0</v>
      </c>
      <c r="R3528" s="169">
        <f t="shared" si="118"/>
        <v>1.0999999999999996</v>
      </c>
    </row>
    <row r="3529" spans="13:18" x14ac:dyDescent="0.2">
      <c r="M3529" s="168" t="s">
        <v>63</v>
      </c>
      <c r="N3529" s="14" t="s">
        <v>64</v>
      </c>
      <c r="O3529" s="167">
        <v>41462</v>
      </c>
      <c r="P3529" s="14">
        <v>19.7</v>
      </c>
      <c r="Q3529" s="14">
        <f t="shared" si="117"/>
        <v>0</v>
      </c>
      <c r="R3529" s="169">
        <f t="shared" si="118"/>
        <v>0.23333333333333309</v>
      </c>
    </row>
    <row r="3530" spans="13:18" x14ac:dyDescent="0.2">
      <c r="M3530" s="168" t="s">
        <v>63</v>
      </c>
      <c r="N3530" s="14" t="s">
        <v>64</v>
      </c>
      <c r="O3530" s="167">
        <v>41463</v>
      </c>
      <c r="P3530" s="14">
        <v>16.399999999999999</v>
      </c>
      <c r="Q3530" s="14">
        <f t="shared" si="117"/>
        <v>0.60000000000000142</v>
      </c>
      <c r="R3530" s="169">
        <f t="shared" si="118"/>
        <v>0.20000000000000048</v>
      </c>
    </row>
    <row r="3531" spans="13:18" x14ac:dyDescent="0.2">
      <c r="M3531" s="168" t="s">
        <v>63</v>
      </c>
      <c r="N3531" s="14" t="s">
        <v>64</v>
      </c>
      <c r="O3531" s="167">
        <v>41464</v>
      </c>
      <c r="P3531" s="14">
        <v>17.600000000000001</v>
      </c>
      <c r="Q3531" s="14">
        <f t="shared" si="117"/>
        <v>0</v>
      </c>
      <c r="R3531" s="169">
        <f t="shared" si="118"/>
        <v>0.20000000000000048</v>
      </c>
    </row>
    <row r="3532" spans="13:18" x14ac:dyDescent="0.2">
      <c r="M3532" s="168" t="s">
        <v>63</v>
      </c>
      <c r="N3532" s="14" t="s">
        <v>64</v>
      </c>
      <c r="O3532" s="167">
        <v>41465</v>
      </c>
      <c r="P3532" s="14">
        <v>15.4</v>
      </c>
      <c r="Q3532" s="14">
        <f t="shared" si="117"/>
        <v>1.5999999999999996</v>
      </c>
      <c r="R3532" s="169">
        <f t="shared" si="118"/>
        <v>0.73333333333333373</v>
      </c>
    </row>
    <row r="3533" spans="13:18" x14ac:dyDescent="0.2">
      <c r="M3533" s="168" t="s">
        <v>63</v>
      </c>
      <c r="N3533" s="14" t="s">
        <v>64</v>
      </c>
      <c r="O3533" s="167">
        <v>41466</v>
      </c>
      <c r="P3533" s="14">
        <v>15.5</v>
      </c>
      <c r="Q3533" s="14">
        <f t="shared" ref="Q3533:Q3596" si="119">IF($D$45&gt;P3533,$D$45-P3533,0)</f>
        <v>1.5</v>
      </c>
      <c r="R3533" s="169">
        <f t="shared" si="118"/>
        <v>1.0333333333333332</v>
      </c>
    </row>
    <row r="3534" spans="13:18" x14ac:dyDescent="0.2">
      <c r="M3534" s="168" t="s">
        <v>63</v>
      </c>
      <c r="N3534" s="14" t="s">
        <v>64</v>
      </c>
      <c r="O3534" s="167">
        <v>41467</v>
      </c>
      <c r="P3534" s="14">
        <v>18.3</v>
      </c>
      <c r="Q3534" s="14">
        <f t="shared" si="119"/>
        <v>0</v>
      </c>
      <c r="R3534" s="169">
        <f t="shared" si="118"/>
        <v>1.0333333333333332</v>
      </c>
    </row>
    <row r="3535" spans="13:18" x14ac:dyDescent="0.2">
      <c r="M3535" s="168" t="s">
        <v>63</v>
      </c>
      <c r="N3535" s="14" t="s">
        <v>64</v>
      </c>
      <c r="O3535" s="167">
        <v>41468</v>
      </c>
      <c r="P3535" s="14">
        <v>18</v>
      </c>
      <c r="Q3535" s="14">
        <f t="shared" si="119"/>
        <v>0</v>
      </c>
      <c r="R3535" s="169">
        <f t="shared" ref="R3535:R3598" si="120">AVERAGE(Q3533:Q3535)</f>
        <v>0.5</v>
      </c>
    </row>
    <row r="3536" spans="13:18" x14ac:dyDescent="0.2">
      <c r="M3536" s="168" t="s">
        <v>63</v>
      </c>
      <c r="N3536" s="14" t="s">
        <v>64</v>
      </c>
      <c r="O3536" s="167">
        <v>41469</v>
      </c>
      <c r="P3536" s="14">
        <v>15.4</v>
      </c>
      <c r="Q3536" s="14">
        <f t="shared" si="119"/>
        <v>1.5999999999999996</v>
      </c>
      <c r="R3536" s="169">
        <f t="shared" si="120"/>
        <v>0.53333333333333321</v>
      </c>
    </row>
    <row r="3537" spans="13:18" x14ac:dyDescent="0.2">
      <c r="M3537" s="168" t="s">
        <v>63</v>
      </c>
      <c r="N3537" s="14" t="s">
        <v>64</v>
      </c>
      <c r="O3537" s="167">
        <v>41470</v>
      </c>
      <c r="P3537" s="14">
        <v>17</v>
      </c>
      <c r="Q3537" s="14">
        <f t="shared" si="119"/>
        <v>0</v>
      </c>
      <c r="R3537" s="169">
        <f t="shared" si="120"/>
        <v>0.53333333333333321</v>
      </c>
    </row>
    <row r="3538" spans="13:18" x14ac:dyDescent="0.2">
      <c r="M3538" s="168" t="s">
        <v>63</v>
      </c>
      <c r="N3538" s="14" t="s">
        <v>64</v>
      </c>
      <c r="O3538" s="167">
        <v>41471</v>
      </c>
      <c r="P3538" s="14">
        <v>15.3</v>
      </c>
      <c r="Q3538" s="14">
        <f t="shared" si="119"/>
        <v>1.6999999999999993</v>
      </c>
      <c r="R3538" s="169">
        <f t="shared" si="120"/>
        <v>1.0999999999999996</v>
      </c>
    </row>
    <row r="3539" spans="13:18" x14ac:dyDescent="0.2">
      <c r="M3539" s="168" t="s">
        <v>63</v>
      </c>
      <c r="N3539" s="14" t="s">
        <v>64</v>
      </c>
      <c r="O3539" s="167">
        <v>41472</v>
      </c>
      <c r="P3539" s="14">
        <v>19.2</v>
      </c>
      <c r="Q3539" s="14">
        <f t="shared" si="119"/>
        <v>0</v>
      </c>
      <c r="R3539" s="169">
        <f t="shared" si="120"/>
        <v>0.56666666666666643</v>
      </c>
    </row>
    <row r="3540" spans="13:18" x14ac:dyDescent="0.2">
      <c r="M3540" s="168" t="s">
        <v>63</v>
      </c>
      <c r="N3540" s="14" t="s">
        <v>64</v>
      </c>
      <c r="O3540" s="167">
        <v>41473</v>
      </c>
      <c r="P3540" s="14">
        <v>19.5</v>
      </c>
      <c r="Q3540" s="14">
        <f t="shared" si="119"/>
        <v>0</v>
      </c>
      <c r="R3540" s="169">
        <f t="shared" si="120"/>
        <v>0.56666666666666643</v>
      </c>
    </row>
    <row r="3541" spans="13:18" x14ac:dyDescent="0.2">
      <c r="M3541" s="168" t="s">
        <v>63</v>
      </c>
      <c r="N3541" s="14" t="s">
        <v>64</v>
      </c>
      <c r="O3541" s="167">
        <v>41474</v>
      </c>
      <c r="P3541" s="14">
        <v>16</v>
      </c>
      <c r="Q3541" s="14">
        <f t="shared" si="119"/>
        <v>1</v>
      </c>
      <c r="R3541" s="169">
        <f t="shared" si="120"/>
        <v>0.33333333333333331</v>
      </c>
    </row>
    <row r="3542" spans="13:18" x14ac:dyDescent="0.2">
      <c r="M3542" s="168" t="s">
        <v>63</v>
      </c>
      <c r="N3542" s="14" t="s">
        <v>64</v>
      </c>
      <c r="O3542" s="167">
        <v>41475</v>
      </c>
      <c r="P3542" s="14">
        <v>20.399999999999999</v>
      </c>
      <c r="Q3542" s="14">
        <f t="shared" si="119"/>
        <v>0</v>
      </c>
      <c r="R3542" s="169">
        <f t="shared" si="120"/>
        <v>0.33333333333333331</v>
      </c>
    </row>
    <row r="3543" spans="13:18" x14ac:dyDescent="0.2">
      <c r="M3543" s="168" t="s">
        <v>63</v>
      </c>
      <c r="N3543" s="14" t="s">
        <v>64</v>
      </c>
      <c r="O3543" s="167">
        <v>41476</v>
      </c>
      <c r="P3543" s="14">
        <v>19.7</v>
      </c>
      <c r="Q3543" s="14">
        <f t="shared" si="119"/>
        <v>0</v>
      </c>
      <c r="R3543" s="169">
        <f t="shared" si="120"/>
        <v>0.33333333333333331</v>
      </c>
    </row>
    <row r="3544" spans="13:18" x14ac:dyDescent="0.2">
      <c r="M3544" s="168" t="s">
        <v>63</v>
      </c>
      <c r="N3544" s="14" t="s">
        <v>64</v>
      </c>
      <c r="O3544" s="167">
        <v>41477</v>
      </c>
      <c r="P3544" s="14">
        <v>16.100000000000001</v>
      </c>
      <c r="Q3544" s="14">
        <f t="shared" si="119"/>
        <v>0.89999999999999858</v>
      </c>
      <c r="R3544" s="169">
        <f t="shared" si="120"/>
        <v>0.29999999999999954</v>
      </c>
    </row>
    <row r="3545" spans="13:18" x14ac:dyDescent="0.2">
      <c r="M3545" s="168" t="s">
        <v>63</v>
      </c>
      <c r="N3545" s="14" t="s">
        <v>64</v>
      </c>
      <c r="O3545" s="167">
        <v>41478</v>
      </c>
      <c r="P3545" s="14">
        <v>16.100000000000001</v>
      </c>
      <c r="Q3545" s="14">
        <f t="shared" si="119"/>
        <v>0.89999999999999858</v>
      </c>
      <c r="R3545" s="169">
        <f t="shared" si="120"/>
        <v>0.59999999999999909</v>
      </c>
    </row>
    <row r="3546" spans="13:18" x14ac:dyDescent="0.2">
      <c r="M3546" s="168" t="s">
        <v>63</v>
      </c>
      <c r="N3546" s="14" t="s">
        <v>64</v>
      </c>
      <c r="O3546" s="167">
        <v>41479</v>
      </c>
      <c r="P3546" s="14">
        <v>20.100000000000001</v>
      </c>
      <c r="Q3546" s="14">
        <f t="shared" si="119"/>
        <v>0</v>
      </c>
      <c r="R3546" s="169">
        <f t="shared" si="120"/>
        <v>0.59999999999999909</v>
      </c>
    </row>
    <row r="3547" spans="13:18" x14ac:dyDescent="0.2">
      <c r="M3547" s="168" t="s">
        <v>63</v>
      </c>
      <c r="N3547" s="14" t="s">
        <v>64</v>
      </c>
      <c r="O3547" s="167">
        <v>41480</v>
      </c>
      <c r="P3547" s="14">
        <v>21.1</v>
      </c>
      <c r="Q3547" s="14">
        <f t="shared" si="119"/>
        <v>0</v>
      </c>
      <c r="R3547" s="169">
        <f t="shared" si="120"/>
        <v>0.29999999999999954</v>
      </c>
    </row>
    <row r="3548" spans="13:18" x14ac:dyDescent="0.2">
      <c r="M3548" s="168" t="s">
        <v>63</v>
      </c>
      <c r="N3548" s="14" t="s">
        <v>64</v>
      </c>
      <c r="O3548" s="167">
        <v>41481</v>
      </c>
      <c r="P3548" s="14">
        <v>20.100000000000001</v>
      </c>
      <c r="Q3548" s="14">
        <f t="shared" si="119"/>
        <v>0</v>
      </c>
      <c r="R3548" s="169">
        <f t="shared" si="120"/>
        <v>0</v>
      </c>
    </row>
    <row r="3549" spans="13:18" x14ac:dyDescent="0.2">
      <c r="M3549" s="168" t="s">
        <v>63</v>
      </c>
      <c r="N3549" s="14" t="s">
        <v>64</v>
      </c>
      <c r="O3549" s="167">
        <v>41482</v>
      </c>
      <c r="P3549" s="14">
        <v>18.3</v>
      </c>
      <c r="Q3549" s="14">
        <f t="shared" si="119"/>
        <v>0</v>
      </c>
      <c r="R3549" s="169">
        <f t="shared" si="120"/>
        <v>0</v>
      </c>
    </row>
    <row r="3550" spans="13:18" x14ac:dyDescent="0.2">
      <c r="M3550" s="168" t="s">
        <v>63</v>
      </c>
      <c r="N3550" s="14" t="s">
        <v>64</v>
      </c>
      <c r="O3550" s="167">
        <v>41483</v>
      </c>
      <c r="P3550" s="14">
        <v>18.100000000000001</v>
      </c>
      <c r="Q3550" s="14">
        <f t="shared" si="119"/>
        <v>0</v>
      </c>
      <c r="R3550" s="169">
        <f t="shared" si="120"/>
        <v>0</v>
      </c>
    </row>
    <row r="3551" spans="13:18" x14ac:dyDescent="0.2">
      <c r="M3551" s="168" t="s">
        <v>63</v>
      </c>
      <c r="N3551" s="14" t="s">
        <v>64</v>
      </c>
      <c r="O3551" s="167">
        <v>41484</v>
      </c>
      <c r="P3551" s="14">
        <v>19.8</v>
      </c>
      <c r="Q3551" s="14">
        <f t="shared" si="119"/>
        <v>0</v>
      </c>
      <c r="R3551" s="169">
        <f t="shared" si="120"/>
        <v>0</v>
      </c>
    </row>
    <row r="3552" spans="13:18" x14ac:dyDescent="0.2">
      <c r="M3552" s="168" t="s">
        <v>63</v>
      </c>
      <c r="N3552" s="14" t="s">
        <v>64</v>
      </c>
      <c r="O3552" s="167">
        <v>41485</v>
      </c>
      <c r="P3552" s="14">
        <v>16.399999999999999</v>
      </c>
      <c r="Q3552" s="14">
        <f t="shared" si="119"/>
        <v>0.60000000000000142</v>
      </c>
      <c r="R3552" s="169">
        <f t="shared" si="120"/>
        <v>0.20000000000000048</v>
      </c>
    </row>
    <row r="3553" spans="13:18" x14ac:dyDescent="0.2">
      <c r="M3553" s="168" t="s">
        <v>63</v>
      </c>
      <c r="N3553" s="14" t="s">
        <v>64</v>
      </c>
      <c r="O3553" s="167">
        <v>41486</v>
      </c>
      <c r="P3553" s="14">
        <v>15.2</v>
      </c>
      <c r="Q3553" s="14">
        <f t="shared" si="119"/>
        <v>1.8000000000000007</v>
      </c>
      <c r="R3553" s="169">
        <f t="shared" si="120"/>
        <v>0.80000000000000071</v>
      </c>
    </row>
    <row r="3554" spans="13:18" x14ac:dyDescent="0.2">
      <c r="M3554" s="168" t="s">
        <v>63</v>
      </c>
      <c r="N3554" s="14" t="s">
        <v>64</v>
      </c>
      <c r="O3554" s="167">
        <v>41487</v>
      </c>
      <c r="P3554" s="14">
        <v>16.7</v>
      </c>
      <c r="Q3554" s="14">
        <f t="shared" si="119"/>
        <v>0.30000000000000071</v>
      </c>
      <c r="R3554" s="169">
        <f t="shared" si="120"/>
        <v>0.90000000000000091</v>
      </c>
    </row>
    <row r="3555" spans="13:18" x14ac:dyDescent="0.2">
      <c r="M3555" s="168" t="s">
        <v>63</v>
      </c>
      <c r="N3555" s="14" t="s">
        <v>64</v>
      </c>
      <c r="O3555" s="167">
        <v>41488</v>
      </c>
      <c r="P3555" s="14">
        <v>17.899999999999999</v>
      </c>
      <c r="Q3555" s="14">
        <f t="shared" si="119"/>
        <v>0</v>
      </c>
      <c r="R3555" s="169">
        <f t="shared" si="120"/>
        <v>0.70000000000000051</v>
      </c>
    </row>
    <row r="3556" spans="13:18" x14ac:dyDescent="0.2">
      <c r="M3556" s="168" t="s">
        <v>63</v>
      </c>
      <c r="N3556" s="14" t="s">
        <v>64</v>
      </c>
      <c r="O3556" s="167">
        <v>41489</v>
      </c>
      <c r="P3556" s="14">
        <v>18.7</v>
      </c>
      <c r="Q3556" s="14">
        <f t="shared" si="119"/>
        <v>0</v>
      </c>
      <c r="R3556" s="169">
        <f t="shared" si="120"/>
        <v>0.10000000000000024</v>
      </c>
    </row>
    <row r="3557" spans="13:18" x14ac:dyDescent="0.2">
      <c r="M3557" s="168" t="s">
        <v>63</v>
      </c>
      <c r="N3557" s="14" t="s">
        <v>64</v>
      </c>
      <c r="O3557" s="167">
        <v>41490</v>
      </c>
      <c r="P3557" s="14">
        <v>17.5</v>
      </c>
      <c r="Q3557" s="14">
        <f t="shared" si="119"/>
        <v>0</v>
      </c>
      <c r="R3557" s="169">
        <f t="shared" si="120"/>
        <v>0</v>
      </c>
    </row>
    <row r="3558" spans="13:18" x14ac:dyDescent="0.2">
      <c r="M3558" s="168" t="s">
        <v>63</v>
      </c>
      <c r="N3558" s="14" t="s">
        <v>64</v>
      </c>
      <c r="O3558" s="167">
        <v>41491</v>
      </c>
      <c r="P3558" s="14">
        <v>17.600000000000001</v>
      </c>
      <c r="Q3558" s="14">
        <f t="shared" si="119"/>
        <v>0</v>
      </c>
      <c r="R3558" s="169">
        <f t="shared" si="120"/>
        <v>0</v>
      </c>
    </row>
    <row r="3559" spans="13:18" x14ac:dyDescent="0.2">
      <c r="M3559" s="168" t="s">
        <v>63</v>
      </c>
      <c r="N3559" s="14" t="s">
        <v>64</v>
      </c>
      <c r="O3559" s="167">
        <v>41492</v>
      </c>
      <c r="P3559" s="14">
        <v>17.100000000000001</v>
      </c>
      <c r="Q3559" s="14">
        <f t="shared" si="119"/>
        <v>0</v>
      </c>
      <c r="R3559" s="169">
        <f t="shared" si="120"/>
        <v>0</v>
      </c>
    </row>
    <row r="3560" spans="13:18" x14ac:dyDescent="0.2">
      <c r="M3560" s="168" t="s">
        <v>63</v>
      </c>
      <c r="N3560" s="14" t="s">
        <v>64</v>
      </c>
      <c r="O3560" s="167">
        <v>41493</v>
      </c>
      <c r="P3560" s="14">
        <v>18</v>
      </c>
      <c r="Q3560" s="14">
        <f t="shared" si="119"/>
        <v>0</v>
      </c>
      <c r="R3560" s="169">
        <f t="shared" si="120"/>
        <v>0</v>
      </c>
    </row>
    <row r="3561" spans="13:18" x14ac:dyDescent="0.2">
      <c r="M3561" s="168" t="s">
        <v>63</v>
      </c>
      <c r="N3561" s="14" t="s">
        <v>64</v>
      </c>
      <c r="O3561" s="167">
        <v>41494</v>
      </c>
      <c r="P3561" s="14">
        <v>14.2</v>
      </c>
      <c r="Q3561" s="14">
        <f t="shared" si="119"/>
        <v>2.8000000000000007</v>
      </c>
      <c r="R3561" s="169">
        <f t="shared" si="120"/>
        <v>0.93333333333333357</v>
      </c>
    </row>
    <row r="3562" spans="13:18" x14ac:dyDescent="0.2">
      <c r="M3562" s="168" t="s">
        <v>63</v>
      </c>
      <c r="N3562" s="14" t="s">
        <v>64</v>
      </c>
      <c r="O3562" s="167">
        <v>41495</v>
      </c>
      <c r="P3562" s="14">
        <v>15.2</v>
      </c>
      <c r="Q3562" s="14">
        <f t="shared" si="119"/>
        <v>1.8000000000000007</v>
      </c>
      <c r="R3562" s="169">
        <f t="shared" si="120"/>
        <v>1.5333333333333339</v>
      </c>
    </row>
    <row r="3563" spans="13:18" x14ac:dyDescent="0.2">
      <c r="M3563" s="168" t="s">
        <v>63</v>
      </c>
      <c r="N3563" s="14" t="s">
        <v>64</v>
      </c>
      <c r="O3563" s="167">
        <v>41496</v>
      </c>
      <c r="P3563" s="14">
        <v>14.7</v>
      </c>
      <c r="Q3563" s="14">
        <f t="shared" si="119"/>
        <v>2.3000000000000007</v>
      </c>
      <c r="R3563" s="169">
        <f t="shared" si="120"/>
        <v>2.3000000000000007</v>
      </c>
    </row>
    <row r="3564" spans="13:18" x14ac:dyDescent="0.2">
      <c r="M3564" s="168" t="s">
        <v>63</v>
      </c>
      <c r="N3564" s="14" t="s">
        <v>64</v>
      </c>
      <c r="O3564" s="167">
        <v>41497</v>
      </c>
      <c r="P3564" s="14">
        <v>15</v>
      </c>
      <c r="Q3564" s="14">
        <f t="shared" si="119"/>
        <v>2</v>
      </c>
      <c r="R3564" s="169">
        <f t="shared" si="120"/>
        <v>2.0333333333333337</v>
      </c>
    </row>
    <row r="3565" spans="13:18" x14ac:dyDescent="0.2">
      <c r="M3565" s="168" t="s">
        <v>63</v>
      </c>
      <c r="N3565" s="14" t="s">
        <v>64</v>
      </c>
      <c r="O3565" s="167">
        <v>41498</v>
      </c>
      <c r="P3565" s="14">
        <v>12.7</v>
      </c>
      <c r="Q3565" s="14">
        <f t="shared" si="119"/>
        <v>4.3000000000000007</v>
      </c>
      <c r="R3565" s="169">
        <f t="shared" si="120"/>
        <v>2.8666666666666671</v>
      </c>
    </row>
    <row r="3566" spans="13:18" x14ac:dyDescent="0.2">
      <c r="M3566" s="168" t="s">
        <v>63</v>
      </c>
      <c r="N3566" s="14" t="s">
        <v>64</v>
      </c>
      <c r="O3566" s="167">
        <v>41499</v>
      </c>
      <c r="P3566" s="14">
        <v>13.1</v>
      </c>
      <c r="Q3566" s="14">
        <f t="shared" si="119"/>
        <v>3.9000000000000004</v>
      </c>
      <c r="R3566" s="169">
        <f t="shared" si="120"/>
        <v>3.4000000000000004</v>
      </c>
    </row>
    <row r="3567" spans="13:18" x14ac:dyDescent="0.2">
      <c r="M3567" s="168" t="s">
        <v>63</v>
      </c>
      <c r="N3567" s="14" t="s">
        <v>64</v>
      </c>
      <c r="O3567" s="167">
        <v>41500</v>
      </c>
      <c r="P3567" s="14">
        <v>12.5</v>
      </c>
      <c r="Q3567" s="14">
        <f t="shared" si="119"/>
        <v>4.5</v>
      </c>
      <c r="R3567" s="169">
        <f t="shared" si="120"/>
        <v>4.2333333333333334</v>
      </c>
    </row>
    <row r="3568" spans="13:18" x14ac:dyDescent="0.2">
      <c r="M3568" s="168" t="s">
        <v>63</v>
      </c>
      <c r="N3568" s="14" t="s">
        <v>64</v>
      </c>
      <c r="O3568" s="167">
        <v>41501</v>
      </c>
      <c r="P3568" s="14">
        <v>13.1</v>
      </c>
      <c r="Q3568" s="14">
        <f t="shared" si="119"/>
        <v>3.9000000000000004</v>
      </c>
      <c r="R3568" s="169">
        <f t="shared" si="120"/>
        <v>4.1000000000000005</v>
      </c>
    </row>
    <row r="3569" spans="13:18" x14ac:dyDescent="0.2">
      <c r="M3569" s="168" t="s">
        <v>63</v>
      </c>
      <c r="N3569" s="14" t="s">
        <v>64</v>
      </c>
      <c r="O3569" s="167">
        <v>41502</v>
      </c>
      <c r="P3569" s="14">
        <v>15</v>
      </c>
      <c r="Q3569" s="14">
        <f t="shared" si="119"/>
        <v>2</v>
      </c>
      <c r="R3569" s="169">
        <f t="shared" si="120"/>
        <v>3.4666666666666668</v>
      </c>
    </row>
    <row r="3570" spans="13:18" x14ac:dyDescent="0.2">
      <c r="M3570" s="168" t="s">
        <v>63</v>
      </c>
      <c r="N3570" s="14" t="s">
        <v>64</v>
      </c>
      <c r="O3570" s="167">
        <v>41503</v>
      </c>
      <c r="P3570" s="14">
        <v>16.8</v>
      </c>
      <c r="Q3570" s="14">
        <f t="shared" si="119"/>
        <v>0.19999999999999929</v>
      </c>
      <c r="R3570" s="169">
        <f t="shared" si="120"/>
        <v>2.0333333333333332</v>
      </c>
    </row>
    <row r="3571" spans="13:18" x14ac:dyDescent="0.2">
      <c r="M3571" s="168" t="s">
        <v>63</v>
      </c>
      <c r="N3571" s="14" t="s">
        <v>64</v>
      </c>
      <c r="O3571" s="167">
        <v>41504</v>
      </c>
      <c r="P3571" s="14">
        <v>14.6</v>
      </c>
      <c r="Q3571" s="14">
        <f t="shared" si="119"/>
        <v>2.4000000000000004</v>
      </c>
      <c r="R3571" s="169">
        <f t="shared" si="120"/>
        <v>1.5333333333333332</v>
      </c>
    </row>
    <row r="3572" spans="13:18" x14ac:dyDescent="0.2">
      <c r="M3572" s="168" t="s">
        <v>63</v>
      </c>
      <c r="N3572" s="14" t="s">
        <v>64</v>
      </c>
      <c r="O3572" s="167">
        <v>41505</v>
      </c>
      <c r="P3572" s="14">
        <v>14.9</v>
      </c>
      <c r="Q3572" s="14">
        <f t="shared" si="119"/>
        <v>2.0999999999999996</v>
      </c>
      <c r="R3572" s="169">
        <f t="shared" si="120"/>
        <v>1.5666666666666664</v>
      </c>
    </row>
    <row r="3573" spans="13:18" x14ac:dyDescent="0.2">
      <c r="M3573" s="168" t="s">
        <v>63</v>
      </c>
      <c r="N3573" s="14" t="s">
        <v>64</v>
      </c>
      <c r="O3573" s="167">
        <v>41506</v>
      </c>
      <c r="P3573" s="14">
        <v>13.8</v>
      </c>
      <c r="Q3573" s="14">
        <f t="shared" si="119"/>
        <v>3.1999999999999993</v>
      </c>
      <c r="R3573" s="169">
        <f t="shared" si="120"/>
        <v>2.5666666666666664</v>
      </c>
    </row>
    <row r="3574" spans="13:18" x14ac:dyDescent="0.2">
      <c r="M3574" s="168" t="s">
        <v>63</v>
      </c>
      <c r="N3574" s="14" t="s">
        <v>64</v>
      </c>
      <c r="O3574" s="167">
        <v>41507</v>
      </c>
      <c r="P3574" s="14">
        <v>13.3</v>
      </c>
      <c r="Q3574" s="14">
        <f t="shared" si="119"/>
        <v>3.6999999999999993</v>
      </c>
      <c r="R3574" s="169">
        <f t="shared" si="120"/>
        <v>2.9999999999999996</v>
      </c>
    </row>
    <row r="3575" spans="13:18" x14ac:dyDescent="0.2">
      <c r="M3575" s="168" t="s">
        <v>63</v>
      </c>
      <c r="N3575" s="14" t="s">
        <v>64</v>
      </c>
      <c r="O3575" s="167">
        <v>41508</v>
      </c>
      <c r="P3575" s="14">
        <v>13.4</v>
      </c>
      <c r="Q3575" s="14">
        <f t="shared" si="119"/>
        <v>3.5999999999999996</v>
      </c>
      <c r="R3575" s="169">
        <f t="shared" si="120"/>
        <v>3.4999999999999996</v>
      </c>
    </row>
    <row r="3576" spans="13:18" x14ac:dyDescent="0.2">
      <c r="M3576" s="168" t="s">
        <v>63</v>
      </c>
      <c r="N3576" s="14" t="s">
        <v>64</v>
      </c>
      <c r="O3576" s="167">
        <v>41509</v>
      </c>
      <c r="P3576" s="14">
        <v>13.4</v>
      </c>
      <c r="Q3576" s="14">
        <f t="shared" si="119"/>
        <v>3.5999999999999996</v>
      </c>
      <c r="R3576" s="169">
        <f t="shared" si="120"/>
        <v>3.6333333333333329</v>
      </c>
    </row>
    <row r="3577" spans="13:18" x14ac:dyDescent="0.2">
      <c r="M3577" s="168" t="s">
        <v>63</v>
      </c>
      <c r="N3577" s="14" t="s">
        <v>64</v>
      </c>
      <c r="O3577" s="167">
        <v>41510</v>
      </c>
      <c r="P3577" s="14">
        <v>14.9</v>
      </c>
      <c r="Q3577" s="14">
        <f t="shared" si="119"/>
        <v>2.0999999999999996</v>
      </c>
      <c r="R3577" s="169">
        <f t="shared" si="120"/>
        <v>3.0999999999999996</v>
      </c>
    </row>
    <row r="3578" spans="13:18" x14ac:dyDescent="0.2">
      <c r="M3578" s="168" t="s">
        <v>63</v>
      </c>
      <c r="N3578" s="14" t="s">
        <v>64</v>
      </c>
      <c r="O3578" s="167">
        <v>41511</v>
      </c>
      <c r="P3578" s="14">
        <v>15.1</v>
      </c>
      <c r="Q3578" s="14">
        <f t="shared" si="119"/>
        <v>1.9000000000000004</v>
      </c>
      <c r="R3578" s="169">
        <f t="shared" si="120"/>
        <v>2.5333333333333332</v>
      </c>
    </row>
    <row r="3579" spans="13:18" x14ac:dyDescent="0.2">
      <c r="M3579" s="168" t="s">
        <v>63</v>
      </c>
      <c r="N3579" s="14" t="s">
        <v>64</v>
      </c>
      <c r="O3579" s="167">
        <v>41512</v>
      </c>
      <c r="P3579" s="14">
        <v>14.1</v>
      </c>
      <c r="Q3579" s="14">
        <f t="shared" si="119"/>
        <v>2.9000000000000004</v>
      </c>
      <c r="R3579" s="169">
        <f t="shared" si="120"/>
        <v>2.3000000000000003</v>
      </c>
    </row>
    <row r="3580" spans="13:18" x14ac:dyDescent="0.2">
      <c r="M3580" s="168" t="s">
        <v>63</v>
      </c>
      <c r="N3580" s="14" t="s">
        <v>64</v>
      </c>
      <c r="O3580" s="167">
        <v>41513</v>
      </c>
      <c r="P3580" s="14">
        <v>15</v>
      </c>
      <c r="Q3580" s="14">
        <f t="shared" si="119"/>
        <v>2</v>
      </c>
      <c r="R3580" s="169">
        <f t="shared" si="120"/>
        <v>2.2666666666666671</v>
      </c>
    </row>
    <row r="3581" spans="13:18" x14ac:dyDescent="0.2">
      <c r="M3581" s="168" t="s">
        <v>63</v>
      </c>
      <c r="N3581" s="14" t="s">
        <v>64</v>
      </c>
      <c r="O3581" s="167">
        <v>41514</v>
      </c>
      <c r="P3581" s="14">
        <v>15.2</v>
      </c>
      <c r="Q3581" s="14">
        <f t="shared" si="119"/>
        <v>1.8000000000000007</v>
      </c>
      <c r="R3581" s="169">
        <f t="shared" si="120"/>
        <v>2.2333333333333338</v>
      </c>
    </row>
    <row r="3582" spans="13:18" x14ac:dyDescent="0.2">
      <c r="M3582" s="168" t="s">
        <v>63</v>
      </c>
      <c r="N3582" s="14" t="s">
        <v>64</v>
      </c>
      <c r="O3582" s="167">
        <v>41515</v>
      </c>
      <c r="P3582" s="14">
        <v>13.6</v>
      </c>
      <c r="Q3582" s="14">
        <f t="shared" si="119"/>
        <v>3.4000000000000004</v>
      </c>
      <c r="R3582" s="169">
        <f t="shared" si="120"/>
        <v>2.4000000000000004</v>
      </c>
    </row>
    <row r="3583" spans="13:18" x14ac:dyDescent="0.2">
      <c r="M3583" s="168" t="s">
        <v>63</v>
      </c>
      <c r="N3583" s="14" t="s">
        <v>64</v>
      </c>
      <c r="O3583" s="167">
        <v>41516</v>
      </c>
      <c r="P3583" s="14">
        <v>14.5</v>
      </c>
      <c r="Q3583" s="14">
        <f t="shared" si="119"/>
        <v>2.5</v>
      </c>
      <c r="R3583" s="169">
        <f t="shared" si="120"/>
        <v>2.5666666666666669</v>
      </c>
    </row>
    <row r="3584" spans="13:18" x14ac:dyDescent="0.2">
      <c r="M3584" s="168" t="s">
        <v>63</v>
      </c>
      <c r="N3584" s="14" t="s">
        <v>64</v>
      </c>
      <c r="O3584" s="167">
        <v>41517</v>
      </c>
      <c r="P3584" s="14">
        <v>13.2</v>
      </c>
      <c r="Q3584" s="14">
        <f t="shared" si="119"/>
        <v>3.8000000000000007</v>
      </c>
      <c r="R3584" s="169">
        <f t="shared" si="120"/>
        <v>3.2333333333333338</v>
      </c>
    </row>
    <row r="3585" spans="13:18" x14ac:dyDescent="0.2">
      <c r="M3585" s="168" t="s">
        <v>63</v>
      </c>
      <c r="N3585" s="14" t="s">
        <v>64</v>
      </c>
      <c r="O3585" s="167">
        <v>41518</v>
      </c>
      <c r="P3585" s="14">
        <v>10.8</v>
      </c>
      <c r="Q3585" s="14">
        <f t="shared" si="119"/>
        <v>6.1999999999999993</v>
      </c>
      <c r="R3585" s="169">
        <f t="shared" si="120"/>
        <v>4.166666666666667</v>
      </c>
    </row>
    <row r="3586" spans="13:18" x14ac:dyDescent="0.2">
      <c r="M3586" s="168" t="s">
        <v>63</v>
      </c>
      <c r="N3586" s="14" t="s">
        <v>64</v>
      </c>
      <c r="O3586" s="167">
        <v>41519</v>
      </c>
      <c r="P3586" s="14">
        <v>11.7</v>
      </c>
      <c r="Q3586" s="14">
        <f t="shared" si="119"/>
        <v>5.3000000000000007</v>
      </c>
      <c r="R3586" s="169">
        <f t="shared" si="120"/>
        <v>5.1000000000000005</v>
      </c>
    </row>
    <row r="3587" spans="13:18" x14ac:dyDescent="0.2">
      <c r="M3587" s="168" t="s">
        <v>63</v>
      </c>
      <c r="N3587" s="14" t="s">
        <v>64</v>
      </c>
      <c r="O3587" s="167">
        <v>41520</v>
      </c>
      <c r="P3587" s="14">
        <v>12.4</v>
      </c>
      <c r="Q3587" s="14">
        <f t="shared" si="119"/>
        <v>4.5999999999999996</v>
      </c>
      <c r="R3587" s="169">
        <f t="shared" si="120"/>
        <v>5.3666666666666671</v>
      </c>
    </row>
    <row r="3588" spans="13:18" x14ac:dyDescent="0.2">
      <c r="M3588" s="168" t="s">
        <v>63</v>
      </c>
      <c r="N3588" s="14" t="s">
        <v>64</v>
      </c>
      <c r="O3588" s="167">
        <v>41521</v>
      </c>
      <c r="P3588" s="14">
        <v>14.4</v>
      </c>
      <c r="Q3588" s="14">
        <f t="shared" si="119"/>
        <v>2.5999999999999996</v>
      </c>
      <c r="R3588" s="169">
        <f t="shared" si="120"/>
        <v>4.166666666666667</v>
      </c>
    </row>
    <row r="3589" spans="13:18" x14ac:dyDescent="0.2">
      <c r="M3589" s="168" t="s">
        <v>63</v>
      </c>
      <c r="N3589" s="14" t="s">
        <v>64</v>
      </c>
      <c r="O3589" s="167">
        <v>41522</v>
      </c>
      <c r="P3589" s="14">
        <v>15.8</v>
      </c>
      <c r="Q3589" s="14">
        <f t="shared" si="119"/>
        <v>1.1999999999999993</v>
      </c>
      <c r="R3589" s="169">
        <f t="shared" si="120"/>
        <v>2.7999999999999994</v>
      </c>
    </row>
    <row r="3590" spans="13:18" x14ac:dyDescent="0.2">
      <c r="M3590" s="168" t="s">
        <v>63</v>
      </c>
      <c r="N3590" s="14" t="s">
        <v>64</v>
      </c>
      <c r="O3590" s="167">
        <v>41523</v>
      </c>
      <c r="P3590" s="14">
        <v>15.7</v>
      </c>
      <c r="Q3590" s="14">
        <f t="shared" si="119"/>
        <v>1.3000000000000007</v>
      </c>
      <c r="R3590" s="169">
        <f t="shared" si="120"/>
        <v>1.7</v>
      </c>
    </row>
    <row r="3591" spans="13:18" x14ac:dyDescent="0.2">
      <c r="M3591" s="168" t="s">
        <v>63</v>
      </c>
      <c r="N3591" s="14" t="s">
        <v>64</v>
      </c>
      <c r="O3591" s="167">
        <v>41524</v>
      </c>
      <c r="P3591" s="14">
        <v>15.2</v>
      </c>
      <c r="Q3591" s="14">
        <f t="shared" si="119"/>
        <v>1.8000000000000007</v>
      </c>
      <c r="R3591" s="169">
        <f t="shared" si="120"/>
        <v>1.4333333333333336</v>
      </c>
    </row>
    <row r="3592" spans="13:18" x14ac:dyDescent="0.2">
      <c r="M3592" s="168" t="s">
        <v>63</v>
      </c>
      <c r="N3592" s="14" t="s">
        <v>64</v>
      </c>
      <c r="O3592" s="167">
        <v>41525</v>
      </c>
      <c r="P3592" s="14">
        <v>14.9</v>
      </c>
      <c r="Q3592" s="14">
        <f t="shared" si="119"/>
        <v>2.0999999999999996</v>
      </c>
      <c r="R3592" s="169">
        <f t="shared" si="120"/>
        <v>1.7333333333333336</v>
      </c>
    </row>
    <row r="3593" spans="13:18" x14ac:dyDescent="0.2">
      <c r="M3593" s="168" t="s">
        <v>63</v>
      </c>
      <c r="N3593" s="14" t="s">
        <v>64</v>
      </c>
      <c r="O3593" s="167">
        <v>41526</v>
      </c>
      <c r="P3593" s="14">
        <v>14.2</v>
      </c>
      <c r="Q3593" s="14">
        <f t="shared" si="119"/>
        <v>2.8000000000000007</v>
      </c>
      <c r="R3593" s="169">
        <f t="shared" si="120"/>
        <v>2.2333333333333338</v>
      </c>
    </row>
    <row r="3594" spans="13:18" x14ac:dyDescent="0.2">
      <c r="M3594" s="168" t="s">
        <v>63</v>
      </c>
      <c r="N3594" s="14" t="s">
        <v>64</v>
      </c>
      <c r="O3594" s="167">
        <v>41527</v>
      </c>
      <c r="P3594" s="14">
        <v>13.6</v>
      </c>
      <c r="Q3594" s="14">
        <f t="shared" si="119"/>
        <v>3.4000000000000004</v>
      </c>
      <c r="R3594" s="169">
        <f t="shared" si="120"/>
        <v>2.7666666666666671</v>
      </c>
    </row>
    <row r="3595" spans="13:18" x14ac:dyDescent="0.2">
      <c r="M3595" s="168" t="s">
        <v>63</v>
      </c>
      <c r="N3595" s="14" t="s">
        <v>64</v>
      </c>
      <c r="O3595" s="167">
        <v>41528</v>
      </c>
      <c r="P3595" s="14">
        <v>13.9</v>
      </c>
      <c r="Q3595" s="14">
        <f t="shared" si="119"/>
        <v>3.0999999999999996</v>
      </c>
      <c r="R3595" s="169">
        <f t="shared" si="120"/>
        <v>3.1</v>
      </c>
    </row>
    <row r="3596" spans="13:18" x14ac:dyDescent="0.2">
      <c r="M3596" s="168" t="s">
        <v>63</v>
      </c>
      <c r="N3596" s="14" t="s">
        <v>64</v>
      </c>
      <c r="O3596" s="167">
        <v>41529</v>
      </c>
      <c r="P3596" s="14">
        <v>11.7</v>
      </c>
      <c r="Q3596" s="14">
        <f t="shared" si="119"/>
        <v>5.3000000000000007</v>
      </c>
      <c r="R3596" s="169">
        <f t="shared" si="120"/>
        <v>3.9333333333333336</v>
      </c>
    </row>
    <row r="3597" spans="13:18" x14ac:dyDescent="0.2">
      <c r="M3597" s="168" t="s">
        <v>63</v>
      </c>
      <c r="N3597" s="14" t="s">
        <v>64</v>
      </c>
      <c r="O3597" s="167">
        <v>41530</v>
      </c>
      <c r="P3597" s="14">
        <v>14.2</v>
      </c>
      <c r="Q3597" s="14">
        <f t="shared" ref="Q3597:Q3660" si="121">IF($D$45&gt;P3597,$D$45-P3597,0)</f>
        <v>2.8000000000000007</v>
      </c>
      <c r="R3597" s="169">
        <f t="shared" si="120"/>
        <v>3.7333333333333338</v>
      </c>
    </row>
    <row r="3598" spans="13:18" x14ac:dyDescent="0.2">
      <c r="M3598" s="168" t="s">
        <v>63</v>
      </c>
      <c r="N3598" s="14" t="s">
        <v>64</v>
      </c>
      <c r="O3598" s="167">
        <v>41531</v>
      </c>
      <c r="P3598" s="14">
        <v>14</v>
      </c>
      <c r="Q3598" s="14">
        <f t="shared" si="121"/>
        <v>3</v>
      </c>
      <c r="R3598" s="169">
        <f t="shared" si="120"/>
        <v>3.7000000000000006</v>
      </c>
    </row>
    <row r="3599" spans="13:18" x14ac:dyDescent="0.2">
      <c r="M3599" s="168" t="s">
        <v>63</v>
      </c>
      <c r="N3599" s="14" t="s">
        <v>64</v>
      </c>
      <c r="O3599" s="167">
        <v>41532</v>
      </c>
      <c r="P3599" s="14">
        <v>14.4</v>
      </c>
      <c r="Q3599" s="14">
        <f t="shared" si="121"/>
        <v>2.5999999999999996</v>
      </c>
      <c r="R3599" s="169">
        <f t="shared" ref="R3599:R3662" si="122">AVERAGE(Q3597:Q3599)</f>
        <v>2.8000000000000003</v>
      </c>
    </row>
    <row r="3600" spans="13:18" x14ac:dyDescent="0.2">
      <c r="M3600" s="168" t="s">
        <v>63</v>
      </c>
      <c r="N3600" s="14" t="s">
        <v>64</v>
      </c>
      <c r="O3600" s="167">
        <v>41533</v>
      </c>
      <c r="P3600" s="14">
        <v>10.4</v>
      </c>
      <c r="Q3600" s="14">
        <f t="shared" si="121"/>
        <v>6.6</v>
      </c>
      <c r="R3600" s="169">
        <f t="shared" si="122"/>
        <v>4.0666666666666664</v>
      </c>
    </row>
    <row r="3601" spans="13:18" x14ac:dyDescent="0.2">
      <c r="M3601" s="168" t="s">
        <v>63</v>
      </c>
      <c r="N3601" s="14" t="s">
        <v>64</v>
      </c>
      <c r="O3601" s="167">
        <v>41534</v>
      </c>
      <c r="P3601" s="14">
        <v>9.6</v>
      </c>
      <c r="Q3601" s="14">
        <f t="shared" si="121"/>
        <v>7.4</v>
      </c>
      <c r="R3601" s="169">
        <f t="shared" si="122"/>
        <v>5.5333333333333341</v>
      </c>
    </row>
    <row r="3602" spans="13:18" x14ac:dyDescent="0.2">
      <c r="M3602" s="168" t="s">
        <v>63</v>
      </c>
      <c r="N3602" s="14" t="s">
        <v>64</v>
      </c>
      <c r="O3602" s="167">
        <v>41535</v>
      </c>
      <c r="P3602" s="14">
        <v>10</v>
      </c>
      <c r="Q3602" s="14">
        <f t="shared" si="121"/>
        <v>7</v>
      </c>
      <c r="R3602" s="169">
        <f t="shared" si="122"/>
        <v>7</v>
      </c>
    </row>
    <row r="3603" spans="13:18" x14ac:dyDescent="0.2">
      <c r="M3603" s="168" t="s">
        <v>63</v>
      </c>
      <c r="N3603" s="14" t="s">
        <v>64</v>
      </c>
      <c r="O3603" s="167">
        <v>41536</v>
      </c>
      <c r="P3603" s="14">
        <v>7.9</v>
      </c>
      <c r="Q3603" s="14">
        <f t="shared" si="121"/>
        <v>9.1</v>
      </c>
      <c r="R3603" s="169">
        <f t="shared" si="122"/>
        <v>7.833333333333333</v>
      </c>
    </row>
    <row r="3604" spans="13:18" x14ac:dyDescent="0.2">
      <c r="M3604" s="168" t="s">
        <v>63</v>
      </c>
      <c r="N3604" s="14" t="s">
        <v>64</v>
      </c>
      <c r="O3604" s="167">
        <v>41537</v>
      </c>
      <c r="P3604" s="14">
        <v>5.7</v>
      </c>
      <c r="Q3604" s="14">
        <f t="shared" si="121"/>
        <v>11.3</v>
      </c>
      <c r="R3604" s="169">
        <f t="shared" si="122"/>
        <v>9.1333333333333346</v>
      </c>
    </row>
    <row r="3605" spans="13:18" x14ac:dyDescent="0.2">
      <c r="M3605" s="168" t="s">
        <v>63</v>
      </c>
      <c r="N3605" s="14" t="s">
        <v>64</v>
      </c>
      <c r="O3605" s="167">
        <v>41538</v>
      </c>
      <c r="P3605" s="14">
        <v>7.6</v>
      </c>
      <c r="Q3605" s="14">
        <f t="shared" si="121"/>
        <v>9.4</v>
      </c>
      <c r="R3605" s="169">
        <f t="shared" si="122"/>
        <v>9.9333333333333318</v>
      </c>
    </row>
    <row r="3606" spans="13:18" x14ac:dyDescent="0.2">
      <c r="M3606" s="168" t="s">
        <v>63</v>
      </c>
      <c r="N3606" s="14" t="s">
        <v>64</v>
      </c>
      <c r="O3606" s="167">
        <v>41539</v>
      </c>
      <c r="P3606" s="14">
        <v>9.8000000000000007</v>
      </c>
      <c r="Q3606" s="14">
        <f t="shared" si="121"/>
        <v>7.1999999999999993</v>
      </c>
      <c r="R3606" s="169">
        <f t="shared" si="122"/>
        <v>9.3000000000000007</v>
      </c>
    </row>
    <row r="3607" spans="13:18" x14ac:dyDescent="0.2">
      <c r="M3607" s="168" t="s">
        <v>63</v>
      </c>
      <c r="N3607" s="14" t="s">
        <v>64</v>
      </c>
      <c r="O3607" s="167">
        <v>41540</v>
      </c>
      <c r="P3607" s="14">
        <v>8.1</v>
      </c>
      <c r="Q3607" s="14">
        <f t="shared" si="121"/>
        <v>8.9</v>
      </c>
      <c r="R3607" s="169">
        <f t="shared" si="122"/>
        <v>8.5</v>
      </c>
    </row>
    <row r="3608" spans="13:18" x14ac:dyDescent="0.2">
      <c r="M3608" s="168" t="s">
        <v>63</v>
      </c>
      <c r="N3608" s="14" t="s">
        <v>64</v>
      </c>
      <c r="O3608" s="167">
        <v>41541</v>
      </c>
      <c r="P3608" s="14">
        <v>6.1</v>
      </c>
      <c r="Q3608" s="14">
        <f t="shared" si="121"/>
        <v>10.9</v>
      </c>
      <c r="R3608" s="169">
        <f t="shared" si="122"/>
        <v>9</v>
      </c>
    </row>
    <row r="3609" spans="13:18" x14ac:dyDescent="0.2">
      <c r="M3609" s="168" t="s">
        <v>63</v>
      </c>
      <c r="N3609" s="14" t="s">
        <v>64</v>
      </c>
      <c r="O3609" s="167">
        <v>41542</v>
      </c>
      <c r="P3609" s="14">
        <v>3.6</v>
      </c>
      <c r="Q3609" s="14">
        <f t="shared" si="121"/>
        <v>13.4</v>
      </c>
      <c r="R3609" s="169">
        <f t="shared" si="122"/>
        <v>11.066666666666668</v>
      </c>
    </row>
    <row r="3610" spans="13:18" x14ac:dyDescent="0.2">
      <c r="M3610" s="168" t="s">
        <v>63</v>
      </c>
      <c r="N3610" s="14" t="s">
        <v>64</v>
      </c>
      <c r="O3610" s="167">
        <v>41543</v>
      </c>
      <c r="P3610" s="14">
        <v>2.1</v>
      </c>
      <c r="Q3610" s="14">
        <f t="shared" si="121"/>
        <v>14.9</v>
      </c>
      <c r="R3610" s="169">
        <f t="shared" si="122"/>
        <v>13.066666666666668</v>
      </c>
    </row>
    <row r="3611" spans="13:18" x14ac:dyDescent="0.2">
      <c r="M3611" s="168" t="s">
        <v>63</v>
      </c>
      <c r="N3611" s="14" t="s">
        <v>64</v>
      </c>
      <c r="O3611" s="167">
        <v>41544</v>
      </c>
      <c r="P3611" s="14">
        <v>5.5</v>
      </c>
      <c r="Q3611" s="14">
        <f t="shared" si="121"/>
        <v>11.5</v>
      </c>
      <c r="R3611" s="169">
        <f t="shared" si="122"/>
        <v>13.266666666666666</v>
      </c>
    </row>
    <row r="3612" spans="13:18" x14ac:dyDescent="0.2">
      <c r="M3612" s="168" t="s">
        <v>63</v>
      </c>
      <c r="N3612" s="14" t="s">
        <v>64</v>
      </c>
      <c r="O3612" s="167">
        <v>41545</v>
      </c>
      <c r="P3612" s="14">
        <v>7.4</v>
      </c>
      <c r="Q3612" s="14">
        <f t="shared" si="121"/>
        <v>9.6</v>
      </c>
      <c r="R3612" s="169">
        <f t="shared" si="122"/>
        <v>12</v>
      </c>
    </row>
    <row r="3613" spans="13:18" x14ac:dyDescent="0.2">
      <c r="M3613" s="168" t="s">
        <v>63</v>
      </c>
      <c r="N3613" s="14" t="s">
        <v>64</v>
      </c>
      <c r="O3613" s="167">
        <v>41546</v>
      </c>
      <c r="P3613" s="14">
        <v>6</v>
      </c>
      <c r="Q3613" s="14">
        <f t="shared" si="121"/>
        <v>11</v>
      </c>
      <c r="R3613" s="169">
        <f t="shared" si="122"/>
        <v>10.700000000000001</v>
      </c>
    </row>
    <row r="3614" spans="13:18" x14ac:dyDescent="0.2">
      <c r="M3614" s="168" t="s">
        <v>63</v>
      </c>
      <c r="N3614" s="14" t="s">
        <v>64</v>
      </c>
      <c r="O3614" s="167">
        <v>41547</v>
      </c>
      <c r="P3614" s="14">
        <v>5.0999999999999996</v>
      </c>
      <c r="Q3614" s="14">
        <f t="shared" si="121"/>
        <v>11.9</v>
      </c>
      <c r="R3614" s="169">
        <f t="shared" si="122"/>
        <v>10.833333333333334</v>
      </c>
    </row>
    <row r="3615" spans="13:18" x14ac:dyDescent="0.2">
      <c r="M3615" s="168" t="s">
        <v>63</v>
      </c>
      <c r="N3615" s="14" t="s">
        <v>64</v>
      </c>
      <c r="O3615" s="167">
        <v>41548</v>
      </c>
      <c r="P3615" s="14">
        <v>4.5999999999999996</v>
      </c>
      <c r="Q3615" s="14">
        <f t="shared" si="121"/>
        <v>12.4</v>
      </c>
      <c r="R3615" s="169">
        <f t="shared" si="122"/>
        <v>11.766666666666666</v>
      </c>
    </row>
    <row r="3616" spans="13:18" x14ac:dyDescent="0.2">
      <c r="M3616" s="168" t="s">
        <v>63</v>
      </c>
      <c r="N3616" s="14" t="s">
        <v>64</v>
      </c>
      <c r="O3616" s="167">
        <v>41549</v>
      </c>
      <c r="P3616" s="14">
        <v>4.3</v>
      </c>
      <c r="Q3616" s="14">
        <f t="shared" si="121"/>
        <v>12.7</v>
      </c>
      <c r="R3616" s="169">
        <f t="shared" si="122"/>
        <v>12.333333333333334</v>
      </c>
    </row>
    <row r="3617" spans="13:18" x14ac:dyDescent="0.2">
      <c r="M3617" s="168" t="s">
        <v>63</v>
      </c>
      <c r="N3617" s="14" t="s">
        <v>64</v>
      </c>
      <c r="O3617" s="167">
        <v>41550</v>
      </c>
      <c r="P3617" s="14">
        <v>6.1</v>
      </c>
      <c r="Q3617" s="14">
        <f t="shared" si="121"/>
        <v>10.9</v>
      </c>
      <c r="R3617" s="169">
        <f t="shared" si="122"/>
        <v>12</v>
      </c>
    </row>
    <row r="3618" spans="13:18" x14ac:dyDescent="0.2">
      <c r="M3618" s="168" t="s">
        <v>63</v>
      </c>
      <c r="N3618" s="14" t="s">
        <v>64</v>
      </c>
      <c r="O3618" s="167">
        <v>41551</v>
      </c>
      <c r="P3618" s="14">
        <v>5.7</v>
      </c>
      <c r="Q3618" s="14">
        <f t="shared" si="121"/>
        <v>11.3</v>
      </c>
      <c r="R3618" s="169">
        <f t="shared" si="122"/>
        <v>11.633333333333335</v>
      </c>
    </row>
    <row r="3619" spans="13:18" x14ac:dyDescent="0.2">
      <c r="M3619" s="168" t="s">
        <v>63</v>
      </c>
      <c r="N3619" s="14" t="s">
        <v>64</v>
      </c>
      <c r="O3619" s="167">
        <v>41552</v>
      </c>
      <c r="P3619" s="14">
        <v>7.7</v>
      </c>
      <c r="Q3619" s="14">
        <f t="shared" si="121"/>
        <v>9.3000000000000007</v>
      </c>
      <c r="R3619" s="169">
        <f t="shared" si="122"/>
        <v>10.500000000000002</v>
      </c>
    </row>
    <row r="3620" spans="13:18" x14ac:dyDescent="0.2">
      <c r="M3620" s="168" t="s">
        <v>63</v>
      </c>
      <c r="N3620" s="14" t="s">
        <v>64</v>
      </c>
      <c r="O3620" s="167">
        <v>41553</v>
      </c>
      <c r="P3620" s="14">
        <v>8.3000000000000007</v>
      </c>
      <c r="Q3620" s="14">
        <f t="shared" si="121"/>
        <v>8.6999999999999993</v>
      </c>
      <c r="R3620" s="169">
        <f t="shared" si="122"/>
        <v>9.7666666666666675</v>
      </c>
    </row>
    <row r="3621" spans="13:18" x14ac:dyDescent="0.2">
      <c r="M3621" s="168" t="s">
        <v>63</v>
      </c>
      <c r="N3621" s="14" t="s">
        <v>64</v>
      </c>
      <c r="O3621" s="167">
        <v>41554</v>
      </c>
      <c r="P3621" s="14">
        <v>13.5</v>
      </c>
      <c r="Q3621" s="14">
        <f t="shared" si="121"/>
        <v>3.5</v>
      </c>
      <c r="R3621" s="169">
        <f t="shared" si="122"/>
        <v>7.166666666666667</v>
      </c>
    </row>
    <row r="3622" spans="13:18" x14ac:dyDescent="0.2">
      <c r="M3622" s="168" t="s">
        <v>63</v>
      </c>
      <c r="N3622" s="14" t="s">
        <v>64</v>
      </c>
      <c r="O3622" s="167">
        <v>41555</v>
      </c>
      <c r="P3622" s="14">
        <v>13.9</v>
      </c>
      <c r="Q3622" s="14">
        <f t="shared" si="121"/>
        <v>3.0999999999999996</v>
      </c>
      <c r="R3622" s="169">
        <f t="shared" si="122"/>
        <v>5.0999999999999996</v>
      </c>
    </row>
    <row r="3623" spans="13:18" x14ac:dyDescent="0.2">
      <c r="M3623" s="168" t="s">
        <v>63</v>
      </c>
      <c r="N3623" s="14" t="s">
        <v>64</v>
      </c>
      <c r="O3623" s="167">
        <v>41556</v>
      </c>
      <c r="P3623" s="14">
        <v>11.7</v>
      </c>
      <c r="Q3623" s="14">
        <f t="shared" si="121"/>
        <v>5.3000000000000007</v>
      </c>
      <c r="R3623" s="169">
        <f t="shared" si="122"/>
        <v>3.9666666666666668</v>
      </c>
    </row>
    <row r="3624" spans="13:18" x14ac:dyDescent="0.2">
      <c r="M3624" s="168" t="s">
        <v>63</v>
      </c>
      <c r="N3624" s="14" t="s">
        <v>64</v>
      </c>
      <c r="O3624" s="167">
        <v>41557</v>
      </c>
      <c r="P3624" s="14">
        <v>5.8</v>
      </c>
      <c r="Q3624" s="14">
        <f t="shared" si="121"/>
        <v>11.2</v>
      </c>
      <c r="R3624" s="169">
        <f t="shared" si="122"/>
        <v>6.5333333333333341</v>
      </c>
    </row>
    <row r="3625" spans="13:18" x14ac:dyDescent="0.2">
      <c r="M3625" s="168" t="s">
        <v>63</v>
      </c>
      <c r="N3625" s="14" t="s">
        <v>64</v>
      </c>
      <c r="O3625" s="167">
        <v>41558</v>
      </c>
      <c r="P3625" s="14">
        <v>1.7</v>
      </c>
      <c r="Q3625" s="14">
        <f t="shared" si="121"/>
        <v>15.3</v>
      </c>
      <c r="R3625" s="169">
        <f t="shared" si="122"/>
        <v>10.6</v>
      </c>
    </row>
    <row r="3626" spans="13:18" x14ac:dyDescent="0.2">
      <c r="M3626" s="168" t="s">
        <v>63</v>
      </c>
      <c r="N3626" s="14" t="s">
        <v>64</v>
      </c>
      <c r="O3626" s="167">
        <v>41559</v>
      </c>
      <c r="P3626" s="14">
        <v>3.6</v>
      </c>
      <c r="Q3626" s="14">
        <f t="shared" si="121"/>
        <v>13.4</v>
      </c>
      <c r="R3626" s="169">
        <f t="shared" si="122"/>
        <v>13.299999999999999</v>
      </c>
    </row>
    <row r="3627" spans="13:18" x14ac:dyDescent="0.2">
      <c r="M3627" s="168" t="s">
        <v>63</v>
      </c>
      <c r="N3627" s="14" t="s">
        <v>64</v>
      </c>
      <c r="O3627" s="167">
        <v>41560</v>
      </c>
      <c r="P3627" s="14">
        <v>4.7</v>
      </c>
      <c r="Q3627" s="14">
        <f t="shared" si="121"/>
        <v>12.3</v>
      </c>
      <c r="R3627" s="169">
        <f t="shared" si="122"/>
        <v>13.666666666666666</v>
      </c>
    </row>
    <row r="3628" spans="13:18" x14ac:dyDescent="0.2">
      <c r="M3628" s="168" t="s">
        <v>63</v>
      </c>
      <c r="N3628" s="14" t="s">
        <v>64</v>
      </c>
      <c r="O3628" s="167">
        <v>41561</v>
      </c>
      <c r="P3628" s="14">
        <v>3.4</v>
      </c>
      <c r="Q3628" s="14">
        <f t="shared" si="121"/>
        <v>13.6</v>
      </c>
      <c r="R3628" s="169">
        <f t="shared" si="122"/>
        <v>13.100000000000001</v>
      </c>
    </row>
    <row r="3629" spans="13:18" x14ac:dyDescent="0.2">
      <c r="M3629" s="168" t="s">
        <v>63</v>
      </c>
      <c r="N3629" s="14" t="s">
        <v>64</v>
      </c>
      <c r="O3629" s="167">
        <v>41562</v>
      </c>
      <c r="P3629" s="14">
        <v>5.3</v>
      </c>
      <c r="Q3629" s="14">
        <f t="shared" si="121"/>
        <v>11.7</v>
      </c>
      <c r="R3629" s="169">
        <f t="shared" si="122"/>
        <v>12.533333333333331</v>
      </c>
    </row>
    <row r="3630" spans="13:18" x14ac:dyDescent="0.2">
      <c r="M3630" s="168" t="s">
        <v>63</v>
      </c>
      <c r="N3630" s="14" t="s">
        <v>64</v>
      </c>
      <c r="O3630" s="167">
        <v>41563</v>
      </c>
      <c r="P3630" s="14">
        <v>2.9</v>
      </c>
      <c r="Q3630" s="14">
        <f t="shared" si="121"/>
        <v>14.1</v>
      </c>
      <c r="R3630" s="169">
        <f t="shared" si="122"/>
        <v>13.133333333333333</v>
      </c>
    </row>
    <row r="3631" spans="13:18" x14ac:dyDescent="0.2">
      <c r="M3631" s="168" t="s">
        <v>63</v>
      </c>
      <c r="N3631" s="14" t="s">
        <v>64</v>
      </c>
      <c r="O3631" s="167">
        <v>41579</v>
      </c>
      <c r="P3631" s="14">
        <v>5.0999999999999996</v>
      </c>
      <c r="Q3631" s="14">
        <f t="shared" si="121"/>
        <v>11.9</v>
      </c>
      <c r="R3631" s="169">
        <f t="shared" si="122"/>
        <v>12.566666666666665</v>
      </c>
    </row>
    <row r="3632" spans="13:18" x14ac:dyDescent="0.2">
      <c r="M3632" s="168" t="s">
        <v>63</v>
      </c>
      <c r="N3632" s="14" t="s">
        <v>64</v>
      </c>
      <c r="O3632" s="167">
        <v>41580</v>
      </c>
      <c r="P3632" s="14">
        <v>3</v>
      </c>
      <c r="Q3632" s="14">
        <f t="shared" si="121"/>
        <v>14</v>
      </c>
      <c r="R3632" s="169">
        <f t="shared" si="122"/>
        <v>13.333333333333334</v>
      </c>
    </row>
    <row r="3633" spans="13:18" x14ac:dyDescent="0.2">
      <c r="M3633" s="168" t="s">
        <v>63</v>
      </c>
      <c r="N3633" s="14" t="s">
        <v>64</v>
      </c>
      <c r="O3633" s="167">
        <v>41581</v>
      </c>
      <c r="P3633" s="14">
        <v>2.7</v>
      </c>
      <c r="Q3633" s="14">
        <f t="shared" si="121"/>
        <v>14.3</v>
      </c>
      <c r="R3633" s="169">
        <f t="shared" si="122"/>
        <v>13.4</v>
      </c>
    </row>
    <row r="3634" spans="13:18" x14ac:dyDescent="0.2">
      <c r="M3634" s="168" t="s">
        <v>63</v>
      </c>
      <c r="N3634" s="14" t="s">
        <v>64</v>
      </c>
      <c r="O3634" s="167">
        <v>41582</v>
      </c>
      <c r="P3634" s="14">
        <v>5.3</v>
      </c>
      <c r="Q3634" s="14">
        <f t="shared" si="121"/>
        <v>11.7</v>
      </c>
      <c r="R3634" s="169">
        <f t="shared" si="122"/>
        <v>13.333333333333334</v>
      </c>
    </row>
    <row r="3635" spans="13:18" x14ac:dyDescent="0.2">
      <c r="M3635" s="168" t="s">
        <v>63</v>
      </c>
      <c r="N3635" s="14" t="s">
        <v>64</v>
      </c>
      <c r="O3635" s="167">
        <v>41583</v>
      </c>
      <c r="P3635" s="14">
        <v>3.2</v>
      </c>
      <c r="Q3635" s="14">
        <f t="shared" si="121"/>
        <v>13.8</v>
      </c>
      <c r="R3635" s="169">
        <f t="shared" si="122"/>
        <v>13.266666666666666</v>
      </c>
    </row>
    <row r="3636" spans="13:18" x14ac:dyDescent="0.2">
      <c r="M3636" s="168" t="s">
        <v>63</v>
      </c>
      <c r="N3636" s="14" t="s">
        <v>64</v>
      </c>
      <c r="O3636" s="167">
        <v>41584</v>
      </c>
      <c r="P3636" s="14">
        <v>0.7</v>
      </c>
      <c r="Q3636" s="14">
        <f t="shared" si="121"/>
        <v>16.3</v>
      </c>
      <c r="R3636" s="169">
        <f t="shared" si="122"/>
        <v>13.933333333333332</v>
      </c>
    </row>
    <row r="3637" spans="13:18" x14ac:dyDescent="0.2">
      <c r="M3637" s="168" t="s">
        <v>63</v>
      </c>
      <c r="N3637" s="14" t="s">
        <v>64</v>
      </c>
      <c r="O3637" s="167">
        <v>41585</v>
      </c>
      <c r="P3637" s="14">
        <v>0.2</v>
      </c>
      <c r="Q3637" s="14">
        <f t="shared" si="121"/>
        <v>16.8</v>
      </c>
      <c r="R3637" s="169">
        <f t="shared" si="122"/>
        <v>15.633333333333335</v>
      </c>
    </row>
    <row r="3638" spans="13:18" x14ac:dyDescent="0.2">
      <c r="M3638" s="168" t="s">
        <v>63</v>
      </c>
      <c r="N3638" s="14" t="s">
        <v>64</v>
      </c>
      <c r="O3638" s="167">
        <v>41586</v>
      </c>
      <c r="P3638" s="14">
        <v>1.7</v>
      </c>
      <c r="Q3638" s="14">
        <f t="shared" si="121"/>
        <v>15.3</v>
      </c>
      <c r="R3638" s="169">
        <f t="shared" si="122"/>
        <v>16.133333333333336</v>
      </c>
    </row>
    <row r="3639" spans="13:18" x14ac:dyDescent="0.2">
      <c r="M3639" s="168" t="s">
        <v>63</v>
      </c>
      <c r="N3639" s="14" t="s">
        <v>64</v>
      </c>
      <c r="O3639" s="167">
        <v>41587</v>
      </c>
      <c r="P3639" s="14">
        <v>4.5</v>
      </c>
      <c r="Q3639" s="14">
        <f t="shared" si="121"/>
        <v>12.5</v>
      </c>
      <c r="R3639" s="169">
        <f t="shared" si="122"/>
        <v>14.866666666666667</v>
      </c>
    </row>
    <row r="3640" spans="13:18" x14ac:dyDescent="0.2">
      <c r="M3640" s="168" t="s">
        <v>63</v>
      </c>
      <c r="N3640" s="14" t="s">
        <v>64</v>
      </c>
      <c r="O3640" s="167">
        <v>41588</v>
      </c>
      <c r="P3640" s="14">
        <v>1.9</v>
      </c>
      <c r="Q3640" s="14">
        <f t="shared" si="121"/>
        <v>15.1</v>
      </c>
      <c r="R3640" s="169">
        <f t="shared" si="122"/>
        <v>14.299999999999999</v>
      </c>
    </row>
    <row r="3641" spans="13:18" x14ac:dyDescent="0.2">
      <c r="M3641" s="168" t="s">
        <v>63</v>
      </c>
      <c r="N3641" s="14" t="s">
        <v>64</v>
      </c>
      <c r="O3641" s="167">
        <v>41589</v>
      </c>
      <c r="P3641" s="14">
        <v>-1.2</v>
      </c>
      <c r="Q3641" s="14">
        <f t="shared" si="121"/>
        <v>18.2</v>
      </c>
      <c r="R3641" s="169">
        <f t="shared" si="122"/>
        <v>15.266666666666666</v>
      </c>
    </row>
    <row r="3642" spans="13:18" x14ac:dyDescent="0.2">
      <c r="M3642" s="168" t="s">
        <v>63</v>
      </c>
      <c r="N3642" s="14" t="s">
        <v>64</v>
      </c>
      <c r="O3642" s="167">
        <v>41590</v>
      </c>
      <c r="P3642" s="14">
        <v>5.7</v>
      </c>
      <c r="Q3642" s="14">
        <f t="shared" si="121"/>
        <v>11.3</v>
      </c>
      <c r="R3642" s="169">
        <f t="shared" si="122"/>
        <v>14.866666666666665</v>
      </c>
    </row>
    <row r="3643" spans="13:18" x14ac:dyDescent="0.2">
      <c r="M3643" s="168" t="s">
        <v>63</v>
      </c>
      <c r="N3643" s="14" t="s">
        <v>64</v>
      </c>
      <c r="O3643" s="167">
        <v>41591</v>
      </c>
      <c r="P3643" s="14">
        <v>0.8</v>
      </c>
      <c r="Q3643" s="14">
        <f t="shared" si="121"/>
        <v>16.2</v>
      </c>
      <c r="R3643" s="169">
        <f t="shared" si="122"/>
        <v>15.233333333333334</v>
      </c>
    </row>
    <row r="3644" spans="13:18" x14ac:dyDescent="0.2">
      <c r="M3644" s="168" t="s">
        <v>63</v>
      </c>
      <c r="N3644" s="14" t="s">
        <v>64</v>
      </c>
      <c r="O3644" s="167">
        <v>41592</v>
      </c>
      <c r="P3644" s="14">
        <v>1.6</v>
      </c>
      <c r="Q3644" s="14">
        <f t="shared" si="121"/>
        <v>15.4</v>
      </c>
      <c r="R3644" s="169">
        <f t="shared" si="122"/>
        <v>14.299999999999999</v>
      </c>
    </row>
    <row r="3645" spans="13:18" x14ac:dyDescent="0.2">
      <c r="M3645" s="168" t="s">
        <v>63</v>
      </c>
      <c r="N3645" s="14" t="s">
        <v>64</v>
      </c>
      <c r="O3645" s="167">
        <v>41593</v>
      </c>
      <c r="P3645" s="14">
        <v>3.7</v>
      </c>
      <c r="Q3645" s="14">
        <f t="shared" si="121"/>
        <v>13.3</v>
      </c>
      <c r="R3645" s="169">
        <f t="shared" si="122"/>
        <v>14.966666666666669</v>
      </c>
    </row>
    <row r="3646" spans="13:18" x14ac:dyDescent="0.2">
      <c r="M3646" s="168" t="s">
        <v>63</v>
      </c>
      <c r="N3646" s="14" t="s">
        <v>64</v>
      </c>
      <c r="O3646" s="167">
        <v>41594</v>
      </c>
      <c r="P3646" s="14">
        <v>9.8000000000000007</v>
      </c>
      <c r="Q3646" s="14">
        <f t="shared" si="121"/>
        <v>7.1999999999999993</v>
      </c>
      <c r="R3646" s="169">
        <f t="shared" si="122"/>
        <v>11.966666666666669</v>
      </c>
    </row>
    <row r="3647" spans="13:18" x14ac:dyDescent="0.2">
      <c r="M3647" s="168" t="s">
        <v>63</v>
      </c>
      <c r="N3647" s="14" t="s">
        <v>64</v>
      </c>
      <c r="O3647" s="167">
        <v>41595</v>
      </c>
      <c r="P3647" s="14">
        <v>3.3</v>
      </c>
      <c r="Q3647" s="14">
        <f t="shared" si="121"/>
        <v>13.7</v>
      </c>
      <c r="R3647" s="169">
        <f t="shared" si="122"/>
        <v>11.4</v>
      </c>
    </row>
    <row r="3648" spans="13:18" x14ac:dyDescent="0.2">
      <c r="M3648" s="168" t="s">
        <v>63</v>
      </c>
      <c r="N3648" s="14" t="s">
        <v>64</v>
      </c>
      <c r="O3648" s="167">
        <v>41596</v>
      </c>
      <c r="P3648" s="14">
        <v>2</v>
      </c>
      <c r="Q3648" s="14">
        <f t="shared" si="121"/>
        <v>15</v>
      </c>
      <c r="R3648" s="169">
        <f t="shared" si="122"/>
        <v>11.966666666666667</v>
      </c>
    </row>
    <row r="3649" spans="13:18" x14ac:dyDescent="0.2">
      <c r="M3649" s="168" t="s">
        <v>63</v>
      </c>
      <c r="N3649" s="14" t="s">
        <v>64</v>
      </c>
      <c r="O3649" s="167">
        <v>41597</v>
      </c>
      <c r="P3649" s="14">
        <v>1.1000000000000001</v>
      </c>
      <c r="Q3649" s="14">
        <f t="shared" si="121"/>
        <v>15.9</v>
      </c>
      <c r="R3649" s="169">
        <f t="shared" si="122"/>
        <v>14.866666666666667</v>
      </c>
    </row>
    <row r="3650" spans="13:18" x14ac:dyDescent="0.2">
      <c r="M3650" s="168" t="s">
        <v>63</v>
      </c>
      <c r="N3650" s="14" t="s">
        <v>64</v>
      </c>
      <c r="O3650" s="167">
        <v>41598</v>
      </c>
      <c r="P3650" s="14">
        <v>-5</v>
      </c>
      <c r="Q3650" s="14">
        <f t="shared" si="121"/>
        <v>22</v>
      </c>
      <c r="R3650" s="169">
        <f t="shared" si="122"/>
        <v>17.633333333333333</v>
      </c>
    </row>
    <row r="3651" spans="13:18" x14ac:dyDescent="0.2">
      <c r="M3651" s="168" t="s">
        <v>63</v>
      </c>
      <c r="N3651" s="14" t="s">
        <v>64</v>
      </c>
      <c r="O3651" s="167">
        <v>41599</v>
      </c>
      <c r="P3651" s="14">
        <v>-6.5</v>
      </c>
      <c r="Q3651" s="14">
        <f t="shared" si="121"/>
        <v>23.5</v>
      </c>
      <c r="R3651" s="169">
        <f t="shared" si="122"/>
        <v>20.466666666666665</v>
      </c>
    </row>
    <row r="3652" spans="13:18" x14ac:dyDescent="0.2">
      <c r="M3652" s="168" t="s">
        <v>63</v>
      </c>
      <c r="N3652" s="14" t="s">
        <v>64</v>
      </c>
      <c r="O3652" s="167">
        <v>41600</v>
      </c>
      <c r="P3652" s="14">
        <v>-10.9</v>
      </c>
      <c r="Q3652" s="14">
        <f t="shared" si="121"/>
        <v>27.9</v>
      </c>
      <c r="R3652" s="169">
        <f t="shared" si="122"/>
        <v>24.466666666666669</v>
      </c>
    </row>
    <row r="3653" spans="13:18" x14ac:dyDescent="0.2">
      <c r="M3653" s="168" t="s">
        <v>63</v>
      </c>
      <c r="N3653" s="14" t="s">
        <v>64</v>
      </c>
      <c r="O3653" s="167">
        <v>41601</v>
      </c>
      <c r="P3653" s="14">
        <v>-10.5</v>
      </c>
      <c r="Q3653" s="14">
        <f t="shared" si="121"/>
        <v>27.5</v>
      </c>
      <c r="R3653" s="169">
        <f t="shared" si="122"/>
        <v>26.3</v>
      </c>
    </row>
    <row r="3654" spans="13:18" x14ac:dyDescent="0.2">
      <c r="M3654" s="168" t="s">
        <v>63</v>
      </c>
      <c r="N3654" s="14" t="s">
        <v>64</v>
      </c>
      <c r="O3654" s="167">
        <v>41602</v>
      </c>
      <c r="P3654" s="14">
        <v>-8.6999999999999993</v>
      </c>
      <c r="Q3654" s="14">
        <f t="shared" si="121"/>
        <v>25.7</v>
      </c>
      <c r="R3654" s="169">
        <f t="shared" si="122"/>
        <v>27.033333333333331</v>
      </c>
    </row>
    <row r="3655" spans="13:18" x14ac:dyDescent="0.2">
      <c r="M3655" s="168" t="s">
        <v>63</v>
      </c>
      <c r="N3655" s="14" t="s">
        <v>64</v>
      </c>
      <c r="O3655" s="167">
        <v>41603</v>
      </c>
      <c r="P3655" s="14">
        <v>-2</v>
      </c>
      <c r="Q3655" s="14">
        <f t="shared" si="121"/>
        <v>19</v>
      </c>
      <c r="R3655" s="169">
        <f t="shared" si="122"/>
        <v>24.066666666666666</v>
      </c>
    </row>
    <row r="3656" spans="13:18" x14ac:dyDescent="0.2">
      <c r="M3656" s="168" t="s">
        <v>63</v>
      </c>
      <c r="N3656" s="14" t="s">
        <v>64</v>
      </c>
      <c r="O3656" s="167">
        <v>41604</v>
      </c>
      <c r="P3656" s="14">
        <v>-4.8</v>
      </c>
      <c r="Q3656" s="14">
        <f t="shared" si="121"/>
        <v>21.8</v>
      </c>
      <c r="R3656" s="169">
        <f t="shared" si="122"/>
        <v>22.166666666666668</v>
      </c>
    </row>
    <row r="3657" spans="13:18" x14ac:dyDescent="0.2">
      <c r="M3657" s="168" t="s">
        <v>63</v>
      </c>
      <c r="N3657" s="14" t="s">
        <v>64</v>
      </c>
      <c r="O3657" s="167">
        <v>41605</v>
      </c>
      <c r="P3657" s="14">
        <v>-0.5</v>
      </c>
      <c r="Q3657" s="14">
        <f t="shared" si="121"/>
        <v>17.5</v>
      </c>
      <c r="R3657" s="169">
        <f t="shared" si="122"/>
        <v>19.433333333333334</v>
      </c>
    </row>
    <row r="3658" spans="13:18" x14ac:dyDescent="0.2">
      <c r="M3658" s="168" t="s">
        <v>63</v>
      </c>
      <c r="N3658" s="14" t="s">
        <v>64</v>
      </c>
      <c r="O3658" s="167">
        <v>41606</v>
      </c>
      <c r="P3658" s="14">
        <v>4.4000000000000004</v>
      </c>
      <c r="Q3658" s="14">
        <f t="shared" si="121"/>
        <v>12.6</v>
      </c>
      <c r="R3658" s="169">
        <f t="shared" si="122"/>
        <v>17.3</v>
      </c>
    </row>
    <row r="3659" spans="13:18" x14ac:dyDescent="0.2">
      <c r="M3659" s="168" t="s">
        <v>63</v>
      </c>
      <c r="N3659" s="14" t="s">
        <v>64</v>
      </c>
      <c r="O3659" s="167">
        <v>41607</v>
      </c>
      <c r="P3659" s="14">
        <v>-1</v>
      </c>
      <c r="Q3659" s="14">
        <f t="shared" si="121"/>
        <v>18</v>
      </c>
      <c r="R3659" s="169">
        <f t="shared" si="122"/>
        <v>16.033333333333335</v>
      </c>
    </row>
    <row r="3660" spans="13:18" x14ac:dyDescent="0.2">
      <c r="M3660" s="168" t="s">
        <v>63</v>
      </c>
      <c r="N3660" s="14" t="s">
        <v>64</v>
      </c>
      <c r="O3660" s="167">
        <v>41608</v>
      </c>
      <c r="P3660" s="14">
        <v>-1.8</v>
      </c>
      <c r="Q3660" s="14">
        <f t="shared" si="121"/>
        <v>18.8</v>
      </c>
      <c r="R3660" s="169">
        <f t="shared" si="122"/>
        <v>16.466666666666669</v>
      </c>
    </row>
    <row r="3661" spans="13:18" x14ac:dyDescent="0.2">
      <c r="M3661" s="168" t="s">
        <v>63</v>
      </c>
      <c r="N3661" s="14" t="s">
        <v>64</v>
      </c>
      <c r="O3661" s="167">
        <v>41609</v>
      </c>
      <c r="P3661" s="14">
        <v>2.2999999999999998</v>
      </c>
      <c r="Q3661" s="14">
        <f t="shared" ref="Q3661:Q3724" si="123">IF($D$45&gt;P3661,$D$45-P3661,0)</f>
        <v>14.7</v>
      </c>
      <c r="R3661" s="169">
        <f t="shared" si="122"/>
        <v>17.166666666666668</v>
      </c>
    </row>
    <row r="3662" spans="13:18" x14ac:dyDescent="0.2">
      <c r="M3662" s="168" t="s">
        <v>63</v>
      </c>
      <c r="N3662" s="14" t="s">
        <v>64</v>
      </c>
      <c r="O3662" s="167">
        <v>41610</v>
      </c>
      <c r="P3662" s="14">
        <v>-1.8</v>
      </c>
      <c r="Q3662" s="14">
        <f t="shared" si="123"/>
        <v>18.8</v>
      </c>
      <c r="R3662" s="169">
        <f t="shared" si="122"/>
        <v>17.433333333333334</v>
      </c>
    </row>
    <row r="3663" spans="13:18" x14ac:dyDescent="0.2">
      <c r="M3663" s="168" t="s">
        <v>63</v>
      </c>
      <c r="N3663" s="14" t="s">
        <v>64</v>
      </c>
      <c r="O3663" s="167">
        <v>41611</v>
      </c>
      <c r="P3663" s="14">
        <v>2.8</v>
      </c>
      <c r="Q3663" s="14">
        <f t="shared" si="123"/>
        <v>14.2</v>
      </c>
      <c r="R3663" s="169">
        <f t="shared" ref="R3663:R3726" si="124">AVERAGE(Q3661:Q3663)</f>
        <v>15.9</v>
      </c>
    </row>
    <row r="3664" spans="13:18" x14ac:dyDescent="0.2">
      <c r="M3664" s="168" t="s">
        <v>63</v>
      </c>
      <c r="N3664" s="14" t="s">
        <v>64</v>
      </c>
      <c r="O3664" s="167">
        <v>41612</v>
      </c>
      <c r="P3664" s="14">
        <v>-3.9</v>
      </c>
      <c r="Q3664" s="14">
        <f t="shared" si="123"/>
        <v>20.9</v>
      </c>
      <c r="R3664" s="169">
        <f t="shared" si="124"/>
        <v>17.966666666666665</v>
      </c>
    </row>
    <row r="3665" spans="13:18" x14ac:dyDescent="0.2">
      <c r="M3665" s="168" t="s">
        <v>63</v>
      </c>
      <c r="N3665" s="14" t="s">
        <v>64</v>
      </c>
      <c r="O3665" s="167">
        <v>41613</v>
      </c>
      <c r="P3665" s="14">
        <v>0.1</v>
      </c>
      <c r="Q3665" s="14">
        <f t="shared" si="123"/>
        <v>16.899999999999999</v>
      </c>
      <c r="R3665" s="169">
        <f t="shared" si="124"/>
        <v>17.333333333333332</v>
      </c>
    </row>
    <row r="3666" spans="13:18" x14ac:dyDescent="0.2">
      <c r="M3666" s="168" t="s">
        <v>63</v>
      </c>
      <c r="N3666" s="14" t="s">
        <v>64</v>
      </c>
      <c r="O3666" s="167">
        <v>41614</v>
      </c>
      <c r="P3666" s="14">
        <v>-2.8</v>
      </c>
      <c r="Q3666" s="14">
        <f t="shared" si="123"/>
        <v>19.8</v>
      </c>
      <c r="R3666" s="169">
        <f t="shared" si="124"/>
        <v>19.2</v>
      </c>
    </row>
    <row r="3667" spans="13:18" x14ac:dyDescent="0.2">
      <c r="M3667" s="168" t="s">
        <v>63</v>
      </c>
      <c r="N3667" s="14" t="s">
        <v>64</v>
      </c>
      <c r="O3667" s="167">
        <v>41615</v>
      </c>
      <c r="P3667" s="14">
        <v>-7.6</v>
      </c>
      <c r="Q3667" s="14">
        <f t="shared" si="123"/>
        <v>24.6</v>
      </c>
      <c r="R3667" s="169">
        <f t="shared" si="124"/>
        <v>20.433333333333334</v>
      </c>
    </row>
    <row r="3668" spans="13:18" x14ac:dyDescent="0.2">
      <c r="M3668" s="168" t="s">
        <v>63</v>
      </c>
      <c r="N3668" s="14" t="s">
        <v>64</v>
      </c>
      <c r="O3668" s="167">
        <v>41616</v>
      </c>
      <c r="P3668" s="14">
        <v>-10.3</v>
      </c>
      <c r="Q3668" s="14">
        <f t="shared" si="123"/>
        <v>27.3</v>
      </c>
      <c r="R3668" s="169">
        <f t="shared" si="124"/>
        <v>23.900000000000002</v>
      </c>
    </row>
    <row r="3669" spans="13:18" x14ac:dyDescent="0.2">
      <c r="M3669" s="168" t="s">
        <v>63</v>
      </c>
      <c r="N3669" s="14" t="s">
        <v>64</v>
      </c>
      <c r="O3669" s="167">
        <v>41617</v>
      </c>
      <c r="P3669" s="14">
        <v>-4.5</v>
      </c>
      <c r="Q3669" s="14">
        <f t="shared" si="123"/>
        <v>21.5</v>
      </c>
      <c r="R3669" s="169">
        <f t="shared" si="124"/>
        <v>24.466666666666669</v>
      </c>
    </row>
    <row r="3670" spans="13:18" x14ac:dyDescent="0.2">
      <c r="M3670" s="168" t="s">
        <v>63</v>
      </c>
      <c r="N3670" s="14" t="s">
        <v>64</v>
      </c>
      <c r="O3670" s="167">
        <v>41618</v>
      </c>
      <c r="P3670" s="14">
        <v>0.1</v>
      </c>
      <c r="Q3670" s="14">
        <f t="shared" si="123"/>
        <v>16.899999999999999</v>
      </c>
      <c r="R3670" s="169">
        <f t="shared" si="124"/>
        <v>21.899999999999995</v>
      </c>
    </row>
    <row r="3671" spans="13:18" x14ac:dyDescent="0.2">
      <c r="M3671" s="168" t="s">
        <v>63</v>
      </c>
      <c r="N3671" s="14" t="s">
        <v>64</v>
      </c>
      <c r="O3671" s="167">
        <v>41619</v>
      </c>
      <c r="P3671" s="14">
        <v>-0.9</v>
      </c>
      <c r="Q3671" s="14">
        <f t="shared" si="123"/>
        <v>17.899999999999999</v>
      </c>
      <c r="R3671" s="169">
        <f t="shared" si="124"/>
        <v>18.766666666666666</v>
      </c>
    </row>
    <row r="3672" spans="13:18" x14ac:dyDescent="0.2">
      <c r="M3672" s="168" t="s">
        <v>63</v>
      </c>
      <c r="N3672" s="14" t="s">
        <v>64</v>
      </c>
      <c r="O3672" s="167">
        <v>41620</v>
      </c>
      <c r="P3672" s="14">
        <v>3.2</v>
      </c>
      <c r="Q3672" s="14">
        <f t="shared" si="123"/>
        <v>13.8</v>
      </c>
      <c r="R3672" s="169">
        <f t="shared" si="124"/>
        <v>16.2</v>
      </c>
    </row>
    <row r="3673" spans="13:18" x14ac:dyDescent="0.2">
      <c r="M3673" s="168" t="s">
        <v>63</v>
      </c>
      <c r="N3673" s="14" t="s">
        <v>64</v>
      </c>
      <c r="O3673" s="167">
        <v>41621</v>
      </c>
      <c r="P3673" s="14">
        <v>-3.2</v>
      </c>
      <c r="Q3673" s="14">
        <f t="shared" si="123"/>
        <v>20.2</v>
      </c>
      <c r="R3673" s="169">
        <f t="shared" si="124"/>
        <v>17.3</v>
      </c>
    </row>
    <row r="3674" spans="13:18" x14ac:dyDescent="0.2">
      <c r="M3674" s="168" t="s">
        <v>63</v>
      </c>
      <c r="N3674" s="14" t="s">
        <v>64</v>
      </c>
      <c r="O3674" s="167">
        <v>41622</v>
      </c>
      <c r="P3674" s="14">
        <v>-1.3</v>
      </c>
      <c r="Q3674" s="14">
        <f t="shared" si="123"/>
        <v>18.3</v>
      </c>
      <c r="R3674" s="169">
        <f t="shared" si="124"/>
        <v>17.433333333333334</v>
      </c>
    </row>
    <row r="3675" spans="13:18" x14ac:dyDescent="0.2">
      <c r="M3675" s="168" t="s">
        <v>63</v>
      </c>
      <c r="N3675" s="14" t="s">
        <v>64</v>
      </c>
      <c r="O3675" s="167">
        <v>41623</v>
      </c>
      <c r="P3675" s="14">
        <v>1.7</v>
      </c>
      <c r="Q3675" s="14">
        <f t="shared" si="123"/>
        <v>15.3</v>
      </c>
      <c r="R3675" s="169">
        <f t="shared" si="124"/>
        <v>17.933333333333334</v>
      </c>
    </row>
    <row r="3676" spans="13:18" x14ac:dyDescent="0.2">
      <c r="M3676" s="168" t="s">
        <v>63</v>
      </c>
      <c r="N3676" s="14" t="s">
        <v>64</v>
      </c>
      <c r="O3676" s="167">
        <v>41624</v>
      </c>
      <c r="P3676" s="14">
        <v>5.8</v>
      </c>
      <c r="Q3676" s="14">
        <f t="shared" si="123"/>
        <v>11.2</v>
      </c>
      <c r="R3676" s="169">
        <f t="shared" si="124"/>
        <v>14.933333333333332</v>
      </c>
    </row>
    <row r="3677" spans="13:18" x14ac:dyDescent="0.2">
      <c r="M3677" s="168" t="s">
        <v>63</v>
      </c>
      <c r="N3677" s="14" t="s">
        <v>64</v>
      </c>
      <c r="O3677" s="167">
        <v>41625</v>
      </c>
      <c r="P3677" s="14">
        <v>2</v>
      </c>
      <c r="Q3677" s="14">
        <f t="shared" si="123"/>
        <v>15</v>
      </c>
      <c r="R3677" s="169">
        <f t="shared" si="124"/>
        <v>13.833333333333334</v>
      </c>
    </row>
    <row r="3678" spans="13:18" x14ac:dyDescent="0.2">
      <c r="M3678" s="168" t="s">
        <v>63</v>
      </c>
      <c r="N3678" s="14" t="s">
        <v>64</v>
      </c>
      <c r="O3678" s="167">
        <v>41626</v>
      </c>
      <c r="P3678" s="14">
        <v>-0.5</v>
      </c>
      <c r="Q3678" s="14">
        <f t="shared" si="123"/>
        <v>17.5</v>
      </c>
      <c r="R3678" s="169">
        <f t="shared" si="124"/>
        <v>14.566666666666668</v>
      </c>
    </row>
    <row r="3679" spans="13:18" x14ac:dyDescent="0.2">
      <c r="M3679" s="168" t="s">
        <v>63</v>
      </c>
      <c r="N3679" s="14" t="s">
        <v>64</v>
      </c>
      <c r="O3679" s="167">
        <v>41627</v>
      </c>
      <c r="P3679" s="14">
        <v>2.9</v>
      </c>
      <c r="Q3679" s="14">
        <f t="shared" si="123"/>
        <v>14.1</v>
      </c>
      <c r="R3679" s="169">
        <f t="shared" si="124"/>
        <v>15.533333333333333</v>
      </c>
    </row>
    <row r="3680" spans="13:18" x14ac:dyDescent="0.2">
      <c r="M3680" s="168" t="s">
        <v>63</v>
      </c>
      <c r="N3680" s="14" t="s">
        <v>64</v>
      </c>
      <c r="O3680" s="167">
        <v>41628</v>
      </c>
      <c r="P3680" s="14">
        <v>2.4</v>
      </c>
      <c r="Q3680" s="14">
        <f t="shared" si="123"/>
        <v>14.6</v>
      </c>
      <c r="R3680" s="169">
        <f t="shared" si="124"/>
        <v>15.4</v>
      </c>
    </row>
    <row r="3681" spans="13:18" x14ac:dyDescent="0.2">
      <c r="M3681" s="168" t="s">
        <v>63</v>
      </c>
      <c r="N3681" s="14" t="s">
        <v>64</v>
      </c>
      <c r="O3681" s="167">
        <v>41629</v>
      </c>
      <c r="P3681" s="14">
        <v>3.9</v>
      </c>
      <c r="Q3681" s="14">
        <f t="shared" si="123"/>
        <v>13.1</v>
      </c>
      <c r="R3681" s="169">
        <f t="shared" si="124"/>
        <v>13.933333333333332</v>
      </c>
    </row>
    <row r="3682" spans="13:18" x14ac:dyDescent="0.2">
      <c r="M3682" s="168" t="s">
        <v>63</v>
      </c>
      <c r="N3682" s="14" t="s">
        <v>64</v>
      </c>
      <c r="O3682" s="167">
        <v>41630</v>
      </c>
      <c r="P3682" s="14">
        <v>4.2</v>
      </c>
      <c r="Q3682" s="14">
        <f t="shared" si="123"/>
        <v>12.8</v>
      </c>
      <c r="R3682" s="169">
        <f t="shared" si="124"/>
        <v>13.5</v>
      </c>
    </row>
    <row r="3683" spans="13:18" x14ac:dyDescent="0.2">
      <c r="M3683" s="168" t="s">
        <v>63</v>
      </c>
      <c r="N3683" s="14" t="s">
        <v>64</v>
      </c>
      <c r="O3683" s="167">
        <v>41631</v>
      </c>
      <c r="P3683" s="14">
        <v>1.4</v>
      </c>
      <c r="Q3683" s="14">
        <f t="shared" si="123"/>
        <v>15.6</v>
      </c>
      <c r="R3683" s="169">
        <f t="shared" si="124"/>
        <v>13.833333333333334</v>
      </c>
    </row>
    <row r="3684" spans="13:18" x14ac:dyDescent="0.2">
      <c r="M3684" s="168" t="s">
        <v>63</v>
      </c>
      <c r="N3684" s="14" t="s">
        <v>64</v>
      </c>
      <c r="O3684" s="167">
        <v>41632</v>
      </c>
      <c r="P3684" s="14">
        <v>4.7</v>
      </c>
      <c r="Q3684" s="14">
        <f t="shared" si="123"/>
        <v>12.3</v>
      </c>
      <c r="R3684" s="169">
        <f t="shared" si="124"/>
        <v>13.566666666666668</v>
      </c>
    </row>
    <row r="3685" spans="13:18" x14ac:dyDescent="0.2">
      <c r="M3685" s="168" t="s">
        <v>63</v>
      </c>
      <c r="N3685" s="14" t="s">
        <v>64</v>
      </c>
      <c r="O3685" s="167">
        <v>41633</v>
      </c>
      <c r="P3685" s="14">
        <v>3.9</v>
      </c>
      <c r="Q3685" s="14">
        <f t="shared" si="123"/>
        <v>13.1</v>
      </c>
      <c r="R3685" s="169">
        <f t="shared" si="124"/>
        <v>13.666666666666666</v>
      </c>
    </row>
    <row r="3686" spans="13:18" x14ac:dyDescent="0.2">
      <c r="M3686" s="168" t="s">
        <v>63</v>
      </c>
      <c r="N3686" s="14" t="s">
        <v>64</v>
      </c>
      <c r="O3686" s="167">
        <v>41634</v>
      </c>
      <c r="P3686" s="14">
        <v>3.9</v>
      </c>
      <c r="Q3686" s="14">
        <f t="shared" si="123"/>
        <v>13.1</v>
      </c>
      <c r="R3686" s="169">
        <f t="shared" si="124"/>
        <v>12.833333333333334</v>
      </c>
    </row>
    <row r="3687" spans="13:18" x14ac:dyDescent="0.2">
      <c r="M3687" s="168" t="s">
        <v>63</v>
      </c>
      <c r="N3687" s="14" t="s">
        <v>64</v>
      </c>
      <c r="O3687" s="167">
        <v>41635</v>
      </c>
      <c r="P3687" s="14">
        <v>2.2999999999999998</v>
      </c>
      <c r="Q3687" s="14">
        <f t="shared" si="123"/>
        <v>14.7</v>
      </c>
      <c r="R3687" s="169">
        <f t="shared" si="124"/>
        <v>13.633333333333333</v>
      </c>
    </row>
    <row r="3688" spans="13:18" x14ac:dyDescent="0.2">
      <c r="M3688" s="168" t="s">
        <v>63</v>
      </c>
      <c r="N3688" s="14" t="s">
        <v>64</v>
      </c>
      <c r="O3688" s="167">
        <v>41636</v>
      </c>
      <c r="P3688" s="14">
        <v>4.7</v>
      </c>
      <c r="Q3688" s="14">
        <f t="shared" si="123"/>
        <v>12.3</v>
      </c>
      <c r="R3688" s="169">
        <f t="shared" si="124"/>
        <v>13.366666666666665</v>
      </c>
    </row>
    <row r="3689" spans="13:18" x14ac:dyDescent="0.2">
      <c r="M3689" s="168" t="s">
        <v>63</v>
      </c>
      <c r="N3689" s="14" t="s">
        <v>64</v>
      </c>
      <c r="O3689" s="167">
        <v>41637</v>
      </c>
      <c r="P3689" s="14">
        <v>2.2000000000000002</v>
      </c>
      <c r="Q3689" s="14">
        <f t="shared" si="123"/>
        <v>14.8</v>
      </c>
      <c r="R3689" s="169">
        <f t="shared" si="124"/>
        <v>13.933333333333332</v>
      </c>
    </row>
    <row r="3690" spans="13:18" x14ac:dyDescent="0.2">
      <c r="M3690" s="168" t="s">
        <v>63</v>
      </c>
      <c r="N3690" s="14" t="s">
        <v>64</v>
      </c>
      <c r="O3690" s="167">
        <v>41638</v>
      </c>
      <c r="P3690" s="14">
        <v>-2.5</v>
      </c>
      <c r="Q3690" s="14">
        <f t="shared" si="123"/>
        <v>19.5</v>
      </c>
      <c r="R3690" s="169">
        <f t="shared" si="124"/>
        <v>15.533333333333333</v>
      </c>
    </row>
    <row r="3691" spans="13:18" x14ac:dyDescent="0.2">
      <c r="M3691" s="168" t="s">
        <v>63</v>
      </c>
      <c r="N3691" s="14" t="s">
        <v>64</v>
      </c>
      <c r="O3691" s="167">
        <v>41639</v>
      </c>
      <c r="P3691" s="14">
        <v>4.0999999999999996</v>
      </c>
      <c r="Q3691" s="14">
        <f t="shared" si="123"/>
        <v>12.9</v>
      </c>
      <c r="R3691" s="169">
        <f t="shared" si="124"/>
        <v>15.733333333333333</v>
      </c>
    </row>
    <row r="3692" spans="13:18" x14ac:dyDescent="0.2">
      <c r="M3692" s="168" t="s">
        <v>63</v>
      </c>
      <c r="N3692" s="14" t="s">
        <v>64</v>
      </c>
      <c r="O3692" s="167">
        <v>41640</v>
      </c>
      <c r="P3692" s="14">
        <v>2.6</v>
      </c>
      <c r="Q3692" s="14">
        <f t="shared" si="123"/>
        <v>14.4</v>
      </c>
      <c r="R3692" s="169">
        <f t="shared" si="124"/>
        <v>15.6</v>
      </c>
    </row>
    <row r="3693" spans="13:18" x14ac:dyDescent="0.2">
      <c r="M3693" s="168" t="s">
        <v>63</v>
      </c>
      <c r="N3693" s="14" t="s">
        <v>64</v>
      </c>
      <c r="O3693" s="167">
        <v>41641</v>
      </c>
      <c r="P3693" s="14">
        <v>1.1000000000000001</v>
      </c>
      <c r="Q3693" s="14">
        <f t="shared" si="123"/>
        <v>15.9</v>
      </c>
      <c r="R3693" s="169">
        <f t="shared" si="124"/>
        <v>14.4</v>
      </c>
    </row>
    <row r="3694" spans="13:18" x14ac:dyDescent="0.2">
      <c r="M3694" s="168" t="s">
        <v>63</v>
      </c>
      <c r="N3694" s="14" t="s">
        <v>64</v>
      </c>
      <c r="O3694" s="167">
        <v>41642</v>
      </c>
      <c r="P3694" s="14">
        <v>1.6</v>
      </c>
      <c r="Q3694" s="14">
        <f t="shared" si="123"/>
        <v>15.4</v>
      </c>
      <c r="R3694" s="169">
        <f t="shared" si="124"/>
        <v>15.233333333333334</v>
      </c>
    </row>
    <row r="3695" spans="13:18" x14ac:dyDescent="0.2">
      <c r="M3695" s="168" t="s">
        <v>63</v>
      </c>
      <c r="N3695" s="14" t="s">
        <v>64</v>
      </c>
      <c r="O3695" s="167">
        <v>41643</v>
      </c>
      <c r="P3695" s="14">
        <v>3.9</v>
      </c>
      <c r="Q3695" s="14">
        <f t="shared" si="123"/>
        <v>13.1</v>
      </c>
      <c r="R3695" s="169">
        <f t="shared" si="124"/>
        <v>14.799999999999999</v>
      </c>
    </row>
    <row r="3696" spans="13:18" x14ac:dyDescent="0.2">
      <c r="M3696" s="168" t="s">
        <v>63</v>
      </c>
      <c r="N3696" s="14" t="s">
        <v>64</v>
      </c>
      <c r="O3696" s="167">
        <v>41644</v>
      </c>
      <c r="P3696" s="14">
        <v>2.5</v>
      </c>
      <c r="Q3696" s="14">
        <f t="shared" si="123"/>
        <v>14.5</v>
      </c>
      <c r="R3696" s="169">
        <f t="shared" si="124"/>
        <v>14.333333333333334</v>
      </c>
    </row>
    <row r="3697" spans="13:18" x14ac:dyDescent="0.2">
      <c r="M3697" s="168" t="s">
        <v>63</v>
      </c>
      <c r="N3697" s="14" t="s">
        <v>64</v>
      </c>
      <c r="O3697" s="167">
        <v>41645</v>
      </c>
      <c r="P3697" s="14">
        <v>1.6</v>
      </c>
      <c r="Q3697" s="14">
        <f t="shared" si="123"/>
        <v>15.4</v>
      </c>
      <c r="R3697" s="169">
        <f t="shared" si="124"/>
        <v>14.333333333333334</v>
      </c>
    </row>
    <row r="3698" spans="13:18" x14ac:dyDescent="0.2">
      <c r="M3698" s="168" t="s">
        <v>63</v>
      </c>
      <c r="N3698" s="14" t="s">
        <v>64</v>
      </c>
      <c r="O3698" s="167">
        <v>41646</v>
      </c>
      <c r="P3698" s="14">
        <v>5.5</v>
      </c>
      <c r="Q3698" s="14">
        <f t="shared" si="123"/>
        <v>11.5</v>
      </c>
      <c r="R3698" s="169">
        <f t="shared" si="124"/>
        <v>13.799999999999999</v>
      </c>
    </row>
    <row r="3699" spans="13:18" x14ac:dyDescent="0.2">
      <c r="M3699" s="168" t="s">
        <v>63</v>
      </c>
      <c r="N3699" s="14" t="s">
        <v>64</v>
      </c>
      <c r="O3699" s="167">
        <v>41647</v>
      </c>
      <c r="P3699" s="14">
        <v>4.8</v>
      </c>
      <c r="Q3699" s="14">
        <f t="shared" si="123"/>
        <v>12.2</v>
      </c>
      <c r="R3699" s="169">
        <f t="shared" si="124"/>
        <v>13.033333333333331</v>
      </c>
    </row>
    <row r="3700" spans="13:18" x14ac:dyDescent="0.2">
      <c r="M3700" s="168" t="s">
        <v>63</v>
      </c>
      <c r="N3700" s="14" t="s">
        <v>64</v>
      </c>
      <c r="O3700" s="167">
        <v>41648</v>
      </c>
      <c r="P3700" s="14">
        <v>1.7</v>
      </c>
      <c r="Q3700" s="14">
        <f t="shared" si="123"/>
        <v>15.3</v>
      </c>
      <c r="R3700" s="169">
        <f t="shared" si="124"/>
        <v>13</v>
      </c>
    </row>
    <row r="3701" spans="13:18" x14ac:dyDescent="0.2">
      <c r="M3701" s="168" t="s">
        <v>63</v>
      </c>
      <c r="N3701" s="14" t="s">
        <v>64</v>
      </c>
      <c r="O3701" s="167">
        <v>41649</v>
      </c>
      <c r="P3701" s="14">
        <v>-0.8</v>
      </c>
      <c r="Q3701" s="14">
        <f t="shared" si="123"/>
        <v>17.8</v>
      </c>
      <c r="R3701" s="169">
        <f t="shared" si="124"/>
        <v>15.1</v>
      </c>
    </row>
    <row r="3702" spans="13:18" x14ac:dyDescent="0.2">
      <c r="M3702" s="168" t="s">
        <v>63</v>
      </c>
      <c r="N3702" s="14" t="s">
        <v>64</v>
      </c>
      <c r="O3702" s="167">
        <v>41650</v>
      </c>
      <c r="P3702" s="14">
        <v>-8</v>
      </c>
      <c r="Q3702" s="14">
        <f t="shared" si="123"/>
        <v>25</v>
      </c>
      <c r="R3702" s="169">
        <f t="shared" si="124"/>
        <v>19.366666666666667</v>
      </c>
    </row>
    <row r="3703" spans="13:18" x14ac:dyDescent="0.2">
      <c r="M3703" s="168" t="s">
        <v>63</v>
      </c>
      <c r="N3703" s="14" t="s">
        <v>64</v>
      </c>
      <c r="O3703" s="167">
        <v>41651</v>
      </c>
      <c r="P3703" s="14">
        <v>-13.5</v>
      </c>
      <c r="Q3703" s="14">
        <f t="shared" si="123"/>
        <v>30.5</v>
      </c>
      <c r="R3703" s="169">
        <f t="shared" si="124"/>
        <v>24.433333333333334</v>
      </c>
    </row>
    <row r="3704" spans="13:18" x14ac:dyDescent="0.2">
      <c r="M3704" s="168" t="s">
        <v>63</v>
      </c>
      <c r="N3704" s="14" t="s">
        <v>64</v>
      </c>
      <c r="O3704" s="167">
        <v>41652</v>
      </c>
      <c r="P3704" s="14">
        <v>-17.899999999999999</v>
      </c>
      <c r="Q3704" s="14">
        <f t="shared" si="123"/>
        <v>34.9</v>
      </c>
      <c r="R3704" s="169">
        <f t="shared" si="124"/>
        <v>30.133333333333336</v>
      </c>
    </row>
    <row r="3705" spans="13:18" x14ac:dyDescent="0.2">
      <c r="M3705" s="168" t="s">
        <v>63</v>
      </c>
      <c r="N3705" s="14" t="s">
        <v>64</v>
      </c>
      <c r="O3705" s="167">
        <v>41653</v>
      </c>
      <c r="P3705" s="14">
        <v>-8.9</v>
      </c>
      <c r="Q3705" s="14">
        <f t="shared" si="123"/>
        <v>25.9</v>
      </c>
      <c r="R3705" s="169">
        <f t="shared" si="124"/>
        <v>30.433333333333337</v>
      </c>
    </row>
    <row r="3706" spans="13:18" x14ac:dyDescent="0.2">
      <c r="M3706" s="168" t="s">
        <v>63</v>
      </c>
      <c r="N3706" s="14" t="s">
        <v>64</v>
      </c>
      <c r="O3706" s="167">
        <v>41654</v>
      </c>
      <c r="P3706" s="14">
        <v>-7.3</v>
      </c>
      <c r="Q3706" s="14">
        <f t="shared" si="123"/>
        <v>24.3</v>
      </c>
      <c r="R3706" s="169">
        <f t="shared" si="124"/>
        <v>28.366666666666664</v>
      </c>
    </row>
    <row r="3707" spans="13:18" x14ac:dyDescent="0.2">
      <c r="M3707" s="168" t="s">
        <v>63</v>
      </c>
      <c r="N3707" s="14" t="s">
        <v>64</v>
      </c>
      <c r="O3707" s="167">
        <v>41655</v>
      </c>
      <c r="P3707" s="14">
        <v>-6.3</v>
      </c>
      <c r="Q3707" s="14">
        <f t="shared" si="123"/>
        <v>23.3</v>
      </c>
      <c r="R3707" s="169">
        <f t="shared" si="124"/>
        <v>24.5</v>
      </c>
    </row>
    <row r="3708" spans="13:18" x14ac:dyDescent="0.2">
      <c r="M3708" s="168" t="s">
        <v>63</v>
      </c>
      <c r="N3708" s="14" t="s">
        <v>64</v>
      </c>
      <c r="O3708" s="167">
        <v>41656</v>
      </c>
      <c r="P3708" s="14">
        <v>-7.5</v>
      </c>
      <c r="Q3708" s="14">
        <f t="shared" si="123"/>
        <v>24.5</v>
      </c>
      <c r="R3708" s="169">
        <f t="shared" si="124"/>
        <v>24.033333333333331</v>
      </c>
    </row>
    <row r="3709" spans="13:18" x14ac:dyDescent="0.2">
      <c r="M3709" s="168" t="s">
        <v>63</v>
      </c>
      <c r="N3709" s="14" t="s">
        <v>64</v>
      </c>
      <c r="O3709" s="167">
        <v>41657</v>
      </c>
      <c r="P3709" s="14">
        <v>-7.9</v>
      </c>
      <c r="Q3709" s="14">
        <f t="shared" si="123"/>
        <v>24.9</v>
      </c>
      <c r="R3709" s="169">
        <f t="shared" si="124"/>
        <v>24.233333333333331</v>
      </c>
    </row>
    <row r="3710" spans="13:18" x14ac:dyDescent="0.2">
      <c r="M3710" s="168" t="s">
        <v>63</v>
      </c>
      <c r="N3710" s="14" t="s">
        <v>64</v>
      </c>
      <c r="O3710" s="167">
        <v>41658</v>
      </c>
      <c r="P3710" s="14">
        <v>-6.8</v>
      </c>
      <c r="Q3710" s="14">
        <f t="shared" si="123"/>
        <v>23.8</v>
      </c>
      <c r="R3710" s="169">
        <f t="shared" si="124"/>
        <v>24.400000000000002</v>
      </c>
    </row>
    <row r="3711" spans="13:18" x14ac:dyDescent="0.2">
      <c r="M3711" s="168" t="s">
        <v>63</v>
      </c>
      <c r="N3711" s="14" t="s">
        <v>64</v>
      </c>
      <c r="O3711" s="167">
        <v>41659</v>
      </c>
      <c r="P3711" s="14">
        <v>-6.8</v>
      </c>
      <c r="Q3711" s="14">
        <f t="shared" si="123"/>
        <v>23.8</v>
      </c>
      <c r="R3711" s="169">
        <f t="shared" si="124"/>
        <v>24.166666666666668</v>
      </c>
    </row>
    <row r="3712" spans="13:18" x14ac:dyDescent="0.2">
      <c r="M3712" s="168" t="s">
        <v>63</v>
      </c>
      <c r="N3712" s="14" t="s">
        <v>64</v>
      </c>
      <c r="O3712" s="167">
        <v>41660</v>
      </c>
      <c r="P3712" s="14">
        <v>-7.6</v>
      </c>
      <c r="Q3712" s="14">
        <f t="shared" si="123"/>
        <v>24.6</v>
      </c>
      <c r="R3712" s="169">
        <f t="shared" si="124"/>
        <v>24.066666666666666</v>
      </c>
    </row>
    <row r="3713" spans="13:18" x14ac:dyDescent="0.2">
      <c r="M3713" s="168" t="s">
        <v>63</v>
      </c>
      <c r="N3713" s="14" t="s">
        <v>64</v>
      </c>
      <c r="O3713" s="167">
        <v>41661</v>
      </c>
      <c r="P3713" s="14">
        <v>-10.5</v>
      </c>
      <c r="Q3713" s="14">
        <f t="shared" si="123"/>
        <v>27.5</v>
      </c>
      <c r="R3713" s="169">
        <f t="shared" si="124"/>
        <v>25.3</v>
      </c>
    </row>
    <row r="3714" spans="13:18" x14ac:dyDescent="0.2">
      <c r="M3714" s="168" t="s">
        <v>63</v>
      </c>
      <c r="N3714" s="14" t="s">
        <v>64</v>
      </c>
      <c r="O3714" s="167">
        <v>41662</v>
      </c>
      <c r="P3714" s="14">
        <v>-11.3</v>
      </c>
      <c r="Q3714" s="14">
        <f t="shared" si="123"/>
        <v>28.3</v>
      </c>
      <c r="R3714" s="169">
        <f t="shared" si="124"/>
        <v>26.8</v>
      </c>
    </row>
    <row r="3715" spans="13:18" x14ac:dyDescent="0.2">
      <c r="M3715" s="168" t="s">
        <v>63</v>
      </c>
      <c r="N3715" s="14" t="s">
        <v>64</v>
      </c>
      <c r="O3715" s="167">
        <v>41663</v>
      </c>
      <c r="P3715" s="14">
        <v>-10</v>
      </c>
      <c r="Q3715" s="14">
        <f t="shared" si="123"/>
        <v>27</v>
      </c>
      <c r="R3715" s="169">
        <f t="shared" si="124"/>
        <v>27.599999999999998</v>
      </c>
    </row>
    <row r="3716" spans="13:18" x14ac:dyDescent="0.2">
      <c r="M3716" s="168" t="s">
        <v>63</v>
      </c>
      <c r="N3716" s="14" t="s">
        <v>64</v>
      </c>
      <c r="O3716" s="167">
        <v>41664</v>
      </c>
      <c r="P3716" s="14">
        <v>-6.8</v>
      </c>
      <c r="Q3716" s="14">
        <f t="shared" si="123"/>
        <v>23.8</v>
      </c>
      <c r="R3716" s="169">
        <f t="shared" si="124"/>
        <v>26.366666666666664</v>
      </c>
    </row>
    <row r="3717" spans="13:18" x14ac:dyDescent="0.2">
      <c r="M3717" s="168" t="s">
        <v>63</v>
      </c>
      <c r="N3717" s="14" t="s">
        <v>64</v>
      </c>
      <c r="O3717" s="167">
        <v>41665</v>
      </c>
      <c r="P3717" s="14">
        <v>-6.7</v>
      </c>
      <c r="Q3717" s="14">
        <f t="shared" si="123"/>
        <v>23.7</v>
      </c>
      <c r="R3717" s="169">
        <f t="shared" si="124"/>
        <v>24.833333333333332</v>
      </c>
    </row>
    <row r="3718" spans="13:18" x14ac:dyDescent="0.2">
      <c r="M3718" s="168" t="s">
        <v>63</v>
      </c>
      <c r="N3718" s="14" t="s">
        <v>64</v>
      </c>
      <c r="O3718" s="167">
        <v>41666</v>
      </c>
      <c r="P3718" s="14">
        <v>-4.2</v>
      </c>
      <c r="Q3718" s="14">
        <f t="shared" si="123"/>
        <v>21.2</v>
      </c>
      <c r="R3718" s="169">
        <f t="shared" si="124"/>
        <v>22.900000000000002</v>
      </c>
    </row>
    <row r="3719" spans="13:18" x14ac:dyDescent="0.2">
      <c r="M3719" s="168" t="s">
        <v>63</v>
      </c>
      <c r="N3719" s="14" t="s">
        <v>64</v>
      </c>
      <c r="O3719" s="167">
        <v>41667</v>
      </c>
      <c r="P3719" s="14">
        <v>-2.2999999999999998</v>
      </c>
      <c r="Q3719" s="14">
        <f t="shared" si="123"/>
        <v>19.3</v>
      </c>
      <c r="R3719" s="169">
        <f t="shared" si="124"/>
        <v>21.400000000000002</v>
      </c>
    </row>
    <row r="3720" spans="13:18" x14ac:dyDescent="0.2">
      <c r="M3720" s="168" t="s">
        <v>63</v>
      </c>
      <c r="N3720" s="14" t="s">
        <v>64</v>
      </c>
      <c r="O3720" s="167">
        <v>41668</v>
      </c>
      <c r="P3720" s="14">
        <v>-4.9000000000000004</v>
      </c>
      <c r="Q3720" s="14">
        <f t="shared" si="123"/>
        <v>21.9</v>
      </c>
      <c r="R3720" s="169">
        <f t="shared" si="124"/>
        <v>20.8</v>
      </c>
    </row>
    <row r="3721" spans="13:18" x14ac:dyDescent="0.2">
      <c r="M3721" s="168" t="s">
        <v>63</v>
      </c>
      <c r="N3721" s="14" t="s">
        <v>64</v>
      </c>
      <c r="O3721" s="167">
        <v>41669</v>
      </c>
      <c r="P3721" s="14">
        <v>-6.2</v>
      </c>
      <c r="Q3721" s="14">
        <f t="shared" si="123"/>
        <v>23.2</v>
      </c>
      <c r="R3721" s="169">
        <f t="shared" si="124"/>
        <v>21.466666666666669</v>
      </c>
    </row>
    <row r="3722" spans="13:18" x14ac:dyDescent="0.2">
      <c r="M3722" s="168" t="s">
        <v>63</v>
      </c>
      <c r="N3722" s="14" t="s">
        <v>64</v>
      </c>
      <c r="O3722" s="167">
        <v>41670</v>
      </c>
      <c r="P3722" s="14">
        <v>-5.0999999999999996</v>
      </c>
      <c r="Q3722" s="14">
        <f t="shared" si="123"/>
        <v>22.1</v>
      </c>
      <c r="R3722" s="169">
        <f t="shared" si="124"/>
        <v>22.399999999999995</v>
      </c>
    </row>
    <row r="3723" spans="13:18" x14ac:dyDescent="0.2">
      <c r="M3723" s="168" t="s">
        <v>63</v>
      </c>
      <c r="N3723" s="14" t="s">
        <v>64</v>
      </c>
      <c r="O3723" s="167">
        <v>41671</v>
      </c>
      <c r="P3723" s="14">
        <v>-5.3</v>
      </c>
      <c r="Q3723" s="14">
        <f t="shared" si="123"/>
        <v>22.3</v>
      </c>
      <c r="R3723" s="169">
        <f t="shared" si="124"/>
        <v>22.533333333333331</v>
      </c>
    </row>
    <row r="3724" spans="13:18" x14ac:dyDescent="0.2">
      <c r="M3724" s="168" t="s">
        <v>63</v>
      </c>
      <c r="N3724" s="14" t="s">
        <v>64</v>
      </c>
      <c r="O3724" s="167">
        <v>41672</v>
      </c>
      <c r="P3724" s="14">
        <v>1.2</v>
      </c>
      <c r="Q3724" s="14">
        <f t="shared" si="123"/>
        <v>15.8</v>
      </c>
      <c r="R3724" s="169">
        <f t="shared" si="124"/>
        <v>20.066666666666666</v>
      </c>
    </row>
    <row r="3725" spans="13:18" x14ac:dyDescent="0.2">
      <c r="M3725" s="168" t="s">
        <v>63</v>
      </c>
      <c r="N3725" s="14" t="s">
        <v>64</v>
      </c>
      <c r="O3725" s="167">
        <v>41673</v>
      </c>
      <c r="P3725" s="14">
        <v>2.2999999999999998</v>
      </c>
      <c r="Q3725" s="14">
        <f t="shared" ref="Q3725:Q3788" si="125">IF($D$45&gt;P3725,$D$45-P3725,0)</f>
        <v>14.7</v>
      </c>
      <c r="R3725" s="169">
        <f t="shared" si="124"/>
        <v>17.599999999999998</v>
      </c>
    </row>
    <row r="3726" spans="13:18" x14ac:dyDescent="0.2">
      <c r="M3726" s="168" t="s">
        <v>63</v>
      </c>
      <c r="N3726" s="14" t="s">
        <v>64</v>
      </c>
      <c r="O3726" s="167">
        <v>41674</v>
      </c>
      <c r="P3726" s="14">
        <v>0.6</v>
      </c>
      <c r="Q3726" s="14">
        <f t="shared" si="125"/>
        <v>16.399999999999999</v>
      </c>
      <c r="R3726" s="169">
        <f t="shared" si="124"/>
        <v>15.633333333333333</v>
      </c>
    </row>
    <row r="3727" spans="13:18" x14ac:dyDescent="0.2">
      <c r="M3727" s="168" t="s">
        <v>63</v>
      </c>
      <c r="N3727" s="14" t="s">
        <v>64</v>
      </c>
      <c r="O3727" s="167">
        <v>41675</v>
      </c>
      <c r="P3727" s="14">
        <v>-0.7</v>
      </c>
      <c r="Q3727" s="14">
        <f t="shared" si="125"/>
        <v>17.7</v>
      </c>
      <c r="R3727" s="169">
        <f t="shared" ref="R3727:R3790" si="126">AVERAGE(Q3725:Q3727)</f>
        <v>16.266666666666666</v>
      </c>
    </row>
    <row r="3728" spans="13:18" x14ac:dyDescent="0.2">
      <c r="M3728" s="168" t="s">
        <v>63</v>
      </c>
      <c r="N3728" s="14" t="s">
        <v>64</v>
      </c>
      <c r="O3728" s="167">
        <v>41676</v>
      </c>
      <c r="P3728" s="14">
        <v>-1.1000000000000001</v>
      </c>
      <c r="Q3728" s="14">
        <f t="shared" si="125"/>
        <v>18.100000000000001</v>
      </c>
      <c r="R3728" s="169">
        <f t="shared" si="126"/>
        <v>17.399999999999999</v>
      </c>
    </row>
    <row r="3729" spans="13:18" x14ac:dyDescent="0.2">
      <c r="M3729" s="168" t="s">
        <v>63</v>
      </c>
      <c r="N3729" s="14" t="s">
        <v>64</v>
      </c>
      <c r="O3729" s="167">
        <v>41677</v>
      </c>
      <c r="P3729" s="14">
        <v>1.3</v>
      </c>
      <c r="Q3729" s="14">
        <f t="shared" si="125"/>
        <v>15.7</v>
      </c>
      <c r="R3729" s="169">
        <f t="shared" si="126"/>
        <v>17.166666666666668</v>
      </c>
    </row>
    <row r="3730" spans="13:18" x14ac:dyDescent="0.2">
      <c r="M3730" s="168" t="s">
        <v>63</v>
      </c>
      <c r="N3730" s="14" t="s">
        <v>64</v>
      </c>
      <c r="O3730" s="167">
        <v>41678</v>
      </c>
      <c r="P3730" s="14">
        <v>0.8</v>
      </c>
      <c r="Q3730" s="14">
        <f t="shared" si="125"/>
        <v>16.2</v>
      </c>
      <c r="R3730" s="169">
        <f t="shared" si="126"/>
        <v>16.666666666666668</v>
      </c>
    </row>
    <row r="3731" spans="13:18" x14ac:dyDescent="0.2">
      <c r="M3731" s="168" t="s">
        <v>63</v>
      </c>
      <c r="N3731" s="14" t="s">
        <v>64</v>
      </c>
      <c r="O3731" s="167">
        <v>41679</v>
      </c>
      <c r="P3731" s="14">
        <v>1.7</v>
      </c>
      <c r="Q3731" s="14">
        <f t="shared" si="125"/>
        <v>15.3</v>
      </c>
      <c r="R3731" s="169">
        <f t="shared" si="126"/>
        <v>15.733333333333334</v>
      </c>
    </row>
    <row r="3732" spans="13:18" x14ac:dyDescent="0.2">
      <c r="M3732" s="168" t="s">
        <v>63</v>
      </c>
      <c r="N3732" s="14" t="s">
        <v>64</v>
      </c>
      <c r="O3732" s="167">
        <v>41680</v>
      </c>
      <c r="P3732" s="14">
        <v>2.6</v>
      </c>
      <c r="Q3732" s="14">
        <f t="shared" si="125"/>
        <v>14.4</v>
      </c>
      <c r="R3732" s="169">
        <f t="shared" si="126"/>
        <v>15.299999999999999</v>
      </c>
    </row>
    <row r="3733" spans="13:18" x14ac:dyDescent="0.2">
      <c r="M3733" s="168" t="s">
        <v>63</v>
      </c>
      <c r="N3733" s="14" t="s">
        <v>64</v>
      </c>
      <c r="O3733" s="167">
        <v>41681</v>
      </c>
      <c r="P3733" s="14">
        <v>1.3</v>
      </c>
      <c r="Q3733" s="14">
        <f t="shared" si="125"/>
        <v>15.7</v>
      </c>
      <c r="R3733" s="169">
        <f t="shared" si="126"/>
        <v>15.133333333333335</v>
      </c>
    </row>
    <row r="3734" spans="13:18" x14ac:dyDescent="0.2">
      <c r="M3734" s="168" t="s">
        <v>63</v>
      </c>
      <c r="N3734" s="14" t="s">
        <v>64</v>
      </c>
      <c r="O3734" s="167">
        <v>41682</v>
      </c>
      <c r="P3734" s="14">
        <v>0.9</v>
      </c>
      <c r="Q3734" s="14">
        <f t="shared" si="125"/>
        <v>16.100000000000001</v>
      </c>
      <c r="R3734" s="169">
        <f t="shared" si="126"/>
        <v>15.4</v>
      </c>
    </row>
    <row r="3735" spans="13:18" x14ac:dyDescent="0.2">
      <c r="M3735" s="168" t="s">
        <v>63</v>
      </c>
      <c r="N3735" s="14" t="s">
        <v>64</v>
      </c>
      <c r="O3735" s="167">
        <v>41683</v>
      </c>
      <c r="P3735" s="14">
        <v>0.7</v>
      </c>
      <c r="Q3735" s="14">
        <f t="shared" si="125"/>
        <v>16.3</v>
      </c>
      <c r="R3735" s="169">
        <f t="shared" si="126"/>
        <v>16.033333333333335</v>
      </c>
    </row>
    <row r="3736" spans="13:18" x14ac:dyDescent="0.2">
      <c r="M3736" s="168" t="s">
        <v>63</v>
      </c>
      <c r="N3736" s="14" t="s">
        <v>64</v>
      </c>
      <c r="O3736" s="167">
        <v>41684</v>
      </c>
      <c r="P3736" s="14">
        <v>1.6</v>
      </c>
      <c r="Q3736" s="14">
        <f t="shared" si="125"/>
        <v>15.4</v>
      </c>
      <c r="R3736" s="169">
        <f t="shared" si="126"/>
        <v>15.933333333333335</v>
      </c>
    </row>
    <row r="3737" spans="13:18" x14ac:dyDescent="0.2">
      <c r="M3737" s="168" t="s">
        <v>63</v>
      </c>
      <c r="N3737" s="14" t="s">
        <v>64</v>
      </c>
      <c r="O3737" s="167">
        <v>41685</v>
      </c>
      <c r="P3737" s="14">
        <v>1.7</v>
      </c>
      <c r="Q3737" s="14">
        <f t="shared" si="125"/>
        <v>15.3</v>
      </c>
      <c r="R3737" s="169">
        <f t="shared" si="126"/>
        <v>15.666666666666666</v>
      </c>
    </row>
    <row r="3738" spans="13:18" x14ac:dyDescent="0.2">
      <c r="M3738" s="168" t="s">
        <v>63</v>
      </c>
      <c r="N3738" s="14" t="s">
        <v>64</v>
      </c>
      <c r="O3738" s="167">
        <v>41686</v>
      </c>
      <c r="P3738" s="14">
        <v>2.2999999999999998</v>
      </c>
      <c r="Q3738" s="14">
        <f t="shared" si="125"/>
        <v>14.7</v>
      </c>
      <c r="R3738" s="169">
        <f t="shared" si="126"/>
        <v>15.133333333333335</v>
      </c>
    </row>
    <row r="3739" spans="13:18" x14ac:dyDescent="0.2">
      <c r="M3739" s="168" t="s">
        <v>63</v>
      </c>
      <c r="N3739" s="14" t="s">
        <v>64</v>
      </c>
      <c r="O3739" s="167">
        <v>41687</v>
      </c>
      <c r="P3739" s="14">
        <v>-1.1000000000000001</v>
      </c>
      <c r="Q3739" s="14">
        <f t="shared" si="125"/>
        <v>18.100000000000001</v>
      </c>
      <c r="R3739" s="169">
        <f t="shared" si="126"/>
        <v>16.033333333333335</v>
      </c>
    </row>
    <row r="3740" spans="13:18" x14ac:dyDescent="0.2">
      <c r="M3740" s="168" t="s">
        <v>63</v>
      </c>
      <c r="N3740" s="14" t="s">
        <v>64</v>
      </c>
      <c r="O3740" s="167">
        <v>41688</v>
      </c>
      <c r="P3740" s="14">
        <v>-4.5</v>
      </c>
      <c r="Q3740" s="14">
        <f t="shared" si="125"/>
        <v>21.5</v>
      </c>
      <c r="R3740" s="169">
        <f t="shared" si="126"/>
        <v>18.099999999999998</v>
      </c>
    </row>
    <row r="3741" spans="13:18" x14ac:dyDescent="0.2">
      <c r="M3741" s="168" t="s">
        <v>63</v>
      </c>
      <c r="N3741" s="14" t="s">
        <v>64</v>
      </c>
      <c r="O3741" s="167">
        <v>41689</v>
      </c>
      <c r="P3741" s="14">
        <v>-6.4</v>
      </c>
      <c r="Q3741" s="14">
        <f t="shared" si="125"/>
        <v>23.4</v>
      </c>
      <c r="R3741" s="169">
        <f t="shared" si="126"/>
        <v>21</v>
      </c>
    </row>
    <row r="3742" spans="13:18" x14ac:dyDescent="0.2">
      <c r="M3742" s="168" t="s">
        <v>63</v>
      </c>
      <c r="N3742" s="14" t="s">
        <v>64</v>
      </c>
      <c r="O3742" s="167">
        <v>41690</v>
      </c>
      <c r="P3742" s="14">
        <v>-3.7</v>
      </c>
      <c r="Q3742" s="14">
        <f t="shared" si="125"/>
        <v>20.7</v>
      </c>
      <c r="R3742" s="169">
        <f t="shared" si="126"/>
        <v>21.866666666666664</v>
      </c>
    </row>
    <row r="3743" spans="13:18" x14ac:dyDescent="0.2">
      <c r="M3743" s="168" t="s">
        <v>63</v>
      </c>
      <c r="N3743" s="14" t="s">
        <v>64</v>
      </c>
      <c r="O3743" s="167">
        <v>41691</v>
      </c>
      <c r="P3743" s="14">
        <v>0</v>
      </c>
      <c r="Q3743" s="14">
        <f t="shared" si="125"/>
        <v>17</v>
      </c>
      <c r="R3743" s="169">
        <f t="shared" si="126"/>
        <v>20.366666666666664</v>
      </c>
    </row>
    <row r="3744" spans="13:18" x14ac:dyDescent="0.2">
      <c r="M3744" s="168" t="s">
        <v>63</v>
      </c>
      <c r="N3744" s="14" t="s">
        <v>64</v>
      </c>
      <c r="O3744" s="167">
        <v>41692</v>
      </c>
      <c r="P3744" s="14">
        <v>1.9</v>
      </c>
      <c r="Q3744" s="14">
        <f t="shared" si="125"/>
        <v>15.1</v>
      </c>
      <c r="R3744" s="169">
        <f t="shared" si="126"/>
        <v>17.600000000000001</v>
      </c>
    </row>
    <row r="3745" spans="13:18" x14ac:dyDescent="0.2">
      <c r="M3745" s="168" t="s">
        <v>63</v>
      </c>
      <c r="N3745" s="14" t="s">
        <v>64</v>
      </c>
      <c r="O3745" s="167">
        <v>41693</v>
      </c>
      <c r="P3745" s="14">
        <v>4.0999999999999996</v>
      </c>
      <c r="Q3745" s="14">
        <f t="shared" si="125"/>
        <v>12.9</v>
      </c>
      <c r="R3745" s="169">
        <f t="shared" si="126"/>
        <v>15</v>
      </c>
    </row>
    <row r="3746" spans="13:18" x14ac:dyDescent="0.2">
      <c r="M3746" s="168" t="s">
        <v>63</v>
      </c>
      <c r="N3746" s="14" t="s">
        <v>64</v>
      </c>
      <c r="O3746" s="167">
        <v>41694</v>
      </c>
      <c r="P3746" s="14">
        <v>5.6</v>
      </c>
      <c r="Q3746" s="14">
        <f t="shared" si="125"/>
        <v>11.4</v>
      </c>
      <c r="R3746" s="169">
        <f t="shared" si="126"/>
        <v>13.133333333333333</v>
      </c>
    </row>
    <row r="3747" spans="13:18" x14ac:dyDescent="0.2">
      <c r="M3747" s="168" t="s">
        <v>63</v>
      </c>
      <c r="N3747" s="14" t="s">
        <v>64</v>
      </c>
      <c r="O3747" s="167">
        <v>41695</v>
      </c>
      <c r="P3747" s="14">
        <v>3.2</v>
      </c>
      <c r="Q3747" s="14">
        <f t="shared" si="125"/>
        <v>13.8</v>
      </c>
      <c r="R3747" s="169">
        <f t="shared" si="126"/>
        <v>12.700000000000001</v>
      </c>
    </row>
    <row r="3748" spans="13:18" x14ac:dyDescent="0.2">
      <c r="M3748" s="168" t="s">
        <v>63</v>
      </c>
      <c r="N3748" s="14" t="s">
        <v>64</v>
      </c>
      <c r="O3748" s="167">
        <v>41696</v>
      </c>
      <c r="P3748" s="14">
        <v>1.2</v>
      </c>
      <c r="Q3748" s="14">
        <f t="shared" si="125"/>
        <v>15.8</v>
      </c>
      <c r="R3748" s="169">
        <f t="shared" si="126"/>
        <v>13.666666666666666</v>
      </c>
    </row>
    <row r="3749" spans="13:18" x14ac:dyDescent="0.2">
      <c r="M3749" s="168" t="s">
        <v>63</v>
      </c>
      <c r="N3749" s="14" t="s">
        <v>64</v>
      </c>
      <c r="O3749" s="167">
        <v>41697</v>
      </c>
      <c r="P3749" s="14">
        <v>2.2999999999999998</v>
      </c>
      <c r="Q3749" s="14">
        <f t="shared" si="125"/>
        <v>14.7</v>
      </c>
      <c r="R3749" s="169">
        <f t="shared" si="126"/>
        <v>14.766666666666666</v>
      </c>
    </row>
    <row r="3750" spans="13:18" x14ac:dyDescent="0.2">
      <c r="M3750" s="168" t="s">
        <v>63</v>
      </c>
      <c r="N3750" s="14" t="s">
        <v>64</v>
      </c>
      <c r="O3750" s="167">
        <v>41698</v>
      </c>
      <c r="P3750" s="14">
        <v>1.9</v>
      </c>
      <c r="Q3750" s="14">
        <f t="shared" si="125"/>
        <v>15.1</v>
      </c>
      <c r="R3750" s="169">
        <f t="shared" si="126"/>
        <v>15.200000000000001</v>
      </c>
    </row>
    <row r="3751" spans="13:18" x14ac:dyDescent="0.2">
      <c r="M3751" s="168" t="s">
        <v>63</v>
      </c>
      <c r="N3751" s="14" t="s">
        <v>64</v>
      </c>
      <c r="O3751" s="167">
        <v>41699</v>
      </c>
      <c r="P3751" s="14">
        <v>1.2</v>
      </c>
      <c r="Q3751" s="14">
        <f t="shared" si="125"/>
        <v>15.8</v>
      </c>
      <c r="R3751" s="169">
        <f t="shared" si="126"/>
        <v>15.199999999999998</v>
      </c>
    </row>
    <row r="3752" spans="13:18" x14ac:dyDescent="0.2">
      <c r="M3752" s="168" t="s">
        <v>63</v>
      </c>
      <c r="N3752" s="14" t="s">
        <v>64</v>
      </c>
      <c r="O3752" s="167">
        <v>41700</v>
      </c>
      <c r="P3752" s="14">
        <v>0.6</v>
      </c>
      <c r="Q3752" s="14">
        <f t="shared" si="125"/>
        <v>16.399999999999999</v>
      </c>
      <c r="R3752" s="169">
        <f t="shared" si="126"/>
        <v>15.766666666666666</v>
      </c>
    </row>
    <row r="3753" spans="13:18" x14ac:dyDescent="0.2">
      <c r="M3753" s="168" t="s">
        <v>63</v>
      </c>
      <c r="N3753" s="14" t="s">
        <v>64</v>
      </c>
      <c r="O3753" s="167">
        <v>41701</v>
      </c>
      <c r="P3753" s="14">
        <v>1.1000000000000001</v>
      </c>
      <c r="Q3753" s="14">
        <f t="shared" si="125"/>
        <v>15.9</v>
      </c>
      <c r="R3753" s="169">
        <f t="shared" si="126"/>
        <v>16.033333333333335</v>
      </c>
    </row>
    <row r="3754" spans="13:18" x14ac:dyDescent="0.2">
      <c r="M3754" s="168" t="s">
        <v>63</v>
      </c>
      <c r="N3754" s="14" t="s">
        <v>64</v>
      </c>
      <c r="O3754" s="167">
        <v>41702</v>
      </c>
      <c r="P3754" s="14">
        <v>1.6</v>
      </c>
      <c r="Q3754" s="14">
        <f t="shared" si="125"/>
        <v>15.4</v>
      </c>
      <c r="R3754" s="169">
        <f t="shared" si="126"/>
        <v>15.899999999999999</v>
      </c>
    </row>
    <row r="3755" spans="13:18" x14ac:dyDescent="0.2">
      <c r="M3755" s="168" t="s">
        <v>63</v>
      </c>
      <c r="N3755" s="14" t="s">
        <v>64</v>
      </c>
      <c r="O3755" s="167">
        <v>41703</v>
      </c>
      <c r="P3755" s="14">
        <v>1.6</v>
      </c>
      <c r="Q3755" s="14">
        <f t="shared" si="125"/>
        <v>15.4</v>
      </c>
      <c r="R3755" s="169">
        <f t="shared" si="126"/>
        <v>15.566666666666668</v>
      </c>
    </row>
    <row r="3756" spans="13:18" x14ac:dyDescent="0.2">
      <c r="M3756" s="168" t="s">
        <v>63</v>
      </c>
      <c r="N3756" s="14" t="s">
        <v>64</v>
      </c>
      <c r="O3756" s="167">
        <v>41704</v>
      </c>
      <c r="P3756" s="14">
        <v>3.7</v>
      </c>
      <c r="Q3756" s="14">
        <f t="shared" si="125"/>
        <v>13.3</v>
      </c>
      <c r="R3756" s="169">
        <f t="shared" si="126"/>
        <v>14.700000000000001</v>
      </c>
    </row>
    <row r="3757" spans="13:18" x14ac:dyDescent="0.2">
      <c r="M3757" s="168" t="s">
        <v>63</v>
      </c>
      <c r="N3757" s="14" t="s">
        <v>64</v>
      </c>
      <c r="O3757" s="167">
        <v>41705</v>
      </c>
      <c r="P3757" s="14">
        <v>4.9000000000000004</v>
      </c>
      <c r="Q3757" s="14">
        <f t="shared" si="125"/>
        <v>12.1</v>
      </c>
      <c r="R3757" s="169">
        <f t="shared" si="126"/>
        <v>13.600000000000001</v>
      </c>
    </row>
    <row r="3758" spans="13:18" x14ac:dyDescent="0.2">
      <c r="M3758" s="168" t="s">
        <v>63</v>
      </c>
      <c r="N3758" s="14" t="s">
        <v>64</v>
      </c>
      <c r="O3758" s="167">
        <v>41706</v>
      </c>
      <c r="P3758" s="14">
        <v>4.4000000000000004</v>
      </c>
      <c r="Q3758" s="14">
        <f t="shared" si="125"/>
        <v>12.6</v>
      </c>
      <c r="R3758" s="169">
        <f t="shared" si="126"/>
        <v>12.666666666666666</v>
      </c>
    </row>
    <row r="3759" spans="13:18" x14ac:dyDescent="0.2">
      <c r="M3759" s="168" t="s">
        <v>63</v>
      </c>
      <c r="N3759" s="14" t="s">
        <v>64</v>
      </c>
      <c r="O3759" s="167">
        <v>41707</v>
      </c>
      <c r="P3759" s="14">
        <v>6</v>
      </c>
      <c r="Q3759" s="14">
        <f t="shared" si="125"/>
        <v>11</v>
      </c>
      <c r="R3759" s="169">
        <f t="shared" si="126"/>
        <v>11.9</v>
      </c>
    </row>
    <row r="3760" spans="13:18" x14ac:dyDescent="0.2">
      <c r="M3760" s="168" t="s">
        <v>63</v>
      </c>
      <c r="N3760" s="14" t="s">
        <v>64</v>
      </c>
      <c r="O3760" s="167">
        <v>41708</v>
      </c>
      <c r="P3760" s="14">
        <v>5.7</v>
      </c>
      <c r="Q3760" s="14">
        <f t="shared" si="125"/>
        <v>11.3</v>
      </c>
      <c r="R3760" s="169">
        <f t="shared" si="126"/>
        <v>11.633333333333335</v>
      </c>
    </row>
    <row r="3761" spans="13:18" x14ac:dyDescent="0.2">
      <c r="M3761" s="168" t="s">
        <v>63</v>
      </c>
      <c r="N3761" s="14" t="s">
        <v>64</v>
      </c>
      <c r="O3761" s="167">
        <v>41709</v>
      </c>
      <c r="P3761" s="14">
        <v>3.6</v>
      </c>
      <c r="Q3761" s="14">
        <f t="shared" si="125"/>
        <v>13.4</v>
      </c>
      <c r="R3761" s="169">
        <f t="shared" si="126"/>
        <v>11.9</v>
      </c>
    </row>
    <row r="3762" spans="13:18" x14ac:dyDescent="0.2">
      <c r="M3762" s="168" t="s">
        <v>63</v>
      </c>
      <c r="N3762" s="14" t="s">
        <v>64</v>
      </c>
      <c r="O3762" s="167">
        <v>41710</v>
      </c>
      <c r="P3762" s="14">
        <v>5.0999999999999996</v>
      </c>
      <c r="Q3762" s="14">
        <f t="shared" si="125"/>
        <v>11.9</v>
      </c>
      <c r="R3762" s="169">
        <f t="shared" si="126"/>
        <v>12.200000000000001</v>
      </c>
    </row>
    <row r="3763" spans="13:18" x14ac:dyDescent="0.2">
      <c r="M3763" s="168" t="s">
        <v>63</v>
      </c>
      <c r="N3763" s="14" t="s">
        <v>64</v>
      </c>
      <c r="O3763" s="167">
        <v>41711</v>
      </c>
      <c r="P3763" s="14">
        <v>4</v>
      </c>
      <c r="Q3763" s="14">
        <f t="shared" si="125"/>
        <v>13</v>
      </c>
      <c r="R3763" s="169">
        <f t="shared" si="126"/>
        <v>12.766666666666666</v>
      </c>
    </row>
    <row r="3764" spans="13:18" x14ac:dyDescent="0.2">
      <c r="M3764" s="168" t="s">
        <v>63</v>
      </c>
      <c r="N3764" s="14" t="s">
        <v>64</v>
      </c>
      <c r="O3764" s="167">
        <v>41712</v>
      </c>
      <c r="P3764" s="14">
        <v>3.6</v>
      </c>
      <c r="Q3764" s="14">
        <f t="shared" si="125"/>
        <v>13.4</v>
      </c>
      <c r="R3764" s="169">
        <f t="shared" si="126"/>
        <v>12.766666666666666</v>
      </c>
    </row>
    <row r="3765" spans="13:18" x14ac:dyDescent="0.2">
      <c r="M3765" s="168" t="s">
        <v>63</v>
      </c>
      <c r="N3765" s="14" t="s">
        <v>64</v>
      </c>
      <c r="O3765" s="167">
        <v>41713</v>
      </c>
      <c r="P3765" s="14">
        <v>2.7</v>
      </c>
      <c r="Q3765" s="14">
        <f t="shared" si="125"/>
        <v>14.3</v>
      </c>
      <c r="R3765" s="169">
        <f t="shared" si="126"/>
        <v>13.566666666666668</v>
      </c>
    </row>
    <row r="3766" spans="13:18" x14ac:dyDescent="0.2">
      <c r="M3766" s="168" t="s">
        <v>63</v>
      </c>
      <c r="N3766" s="14" t="s">
        <v>64</v>
      </c>
      <c r="O3766" s="167">
        <v>41714</v>
      </c>
      <c r="P3766" s="14">
        <v>0.1</v>
      </c>
      <c r="Q3766" s="14">
        <f t="shared" si="125"/>
        <v>16.899999999999999</v>
      </c>
      <c r="R3766" s="169">
        <f t="shared" si="126"/>
        <v>14.866666666666667</v>
      </c>
    </row>
    <row r="3767" spans="13:18" x14ac:dyDescent="0.2">
      <c r="M3767" s="168" t="s">
        <v>63</v>
      </c>
      <c r="N3767" s="14" t="s">
        <v>64</v>
      </c>
      <c r="O3767" s="167">
        <v>41715</v>
      </c>
      <c r="P3767" s="14">
        <v>1.5</v>
      </c>
      <c r="Q3767" s="14">
        <f t="shared" si="125"/>
        <v>15.5</v>
      </c>
      <c r="R3767" s="169">
        <f t="shared" si="126"/>
        <v>15.566666666666668</v>
      </c>
    </row>
    <row r="3768" spans="13:18" x14ac:dyDescent="0.2">
      <c r="M3768" s="168" t="s">
        <v>63</v>
      </c>
      <c r="N3768" s="14" t="s">
        <v>64</v>
      </c>
      <c r="O3768" s="167">
        <v>41716</v>
      </c>
      <c r="P3768" s="14">
        <v>0.6</v>
      </c>
      <c r="Q3768" s="14">
        <f t="shared" si="125"/>
        <v>16.399999999999999</v>
      </c>
      <c r="R3768" s="169">
        <f t="shared" si="126"/>
        <v>16.266666666666666</v>
      </c>
    </row>
    <row r="3769" spans="13:18" x14ac:dyDescent="0.2">
      <c r="M3769" s="168" t="s">
        <v>63</v>
      </c>
      <c r="N3769" s="14" t="s">
        <v>64</v>
      </c>
      <c r="O3769" s="167">
        <v>41717</v>
      </c>
      <c r="P3769" s="14">
        <v>-4</v>
      </c>
      <c r="Q3769" s="14">
        <f t="shared" si="125"/>
        <v>21</v>
      </c>
      <c r="R3769" s="169">
        <f t="shared" si="126"/>
        <v>17.633333333333333</v>
      </c>
    </row>
    <row r="3770" spans="13:18" x14ac:dyDescent="0.2">
      <c r="M3770" s="168" t="s">
        <v>63</v>
      </c>
      <c r="N3770" s="14" t="s">
        <v>64</v>
      </c>
      <c r="O3770" s="167">
        <v>41718</v>
      </c>
      <c r="P3770" s="14">
        <v>1.7</v>
      </c>
      <c r="Q3770" s="14">
        <f t="shared" si="125"/>
        <v>15.3</v>
      </c>
      <c r="R3770" s="169">
        <f t="shared" si="126"/>
        <v>17.566666666666666</v>
      </c>
    </row>
    <row r="3771" spans="13:18" x14ac:dyDescent="0.2">
      <c r="M3771" s="168" t="s">
        <v>63</v>
      </c>
      <c r="N3771" s="14" t="s">
        <v>64</v>
      </c>
      <c r="O3771" s="167">
        <v>41719</v>
      </c>
      <c r="P3771" s="14">
        <v>6.5</v>
      </c>
      <c r="Q3771" s="14">
        <f t="shared" si="125"/>
        <v>10.5</v>
      </c>
      <c r="R3771" s="169">
        <f t="shared" si="126"/>
        <v>15.6</v>
      </c>
    </row>
    <row r="3772" spans="13:18" x14ac:dyDescent="0.2">
      <c r="M3772" s="168" t="s">
        <v>63</v>
      </c>
      <c r="N3772" s="14" t="s">
        <v>64</v>
      </c>
      <c r="O3772" s="167">
        <v>41720</v>
      </c>
      <c r="P3772" s="14">
        <v>4</v>
      </c>
      <c r="Q3772" s="14">
        <f t="shared" si="125"/>
        <v>13</v>
      </c>
      <c r="R3772" s="169">
        <f t="shared" si="126"/>
        <v>12.933333333333332</v>
      </c>
    </row>
    <row r="3773" spans="13:18" x14ac:dyDescent="0.2">
      <c r="M3773" s="168" t="s">
        <v>63</v>
      </c>
      <c r="N3773" s="14" t="s">
        <v>64</v>
      </c>
      <c r="O3773" s="167">
        <v>41721</v>
      </c>
      <c r="P3773" s="14">
        <v>3.4</v>
      </c>
      <c r="Q3773" s="14">
        <f t="shared" si="125"/>
        <v>13.6</v>
      </c>
      <c r="R3773" s="169">
        <f t="shared" si="126"/>
        <v>12.366666666666667</v>
      </c>
    </row>
    <row r="3774" spans="13:18" x14ac:dyDescent="0.2">
      <c r="M3774" s="168" t="s">
        <v>63</v>
      </c>
      <c r="N3774" s="14" t="s">
        <v>64</v>
      </c>
      <c r="O3774" s="167">
        <v>41722</v>
      </c>
      <c r="P3774" s="14">
        <v>1.9</v>
      </c>
      <c r="Q3774" s="14">
        <f t="shared" si="125"/>
        <v>15.1</v>
      </c>
      <c r="R3774" s="169">
        <f t="shared" si="126"/>
        <v>13.9</v>
      </c>
    </row>
    <row r="3775" spans="13:18" x14ac:dyDescent="0.2">
      <c r="M3775" s="168" t="s">
        <v>63</v>
      </c>
      <c r="N3775" s="14" t="s">
        <v>64</v>
      </c>
      <c r="O3775" s="167">
        <v>41723</v>
      </c>
      <c r="P3775" s="14">
        <v>2</v>
      </c>
      <c r="Q3775" s="14">
        <f t="shared" si="125"/>
        <v>15</v>
      </c>
      <c r="R3775" s="169">
        <f t="shared" si="126"/>
        <v>14.566666666666668</v>
      </c>
    </row>
    <row r="3776" spans="13:18" x14ac:dyDescent="0.2">
      <c r="M3776" s="168" t="s">
        <v>63</v>
      </c>
      <c r="N3776" s="14" t="s">
        <v>64</v>
      </c>
      <c r="O3776" s="167">
        <v>41724</v>
      </c>
      <c r="P3776" s="14">
        <v>3.9</v>
      </c>
      <c r="Q3776" s="14">
        <f t="shared" si="125"/>
        <v>13.1</v>
      </c>
      <c r="R3776" s="169">
        <f t="shared" si="126"/>
        <v>14.4</v>
      </c>
    </row>
    <row r="3777" spans="13:18" x14ac:dyDescent="0.2">
      <c r="M3777" s="168" t="s">
        <v>63</v>
      </c>
      <c r="N3777" s="14" t="s">
        <v>64</v>
      </c>
      <c r="O3777" s="167">
        <v>41725</v>
      </c>
      <c r="P3777" s="14">
        <v>5.5</v>
      </c>
      <c r="Q3777" s="14">
        <f t="shared" si="125"/>
        <v>11.5</v>
      </c>
      <c r="R3777" s="169">
        <f t="shared" si="126"/>
        <v>13.200000000000001</v>
      </c>
    </row>
    <row r="3778" spans="13:18" x14ac:dyDescent="0.2">
      <c r="M3778" s="168" t="s">
        <v>63</v>
      </c>
      <c r="N3778" s="14" t="s">
        <v>64</v>
      </c>
      <c r="O3778" s="167">
        <v>41726</v>
      </c>
      <c r="P3778" s="14">
        <v>5.2</v>
      </c>
      <c r="Q3778" s="14">
        <f t="shared" si="125"/>
        <v>11.8</v>
      </c>
      <c r="R3778" s="169">
        <f t="shared" si="126"/>
        <v>12.133333333333335</v>
      </c>
    </row>
    <row r="3779" spans="13:18" x14ac:dyDescent="0.2">
      <c r="M3779" s="168" t="s">
        <v>63</v>
      </c>
      <c r="N3779" s="14" t="s">
        <v>64</v>
      </c>
      <c r="O3779" s="167">
        <v>41727</v>
      </c>
      <c r="P3779" s="14">
        <v>4.8</v>
      </c>
      <c r="Q3779" s="14">
        <f t="shared" si="125"/>
        <v>12.2</v>
      </c>
      <c r="R3779" s="169">
        <f t="shared" si="126"/>
        <v>11.833333333333334</v>
      </c>
    </row>
    <row r="3780" spans="13:18" x14ac:dyDescent="0.2">
      <c r="M3780" s="168" t="s">
        <v>63</v>
      </c>
      <c r="N3780" s="14" t="s">
        <v>64</v>
      </c>
      <c r="O3780" s="167">
        <v>41728</v>
      </c>
      <c r="P3780" s="14">
        <v>6</v>
      </c>
      <c r="Q3780" s="14">
        <f t="shared" si="125"/>
        <v>11</v>
      </c>
      <c r="R3780" s="169">
        <f t="shared" si="126"/>
        <v>11.666666666666666</v>
      </c>
    </row>
    <row r="3781" spans="13:18" x14ac:dyDescent="0.2">
      <c r="M3781" s="168" t="s">
        <v>63</v>
      </c>
      <c r="N3781" s="14" t="s">
        <v>64</v>
      </c>
      <c r="O3781" s="167">
        <v>41729</v>
      </c>
      <c r="P3781" s="14">
        <v>5</v>
      </c>
      <c r="Q3781" s="14">
        <f t="shared" si="125"/>
        <v>12</v>
      </c>
      <c r="R3781" s="169">
        <f t="shared" si="126"/>
        <v>11.733333333333334</v>
      </c>
    </row>
    <row r="3782" spans="13:18" x14ac:dyDescent="0.2">
      <c r="M3782" s="168" t="s">
        <v>63</v>
      </c>
      <c r="N3782" s="14" t="s">
        <v>64</v>
      </c>
      <c r="O3782" s="167">
        <v>41730</v>
      </c>
      <c r="P3782" s="14">
        <v>1.7</v>
      </c>
      <c r="Q3782" s="14">
        <f t="shared" si="125"/>
        <v>15.3</v>
      </c>
      <c r="R3782" s="169">
        <f t="shared" si="126"/>
        <v>12.766666666666666</v>
      </c>
    </row>
    <row r="3783" spans="13:18" x14ac:dyDescent="0.2">
      <c r="M3783" s="168" t="s">
        <v>63</v>
      </c>
      <c r="N3783" s="14" t="s">
        <v>64</v>
      </c>
      <c r="O3783" s="167">
        <v>41731</v>
      </c>
      <c r="P3783" s="14">
        <v>2.1</v>
      </c>
      <c r="Q3783" s="14">
        <f t="shared" si="125"/>
        <v>14.9</v>
      </c>
      <c r="R3783" s="169">
        <f t="shared" si="126"/>
        <v>14.066666666666668</v>
      </c>
    </row>
    <row r="3784" spans="13:18" x14ac:dyDescent="0.2">
      <c r="M3784" s="168" t="s">
        <v>63</v>
      </c>
      <c r="N3784" s="14" t="s">
        <v>64</v>
      </c>
      <c r="O3784" s="167">
        <v>41732</v>
      </c>
      <c r="P3784" s="14">
        <v>2.8</v>
      </c>
      <c r="Q3784" s="14">
        <f t="shared" si="125"/>
        <v>14.2</v>
      </c>
      <c r="R3784" s="169">
        <f t="shared" si="126"/>
        <v>14.800000000000002</v>
      </c>
    </row>
    <row r="3785" spans="13:18" x14ac:dyDescent="0.2">
      <c r="M3785" s="168" t="s">
        <v>63</v>
      </c>
      <c r="N3785" s="14" t="s">
        <v>64</v>
      </c>
      <c r="O3785" s="167">
        <v>41733</v>
      </c>
      <c r="P3785" s="14">
        <v>2.6</v>
      </c>
      <c r="Q3785" s="14">
        <f t="shared" si="125"/>
        <v>14.4</v>
      </c>
      <c r="R3785" s="169">
        <f t="shared" si="126"/>
        <v>14.5</v>
      </c>
    </row>
    <row r="3786" spans="13:18" x14ac:dyDescent="0.2">
      <c r="M3786" s="168" t="s">
        <v>63</v>
      </c>
      <c r="N3786" s="14" t="s">
        <v>64</v>
      </c>
      <c r="O3786" s="167">
        <v>41734</v>
      </c>
      <c r="P3786" s="14">
        <v>2.2000000000000002</v>
      </c>
      <c r="Q3786" s="14">
        <f t="shared" si="125"/>
        <v>14.8</v>
      </c>
      <c r="R3786" s="169">
        <f t="shared" si="126"/>
        <v>14.466666666666669</v>
      </c>
    </row>
    <row r="3787" spans="13:18" x14ac:dyDescent="0.2">
      <c r="M3787" s="168" t="s">
        <v>63</v>
      </c>
      <c r="N3787" s="14" t="s">
        <v>64</v>
      </c>
      <c r="O3787" s="167">
        <v>41735</v>
      </c>
      <c r="P3787" s="14">
        <v>4.9000000000000004</v>
      </c>
      <c r="Q3787" s="14">
        <f t="shared" si="125"/>
        <v>12.1</v>
      </c>
      <c r="R3787" s="169">
        <f t="shared" si="126"/>
        <v>13.766666666666667</v>
      </c>
    </row>
    <row r="3788" spans="13:18" x14ac:dyDescent="0.2">
      <c r="M3788" s="168" t="s">
        <v>63</v>
      </c>
      <c r="N3788" s="14" t="s">
        <v>64</v>
      </c>
      <c r="O3788" s="167">
        <v>41736</v>
      </c>
      <c r="P3788" s="14">
        <v>7.8</v>
      </c>
      <c r="Q3788" s="14">
        <f t="shared" si="125"/>
        <v>9.1999999999999993</v>
      </c>
      <c r="R3788" s="169">
        <f t="shared" si="126"/>
        <v>12.033333333333331</v>
      </c>
    </row>
    <row r="3789" spans="13:18" x14ac:dyDescent="0.2">
      <c r="M3789" s="168" t="s">
        <v>63</v>
      </c>
      <c r="N3789" s="14" t="s">
        <v>64</v>
      </c>
      <c r="O3789" s="167">
        <v>41737</v>
      </c>
      <c r="P3789" s="14">
        <v>3.4</v>
      </c>
      <c r="Q3789" s="14">
        <f t="shared" ref="Q3789:Q3852" si="127">IF($D$45&gt;P3789,$D$45-P3789,0)</f>
        <v>13.6</v>
      </c>
      <c r="R3789" s="169">
        <f t="shared" si="126"/>
        <v>11.633333333333333</v>
      </c>
    </row>
    <row r="3790" spans="13:18" x14ac:dyDescent="0.2">
      <c r="M3790" s="168" t="s">
        <v>63</v>
      </c>
      <c r="N3790" s="14" t="s">
        <v>64</v>
      </c>
      <c r="O3790" s="167">
        <v>41738</v>
      </c>
      <c r="P3790" s="14">
        <v>1.5</v>
      </c>
      <c r="Q3790" s="14">
        <f t="shared" si="127"/>
        <v>15.5</v>
      </c>
      <c r="R3790" s="169">
        <f t="shared" si="126"/>
        <v>12.766666666666666</v>
      </c>
    </row>
    <row r="3791" spans="13:18" x14ac:dyDescent="0.2">
      <c r="M3791" s="168" t="s">
        <v>63</v>
      </c>
      <c r="N3791" s="14" t="s">
        <v>64</v>
      </c>
      <c r="O3791" s="167">
        <v>41739</v>
      </c>
      <c r="P3791" s="14">
        <v>2.2999999999999998</v>
      </c>
      <c r="Q3791" s="14">
        <f t="shared" si="127"/>
        <v>14.7</v>
      </c>
      <c r="R3791" s="169">
        <f t="shared" ref="R3791:R3854" si="128">AVERAGE(Q3789:Q3791)</f>
        <v>14.6</v>
      </c>
    </row>
    <row r="3792" spans="13:18" x14ac:dyDescent="0.2">
      <c r="M3792" s="168" t="s">
        <v>63</v>
      </c>
      <c r="N3792" s="14" t="s">
        <v>64</v>
      </c>
      <c r="O3792" s="167">
        <v>41740</v>
      </c>
      <c r="P3792" s="14">
        <v>5.9</v>
      </c>
      <c r="Q3792" s="14">
        <f t="shared" si="127"/>
        <v>11.1</v>
      </c>
      <c r="R3792" s="169">
        <f t="shared" si="128"/>
        <v>13.766666666666666</v>
      </c>
    </row>
    <row r="3793" spans="13:18" x14ac:dyDescent="0.2">
      <c r="M3793" s="168" t="s">
        <v>63</v>
      </c>
      <c r="N3793" s="14" t="s">
        <v>64</v>
      </c>
      <c r="O3793" s="167">
        <v>41741</v>
      </c>
      <c r="P3793" s="14">
        <v>3.5</v>
      </c>
      <c r="Q3793" s="14">
        <f t="shared" si="127"/>
        <v>13.5</v>
      </c>
      <c r="R3793" s="169">
        <f t="shared" si="128"/>
        <v>13.1</v>
      </c>
    </row>
    <row r="3794" spans="13:18" x14ac:dyDescent="0.2">
      <c r="M3794" s="168" t="s">
        <v>63</v>
      </c>
      <c r="N3794" s="14" t="s">
        <v>64</v>
      </c>
      <c r="O3794" s="167">
        <v>41742</v>
      </c>
      <c r="P3794" s="14">
        <v>6.5</v>
      </c>
      <c r="Q3794" s="14">
        <f t="shared" si="127"/>
        <v>10.5</v>
      </c>
      <c r="R3794" s="169">
        <f t="shared" si="128"/>
        <v>11.700000000000001</v>
      </c>
    </row>
    <row r="3795" spans="13:18" x14ac:dyDescent="0.2">
      <c r="M3795" s="168" t="s">
        <v>63</v>
      </c>
      <c r="N3795" s="14" t="s">
        <v>64</v>
      </c>
      <c r="O3795" s="167">
        <v>41743</v>
      </c>
      <c r="P3795" s="14">
        <v>5.2</v>
      </c>
      <c r="Q3795" s="14">
        <f t="shared" si="127"/>
        <v>11.8</v>
      </c>
      <c r="R3795" s="169">
        <f t="shared" si="128"/>
        <v>11.933333333333332</v>
      </c>
    </row>
    <row r="3796" spans="13:18" x14ac:dyDescent="0.2">
      <c r="M3796" s="168" t="s">
        <v>63</v>
      </c>
      <c r="N3796" s="14" t="s">
        <v>64</v>
      </c>
      <c r="O3796" s="167">
        <v>41744</v>
      </c>
      <c r="P3796" s="14">
        <v>4.3</v>
      </c>
      <c r="Q3796" s="14">
        <f t="shared" si="127"/>
        <v>12.7</v>
      </c>
      <c r="R3796" s="169">
        <f t="shared" si="128"/>
        <v>11.666666666666666</v>
      </c>
    </row>
    <row r="3797" spans="13:18" x14ac:dyDescent="0.2">
      <c r="M3797" s="168" t="s">
        <v>63</v>
      </c>
      <c r="N3797" s="14" t="s">
        <v>64</v>
      </c>
      <c r="O3797" s="167">
        <v>41745</v>
      </c>
      <c r="P3797" s="14">
        <v>5.3</v>
      </c>
      <c r="Q3797" s="14">
        <f t="shared" si="127"/>
        <v>11.7</v>
      </c>
      <c r="R3797" s="169">
        <f t="shared" si="128"/>
        <v>12.066666666666668</v>
      </c>
    </row>
    <row r="3798" spans="13:18" x14ac:dyDescent="0.2">
      <c r="M3798" s="168" t="s">
        <v>63</v>
      </c>
      <c r="N3798" s="14" t="s">
        <v>64</v>
      </c>
      <c r="O3798" s="167">
        <v>41746</v>
      </c>
      <c r="P3798" s="14">
        <v>5.0999999999999996</v>
      </c>
      <c r="Q3798" s="14">
        <f t="shared" si="127"/>
        <v>11.9</v>
      </c>
      <c r="R3798" s="169">
        <f t="shared" si="128"/>
        <v>12.1</v>
      </c>
    </row>
    <row r="3799" spans="13:18" x14ac:dyDescent="0.2">
      <c r="M3799" s="168" t="s">
        <v>63</v>
      </c>
      <c r="N3799" s="14" t="s">
        <v>64</v>
      </c>
      <c r="O3799" s="167">
        <v>41747</v>
      </c>
      <c r="P3799" s="14">
        <v>6</v>
      </c>
      <c r="Q3799" s="14">
        <f t="shared" si="127"/>
        <v>11</v>
      </c>
      <c r="R3799" s="169">
        <f t="shared" si="128"/>
        <v>11.533333333333333</v>
      </c>
    </row>
    <row r="3800" spans="13:18" x14ac:dyDescent="0.2">
      <c r="M3800" s="168" t="s">
        <v>63</v>
      </c>
      <c r="N3800" s="14" t="s">
        <v>64</v>
      </c>
      <c r="O3800" s="167">
        <v>41748</v>
      </c>
      <c r="P3800" s="14">
        <v>7.3</v>
      </c>
      <c r="Q3800" s="14">
        <f t="shared" si="127"/>
        <v>9.6999999999999993</v>
      </c>
      <c r="R3800" s="169">
        <f t="shared" si="128"/>
        <v>10.866666666666665</v>
      </c>
    </row>
    <row r="3801" spans="13:18" x14ac:dyDescent="0.2">
      <c r="M3801" s="168" t="s">
        <v>63</v>
      </c>
      <c r="N3801" s="14" t="s">
        <v>64</v>
      </c>
      <c r="O3801" s="167">
        <v>41749</v>
      </c>
      <c r="P3801" s="14">
        <v>8.6</v>
      </c>
      <c r="Q3801" s="14">
        <f t="shared" si="127"/>
        <v>8.4</v>
      </c>
      <c r="R3801" s="169">
        <f t="shared" si="128"/>
        <v>9.7000000000000011</v>
      </c>
    </row>
    <row r="3802" spans="13:18" x14ac:dyDescent="0.2">
      <c r="M3802" s="168" t="s">
        <v>63</v>
      </c>
      <c r="N3802" s="14" t="s">
        <v>64</v>
      </c>
      <c r="O3802" s="167">
        <v>41750</v>
      </c>
      <c r="P3802" s="14">
        <v>11.3</v>
      </c>
      <c r="Q3802" s="14">
        <f t="shared" si="127"/>
        <v>5.6999999999999993</v>
      </c>
      <c r="R3802" s="169">
        <f t="shared" si="128"/>
        <v>7.9333333333333336</v>
      </c>
    </row>
    <row r="3803" spans="13:18" x14ac:dyDescent="0.2">
      <c r="M3803" s="168" t="s">
        <v>63</v>
      </c>
      <c r="N3803" s="14" t="s">
        <v>64</v>
      </c>
      <c r="O3803" s="167">
        <v>41751</v>
      </c>
      <c r="P3803" s="14">
        <v>11.4</v>
      </c>
      <c r="Q3803" s="14">
        <f t="shared" si="127"/>
        <v>5.6</v>
      </c>
      <c r="R3803" s="169">
        <f t="shared" si="128"/>
        <v>6.5666666666666664</v>
      </c>
    </row>
    <row r="3804" spans="13:18" x14ac:dyDescent="0.2">
      <c r="M3804" s="168" t="s">
        <v>63</v>
      </c>
      <c r="N3804" s="14" t="s">
        <v>64</v>
      </c>
      <c r="O3804" s="167">
        <v>41752</v>
      </c>
      <c r="P3804" s="14">
        <v>9.5</v>
      </c>
      <c r="Q3804" s="14">
        <f t="shared" si="127"/>
        <v>7.5</v>
      </c>
      <c r="R3804" s="169">
        <f t="shared" si="128"/>
        <v>6.2666666666666657</v>
      </c>
    </row>
    <row r="3805" spans="13:18" x14ac:dyDescent="0.2">
      <c r="M3805" s="168" t="s">
        <v>63</v>
      </c>
      <c r="N3805" s="14" t="s">
        <v>64</v>
      </c>
      <c r="O3805" s="167">
        <v>41753</v>
      </c>
      <c r="P3805" s="14">
        <v>5.2</v>
      </c>
      <c r="Q3805" s="14">
        <f t="shared" si="127"/>
        <v>11.8</v>
      </c>
      <c r="R3805" s="169">
        <f t="shared" si="128"/>
        <v>8.2999999999999989</v>
      </c>
    </row>
    <row r="3806" spans="13:18" x14ac:dyDescent="0.2">
      <c r="M3806" s="168" t="s">
        <v>63</v>
      </c>
      <c r="N3806" s="14" t="s">
        <v>64</v>
      </c>
      <c r="O3806" s="167">
        <v>41754</v>
      </c>
      <c r="P3806" s="14">
        <v>7.6</v>
      </c>
      <c r="Q3806" s="14">
        <f t="shared" si="127"/>
        <v>9.4</v>
      </c>
      <c r="R3806" s="169">
        <f t="shared" si="128"/>
        <v>9.5666666666666682</v>
      </c>
    </row>
    <row r="3807" spans="13:18" x14ac:dyDescent="0.2">
      <c r="M3807" s="168" t="s">
        <v>63</v>
      </c>
      <c r="N3807" s="14" t="s">
        <v>64</v>
      </c>
      <c r="O3807" s="167">
        <v>41755</v>
      </c>
      <c r="P3807" s="14">
        <v>9.9</v>
      </c>
      <c r="Q3807" s="14">
        <f t="shared" si="127"/>
        <v>7.1</v>
      </c>
      <c r="R3807" s="169">
        <f t="shared" si="128"/>
        <v>9.4333333333333353</v>
      </c>
    </row>
    <row r="3808" spans="13:18" x14ac:dyDescent="0.2">
      <c r="M3808" s="168" t="s">
        <v>63</v>
      </c>
      <c r="N3808" s="14" t="s">
        <v>64</v>
      </c>
      <c r="O3808" s="167">
        <v>41756</v>
      </c>
      <c r="P3808" s="14">
        <v>11.6</v>
      </c>
      <c r="Q3808" s="14">
        <f t="shared" si="127"/>
        <v>5.4</v>
      </c>
      <c r="R3808" s="169">
        <f t="shared" si="128"/>
        <v>7.3</v>
      </c>
    </row>
    <row r="3809" spans="13:18" x14ac:dyDescent="0.2">
      <c r="M3809" s="168" t="s">
        <v>63</v>
      </c>
      <c r="N3809" s="14" t="s">
        <v>64</v>
      </c>
      <c r="O3809" s="167">
        <v>41757</v>
      </c>
      <c r="P3809" s="14">
        <v>11.5</v>
      </c>
      <c r="Q3809" s="14">
        <f t="shared" si="127"/>
        <v>5.5</v>
      </c>
      <c r="R3809" s="169">
        <f t="shared" si="128"/>
        <v>6</v>
      </c>
    </row>
    <row r="3810" spans="13:18" x14ac:dyDescent="0.2">
      <c r="M3810" s="168" t="s">
        <v>63</v>
      </c>
      <c r="N3810" s="14" t="s">
        <v>64</v>
      </c>
      <c r="O3810" s="167">
        <v>41758</v>
      </c>
      <c r="P3810" s="14">
        <v>6</v>
      </c>
      <c r="Q3810" s="14">
        <f t="shared" si="127"/>
        <v>11</v>
      </c>
      <c r="R3810" s="169">
        <f t="shared" si="128"/>
        <v>7.3</v>
      </c>
    </row>
    <row r="3811" spans="13:18" x14ac:dyDescent="0.2">
      <c r="M3811" s="168" t="s">
        <v>63</v>
      </c>
      <c r="N3811" s="14" t="s">
        <v>64</v>
      </c>
      <c r="O3811" s="167">
        <v>41759</v>
      </c>
      <c r="P3811" s="14">
        <v>2.9</v>
      </c>
      <c r="Q3811" s="14">
        <f t="shared" si="127"/>
        <v>14.1</v>
      </c>
      <c r="R3811" s="169">
        <f t="shared" si="128"/>
        <v>10.200000000000001</v>
      </c>
    </row>
    <row r="3812" spans="13:18" x14ac:dyDescent="0.2">
      <c r="M3812" s="168" t="s">
        <v>63</v>
      </c>
      <c r="N3812" s="14" t="s">
        <v>64</v>
      </c>
      <c r="O3812" s="167">
        <v>41760</v>
      </c>
      <c r="P3812" s="14">
        <v>4.2</v>
      </c>
      <c r="Q3812" s="14">
        <f t="shared" si="127"/>
        <v>12.8</v>
      </c>
      <c r="R3812" s="169">
        <f t="shared" si="128"/>
        <v>12.633333333333335</v>
      </c>
    </row>
    <row r="3813" spans="13:18" x14ac:dyDescent="0.2">
      <c r="M3813" s="168" t="s">
        <v>63</v>
      </c>
      <c r="N3813" s="14" t="s">
        <v>64</v>
      </c>
      <c r="O3813" s="167">
        <v>41761</v>
      </c>
      <c r="P3813" s="14">
        <v>4.4000000000000004</v>
      </c>
      <c r="Q3813" s="14">
        <f t="shared" si="127"/>
        <v>12.6</v>
      </c>
      <c r="R3813" s="169">
        <f t="shared" si="128"/>
        <v>13.166666666666666</v>
      </c>
    </row>
    <row r="3814" spans="13:18" x14ac:dyDescent="0.2">
      <c r="M3814" s="168" t="s">
        <v>63</v>
      </c>
      <c r="N3814" s="14" t="s">
        <v>64</v>
      </c>
      <c r="O3814" s="167">
        <v>41762</v>
      </c>
      <c r="P3814" s="14">
        <v>3.9</v>
      </c>
      <c r="Q3814" s="14">
        <f t="shared" si="127"/>
        <v>13.1</v>
      </c>
      <c r="R3814" s="169">
        <f t="shared" si="128"/>
        <v>12.833333333333334</v>
      </c>
    </row>
    <row r="3815" spans="13:18" x14ac:dyDescent="0.2">
      <c r="M3815" s="168" t="s">
        <v>63</v>
      </c>
      <c r="N3815" s="14" t="s">
        <v>64</v>
      </c>
      <c r="O3815" s="167">
        <v>41763</v>
      </c>
      <c r="P3815" s="14">
        <v>4.0999999999999996</v>
      </c>
      <c r="Q3815" s="14">
        <f t="shared" si="127"/>
        <v>12.9</v>
      </c>
      <c r="R3815" s="169">
        <f t="shared" si="128"/>
        <v>12.866666666666667</v>
      </c>
    </row>
    <row r="3816" spans="13:18" x14ac:dyDescent="0.2">
      <c r="M3816" s="168" t="s">
        <v>63</v>
      </c>
      <c r="N3816" s="14" t="s">
        <v>64</v>
      </c>
      <c r="O3816" s="167">
        <v>41764</v>
      </c>
      <c r="P3816" s="14">
        <v>5.9</v>
      </c>
      <c r="Q3816" s="14">
        <f t="shared" si="127"/>
        <v>11.1</v>
      </c>
      <c r="R3816" s="169">
        <f t="shared" si="128"/>
        <v>12.366666666666667</v>
      </c>
    </row>
    <row r="3817" spans="13:18" x14ac:dyDescent="0.2">
      <c r="M3817" s="168" t="s">
        <v>63</v>
      </c>
      <c r="N3817" s="14" t="s">
        <v>64</v>
      </c>
      <c r="O3817" s="167">
        <v>41765</v>
      </c>
      <c r="P3817" s="14">
        <v>4</v>
      </c>
      <c r="Q3817" s="14">
        <f t="shared" si="127"/>
        <v>13</v>
      </c>
      <c r="R3817" s="169">
        <f t="shared" si="128"/>
        <v>12.333333333333334</v>
      </c>
    </row>
    <row r="3818" spans="13:18" x14ac:dyDescent="0.2">
      <c r="M3818" s="168" t="s">
        <v>63</v>
      </c>
      <c r="N3818" s="14" t="s">
        <v>64</v>
      </c>
      <c r="O3818" s="167">
        <v>41766</v>
      </c>
      <c r="P3818" s="14">
        <v>2.4</v>
      </c>
      <c r="Q3818" s="14">
        <f t="shared" si="127"/>
        <v>14.6</v>
      </c>
      <c r="R3818" s="169">
        <f t="shared" si="128"/>
        <v>12.9</v>
      </c>
    </row>
    <row r="3819" spans="13:18" x14ac:dyDescent="0.2">
      <c r="M3819" s="168" t="s">
        <v>63</v>
      </c>
      <c r="N3819" s="14" t="s">
        <v>64</v>
      </c>
      <c r="O3819" s="167">
        <v>41767</v>
      </c>
      <c r="P3819" s="14">
        <v>3.1</v>
      </c>
      <c r="Q3819" s="14">
        <f t="shared" si="127"/>
        <v>13.9</v>
      </c>
      <c r="R3819" s="169">
        <f t="shared" si="128"/>
        <v>13.833333333333334</v>
      </c>
    </row>
    <row r="3820" spans="13:18" x14ac:dyDescent="0.2">
      <c r="M3820" s="168" t="s">
        <v>63</v>
      </c>
      <c r="N3820" s="14" t="s">
        <v>64</v>
      </c>
      <c r="O3820" s="167">
        <v>41768</v>
      </c>
      <c r="P3820" s="14">
        <v>5.0999999999999996</v>
      </c>
      <c r="Q3820" s="14">
        <f t="shared" si="127"/>
        <v>11.9</v>
      </c>
      <c r="R3820" s="169">
        <f t="shared" si="128"/>
        <v>13.466666666666667</v>
      </c>
    </row>
    <row r="3821" spans="13:18" x14ac:dyDescent="0.2">
      <c r="M3821" s="168" t="s">
        <v>63</v>
      </c>
      <c r="N3821" s="14" t="s">
        <v>64</v>
      </c>
      <c r="O3821" s="167">
        <v>41769</v>
      </c>
      <c r="P3821" s="14">
        <v>7.4</v>
      </c>
      <c r="Q3821" s="14">
        <f t="shared" si="127"/>
        <v>9.6</v>
      </c>
      <c r="R3821" s="169">
        <f t="shared" si="128"/>
        <v>11.799999999999999</v>
      </c>
    </row>
    <row r="3822" spans="13:18" x14ac:dyDescent="0.2">
      <c r="M3822" s="168" t="s">
        <v>63</v>
      </c>
      <c r="N3822" s="14" t="s">
        <v>64</v>
      </c>
      <c r="O3822" s="167">
        <v>41770</v>
      </c>
      <c r="P3822" s="14">
        <v>7.9</v>
      </c>
      <c r="Q3822" s="14">
        <f t="shared" si="127"/>
        <v>9.1</v>
      </c>
      <c r="R3822" s="169">
        <f t="shared" si="128"/>
        <v>10.200000000000001</v>
      </c>
    </row>
    <row r="3823" spans="13:18" x14ac:dyDescent="0.2">
      <c r="M3823" s="168" t="s">
        <v>63</v>
      </c>
      <c r="N3823" s="14" t="s">
        <v>64</v>
      </c>
      <c r="O3823" s="167">
        <v>41771</v>
      </c>
      <c r="P3823" s="14">
        <v>8.4</v>
      </c>
      <c r="Q3823" s="14">
        <f t="shared" si="127"/>
        <v>8.6</v>
      </c>
      <c r="R3823" s="169">
        <f t="shared" si="128"/>
        <v>9.1</v>
      </c>
    </row>
    <row r="3824" spans="13:18" x14ac:dyDescent="0.2">
      <c r="M3824" s="168" t="s">
        <v>63</v>
      </c>
      <c r="N3824" s="14" t="s">
        <v>64</v>
      </c>
      <c r="O3824" s="167">
        <v>41772</v>
      </c>
      <c r="P3824" s="14">
        <v>9</v>
      </c>
      <c r="Q3824" s="14">
        <f t="shared" si="127"/>
        <v>8</v>
      </c>
      <c r="R3824" s="169">
        <f t="shared" si="128"/>
        <v>8.5666666666666664</v>
      </c>
    </row>
    <row r="3825" spans="13:18" x14ac:dyDescent="0.2">
      <c r="M3825" s="168" t="s">
        <v>63</v>
      </c>
      <c r="N3825" s="14" t="s">
        <v>64</v>
      </c>
      <c r="O3825" s="167">
        <v>41773</v>
      </c>
      <c r="P3825" s="14">
        <v>7.7</v>
      </c>
      <c r="Q3825" s="14">
        <f t="shared" si="127"/>
        <v>9.3000000000000007</v>
      </c>
      <c r="R3825" s="169">
        <f t="shared" si="128"/>
        <v>8.6333333333333346</v>
      </c>
    </row>
    <row r="3826" spans="13:18" x14ac:dyDescent="0.2">
      <c r="M3826" s="168" t="s">
        <v>63</v>
      </c>
      <c r="N3826" s="14" t="s">
        <v>64</v>
      </c>
      <c r="O3826" s="167">
        <v>41774</v>
      </c>
      <c r="P3826" s="14">
        <v>7.6</v>
      </c>
      <c r="Q3826" s="14">
        <f t="shared" si="127"/>
        <v>9.4</v>
      </c>
      <c r="R3826" s="169">
        <f t="shared" si="128"/>
        <v>8.9</v>
      </c>
    </row>
    <row r="3827" spans="13:18" x14ac:dyDescent="0.2">
      <c r="M3827" s="168" t="s">
        <v>63</v>
      </c>
      <c r="N3827" s="14" t="s">
        <v>64</v>
      </c>
      <c r="O3827" s="167">
        <v>41775</v>
      </c>
      <c r="P3827" s="14">
        <v>14.4</v>
      </c>
      <c r="Q3827" s="14">
        <f t="shared" si="127"/>
        <v>2.5999999999999996</v>
      </c>
      <c r="R3827" s="169">
        <f t="shared" si="128"/>
        <v>7.1000000000000014</v>
      </c>
    </row>
    <row r="3828" spans="13:18" x14ac:dyDescent="0.2">
      <c r="M3828" s="168" t="s">
        <v>63</v>
      </c>
      <c r="N3828" s="14" t="s">
        <v>64</v>
      </c>
      <c r="O3828" s="167">
        <v>41776</v>
      </c>
      <c r="P3828" s="14">
        <v>14.8</v>
      </c>
      <c r="Q3828" s="14">
        <f t="shared" si="127"/>
        <v>2.1999999999999993</v>
      </c>
      <c r="R3828" s="169">
        <f t="shared" si="128"/>
        <v>4.7333333333333334</v>
      </c>
    </row>
    <row r="3829" spans="13:18" x14ac:dyDescent="0.2">
      <c r="M3829" s="168" t="s">
        <v>63</v>
      </c>
      <c r="N3829" s="14" t="s">
        <v>64</v>
      </c>
      <c r="O3829" s="167">
        <v>41777</v>
      </c>
      <c r="P3829" s="14">
        <v>16.899999999999999</v>
      </c>
      <c r="Q3829" s="14">
        <f t="shared" si="127"/>
        <v>0.10000000000000142</v>
      </c>
      <c r="R3829" s="169">
        <f t="shared" si="128"/>
        <v>1.6333333333333335</v>
      </c>
    </row>
    <row r="3830" spans="13:18" x14ac:dyDescent="0.2">
      <c r="M3830" s="168" t="s">
        <v>63</v>
      </c>
      <c r="N3830" s="14" t="s">
        <v>64</v>
      </c>
      <c r="O3830" s="167">
        <v>41778</v>
      </c>
      <c r="P3830" s="14">
        <v>17.100000000000001</v>
      </c>
      <c r="Q3830" s="14">
        <f t="shared" si="127"/>
        <v>0</v>
      </c>
      <c r="R3830" s="169">
        <f t="shared" si="128"/>
        <v>0.76666666666666694</v>
      </c>
    </row>
    <row r="3831" spans="13:18" x14ac:dyDescent="0.2">
      <c r="M3831" s="168" t="s">
        <v>63</v>
      </c>
      <c r="N3831" s="14" t="s">
        <v>64</v>
      </c>
      <c r="O3831" s="167">
        <v>41779</v>
      </c>
      <c r="P3831" s="14">
        <v>15.5</v>
      </c>
      <c r="Q3831" s="14">
        <f t="shared" si="127"/>
        <v>1.5</v>
      </c>
      <c r="R3831" s="169">
        <f t="shared" si="128"/>
        <v>0.53333333333333377</v>
      </c>
    </row>
    <row r="3832" spans="13:18" x14ac:dyDescent="0.2">
      <c r="M3832" s="168" t="s">
        <v>63</v>
      </c>
      <c r="N3832" s="14" t="s">
        <v>64</v>
      </c>
      <c r="O3832" s="167">
        <v>41780</v>
      </c>
      <c r="P3832" s="14">
        <v>15.6</v>
      </c>
      <c r="Q3832" s="14">
        <f t="shared" si="127"/>
        <v>1.4000000000000004</v>
      </c>
      <c r="R3832" s="169">
        <f t="shared" si="128"/>
        <v>0.96666666666666679</v>
      </c>
    </row>
    <row r="3833" spans="13:18" x14ac:dyDescent="0.2">
      <c r="M3833" s="168" t="s">
        <v>63</v>
      </c>
      <c r="N3833" s="14" t="s">
        <v>64</v>
      </c>
      <c r="O3833" s="167">
        <v>41781</v>
      </c>
      <c r="P3833" s="14">
        <v>19.100000000000001</v>
      </c>
      <c r="Q3833" s="14">
        <f t="shared" si="127"/>
        <v>0</v>
      </c>
      <c r="R3833" s="169">
        <f t="shared" si="128"/>
        <v>0.96666666666666679</v>
      </c>
    </row>
    <row r="3834" spans="13:18" x14ac:dyDescent="0.2">
      <c r="M3834" s="168" t="s">
        <v>63</v>
      </c>
      <c r="N3834" s="14" t="s">
        <v>64</v>
      </c>
      <c r="O3834" s="167">
        <v>41782</v>
      </c>
      <c r="P3834" s="14">
        <v>19.8</v>
      </c>
      <c r="Q3834" s="14">
        <f t="shared" si="127"/>
        <v>0</v>
      </c>
      <c r="R3834" s="169">
        <f t="shared" si="128"/>
        <v>0.46666666666666679</v>
      </c>
    </row>
    <row r="3835" spans="13:18" x14ac:dyDescent="0.2">
      <c r="M3835" s="168" t="s">
        <v>63</v>
      </c>
      <c r="N3835" s="14" t="s">
        <v>64</v>
      </c>
      <c r="O3835" s="167">
        <v>41783</v>
      </c>
      <c r="P3835" s="14">
        <v>18</v>
      </c>
      <c r="Q3835" s="14">
        <f t="shared" si="127"/>
        <v>0</v>
      </c>
      <c r="R3835" s="169">
        <f t="shared" si="128"/>
        <v>0</v>
      </c>
    </row>
    <row r="3836" spans="13:18" x14ac:dyDescent="0.2">
      <c r="M3836" s="168" t="s">
        <v>63</v>
      </c>
      <c r="N3836" s="14" t="s">
        <v>64</v>
      </c>
      <c r="O3836" s="167">
        <v>41784</v>
      </c>
      <c r="P3836" s="14">
        <v>13.7</v>
      </c>
      <c r="Q3836" s="14">
        <f t="shared" si="127"/>
        <v>3.3000000000000007</v>
      </c>
      <c r="R3836" s="169">
        <f t="shared" si="128"/>
        <v>1.1000000000000003</v>
      </c>
    </row>
    <row r="3837" spans="13:18" x14ac:dyDescent="0.2">
      <c r="M3837" s="168" t="s">
        <v>63</v>
      </c>
      <c r="N3837" s="14" t="s">
        <v>64</v>
      </c>
      <c r="O3837" s="167">
        <v>41785</v>
      </c>
      <c r="P3837" s="14">
        <v>14.6</v>
      </c>
      <c r="Q3837" s="14">
        <f t="shared" si="127"/>
        <v>2.4000000000000004</v>
      </c>
      <c r="R3837" s="169">
        <f t="shared" si="128"/>
        <v>1.9000000000000004</v>
      </c>
    </row>
    <row r="3838" spans="13:18" x14ac:dyDescent="0.2">
      <c r="M3838" s="168" t="s">
        <v>63</v>
      </c>
      <c r="N3838" s="14" t="s">
        <v>64</v>
      </c>
      <c r="O3838" s="167">
        <v>41786</v>
      </c>
      <c r="P3838" s="14">
        <v>11.2</v>
      </c>
      <c r="Q3838" s="14">
        <f t="shared" si="127"/>
        <v>5.8000000000000007</v>
      </c>
      <c r="R3838" s="169">
        <f t="shared" si="128"/>
        <v>3.8333333333333339</v>
      </c>
    </row>
    <row r="3839" spans="13:18" x14ac:dyDescent="0.2">
      <c r="M3839" s="168" t="s">
        <v>63</v>
      </c>
      <c r="N3839" s="14" t="s">
        <v>64</v>
      </c>
      <c r="O3839" s="167">
        <v>41787</v>
      </c>
      <c r="P3839" s="14">
        <v>11.2</v>
      </c>
      <c r="Q3839" s="14">
        <f t="shared" si="127"/>
        <v>5.8000000000000007</v>
      </c>
      <c r="R3839" s="169">
        <f t="shared" si="128"/>
        <v>4.666666666666667</v>
      </c>
    </row>
    <row r="3840" spans="13:18" x14ac:dyDescent="0.2">
      <c r="M3840" s="168" t="s">
        <v>63</v>
      </c>
      <c r="N3840" s="14" t="s">
        <v>64</v>
      </c>
      <c r="O3840" s="167">
        <v>41788</v>
      </c>
      <c r="P3840" s="14">
        <v>14.1</v>
      </c>
      <c r="Q3840" s="14">
        <f t="shared" si="127"/>
        <v>2.9000000000000004</v>
      </c>
      <c r="R3840" s="169">
        <f t="shared" si="128"/>
        <v>4.8333333333333339</v>
      </c>
    </row>
    <row r="3841" spans="13:18" x14ac:dyDescent="0.2">
      <c r="M3841" s="168" t="s">
        <v>63</v>
      </c>
      <c r="N3841" s="14" t="s">
        <v>64</v>
      </c>
      <c r="O3841" s="167">
        <v>41789</v>
      </c>
      <c r="P3841" s="14">
        <v>16.5</v>
      </c>
      <c r="Q3841" s="14">
        <f t="shared" si="127"/>
        <v>0.5</v>
      </c>
      <c r="R3841" s="169">
        <f t="shared" si="128"/>
        <v>3.0666666666666669</v>
      </c>
    </row>
    <row r="3842" spans="13:18" x14ac:dyDescent="0.2">
      <c r="M3842" s="168" t="s">
        <v>63</v>
      </c>
      <c r="N3842" s="14" t="s">
        <v>64</v>
      </c>
      <c r="O3842" s="167">
        <v>41790</v>
      </c>
      <c r="P3842" s="14">
        <v>14.9</v>
      </c>
      <c r="Q3842" s="14">
        <f t="shared" si="127"/>
        <v>2.0999999999999996</v>
      </c>
      <c r="R3842" s="169">
        <f t="shared" si="128"/>
        <v>1.8333333333333333</v>
      </c>
    </row>
    <row r="3843" spans="13:18" x14ac:dyDescent="0.2">
      <c r="M3843" s="168" t="s">
        <v>63</v>
      </c>
      <c r="N3843" s="14" t="s">
        <v>64</v>
      </c>
      <c r="O3843" s="167">
        <v>41791</v>
      </c>
      <c r="P3843" s="14">
        <v>15.1</v>
      </c>
      <c r="Q3843" s="14">
        <f t="shared" si="127"/>
        <v>1.9000000000000004</v>
      </c>
      <c r="R3843" s="169">
        <f t="shared" si="128"/>
        <v>1.5</v>
      </c>
    </row>
    <row r="3844" spans="13:18" x14ac:dyDescent="0.2">
      <c r="M3844" s="168" t="s">
        <v>63</v>
      </c>
      <c r="N3844" s="14" t="s">
        <v>64</v>
      </c>
      <c r="O3844" s="167">
        <v>41792</v>
      </c>
      <c r="P3844" s="14">
        <v>16.899999999999999</v>
      </c>
      <c r="Q3844" s="14">
        <f t="shared" si="127"/>
        <v>0.10000000000000142</v>
      </c>
      <c r="R3844" s="169">
        <f t="shared" si="128"/>
        <v>1.3666666666666671</v>
      </c>
    </row>
    <row r="3845" spans="13:18" x14ac:dyDescent="0.2">
      <c r="M3845" s="168" t="s">
        <v>63</v>
      </c>
      <c r="N3845" s="14" t="s">
        <v>64</v>
      </c>
      <c r="O3845" s="167">
        <v>41793</v>
      </c>
      <c r="P3845" s="14">
        <v>16.600000000000001</v>
      </c>
      <c r="Q3845" s="14">
        <f t="shared" si="127"/>
        <v>0.39999999999999858</v>
      </c>
      <c r="R3845" s="169">
        <f t="shared" si="128"/>
        <v>0.80000000000000016</v>
      </c>
    </row>
    <row r="3846" spans="13:18" x14ac:dyDescent="0.2">
      <c r="M3846" s="168" t="s">
        <v>63</v>
      </c>
      <c r="N3846" s="14" t="s">
        <v>64</v>
      </c>
      <c r="O3846" s="167">
        <v>41794</v>
      </c>
      <c r="P3846" s="14">
        <v>13.2</v>
      </c>
      <c r="Q3846" s="14">
        <f t="shared" si="127"/>
        <v>3.8000000000000007</v>
      </c>
      <c r="R3846" s="169">
        <f t="shared" si="128"/>
        <v>1.4333333333333336</v>
      </c>
    </row>
    <row r="3847" spans="13:18" x14ac:dyDescent="0.2">
      <c r="M3847" s="168" t="s">
        <v>63</v>
      </c>
      <c r="N3847" s="14" t="s">
        <v>64</v>
      </c>
      <c r="O3847" s="167">
        <v>41795</v>
      </c>
      <c r="P3847" s="14">
        <v>15.1</v>
      </c>
      <c r="Q3847" s="14">
        <f t="shared" si="127"/>
        <v>1.9000000000000004</v>
      </c>
      <c r="R3847" s="169">
        <f t="shared" si="128"/>
        <v>2.0333333333333332</v>
      </c>
    </row>
    <row r="3848" spans="13:18" x14ac:dyDescent="0.2">
      <c r="M3848" s="168" t="s">
        <v>63</v>
      </c>
      <c r="N3848" s="14" t="s">
        <v>64</v>
      </c>
      <c r="O3848" s="167">
        <v>41796</v>
      </c>
      <c r="P3848" s="14">
        <v>16.399999999999999</v>
      </c>
      <c r="Q3848" s="14">
        <f t="shared" si="127"/>
        <v>0.60000000000000142</v>
      </c>
      <c r="R3848" s="169">
        <f t="shared" si="128"/>
        <v>2.100000000000001</v>
      </c>
    </row>
    <row r="3849" spans="13:18" x14ac:dyDescent="0.2">
      <c r="M3849" s="168" t="s">
        <v>63</v>
      </c>
      <c r="N3849" s="14" t="s">
        <v>64</v>
      </c>
      <c r="O3849" s="167">
        <v>41797</v>
      </c>
      <c r="P3849" s="14">
        <v>15.2</v>
      </c>
      <c r="Q3849" s="14">
        <f t="shared" si="127"/>
        <v>1.8000000000000007</v>
      </c>
      <c r="R3849" s="169">
        <f t="shared" si="128"/>
        <v>1.4333333333333342</v>
      </c>
    </row>
    <row r="3850" spans="13:18" x14ac:dyDescent="0.2">
      <c r="M3850" s="168" t="s">
        <v>63</v>
      </c>
      <c r="N3850" s="14" t="s">
        <v>64</v>
      </c>
      <c r="O3850" s="167">
        <v>41798</v>
      </c>
      <c r="P3850" s="14">
        <v>18.7</v>
      </c>
      <c r="Q3850" s="14">
        <f t="shared" si="127"/>
        <v>0</v>
      </c>
      <c r="R3850" s="169">
        <f t="shared" si="128"/>
        <v>0.80000000000000071</v>
      </c>
    </row>
    <row r="3851" spans="13:18" x14ac:dyDescent="0.2">
      <c r="M3851" s="168" t="s">
        <v>63</v>
      </c>
      <c r="N3851" s="14" t="s">
        <v>64</v>
      </c>
      <c r="O3851" s="167">
        <v>41799</v>
      </c>
      <c r="P3851" s="14">
        <v>18.7</v>
      </c>
      <c r="Q3851" s="14">
        <f t="shared" si="127"/>
        <v>0</v>
      </c>
      <c r="R3851" s="169">
        <f t="shared" si="128"/>
        <v>0.6000000000000002</v>
      </c>
    </row>
    <row r="3852" spans="13:18" x14ac:dyDescent="0.2">
      <c r="M3852" s="168" t="s">
        <v>63</v>
      </c>
      <c r="N3852" s="14" t="s">
        <v>64</v>
      </c>
      <c r="O3852" s="167">
        <v>41800</v>
      </c>
      <c r="P3852" s="14">
        <v>19.899999999999999</v>
      </c>
      <c r="Q3852" s="14">
        <f t="shared" si="127"/>
        <v>0</v>
      </c>
      <c r="R3852" s="169">
        <f t="shared" si="128"/>
        <v>0</v>
      </c>
    </row>
    <row r="3853" spans="13:18" x14ac:dyDescent="0.2">
      <c r="M3853" s="168" t="s">
        <v>63</v>
      </c>
      <c r="N3853" s="14" t="s">
        <v>64</v>
      </c>
      <c r="O3853" s="167">
        <v>41801</v>
      </c>
      <c r="P3853" s="14">
        <v>17.2</v>
      </c>
      <c r="Q3853" s="14">
        <f t="shared" ref="Q3853:Q3916" si="129">IF($D$45&gt;P3853,$D$45-P3853,0)</f>
        <v>0</v>
      </c>
      <c r="R3853" s="169">
        <f t="shared" si="128"/>
        <v>0</v>
      </c>
    </row>
    <row r="3854" spans="13:18" x14ac:dyDescent="0.2">
      <c r="M3854" s="168" t="s">
        <v>63</v>
      </c>
      <c r="N3854" s="14" t="s">
        <v>64</v>
      </c>
      <c r="O3854" s="167">
        <v>41802</v>
      </c>
      <c r="P3854" s="14">
        <v>15.2</v>
      </c>
      <c r="Q3854" s="14">
        <f t="shared" si="129"/>
        <v>1.8000000000000007</v>
      </c>
      <c r="R3854" s="169">
        <f t="shared" si="128"/>
        <v>0.6000000000000002</v>
      </c>
    </row>
    <row r="3855" spans="13:18" x14ac:dyDescent="0.2">
      <c r="M3855" s="168" t="s">
        <v>63</v>
      </c>
      <c r="N3855" s="14" t="s">
        <v>64</v>
      </c>
      <c r="O3855" s="167">
        <v>41803</v>
      </c>
      <c r="P3855" s="14">
        <v>13.4</v>
      </c>
      <c r="Q3855" s="14">
        <f t="shared" si="129"/>
        <v>3.5999999999999996</v>
      </c>
      <c r="R3855" s="169">
        <f t="shared" ref="R3855:R3918" si="130">AVERAGE(Q3853:Q3855)</f>
        <v>1.8</v>
      </c>
    </row>
    <row r="3856" spans="13:18" x14ac:dyDescent="0.2">
      <c r="M3856" s="168" t="s">
        <v>63</v>
      </c>
      <c r="N3856" s="14" t="s">
        <v>64</v>
      </c>
      <c r="O3856" s="167">
        <v>41804</v>
      </c>
      <c r="P3856" s="14">
        <v>14.5</v>
      </c>
      <c r="Q3856" s="14">
        <f t="shared" si="129"/>
        <v>2.5</v>
      </c>
      <c r="R3856" s="169">
        <f t="shared" si="130"/>
        <v>2.6333333333333333</v>
      </c>
    </row>
    <row r="3857" spans="13:18" x14ac:dyDescent="0.2">
      <c r="M3857" s="168" t="s">
        <v>63</v>
      </c>
      <c r="N3857" s="14" t="s">
        <v>64</v>
      </c>
      <c r="O3857" s="167">
        <v>41805</v>
      </c>
      <c r="P3857" s="14">
        <v>15.8</v>
      </c>
      <c r="Q3857" s="14">
        <f t="shared" si="129"/>
        <v>1.1999999999999993</v>
      </c>
      <c r="R3857" s="169">
        <f t="shared" si="130"/>
        <v>2.4333333333333331</v>
      </c>
    </row>
    <row r="3858" spans="13:18" x14ac:dyDescent="0.2">
      <c r="M3858" s="168" t="s">
        <v>63</v>
      </c>
      <c r="N3858" s="14" t="s">
        <v>64</v>
      </c>
      <c r="O3858" s="167">
        <v>41806</v>
      </c>
      <c r="P3858" s="14">
        <v>13.5</v>
      </c>
      <c r="Q3858" s="14">
        <f t="shared" si="129"/>
        <v>3.5</v>
      </c>
      <c r="R3858" s="169">
        <f t="shared" si="130"/>
        <v>2.4</v>
      </c>
    </row>
    <row r="3859" spans="13:18" x14ac:dyDescent="0.2">
      <c r="M3859" s="168" t="s">
        <v>63</v>
      </c>
      <c r="N3859" s="14" t="s">
        <v>64</v>
      </c>
      <c r="O3859" s="167">
        <v>41807</v>
      </c>
      <c r="P3859" s="14">
        <v>14.2</v>
      </c>
      <c r="Q3859" s="14">
        <f t="shared" si="129"/>
        <v>2.8000000000000007</v>
      </c>
      <c r="R3859" s="169">
        <f t="shared" si="130"/>
        <v>2.5</v>
      </c>
    </row>
    <row r="3860" spans="13:18" x14ac:dyDescent="0.2">
      <c r="M3860" s="168" t="s">
        <v>63</v>
      </c>
      <c r="N3860" s="14" t="s">
        <v>64</v>
      </c>
      <c r="O3860" s="167">
        <v>41808</v>
      </c>
      <c r="P3860" s="14">
        <v>17.600000000000001</v>
      </c>
      <c r="Q3860" s="14">
        <f t="shared" si="129"/>
        <v>0</v>
      </c>
      <c r="R3860" s="169">
        <f t="shared" si="130"/>
        <v>2.1</v>
      </c>
    </row>
    <row r="3861" spans="13:18" x14ac:dyDescent="0.2">
      <c r="M3861" s="168" t="s">
        <v>63</v>
      </c>
      <c r="N3861" s="14" t="s">
        <v>64</v>
      </c>
      <c r="O3861" s="167">
        <v>41809</v>
      </c>
      <c r="P3861" s="14">
        <v>13.6</v>
      </c>
      <c r="Q3861" s="14">
        <f t="shared" si="129"/>
        <v>3.4000000000000004</v>
      </c>
      <c r="R3861" s="169">
        <f t="shared" si="130"/>
        <v>2.0666666666666669</v>
      </c>
    </row>
    <row r="3862" spans="13:18" x14ac:dyDescent="0.2">
      <c r="M3862" s="168" t="s">
        <v>63</v>
      </c>
      <c r="N3862" s="14" t="s">
        <v>64</v>
      </c>
      <c r="O3862" s="167">
        <v>41810</v>
      </c>
      <c r="P3862" s="14">
        <v>11</v>
      </c>
      <c r="Q3862" s="14">
        <f t="shared" si="129"/>
        <v>6</v>
      </c>
      <c r="R3862" s="169">
        <f t="shared" si="130"/>
        <v>3.1333333333333333</v>
      </c>
    </row>
    <row r="3863" spans="13:18" x14ac:dyDescent="0.2">
      <c r="M3863" s="168" t="s">
        <v>63</v>
      </c>
      <c r="N3863" s="14" t="s">
        <v>64</v>
      </c>
      <c r="O3863" s="167">
        <v>41811</v>
      </c>
      <c r="P3863" s="14">
        <v>10</v>
      </c>
      <c r="Q3863" s="14">
        <f t="shared" si="129"/>
        <v>7</v>
      </c>
      <c r="R3863" s="169">
        <f t="shared" si="130"/>
        <v>5.4666666666666659</v>
      </c>
    </row>
    <row r="3864" spans="13:18" x14ac:dyDescent="0.2">
      <c r="M3864" s="168" t="s">
        <v>63</v>
      </c>
      <c r="N3864" s="14" t="s">
        <v>64</v>
      </c>
      <c r="O3864" s="167">
        <v>41812</v>
      </c>
      <c r="P3864" s="14">
        <v>10.7</v>
      </c>
      <c r="Q3864" s="14">
        <f t="shared" si="129"/>
        <v>6.3000000000000007</v>
      </c>
      <c r="R3864" s="169">
        <f t="shared" si="130"/>
        <v>6.4333333333333336</v>
      </c>
    </row>
    <row r="3865" spans="13:18" x14ac:dyDescent="0.2">
      <c r="M3865" s="168" t="s">
        <v>63</v>
      </c>
      <c r="N3865" s="14" t="s">
        <v>64</v>
      </c>
      <c r="O3865" s="167">
        <v>41813</v>
      </c>
      <c r="P3865" s="14">
        <v>11.7</v>
      </c>
      <c r="Q3865" s="14">
        <f t="shared" si="129"/>
        <v>5.3000000000000007</v>
      </c>
      <c r="R3865" s="169">
        <f t="shared" si="130"/>
        <v>6.2</v>
      </c>
    </row>
    <row r="3866" spans="13:18" x14ac:dyDescent="0.2">
      <c r="M3866" s="168" t="s">
        <v>63</v>
      </c>
      <c r="N3866" s="14" t="s">
        <v>64</v>
      </c>
      <c r="O3866" s="167">
        <v>41814</v>
      </c>
      <c r="P3866" s="14">
        <v>13.6</v>
      </c>
      <c r="Q3866" s="14">
        <f t="shared" si="129"/>
        <v>3.4000000000000004</v>
      </c>
      <c r="R3866" s="169">
        <f t="shared" si="130"/>
        <v>5.0000000000000009</v>
      </c>
    </row>
    <row r="3867" spans="13:18" x14ac:dyDescent="0.2">
      <c r="M3867" s="168" t="s">
        <v>63</v>
      </c>
      <c r="N3867" s="14" t="s">
        <v>64</v>
      </c>
      <c r="O3867" s="167">
        <v>41815</v>
      </c>
      <c r="P3867" s="14">
        <v>14.8</v>
      </c>
      <c r="Q3867" s="14">
        <f t="shared" si="129"/>
        <v>2.1999999999999993</v>
      </c>
      <c r="R3867" s="169">
        <f t="shared" si="130"/>
        <v>3.6333333333333333</v>
      </c>
    </row>
    <row r="3868" spans="13:18" x14ac:dyDescent="0.2">
      <c r="M3868" s="168" t="s">
        <v>63</v>
      </c>
      <c r="N3868" s="14" t="s">
        <v>64</v>
      </c>
      <c r="O3868" s="167">
        <v>41816</v>
      </c>
      <c r="P3868" s="14">
        <v>10.5</v>
      </c>
      <c r="Q3868" s="14">
        <f t="shared" si="129"/>
        <v>6.5</v>
      </c>
      <c r="R3868" s="169">
        <f t="shared" si="130"/>
        <v>4.0333333333333332</v>
      </c>
    </row>
    <row r="3869" spans="13:18" x14ac:dyDescent="0.2">
      <c r="M3869" s="168" t="s">
        <v>63</v>
      </c>
      <c r="N3869" s="14" t="s">
        <v>64</v>
      </c>
      <c r="O3869" s="167">
        <v>41817</v>
      </c>
      <c r="P3869" s="14">
        <v>9.1999999999999993</v>
      </c>
      <c r="Q3869" s="14">
        <f t="shared" si="129"/>
        <v>7.8000000000000007</v>
      </c>
      <c r="R3869" s="169">
        <f t="shared" si="130"/>
        <v>5.5</v>
      </c>
    </row>
    <row r="3870" spans="13:18" x14ac:dyDescent="0.2">
      <c r="M3870" s="168" t="s">
        <v>63</v>
      </c>
      <c r="N3870" s="14" t="s">
        <v>64</v>
      </c>
      <c r="O3870" s="167">
        <v>41818</v>
      </c>
      <c r="P3870" s="14">
        <v>9.3000000000000007</v>
      </c>
      <c r="Q3870" s="14">
        <f t="shared" si="129"/>
        <v>7.6999999999999993</v>
      </c>
      <c r="R3870" s="169">
        <f t="shared" si="130"/>
        <v>7.333333333333333</v>
      </c>
    </row>
    <row r="3871" spans="13:18" x14ac:dyDescent="0.2">
      <c r="M3871" s="168" t="s">
        <v>63</v>
      </c>
      <c r="N3871" s="14" t="s">
        <v>64</v>
      </c>
      <c r="O3871" s="167">
        <v>41819</v>
      </c>
      <c r="P3871" s="14">
        <v>10.5</v>
      </c>
      <c r="Q3871" s="14">
        <f t="shared" si="129"/>
        <v>6.5</v>
      </c>
      <c r="R3871" s="169">
        <f t="shared" si="130"/>
        <v>7.333333333333333</v>
      </c>
    </row>
    <row r="3872" spans="13:18" x14ac:dyDescent="0.2">
      <c r="M3872" s="168" t="s">
        <v>63</v>
      </c>
      <c r="N3872" s="14" t="s">
        <v>64</v>
      </c>
      <c r="O3872" s="167">
        <v>41820</v>
      </c>
      <c r="P3872" s="14">
        <v>12.9</v>
      </c>
      <c r="Q3872" s="14">
        <f t="shared" si="129"/>
        <v>4.0999999999999996</v>
      </c>
      <c r="R3872" s="169">
        <f t="shared" si="130"/>
        <v>6.0999999999999988</v>
      </c>
    </row>
    <row r="3873" spans="13:18" x14ac:dyDescent="0.2">
      <c r="M3873" s="168" t="s">
        <v>63</v>
      </c>
      <c r="N3873" s="14" t="s">
        <v>64</v>
      </c>
      <c r="O3873" s="167">
        <v>41821</v>
      </c>
      <c r="P3873" s="14">
        <v>13.3</v>
      </c>
      <c r="Q3873" s="14">
        <f t="shared" si="129"/>
        <v>3.6999999999999993</v>
      </c>
      <c r="R3873" s="169">
        <f t="shared" si="130"/>
        <v>4.7666666666666666</v>
      </c>
    </row>
    <row r="3874" spans="13:18" x14ac:dyDescent="0.2">
      <c r="M3874" s="168" t="s">
        <v>63</v>
      </c>
      <c r="N3874" s="14" t="s">
        <v>64</v>
      </c>
      <c r="O3874" s="167">
        <v>41822</v>
      </c>
      <c r="P3874" s="14">
        <v>15.3</v>
      </c>
      <c r="Q3874" s="14">
        <f t="shared" si="129"/>
        <v>1.6999999999999993</v>
      </c>
      <c r="R3874" s="169">
        <f t="shared" si="130"/>
        <v>3.1666666666666661</v>
      </c>
    </row>
    <row r="3875" spans="13:18" x14ac:dyDescent="0.2">
      <c r="M3875" s="168" t="s">
        <v>63</v>
      </c>
      <c r="N3875" s="14" t="s">
        <v>64</v>
      </c>
      <c r="O3875" s="167">
        <v>41823</v>
      </c>
      <c r="P3875" s="14">
        <v>15.6</v>
      </c>
      <c r="Q3875" s="14">
        <f t="shared" si="129"/>
        <v>1.4000000000000004</v>
      </c>
      <c r="R3875" s="169">
        <f t="shared" si="130"/>
        <v>2.2666666666666662</v>
      </c>
    </row>
    <row r="3876" spans="13:18" x14ac:dyDescent="0.2">
      <c r="M3876" s="168" t="s">
        <v>63</v>
      </c>
      <c r="N3876" s="14" t="s">
        <v>64</v>
      </c>
      <c r="O3876" s="167">
        <v>41824</v>
      </c>
      <c r="P3876" s="14">
        <v>15.9</v>
      </c>
      <c r="Q3876" s="14">
        <f t="shared" si="129"/>
        <v>1.0999999999999996</v>
      </c>
      <c r="R3876" s="169">
        <f t="shared" si="130"/>
        <v>1.3999999999999997</v>
      </c>
    </row>
    <row r="3877" spans="13:18" x14ac:dyDescent="0.2">
      <c r="M3877" s="168" t="s">
        <v>63</v>
      </c>
      <c r="N3877" s="14" t="s">
        <v>64</v>
      </c>
      <c r="O3877" s="167">
        <v>41825</v>
      </c>
      <c r="P3877" s="14">
        <v>20.5</v>
      </c>
      <c r="Q3877" s="14">
        <f t="shared" si="129"/>
        <v>0</v>
      </c>
      <c r="R3877" s="169">
        <f t="shared" si="130"/>
        <v>0.83333333333333337</v>
      </c>
    </row>
    <row r="3878" spans="13:18" x14ac:dyDescent="0.2">
      <c r="M3878" s="168" t="s">
        <v>63</v>
      </c>
      <c r="N3878" s="14" t="s">
        <v>64</v>
      </c>
      <c r="O3878" s="167">
        <v>41826</v>
      </c>
      <c r="P3878" s="14">
        <v>21.8</v>
      </c>
      <c r="Q3878" s="14">
        <f t="shared" si="129"/>
        <v>0</v>
      </c>
      <c r="R3878" s="169">
        <f t="shared" si="130"/>
        <v>0.36666666666666653</v>
      </c>
    </row>
    <row r="3879" spans="13:18" x14ac:dyDescent="0.2">
      <c r="M3879" s="168" t="s">
        <v>63</v>
      </c>
      <c r="N3879" s="14" t="s">
        <v>64</v>
      </c>
      <c r="O3879" s="167">
        <v>41827</v>
      </c>
      <c r="P3879" s="14">
        <v>20.399999999999999</v>
      </c>
      <c r="Q3879" s="14">
        <f t="shared" si="129"/>
        <v>0</v>
      </c>
      <c r="R3879" s="169">
        <f t="shared" si="130"/>
        <v>0</v>
      </c>
    </row>
    <row r="3880" spans="13:18" x14ac:dyDescent="0.2">
      <c r="M3880" s="168" t="s">
        <v>63</v>
      </c>
      <c r="N3880" s="14" t="s">
        <v>64</v>
      </c>
      <c r="O3880" s="167">
        <v>41828</v>
      </c>
      <c r="P3880" s="14">
        <v>21.2</v>
      </c>
      <c r="Q3880" s="14">
        <f t="shared" si="129"/>
        <v>0</v>
      </c>
      <c r="R3880" s="169">
        <f t="shared" si="130"/>
        <v>0</v>
      </c>
    </row>
    <row r="3881" spans="13:18" x14ac:dyDescent="0.2">
      <c r="M3881" s="168" t="s">
        <v>63</v>
      </c>
      <c r="N3881" s="14" t="s">
        <v>64</v>
      </c>
      <c r="O3881" s="167">
        <v>41829</v>
      </c>
      <c r="P3881" s="14">
        <v>23.3</v>
      </c>
      <c r="Q3881" s="14">
        <f t="shared" si="129"/>
        <v>0</v>
      </c>
      <c r="R3881" s="169">
        <f t="shared" si="130"/>
        <v>0</v>
      </c>
    </row>
    <row r="3882" spans="13:18" x14ac:dyDescent="0.2">
      <c r="M3882" s="168" t="s">
        <v>63</v>
      </c>
      <c r="N3882" s="14" t="s">
        <v>64</v>
      </c>
      <c r="O3882" s="167">
        <v>41830</v>
      </c>
      <c r="P3882" s="14">
        <v>22.3</v>
      </c>
      <c r="Q3882" s="14">
        <f t="shared" si="129"/>
        <v>0</v>
      </c>
      <c r="R3882" s="169">
        <f t="shared" si="130"/>
        <v>0</v>
      </c>
    </row>
    <row r="3883" spans="13:18" x14ac:dyDescent="0.2">
      <c r="M3883" s="168" t="s">
        <v>63</v>
      </c>
      <c r="N3883" s="14" t="s">
        <v>64</v>
      </c>
      <c r="O3883" s="167">
        <v>41831</v>
      </c>
      <c r="P3883" s="14">
        <v>21.6</v>
      </c>
      <c r="Q3883" s="14">
        <f t="shared" si="129"/>
        <v>0</v>
      </c>
      <c r="R3883" s="169">
        <f t="shared" si="130"/>
        <v>0</v>
      </c>
    </row>
    <row r="3884" spans="13:18" x14ac:dyDescent="0.2">
      <c r="M3884" s="168" t="s">
        <v>63</v>
      </c>
      <c r="N3884" s="14" t="s">
        <v>64</v>
      </c>
      <c r="O3884" s="167">
        <v>41832</v>
      </c>
      <c r="P3884" s="14">
        <v>20.6</v>
      </c>
      <c r="Q3884" s="14">
        <f t="shared" si="129"/>
        <v>0</v>
      </c>
      <c r="R3884" s="169">
        <f t="shared" si="130"/>
        <v>0</v>
      </c>
    </row>
    <row r="3885" spans="13:18" x14ac:dyDescent="0.2">
      <c r="M3885" s="168" t="s">
        <v>63</v>
      </c>
      <c r="N3885" s="14" t="s">
        <v>64</v>
      </c>
      <c r="O3885" s="167">
        <v>41833</v>
      </c>
      <c r="P3885" s="14">
        <v>18.399999999999999</v>
      </c>
      <c r="Q3885" s="14">
        <f t="shared" si="129"/>
        <v>0</v>
      </c>
      <c r="R3885" s="169">
        <f t="shared" si="130"/>
        <v>0</v>
      </c>
    </row>
    <row r="3886" spans="13:18" x14ac:dyDescent="0.2">
      <c r="M3886" s="168" t="s">
        <v>63</v>
      </c>
      <c r="N3886" s="14" t="s">
        <v>64</v>
      </c>
      <c r="O3886" s="167">
        <v>41834</v>
      </c>
      <c r="P3886" s="14">
        <v>17.8</v>
      </c>
      <c r="Q3886" s="14">
        <f t="shared" si="129"/>
        <v>0</v>
      </c>
      <c r="R3886" s="169">
        <f t="shared" si="130"/>
        <v>0</v>
      </c>
    </row>
    <row r="3887" spans="13:18" x14ac:dyDescent="0.2">
      <c r="M3887" s="168" t="s">
        <v>63</v>
      </c>
      <c r="N3887" s="14" t="s">
        <v>64</v>
      </c>
      <c r="O3887" s="167">
        <v>41835</v>
      </c>
      <c r="P3887" s="14">
        <v>16.7</v>
      </c>
      <c r="Q3887" s="14">
        <f t="shared" si="129"/>
        <v>0.30000000000000071</v>
      </c>
      <c r="R3887" s="169">
        <f t="shared" si="130"/>
        <v>0.10000000000000024</v>
      </c>
    </row>
    <row r="3888" spans="13:18" x14ac:dyDescent="0.2">
      <c r="M3888" s="168" t="s">
        <v>63</v>
      </c>
      <c r="N3888" s="14" t="s">
        <v>64</v>
      </c>
      <c r="O3888" s="167">
        <v>41836</v>
      </c>
      <c r="P3888" s="14">
        <v>19.8</v>
      </c>
      <c r="Q3888" s="14">
        <f t="shared" si="129"/>
        <v>0</v>
      </c>
      <c r="R3888" s="169">
        <f t="shared" si="130"/>
        <v>0.10000000000000024</v>
      </c>
    </row>
    <row r="3889" spans="13:18" x14ac:dyDescent="0.2">
      <c r="M3889" s="168" t="s">
        <v>63</v>
      </c>
      <c r="N3889" s="14" t="s">
        <v>64</v>
      </c>
      <c r="O3889" s="167">
        <v>41837</v>
      </c>
      <c r="P3889" s="14">
        <v>18.2</v>
      </c>
      <c r="Q3889" s="14">
        <f t="shared" si="129"/>
        <v>0</v>
      </c>
      <c r="R3889" s="169">
        <f t="shared" si="130"/>
        <v>0.10000000000000024</v>
      </c>
    </row>
    <row r="3890" spans="13:18" x14ac:dyDescent="0.2">
      <c r="M3890" s="168" t="s">
        <v>63</v>
      </c>
      <c r="N3890" s="14" t="s">
        <v>64</v>
      </c>
      <c r="O3890" s="167">
        <v>41838</v>
      </c>
      <c r="P3890" s="14">
        <v>17.3</v>
      </c>
      <c r="Q3890" s="14">
        <f t="shared" si="129"/>
        <v>0</v>
      </c>
      <c r="R3890" s="169">
        <f t="shared" si="130"/>
        <v>0</v>
      </c>
    </row>
    <row r="3891" spans="13:18" x14ac:dyDescent="0.2">
      <c r="M3891" s="168" t="s">
        <v>63</v>
      </c>
      <c r="N3891" s="14" t="s">
        <v>64</v>
      </c>
      <c r="O3891" s="167">
        <v>41839</v>
      </c>
      <c r="P3891" s="14">
        <v>19</v>
      </c>
      <c r="Q3891" s="14">
        <f t="shared" si="129"/>
        <v>0</v>
      </c>
      <c r="R3891" s="169">
        <f t="shared" si="130"/>
        <v>0</v>
      </c>
    </row>
    <row r="3892" spans="13:18" x14ac:dyDescent="0.2">
      <c r="M3892" s="168" t="s">
        <v>63</v>
      </c>
      <c r="N3892" s="14" t="s">
        <v>64</v>
      </c>
      <c r="O3892" s="167">
        <v>41840</v>
      </c>
      <c r="P3892" s="14">
        <v>20.2</v>
      </c>
      <c r="Q3892" s="14">
        <f t="shared" si="129"/>
        <v>0</v>
      </c>
      <c r="R3892" s="169">
        <f t="shared" si="130"/>
        <v>0</v>
      </c>
    </row>
    <row r="3893" spans="13:18" x14ac:dyDescent="0.2">
      <c r="M3893" s="168" t="s">
        <v>63</v>
      </c>
      <c r="N3893" s="14" t="s">
        <v>64</v>
      </c>
      <c r="O3893" s="167">
        <v>41841</v>
      </c>
      <c r="P3893" s="14">
        <v>21.9</v>
      </c>
      <c r="Q3893" s="14">
        <f t="shared" si="129"/>
        <v>0</v>
      </c>
      <c r="R3893" s="169">
        <f t="shared" si="130"/>
        <v>0</v>
      </c>
    </row>
    <row r="3894" spans="13:18" x14ac:dyDescent="0.2">
      <c r="M3894" s="168" t="s">
        <v>63</v>
      </c>
      <c r="N3894" s="14" t="s">
        <v>64</v>
      </c>
      <c r="O3894" s="167">
        <v>41842</v>
      </c>
      <c r="P3894" s="14">
        <v>23</v>
      </c>
      <c r="Q3894" s="14">
        <f t="shared" si="129"/>
        <v>0</v>
      </c>
      <c r="R3894" s="169">
        <f t="shared" si="130"/>
        <v>0</v>
      </c>
    </row>
    <row r="3895" spans="13:18" x14ac:dyDescent="0.2">
      <c r="M3895" s="168" t="s">
        <v>63</v>
      </c>
      <c r="N3895" s="14" t="s">
        <v>64</v>
      </c>
      <c r="O3895" s="167">
        <v>41843</v>
      </c>
      <c r="P3895" s="14">
        <v>23.1</v>
      </c>
      <c r="Q3895" s="14">
        <f t="shared" si="129"/>
        <v>0</v>
      </c>
      <c r="R3895" s="169">
        <f t="shared" si="130"/>
        <v>0</v>
      </c>
    </row>
    <row r="3896" spans="13:18" x14ac:dyDescent="0.2">
      <c r="M3896" s="168" t="s">
        <v>63</v>
      </c>
      <c r="N3896" s="14" t="s">
        <v>64</v>
      </c>
      <c r="O3896" s="167">
        <v>41844</v>
      </c>
      <c r="P3896" s="14">
        <v>21.2</v>
      </c>
      <c r="Q3896" s="14">
        <f t="shared" si="129"/>
        <v>0</v>
      </c>
      <c r="R3896" s="169">
        <f t="shared" si="130"/>
        <v>0</v>
      </c>
    </row>
    <row r="3897" spans="13:18" x14ac:dyDescent="0.2">
      <c r="M3897" s="168" t="s">
        <v>63</v>
      </c>
      <c r="N3897" s="14" t="s">
        <v>64</v>
      </c>
      <c r="O3897" s="167">
        <v>41845</v>
      </c>
      <c r="P3897" s="14">
        <v>22.4</v>
      </c>
      <c r="Q3897" s="14">
        <f t="shared" si="129"/>
        <v>0</v>
      </c>
      <c r="R3897" s="169">
        <f t="shared" si="130"/>
        <v>0</v>
      </c>
    </row>
    <row r="3898" spans="13:18" x14ac:dyDescent="0.2">
      <c r="M3898" s="168" t="s">
        <v>63</v>
      </c>
      <c r="N3898" s="14" t="s">
        <v>64</v>
      </c>
      <c r="O3898" s="167">
        <v>41846</v>
      </c>
      <c r="P3898" s="14">
        <v>23.4</v>
      </c>
      <c r="Q3898" s="14">
        <f t="shared" si="129"/>
        <v>0</v>
      </c>
      <c r="R3898" s="169">
        <f t="shared" si="130"/>
        <v>0</v>
      </c>
    </row>
    <row r="3899" spans="13:18" x14ac:dyDescent="0.2">
      <c r="M3899" s="168" t="s">
        <v>63</v>
      </c>
      <c r="N3899" s="14" t="s">
        <v>64</v>
      </c>
      <c r="O3899" s="167">
        <v>41847</v>
      </c>
      <c r="P3899" s="14">
        <v>18.899999999999999</v>
      </c>
      <c r="Q3899" s="14">
        <f t="shared" si="129"/>
        <v>0</v>
      </c>
      <c r="R3899" s="169">
        <f t="shared" si="130"/>
        <v>0</v>
      </c>
    </row>
    <row r="3900" spans="13:18" x14ac:dyDescent="0.2">
      <c r="M3900" s="168" t="s">
        <v>63</v>
      </c>
      <c r="N3900" s="14" t="s">
        <v>64</v>
      </c>
      <c r="O3900" s="167">
        <v>41848</v>
      </c>
      <c r="P3900" s="14">
        <v>19.5</v>
      </c>
      <c r="Q3900" s="14">
        <f t="shared" si="129"/>
        <v>0</v>
      </c>
      <c r="R3900" s="169">
        <f t="shared" si="130"/>
        <v>0</v>
      </c>
    </row>
    <row r="3901" spans="13:18" x14ac:dyDescent="0.2">
      <c r="M3901" s="168" t="s">
        <v>63</v>
      </c>
      <c r="N3901" s="14" t="s">
        <v>64</v>
      </c>
      <c r="O3901" s="167">
        <v>41849</v>
      </c>
      <c r="P3901" s="14">
        <v>20.7</v>
      </c>
      <c r="Q3901" s="14">
        <f t="shared" si="129"/>
        <v>0</v>
      </c>
      <c r="R3901" s="169">
        <f t="shared" si="130"/>
        <v>0</v>
      </c>
    </row>
    <row r="3902" spans="13:18" x14ac:dyDescent="0.2">
      <c r="M3902" s="168" t="s">
        <v>63</v>
      </c>
      <c r="N3902" s="14" t="s">
        <v>64</v>
      </c>
      <c r="O3902" s="167">
        <v>41850</v>
      </c>
      <c r="P3902" s="14">
        <v>19.399999999999999</v>
      </c>
      <c r="Q3902" s="14">
        <f t="shared" si="129"/>
        <v>0</v>
      </c>
      <c r="R3902" s="169">
        <f t="shared" si="130"/>
        <v>0</v>
      </c>
    </row>
    <row r="3903" spans="13:18" x14ac:dyDescent="0.2">
      <c r="M3903" s="168" t="s">
        <v>63</v>
      </c>
      <c r="N3903" s="14" t="s">
        <v>64</v>
      </c>
      <c r="O3903" s="167">
        <v>41851</v>
      </c>
      <c r="P3903" s="14">
        <v>18.2</v>
      </c>
      <c r="Q3903" s="14">
        <f t="shared" si="129"/>
        <v>0</v>
      </c>
      <c r="R3903" s="169">
        <f t="shared" si="130"/>
        <v>0</v>
      </c>
    </row>
    <row r="3904" spans="13:18" x14ac:dyDescent="0.2">
      <c r="M3904" s="168" t="s">
        <v>63</v>
      </c>
      <c r="N3904" s="14" t="s">
        <v>64</v>
      </c>
      <c r="O3904" s="167">
        <v>41852</v>
      </c>
      <c r="P3904" s="14">
        <v>18.399999999999999</v>
      </c>
      <c r="Q3904" s="14">
        <f t="shared" si="129"/>
        <v>0</v>
      </c>
      <c r="R3904" s="169">
        <f t="shared" si="130"/>
        <v>0</v>
      </c>
    </row>
    <row r="3905" spans="13:18" x14ac:dyDescent="0.2">
      <c r="M3905" s="168" t="s">
        <v>63</v>
      </c>
      <c r="N3905" s="14" t="s">
        <v>64</v>
      </c>
      <c r="O3905" s="167">
        <v>41853</v>
      </c>
      <c r="P3905" s="14">
        <v>18.899999999999999</v>
      </c>
      <c r="Q3905" s="14">
        <f t="shared" si="129"/>
        <v>0</v>
      </c>
      <c r="R3905" s="169">
        <f t="shared" si="130"/>
        <v>0</v>
      </c>
    </row>
    <row r="3906" spans="13:18" x14ac:dyDescent="0.2">
      <c r="M3906" s="168" t="s">
        <v>63</v>
      </c>
      <c r="N3906" s="14" t="s">
        <v>64</v>
      </c>
      <c r="O3906" s="167">
        <v>41854</v>
      </c>
      <c r="P3906" s="14">
        <v>18.100000000000001</v>
      </c>
      <c r="Q3906" s="14">
        <f t="shared" si="129"/>
        <v>0</v>
      </c>
      <c r="R3906" s="169">
        <f t="shared" si="130"/>
        <v>0</v>
      </c>
    </row>
    <row r="3907" spans="13:18" x14ac:dyDescent="0.2">
      <c r="M3907" s="168" t="s">
        <v>63</v>
      </c>
      <c r="N3907" s="14" t="s">
        <v>64</v>
      </c>
      <c r="O3907" s="167">
        <v>41856</v>
      </c>
      <c r="P3907" s="14">
        <v>17</v>
      </c>
      <c r="Q3907" s="14">
        <f t="shared" si="129"/>
        <v>0</v>
      </c>
      <c r="R3907" s="169">
        <f t="shared" si="130"/>
        <v>0</v>
      </c>
    </row>
    <row r="3908" spans="13:18" x14ac:dyDescent="0.2">
      <c r="M3908" s="168" t="s">
        <v>63</v>
      </c>
      <c r="N3908" s="14" t="s">
        <v>64</v>
      </c>
      <c r="O3908" s="167">
        <v>41857</v>
      </c>
      <c r="P3908" s="14">
        <v>16.5</v>
      </c>
      <c r="Q3908" s="14">
        <f t="shared" si="129"/>
        <v>0.5</v>
      </c>
      <c r="R3908" s="169">
        <f t="shared" si="130"/>
        <v>0.16666666666666666</v>
      </c>
    </row>
    <row r="3909" spans="13:18" x14ac:dyDescent="0.2">
      <c r="M3909" s="168" t="s">
        <v>63</v>
      </c>
      <c r="N3909" s="14" t="s">
        <v>64</v>
      </c>
      <c r="O3909" s="167">
        <v>41858</v>
      </c>
      <c r="P3909" s="14">
        <v>17.3</v>
      </c>
      <c r="Q3909" s="14">
        <f t="shared" si="129"/>
        <v>0</v>
      </c>
      <c r="R3909" s="169">
        <f t="shared" si="130"/>
        <v>0.16666666666666666</v>
      </c>
    </row>
    <row r="3910" spans="13:18" x14ac:dyDescent="0.2">
      <c r="M3910" s="168" t="s">
        <v>63</v>
      </c>
      <c r="N3910" s="14" t="s">
        <v>64</v>
      </c>
      <c r="O3910" s="167">
        <v>41859</v>
      </c>
      <c r="P3910" s="14">
        <v>17.899999999999999</v>
      </c>
      <c r="Q3910" s="14">
        <f t="shared" si="129"/>
        <v>0</v>
      </c>
      <c r="R3910" s="169">
        <f t="shared" si="130"/>
        <v>0.16666666666666666</v>
      </c>
    </row>
    <row r="3911" spans="13:18" x14ac:dyDescent="0.2">
      <c r="M3911" s="168" t="s">
        <v>63</v>
      </c>
      <c r="N3911" s="14" t="s">
        <v>64</v>
      </c>
      <c r="O3911" s="167">
        <v>41860</v>
      </c>
      <c r="P3911" s="14">
        <v>18.7</v>
      </c>
      <c r="Q3911" s="14">
        <f t="shared" si="129"/>
        <v>0</v>
      </c>
      <c r="R3911" s="169">
        <f t="shared" si="130"/>
        <v>0</v>
      </c>
    </row>
    <row r="3912" spans="13:18" x14ac:dyDescent="0.2">
      <c r="M3912" s="168" t="s">
        <v>63</v>
      </c>
      <c r="N3912" s="14" t="s">
        <v>64</v>
      </c>
      <c r="O3912" s="167">
        <v>41861</v>
      </c>
      <c r="P3912" s="14">
        <v>16.7</v>
      </c>
      <c r="Q3912" s="14">
        <f t="shared" si="129"/>
        <v>0.30000000000000071</v>
      </c>
      <c r="R3912" s="169">
        <f t="shared" si="130"/>
        <v>0.10000000000000024</v>
      </c>
    </row>
    <row r="3913" spans="13:18" x14ac:dyDescent="0.2">
      <c r="M3913" s="168" t="s">
        <v>63</v>
      </c>
      <c r="N3913" s="14" t="s">
        <v>64</v>
      </c>
      <c r="O3913" s="167">
        <v>41862</v>
      </c>
      <c r="P3913" s="14">
        <v>14.3</v>
      </c>
      <c r="Q3913" s="14">
        <f t="shared" si="129"/>
        <v>2.6999999999999993</v>
      </c>
      <c r="R3913" s="169">
        <f t="shared" si="130"/>
        <v>1</v>
      </c>
    </row>
    <row r="3914" spans="13:18" x14ac:dyDescent="0.2">
      <c r="M3914" s="168" t="s">
        <v>63</v>
      </c>
      <c r="N3914" s="14" t="s">
        <v>64</v>
      </c>
      <c r="O3914" s="167">
        <v>41863</v>
      </c>
      <c r="P3914" s="14">
        <v>13.4</v>
      </c>
      <c r="Q3914" s="14">
        <f t="shared" si="129"/>
        <v>3.5999999999999996</v>
      </c>
      <c r="R3914" s="169">
        <f t="shared" si="130"/>
        <v>2.1999999999999997</v>
      </c>
    </row>
    <row r="3915" spans="13:18" x14ac:dyDescent="0.2">
      <c r="M3915" s="168" t="s">
        <v>63</v>
      </c>
      <c r="N3915" s="14" t="s">
        <v>64</v>
      </c>
      <c r="O3915" s="167">
        <v>41867</v>
      </c>
      <c r="P3915" s="14">
        <v>12.2</v>
      </c>
      <c r="Q3915" s="14">
        <f t="shared" si="129"/>
        <v>4.8000000000000007</v>
      </c>
      <c r="R3915" s="169">
        <f t="shared" si="130"/>
        <v>3.6999999999999997</v>
      </c>
    </row>
    <row r="3916" spans="13:18" x14ac:dyDescent="0.2">
      <c r="M3916" s="168" t="s">
        <v>63</v>
      </c>
      <c r="N3916" s="14" t="s">
        <v>64</v>
      </c>
      <c r="O3916" s="167">
        <v>41868</v>
      </c>
      <c r="P3916" s="14">
        <v>13.2</v>
      </c>
      <c r="Q3916" s="14">
        <f t="shared" si="129"/>
        <v>3.8000000000000007</v>
      </c>
      <c r="R3916" s="169">
        <f t="shared" si="130"/>
        <v>4.0666666666666673</v>
      </c>
    </row>
    <row r="3917" spans="13:18" x14ac:dyDescent="0.2">
      <c r="M3917" s="168" t="s">
        <v>63</v>
      </c>
      <c r="N3917" s="14" t="s">
        <v>64</v>
      </c>
      <c r="O3917" s="167">
        <v>41869</v>
      </c>
      <c r="P3917" s="14">
        <v>11.9</v>
      </c>
      <c r="Q3917" s="14">
        <f t="shared" ref="Q3917:Q3980" si="131">IF($D$45&gt;P3917,$D$45-P3917,0)</f>
        <v>5.0999999999999996</v>
      </c>
      <c r="R3917" s="169">
        <f t="shared" si="130"/>
        <v>4.5666666666666673</v>
      </c>
    </row>
    <row r="3918" spans="13:18" x14ac:dyDescent="0.2">
      <c r="M3918" s="168" t="s">
        <v>63</v>
      </c>
      <c r="N3918" s="14" t="s">
        <v>64</v>
      </c>
      <c r="O3918" s="167">
        <v>41870</v>
      </c>
      <c r="P3918" s="14">
        <v>12.7</v>
      </c>
      <c r="Q3918" s="14">
        <f t="shared" si="131"/>
        <v>4.3000000000000007</v>
      </c>
      <c r="R3918" s="169">
        <f t="shared" si="130"/>
        <v>4.4000000000000004</v>
      </c>
    </row>
    <row r="3919" spans="13:18" x14ac:dyDescent="0.2">
      <c r="M3919" s="168" t="s">
        <v>63</v>
      </c>
      <c r="N3919" s="14" t="s">
        <v>64</v>
      </c>
      <c r="O3919" s="167">
        <v>41871</v>
      </c>
      <c r="P3919" s="14">
        <v>13.2</v>
      </c>
      <c r="Q3919" s="14">
        <f t="shared" si="131"/>
        <v>3.8000000000000007</v>
      </c>
      <c r="R3919" s="169">
        <f t="shared" ref="R3919:R3982" si="132">AVERAGE(Q3917:Q3919)</f>
        <v>4.4000000000000004</v>
      </c>
    </row>
    <row r="3920" spans="13:18" x14ac:dyDescent="0.2">
      <c r="M3920" s="168" t="s">
        <v>63</v>
      </c>
      <c r="N3920" s="14" t="s">
        <v>64</v>
      </c>
      <c r="O3920" s="167">
        <v>41872</v>
      </c>
      <c r="P3920" s="14">
        <v>13.1</v>
      </c>
      <c r="Q3920" s="14">
        <f t="shared" si="131"/>
        <v>3.9000000000000004</v>
      </c>
      <c r="R3920" s="169">
        <f t="shared" si="132"/>
        <v>4.0000000000000009</v>
      </c>
    </row>
    <row r="3921" spans="13:18" x14ac:dyDescent="0.2">
      <c r="M3921" s="168" t="s">
        <v>63</v>
      </c>
      <c r="N3921" s="14" t="s">
        <v>64</v>
      </c>
      <c r="O3921" s="167">
        <v>41873</v>
      </c>
      <c r="P3921" s="14">
        <v>12</v>
      </c>
      <c r="Q3921" s="14">
        <f t="shared" si="131"/>
        <v>5</v>
      </c>
      <c r="R3921" s="169">
        <f t="shared" si="132"/>
        <v>4.2333333333333334</v>
      </c>
    </row>
    <row r="3922" spans="13:18" x14ac:dyDescent="0.2">
      <c r="M3922" s="168" t="s">
        <v>63</v>
      </c>
      <c r="N3922" s="14" t="s">
        <v>64</v>
      </c>
      <c r="O3922" s="167">
        <v>41874</v>
      </c>
      <c r="P3922" s="14">
        <v>11.8</v>
      </c>
      <c r="Q3922" s="14">
        <f t="shared" si="131"/>
        <v>5.1999999999999993</v>
      </c>
      <c r="R3922" s="169">
        <f t="shared" si="132"/>
        <v>4.7</v>
      </c>
    </row>
    <row r="3923" spans="13:18" x14ac:dyDescent="0.2">
      <c r="M3923" s="168" t="s">
        <v>63</v>
      </c>
      <c r="N3923" s="14" t="s">
        <v>64</v>
      </c>
      <c r="O3923" s="167">
        <v>41875</v>
      </c>
      <c r="P3923" s="14">
        <v>11.9</v>
      </c>
      <c r="Q3923" s="14">
        <f t="shared" si="131"/>
        <v>5.0999999999999996</v>
      </c>
      <c r="R3923" s="169">
        <f t="shared" si="132"/>
        <v>5.0999999999999996</v>
      </c>
    </row>
    <row r="3924" spans="13:18" x14ac:dyDescent="0.2">
      <c r="M3924" s="168" t="s">
        <v>63</v>
      </c>
      <c r="N3924" s="14" t="s">
        <v>64</v>
      </c>
      <c r="O3924" s="167">
        <v>41876</v>
      </c>
      <c r="P3924" s="14">
        <v>11.5</v>
      </c>
      <c r="Q3924" s="14">
        <f t="shared" si="131"/>
        <v>5.5</v>
      </c>
      <c r="R3924" s="169">
        <f t="shared" si="132"/>
        <v>5.2666666666666666</v>
      </c>
    </row>
    <row r="3925" spans="13:18" x14ac:dyDescent="0.2">
      <c r="M3925" s="168" t="s">
        <v>63</v>
      </c>
      <c r="N3925" s="14" t="s">
        <v>64</v>
      </c>
      <c r="O3925" s="167">
        <v>41877</v>
      </c>
      <c r="P3925" s="14">
        <v>12.7</v>
      </c>
      <c r="Q3925" s="14">
        <f t="shared" si="131"/>
        <v>4.3000000000000007</v>
      </c>
      <c r="R3925" s="169">
        <f t="shared" si="132"/>
        <v>4.9666666666666668</v>
      </c>
    </row>
    <row r="3926" spans="13:18" x14ac:dyDescent="0.2">
      <c r="M3926" s="168" t="s">
        <v>63</v>
      </c>
      <c r="N3926" s="14" t="s">
        <v>64</v>
      </c>
      <c r="O3926" s="167">
        <v>41878</v>
      </c>
      <c r="P3926" s="14">
        <v>13.6</v>
      </c>
      <c r="Q3926" s="14">
        <f t="shared" si="131"/>
        <v>3.4000000000000004</v>
      </c>
      <c r="R3926" s="169">
        <f t="shared" si="132"/>
        <v>4.4000000000000004</v>
      </c>
    </row>
    <row r="3927" spans="13:18" x14ac:dyDescent="0.2">
      <c r="M3927" s="168" t="s">
        <v>63</v>
      </c>
      <c r="N3927" s="14" t="s">
        <v>64</v>
      </c>
      <c r="O3927" s="167">
        <v>41879</v>
      </c>
      <c r="P3927" s="14">
        <v>12.6</v>
      </c>
      <c r="Q3927" s="14">
        <f t="shared" si="131"/>
        <v>4.4000000000000004</v>
      </c>
      <c r="R3927" s="169">
        <f t="shared" si="132"/>
        <v>4.0333333333333341</v>
      </c>
    </row>
    <row r="3928" spans="13:18" x14ac:dyDescent="0.2">
      <c r="M3928" s="168" t="s">
        <v>63</v>
      </c>
      <c r="N3928" s="14" t="s">
        <v>64</v>
      </c>
      <c r="O3928" s="167">
        <v>41880</v>
      </c>
      <c r="P3928" s="14">
        <v>11.7</v>
      </c>
      <c r="Q3928" s="14">
        <f t="shared" si="131"/>
        <v>5.3000000000000007</v>
      </c>
      <c r="R3928" s="169">
        <f t="shared" si="132"/>
        <v>4.3666666666666671</v>
      </c>
    </row>
    <row r="3929" spans="13:18" x14ac:dyDescent="0.2">
      <c r="M3929" s="168" t="s">
        <v>63</v>
      </c>
      <c r="N3929" s="14" t="s">
        <v>64</v>
      </c>
      <c r="O3929" s="167">
        <v>41881</v>
      </c>
      <c r="P3929" s="14">
        <v>13.1</v>
      </c>
      <c r="Q3929" s="14">
        <f t="shared" si="131"/>
        <v>3.9000000000000004</v>
      </c>
      <c r="R3929" s="169">
        <f t="shared" si="132"/>
        <v>4.5333333333333341</v>
      </c>
    </row>
    <row r="3930" spans="13:18" x14ac:dyDescent="0.2">
      <c r="M3930" s="168" t="s">
        <v>63</v>
      </c>
      <c r="N3930" s="14" t="s">
        <v>64</v>
      </c>
      <c r="O3930" s="167">
        <v>41882</v>
      </c>
      <c r="P3930" s="14">
        <v>12.1</v>
      </c>
      <c r="Q3930" s="14">
        <f t="shared" si="131"/>
        <v>4.9000000000000004</v>
      </c>
      <c r="R3930" s="169">
        <f t="shared" si="132"/>
        <v>4.7</v>
      </c>
    </row>
    <row r="3931" spans="13:18" x14ac:dyDescent="0.2">
      <c r="M3931" s="168" t="s">
        <v>63</v>
      </c>
      <c r="N3931" s="14" t="s">
        <v>64</v>
      </c>
      <c r="O3931" s="167">
        <v>41883</v>
      </c>
      <c r="P3931" s="14">
        <v>10.9</v>
      </c>
      <c r="Q3931" s="14">
        <f t="shared" si="131"/>
        <v>6.1</v>
      </c>
      <c r="R3931" s="169">
        <f t="shared" si="132"/>
        <v>4.9666666666666668</v>
      </c>
    </row>
    <row r="3932" spans="13:18" x14ac:dyDescent="0.2">
      <c r="M3932" s="168" t="s">
        <v>63</v>
      </c>
      <c r="N3932" s="14" t="s">
        <v>64</v>
      </c>
      <c r="O3932" s="167">
        <v>41884</v>
      </c>
      <c r="P3932" s="14">
        <v>13.6</v>
      </c>
      <c r="Q3932" s="14">
        <f t="shared" si="131"/>
        <v>3.4000000000000004</v>
      </c>
      <c r="R3932" s="169">
        <f t="shared" si="132"/>
        <v>4.8</v>
      </c>
    </row>
    <row r="3933" spans="13:18" x14ac:dyDescent="0.2">
      <c r="M3933" s="168" t="s">
        <v>63</v>
      </c>
      <c r="N3933" s="14" t="s">
        <v>64</v>
      </c>
      <c r="O3933" s="167">
        <v>41885</v>
      </c>
      <c r="P3933" s="14">
        <v>15.4</v>
      </c>
      <c r="Q3933" s="14">
        <f t="shared" si="131"/>
        <v>1.5999999999999996</v>
      </c>
      <c r="R3933" s="169">
        <f t="shared" si="132"/>
        <v>3.6999999999999997</v>
      </c>
    </row>
    <row r="3934" spans="13:18" x14ac:dyDescent="0.2">
      <c r="M3934" s="168" t="s">
        <v>63</v>
      </c>
      <c r="N3934" s="14" t="s">
        <v>64</v>
      </c>
      <c r="O3934" s="167">
        <v>41886</v>
      </c>
      <c r="P3934" s="14">
        <v>16.8</v>
      </c>
      <c r="Q3934" s="14">
        <f t="shared" si="131"/>
        <v>0.19999999999999929</v>
      </c>
      <c r="R3934" s="169">
        <f t="shared" si="132"/>
        <v>1.7333333333333332</v>
      </c>
    </row>
    <row r="3935" spans="13:18" x14ac:dyDescent="0.2">
      <c r="M3935" s="168" t="s">
        <v>63</v>
      </c>
      <c r="N3935" s="14" t="s">
        <v>64</v>
      </c>
      <c r="O3935" s="167">
        <v>41887</v>
      </c>
      <c r="P3935" s="14">
        <v>13</v>
      </c>
      <c r="Q3935" s="14">
        <f t="shared" si="131"/>
        <v>4</v>
      </c>
      <c r="R3935" s="169">
        <f t="shared" si="132"/>
        <v>1.9333333333333329</v>
      </c>
    </row>
    <row r="3936" spans="13:18" x14ac:dyDescent="0.2">
      <c r="M3936" s="168" t="s">
        <v>63</v>
      </c>
      <c r="N3936" s="14" t="s">
        <v>64</v>
      </c>
      <c r="O3936" s="167">
        <v>41888</v>
      </c>
      <c r="P3936" s="14">
        <v>12.8</v>
      </c>
      <c r="Q3936" s="14">
        <f t="shared" si="131"/>
        <v>4.1999999999999993</v>
      </c>
      <c r="R3936" s="169">
        <f t="shared" si="132"/>
        <v>2.7999999999999994</v>
      </c>
    </row>
    <row r="3937" spans="13:18" x14ac:dyDescent="0.2">
      <c r="M3937" s="168" t="s">
        <v>63</v>
      </c>
      <c r="N3937" s="14" t="s">
        <v>64</v>
      </c>
      <c r="O3937" s="167">
        <v>41889</v>
      </c>
      <c r="P3937" s="14">
        <v>15</v>
      </c>
      <c r="Q3937" s="14">
        <f t="shared" si="131"/>
        <v>2</v>
      </c>
      <c r="R3937" s="169">
        <f t="shared" si="132"/>
        <v>3.4</v>
      </c>
    </row>
    <row r="3938" spans="13:18" x14ac:dyDescent="0.2">
      <c r="M3938" s="168" t="s">
        <v>63</v>
      </c>
      <c r="N3938" s="14" t="s">
        <v>64</v>
      </c>
      <c r="O3938" s="167">
        <v>41890</v>
      </c>
      <c r="P3938" s="14">
        <v>12.7</v>
      </c>
      <c r="Q3938" s="14">
        <f t="shared" si="131"/>
        <v>4.3000000000000007</v>
      </c>
      <c r="R3938" s="169">
        <f t="shared" si="132"/>
        <v>3.5</v>
      </c>
    </row>
    <row r="3939" spans="13:18" x14ac:dyDescent="0.2">
      <c r="M3939" s="168" t="s">
        <v>63</v>
      </c>
      <c r="N3939" s="14" t="s">
        <v>64</v>
      </c>
      <c r="O3939" s="167">
        <v>41891</v>
      </c>
      <c r="P3939" s="14">
        <v>13.9</v>
      </c>
      <c r="Q3939" s="14">
        <f t="shared" si="131"/>
        <v>3.0999999999999996</v>
      </c>
      <c r="R3939" s="169">
        <f t="shared" si="132"/>
        <v>3.1333333333333333</v>
      </c>
    </row>
    <row r="3940" spans="13:18" x14ac:dyDescent="0.2">
      <c r="M3940" s="168" t="s">
        <v>63</v>
      </c>
      <c r="N3940" s="14" t="s">
        <v>64</v>
      </c>
      <c r="O3940" s="167">
        <v>41892</v>
      </c>
      <c r="P3940" s="14">
        <v>13.6</v>
      </c>
      <c r="Q3940" s="14">
        <f t="shared" si="131"/>
        <v>3.4000000000000004</v>
      </c>
      <c r="R3940" s="169">
        <f t="shared" si="132"/>
        <v>3.6</v>
      </c>
    </row>
    <row r="3941" spans="13:18" x14ac:dyDescent="0.2">
      <c r="M3941" s="168" t="s">
        <v>63</v>
      </c>
      <c r="N3941" s="14" t="s">
        <v>64</v>
      </c>
      <c r="O3941" s="167">
        <v>41893</v>
      </c>
      <c r="P3941" s="14">
        <v>12.2</v>
      </c>
      <c r="Q3941" s="14">
        <f t="shared" si="131"/>
        <v>4.8000000000000007</v>
      </c>
      <c r="R3941" s="169">
        <f t="shared" si="132"/>
        <v>3.7666666666666671</v>
      </c>
    </row>
    <row r="3942" spans="13:18" x14ac:dyDescent="0.2">
      <c r="M3942" s="168" t="s">
        <v>63</v>
      </c>
      <c r="N3942" s="14" t="s">
        <v>64</v>
      </c>
      <c r="O3942" s="167">
        <v>41894</v>
      </c>
      <c r="P3942" s="14">
        <v>13.6</v>
      </c>
      <c r="Q3942" s="14">
        <f t="shared" si="131"/>
        <v>3.4000000000000004</v>
      </c>
      <c r="R3942" s="169">
        <f t="shared" si="132"/>
        <v>3.8666666666666671</v>
      </c>
    </row>
    <row r="3943" spans="13:18" x14ac:dyDescent="0.2">
      <c r="M3943" s="168" t="s">
        <v>63</v>
      </c>
      <c r="N3943" s="14" t="s">
        <v>64</v>
      </c>
      <c r="O3943" s="167">
        <v>41895</v>
      </c>
      <c r="P3943" s="14">
        <v>10.4</v>
      </c>
      <c r="Q3943" s="14">
        <f t="shared" si="131"/>
        <v>6.6</v>
      </c>
      <c r="R3943" s="169">
        <f t="shared" si="132"/>
        <v>4.9333333333333336</v>
      </c>
    </row>
    <row r="3944" spans="13:18" x14ac:dyDescent="0.2">
      <c r="M3944" s="168" t="s">
        <v>63</v>
      </c>
      <c r="N3944" s="14" t="s">
        <v>64</v>
      </c>
      <c r="O3944" s="167">
        <v>41896</v>
      </c>
      <c r="P3944" s="14">
        <v>10.7</v>
      </c>
      <c r="Q3944" s="14">
        <f t="shared" si="131"/>
        <v>6.3000000000000007</v>
      </c>
      <c r="R3944" s="169">
        <f t="shared" si="132"/>
        <v>5.4333333333333336</v>
      </c>
    </row>
    <row r="3945" spans="13:18" x14ac:dyDescent="0.2">
      <c r="M3945" s="168" t="s">
        <v>63</v>
      </c>
      <c r="N3945" s="14" t="s">
        <v>64</v>
      </c>
      <c r="O3945" s="167">
        <v>41897</v>
      </c>
      <c r="P3945" s="14">
        <v>11.1</v>
      </c>
      <c r="Q3945" s="14">
        <f t="shared" si="131"/>
        <v>5.9</v>
      </c>
      <c r="R3945" s="169">
        <f t="shared" si="132"/>
        <v>6.2666666666666666</v>
      </c>
    </row>
    <row r="3946" spans="13:18" x14ac:dyDescent="0.2">
      <c r="M3946" s="168" t="s">
        <v>63</v>
      </c>
      <c r="N3946" s="14" t="s">
        <v>64</v>
      </c>
      <c r="O3946" s="167">
        <v>41898</v>
      </c>
      <c r="P3946" s="14">
        <v>11.1</v>
      </c>
      <c r="Q3946" s="14">
        <f t="shared" si="131"/>
        <v>5.9</v>
      </c>
      <c r="R3946" s="169">
        <f t="shared" si="132"/>
        <v>6.0333333333333341</v>
      </c>
    </row>
    <row r="3947" spans="13:18" x14ac:dyDescent="0.2">
      <c r="M3947" s="168" t="s">
        <v>63</v>
      </c>
      <c r="N3947" s="14" t="s">
        <v>64</v>
      </c>
      <c r="O3947" s="167">
        <v>41899</v>
      </c>
      <c r="P3947" s="14">
        <v>11.8</v>
      </c>
      <c r="Q3947" s="14">
        <f t="shared" si="131"/>
        <v>5.1999999999999993</v>
      </c>
      <c r="R3947" s="169">
        <f t="shared" si="132"/>
        <v>5.666666666666667</v>
      </c>
    </row>
    <row r="3948" spans="13:18" x14ac:dyDescent="0.2">
      <c r="M3948" s="168" t="s">
        <v>63</v>
      </c>
      <c r="N3948" s="14" t="s">
        <v>64</v>
      </c>
      <c r="O3948" s="167">
        <v>41900</v>
      </c>
      <c r="P3948" s="14">
        <v>8.6</v>
      </c>
      <c r="Q3948" s="14">
        <f t="shared" si="131"/>
        <v>8.4</v>
      </c>
      <c r="R3948" s="169">
        <f t="shared" si="132"/>
        <v>6.5</v>
      </c>
    </row>
    <row r="3949" spans="13:18" x14ac:dyDescent="0.2">
      <c r="M3949" s="168" t="s">
        <v>63</v>
      </c>
      <c r="N3949" s="14" t="s">
        <v>64</v>
      </c>
      <c r="O3949" s="167">
        <v>41901</v>
      </c>
      <c r="P3949" s="14">
        <v>8.3000000000000007</v>
      </c>
      <c r="Q3949" s="14">
        <f t="shared" si="131"/>
        <v>8.6999999999999993</v>
      </c>
      <c r="R3949" s="169">
        <f t="shared" si="132"/>
        <v>7.4333333333333327</v>
      </c>
    </row>
    <row r="3950" spans="13:18" x14ac:dyDescent="0.2">
      <c r="M3950" s="168" t="s">
        <v>63</v>
      </c>
      <c r="N3950" s="14" t="s">
        <v>64</v>
      </c>
      <c r="O3950" s="167">
        <v>41902</v>
      </c>
      <c r="P3950" s="14">
        <v>9.1</v>
      </c>
      <c r="Q3950" s="14">
        <f t="shared" si="131"/>
        <v>7.9</v>
      </c>
      <c r="R3950" s="169">
        <f t="shared" si="132"/>
        <v>8.3333333333333339</v>
      </c>
    </row>
    <row r="3951" spans="13:18" x14ac:dyDescent="0.2">
      <c r="M3951" s="168" t="s">
        <v>63</v>
      </c>
      <c r="N3951" s="14" t="s">
        <v>64</v>
      </c>
      <c r="O3951" s="167">
        <v>41903</v>
      </c>
      <c r="P3951" s="14">
        <v>9.6999999999999993</v>
      </c>
      <c r="Q3951" s="14">
        <f t="shared" si="131"/>
        <v>7.3000000000000007</v>
      </c>
      <c r="R3951" s="169">
        <f t="shared" si="132"/>
        <v>7.9666666666666677</v>
      </c>
    </row>
    <row r="3952" spans="13:18" x14ac:dyDescent="0.2">
      <c r="M3952" s="168" t="s">
        <v>63</v>
      </c>
      <c r="N3952" s="14" t="s">
        <v>64</v>
      </c>
      <c r="O3952" s="167">
        <v>41904</v>
      </c>
      <c r="P3952" s="14">
        <v>7.4</v>
      </c>
      <c r="Q3952" s="14">
        <f t="shared" si="131"/>
        <v>9.6</v>
      </c>
      <c r="R3952" s="169">
        <f t="shared" si="132"/>
        <v>8.2666666666666675</v>
      </c>
    </row>
    <row r="3953" spans="13:18" x14ac:dyDescent="0.2">
      <c r="M3953" s="168" t="s">
        <v>63</v>
      </c>
      <c r="N3953" s="14" t="s">
        <v>64</v>
      </c>
      <c r="O3953" s="167">
        <v>41905</v>
      </c>
      <c r="P3953" s="14">
        <v>3.4</v>
      </c>
      <c r="Q3953" s="14">
        <f t="shared" si="131"/>
        <v>13.6</v>
      </c>
      <c r="R3953" s="169">
        <f t="shared" si="132"/>
        <v>10.166666666666666</v>
      </c>
    </row>
    <row r="3954" spans="13:18" x14ac:dyDescent="0.2">
      <c r="M3954" s="168" t="s">
        <v>63</v>
      </c>
      <c r="N3954" s="14" t="s">
        <v>64</v>
      </c>
      <c r="O3954" s="167">
        <v>41906</v>
      </c>
      <c r="P3954" s="14">
        <v>6.6</v>
      </c>
      <c r="Q3954" s="14">
        <f t="shared" si="131"/>
        <v>10.4</v>
      </c>
      <c r="R3954" s="169">
        <f t="shared" si="132"/>
        <v>11.200000000000001</v>
      </c>
    </row>
    <row r="3955" spans="13:18" x14ac:dyDescent="0.2">
      <c r="M3955" s="168" t="s">
        <v>63</v>
      </c>
      <c r="N3955" s="14" t="s">
        <v>64</v>
      </c>
      <c r="O3955" s="167">
        <v>41907</v>
      </c>
      <c r="P3955" s="14">
        <v>8.9</v>
      </c>
      <c r="Q3955" s="14">
        <f t="shared" si="131"/>
        <v>8.1</v>
      </c>
      <c r="R3955" s="169">
        <f t="shared" si="132"/>
        <v>10.700000000000001</v>
      </c>
    </row>
    <row r="3956" spans="13:18" x14ac:dyDescent="0.2">
      <c r="M3956" s="168" t="s">
        <v>63</v>
      </c>
      <c r="N3956" s="14" t="s">
        <v>64</v>
      </c>
      <c r="O3956" s="167">
        <v>41908</v>
      </c>
      <c r="P3956" s="14">
        <v>10.5</v>
      </c>
      <c r="Q3956" s="14">
        <f t="shared" si="131"/>
        <v>6.5</v>
      </c>
      <c r="R3956" s="169">
        <f t="shared" si="132"/>
        <v>8.3333333333333339</v>
      </c>
    </row>
    <row r="3957" spans="13:18" x14ac:dyDescent="0.2">
      <c r="M3957" s="168" t="s">
        <v>63</v>
      </c>
      <c r="N3957" s="14" t="s">
        <v>64</v>
      </c>
      <c r="O3957" s="167">
        <v>41909</v>
      </c>
      <c r="P3957" s="14">
        <v>11.5</v>
      </c>
      <c r="Q3957" s="14">
        <f t="shared" si="131"/>
        <v>5.5</v>
      </c>
      <c r="R3957" s="169">
        <f t="shared" si="132"/>
        <v>6.7</v>
      </c>
    </row>
    <row r="3958" spans="13:18" x14ac:dyDescent="0.2">
      <c r="M3958" s="168" t="s">
        <v>63</v>
      </c>
      <c r="N3958" s="14" t="s">
        <v>64</v>
      </c>
      <c r="O3958" s="167">
        <v>41910</v>
      </c>
      <c r="P3958" s="14">
        <v>12.7</v>
      </c>
      <c r="Q3958" s="14">
        <f t="shared" si="131"/>
        <v>4.3000000000000007</v>
      </c>
      <c r="R3958" s="169">
        <f t="shared" si="132"/>
        <v>5.4333333333333336</v>
      </c>
    </row>
    <row r="3959" spans="13:18" x14ac:dyDescent="0.2">
      <c r="M3959" s="168" t="s">
        <v>63</v>
      </c>
      <c r="N3959" s="14" t="s">
        <v>64</v>
      </c>
      <c r="O3959" s="167">
        <v>41911</v>
      </c>
      <c r="P3959" s="14">
        <v>8.1999999999999993</v>
      </c>
      <c r="Q3959" s="14">
        <f t="shared" si="131"/>
        <v>8.8000000000000007</v>
      </c>
      <c r="R3959" s="169">
        <f t="shared" si="132"/>
        <v>6.2</v>
      </c>
    </row>
    <row r="3960" spans="13:18" x14ac:dyDescent="0.2">
      <c r="M3960" s="168" t="s">
        <v>63</v>
      </c>
      <c r="N3960" s="14" t="s">
        <v>64</v>
      </c>
      <c r="O3960" s="167">
        <v>41912</v>
      </c>
      <c r="P3960" s="14">
        <v>5</v>
      </c>
      <c r="Q3960" s="14">
        <f t="shared" si="131"/>
        <v>12</v>
      </c>
      <c r="R3960" s="169">
        <f t="shared" si="132"/>
        <v>8.3666666666666671</v>
      </c>
    </row>
    <row r="3961" spans="13:18" x14ac:dyDescent="0.2">
      <c r="M3961" s="168" t="s">
        <v>63</v>
      </c>
      <c r="N3961" s="14" t="s">
        <v>64</v>
      </c>
      <c r="O3961" s="167">
        <v>41913</v>
      </c>
      <c r="P3961" s="14">
        <v>8</v>
      </c>
      <c r="Q3961" s="14">
        <f t="shared" si="131"/>
        <v>9</v>
      </c>
      <c r="R3961" s="169">
        <f t="shared" si="132"/>
        <v>9.9333333333333336</v>
      </c>
    </row>
    <row r="3962" spans="13:18" x14ac:dyDescent="0.2">
      <c r="M3962" s="168" t="s">
        <v>63</v>
      </c>
      <c r="N3962" s="14" t="s">
        <v>64</v>
      </c>
      <c r="O3962" s="167">
        <v>41914</v>
      </c>
      <c r="P3962" s="14">
        <v>10.5</v>
      </c>
      <c r="Q3962" s="14">
        <f t="shared" si="131"/>
        <v>6.5</v>
      </c>
      <c r="R3962" s="169">
        <f t="shared" si="132"/>
        <v>9.1666666666666661</v>
      </c>
    </row>
    <row r="3963" spans="13:18" x14ac:dyDescent="0.2">
      <c r="M3963" s="168" t="s">
        <v>63</v>
      </c>
      <c r="N3963" s="14" t="s">
        <v>64</v>
      </c>
      <c r="O3963" s="167">
        <v>41915</v>
      </c>
      <c r="P3963" s="14">
        <v>11.5</v>
      </c>
      <c r="Q3963" s="14">
        <f t="shared" si="131"/>
        <v>5.5</v>
      </c>
      <c r="R3963" s="169">
        <f t="shared" si="132"/>
        <v>7</v>
      </c>
    </row>
    <row r="3964" spans="13:18" x14ac:dyDescent="0.2">
      <c r="M3964" s="168" t="s">
        <v>63</v>
      </c>
      <c r="N3964" s="14" t="s">
        <v>64</v>
      </c>
      <c r="O3964" s="167">
        <v>41916</v>
      </c>
      <c r="P3964" s="14">
        <v>13</v>
      </c>
      <c r="Q3964" s="14">
        <f t="shared" si="131"/>
        <v>4</v>
      </c>
      <c r="R3964" s="169">
        <f t="shared" si="132"/>
        <v>5.333333333333333</v>
      </c>
    </row>
    <row r="3965" spans="13:18" x14ac:dyDescent="0.2">
      <c r="M3965" s="168" t="s">
        <v>63</v>
      </c>
      <c r="N3965" s="14" t="s">
        <v>64</v>
      </c>
      <c r="O3965" s="167">
        <v>41917</v>
      </c>
      <c r="P3965" s="14">
        <v>12.3</v>
      </c>
      <c r="Q3965" s="14">
        <f t="shared" si="131"/>
        <v>4.6999999999999993</v>
      </c>
      <c r="R3965" s="169">
        <f t="shared" si="132"/>
        <v>4.7333333333333334</v>
      </c>
    </row>
    <row r="3966" spans="13:18" x14ac:dyDescent="0.2">
      <c r="M3966" s="168" t="s">
        <v>63</v>
      </c>
      <c r="N3966" s="14" t="s">
        <v>64</v>
      </c>
      <c r="O3966" s="167">
        <v>41918</v>
      </c>
      <c r="P3966" s="14">
        <v>8.6999999999999993</v>
      </c>
      <c r="Q3966" s="14">
        <f t="shared" si="131"/>
        <v>8.3000000000000007</v>
      </c>
      <c r="R3966" s="169">
        <f t="shared" si="132"/>
        <v>5.666666666666667</v>
      </c>
    </row>
    <row r="3967" spans="13:18" x14ac:dyDescent="0.2">
      <c r="M3967" s="168" t="s">
        <v>63</v>
      </c>
      <c r="N3967" s="14" t="s">
        <v>64</v>
      </c>
      <c r="O3967" s="167">
        <v>41919</v>
      </c>
      <c r="P3967" s="14">
        <v>6.7</v>
      </c>
      <c r="Q3967" s="14">
        <f t="shared" si="131"/>
        <v>10.3</v>
      </c>
      <c r="R3967" s="169">
        <f t="shared" si="132"/>
        <v>7.7666666666666666</v>
      </c>
    </row>
    <row r="3968" spans="13:18" x14ac:dyDescent="0.2">
      <c r="M3968" s="168" t="s">
        <v>63</v>
      </c>
      <c r="N3968" s="14" t="s">
        <v>64</v>
      </c>
      <c r="O3968" s="167">
        <v>41920</v>
      </c>
      <c r="P3968" s="14">
        <v>9.3000000000000007</v>
      </c>
      <c r="Q3968" s="14">
        <f t="shared" si="131"/>
        <v>7.6999999999999993</v>
      </c>
      <c r="R3968" s="169">
        <f t="shared" si="132"/>
        <v>8.7666666666666675</v>
      </c>
    </row>
    <row r="3969" spans="13:18" x14ac:dyDescent="0.2">
      <c r="M3969" s="168" t="s">
        <v>63</v>
      </c>
      <c r="N3969" s="14" t="s">
        <v>64</v>
      </c>
      <c r="O3969" s="167">
        <v>41921</v>
      </c>
      <c r="P3969" s="14">
        <v>8.9</v>
      </c>
      <c r="Q3969" s="14">
        <f t="shared" si="131"/>
        <v>8.1</v>
      </c>
      <c r="R3969" s="169">
        <f t="shared" si="132"/>
        <v>8.7000000000000011</v>
      </c>
    </row>
    <row r="3970" spans="13:18" x14ac:dyDescent="0.2">
      <c r="M3970" s="168" t="s">
        <v>63</v>
      </c>
      <c r="N3970" s="14" t="s">
        <v>64</v>
      </c>
      <c r="O3970" s="167">
        <v>41922</v>
      </c>
      <c r="P3970" s="14">
        <v>9.5</v>
      </c>
      <c r="Q3970" s="14">
        <f t="shared" si="131"/>
        <v>7.5</v>
      </c>
      <c r="R3970" s="169">
        <f t="shared" si="132"/>
        <v>7.7666666666666657</v>
      </c>
    </row>
    <row r="3971" spans="13:18" x14ac:dyDescent="0.2">
      <c r="M3971" s="168" t="s">
        <v>63</v>
      </c>
      <c r="N3971" s="14" t="s">
        <v>64</v>
      </c>
      <c r="O3971" s="167">
        <v>41923</v>
      </c>
      <c r="P3971" s="14">
        <v>8</v>
      </c>
      <c r="Q3971" s="14">
        <f t="shared" si="131"/>
        <v>9</v>
      </c>
      <c r="R3971" s="169">
        <f t="shared" si="132"/>
        <v>8.2000000000000011</v>
      </c>
    </row>
    <row r="3972" spans="13:18" x14ac:dyDescent="0.2">
      <c r="M3972" s="168" t="s">
        <v>63</v>
      </c>
      <c r="N3972" s="14" t="s">
        <v>64</v>
      </c>
      <c r="O3972" s="167">
        <v>41924</v>
      </c>
      <c r="P3972" s="14">
        <v>8.3000000000000007</v>
      </c>
      <c r="Q3972" s="14">
        <f t="shared" si="131"/>
        <v>8.6999999999999993</v>
      </c>
      <c r="R3972" s="169">
        <f t="shared" si="132"/>
        <v>8.4</v>
      </c>
    </row>
    <row r="3973" spans="13:18" x14ac:dyDescent="0.2">
      <c r="M3973" s="168" t="s">
        <v>63</v>
      </c>
      <c r="N3973" s="14" t="s">
        <v>64</v>
      </c>
      <c r="O3973" s="167">
        <v>41925</v>
      </c>
      <c r="P3973" s="14">
        <v>6</v>
      </c>
      <c r="Q3973" s="14">
        <f t="shared" si="131"/>
        <v>11</v>
      </c>
      <c r="R3973" s="169">
        <f t="shared" si="132"/>
        <v>9.5666666666666664</v>
      </c>
    </row>
    <row r="3974" spans="13:18" x14ac:dyDescent="0.2">
      <c r="M3974" s="168" t="s">
        <v>63</v>
      </c>
      <c r="N3974" s="14" t="s">
        <v>64</v>
      </c>
      <c r="O3974" s="167">
        <v>41926</v>
      </c>
      <c r="P3974" s="14">
        <v>6.3</v>
      </c>
      <c r="Q3974" s="14">
        <f t="shared" si="131"/>
        <v>10.7</v>
      </c>
      <c r="R3974" s="169">
        <f t="shared" si="132"/>
        <v>10.133333333333333</v>
      </c>
    </row>
    <row r="3975" spans="13:18" x14ac:dyDescent="0.2">
      <c r="M3975" s="168" t="s">
        <v>63</v>
      </c>
      <c r="N3975" s="14" t="s">
        <v>64</v>
      </c>
      <c r="O3975" s="167">
        <v>41927</v>
      </c>
      <c r="P3975" s="14">
        <v>4.9000000000000004</v>
      </c>
      <c r="Q3975" s="14">
        <f t="shared" si="131"/>
        <v>12.1</v>
      </c>
      <c r="R3975" s="169">
        <f t="shared" si="132"/>
        <v>11.266666666666666</v>
      </c>
    </row>
    <row r="3976" spans="13:18" x14ac:dyDescent="0.2">
      <c r="M3976" s="168" t="s">
        <v>63</v>
      </c>
      <c r="N3976" s="14" t="s">
        <v>64</v>
      </c>
      <c r="O3976" s="167">
        <v>41928</v>
      </c>
      <c r="P3976" s="14">
        <v>1.2</v>
      </c>
      <c r="Q3976" s="14">
        <f t="shared" si="131"/>
        <v>15.8</v>
      </c>
      <c r="R3976" s="169">
        <f t="shared" si="132"/>
        <v>12.866666666666665</v>
      </c>
    </row>
    <row r="3977" spans="13:18" x14ac:dyDescent="0.2">
      <c r="M3977" s="168" t="s">
        <v>63</v>
      </c>
      <c r="N3977" s="14" t="s">
        <v>64</v>
      </c>
      <c r="O3977" s="167">
        <v>41929</v>
      </c>
      <c r="P3977" s="14">
        <v>2.9</v>
      </c>
      <c r="Q3977" s="14">
        <f t="shared" si="131"/>
        <v>14.1</v>
      </c>
      <c r="R3977" s="169">
        <f t="shared" si="132"/>
        <v>14</v>
      </c>
    </row>
    <row r="3978" spans="13:18" x14ac:dyDescent="0.2">
      <c r="M3978" s="168" t="s">
        <v>63</v>
      </c>
      <c r="N3978" s="14" t="s">
        <v>64</v>
      </c>
      <c r="O3978" s="167">
        <v>41930</v>
      </c>
      <c r="P3978" s="14">
        <v>5.9</v>
      </c>
      <c r="Q3978" s="14">
        <f t="shared" si="131"/>
        <v>11.1</v>
      </c>
      <c r="R3978" s="169">
        <f t="shared" si="132"/>
        <v>13.666666666666666</v>
      </c>
    </row>
    <row r="3979" spans="13:18" x14ac:dyDescent="0.2">
      <c r="M3979" s="168" t="s">
        <v>63</v>
      </c>
      <c r="N3979" s="14" t="s">
        <v>64</v>
      </c>
      <c r="O3979" s="167">
        <v>41931</v>
      </c>
      <c r="P3979" s="14">
        <v>11.6</v>
      </c>
      <c r="Q3979" s="14">
        <f t="shared" si="131"/>
        <v>5.4</v>
      </c>
      <c r="R3979" s="169">
        <f t="shared" si="132"/>
        <v>10.200000000000001</v>
      </c>
    </row>
    <row r="3980" spans="13:18" x14ac:dyDescent="0.2">
      <c r="M3980" s="168" t="s">
        <v>63</v>
      </c>
      <c r="N3980" s="14" t="s">
        <v>64</v>
      </c>
      <c r="O3980" s="167">
        <v>41932</v>
      </c>
      <c r="P3980" s="14">
        <v>9.8000000000000007</v>
      </c>
      <c r="Q3980" s="14">
        <f t="shared" si="131"/>
        <v>7.1999999999999993</v>
      </c>
      <c r="R3980" s="169">
        <f t="shared" si="132"/>
        <v>7.8999999999999995</v>
      </c>
    </row>
    <row r="3981" spans="13:18" x14ac:dyDescent="0.2">
      <c r="M3981" s="168" t="s">
        <v>63</v>
      </c>
      <c r="N3981" s="14" t="s">
        <v>64</v>
      </c>
      <c r="O3981" s="167">
        <v>41933</v>
      </c>
      <c r="P3981" s="14">
        <v>6.4</v>
      </c>
      <c r="Q3981" s="14">
        <f t="shared" ref="Q3981:Q4044" si="133">IF($D$45&gt;P3981,$D$45-P3981,0)</f>
        <v>10.6</v>
      </c>
      <c r="R3981" s="169">
        <f t="shared" si="132"/>
        <v>7.7333333333333334</v>
      </c>
    </row>
    <row r="3982" spans="13:18" x14ac:dyDescent="0.2">
      <c r="M3982" s="168" t="s">
        <v>63</v>
      </c>
      <c r="N3982" s="14" t="s">
        <v>64</v>
      </c>
      <c r="O3982" s="167">
        <v>41934</v>
      </c>
      <c r="P3982" s="14">
        <v>3.8</v>
      </c>
      <c r="Q3982" s="14">
        <f t="shared" si="133"/>
        <v>13.2</v>
      </c>
      <c r="R3982" s="169">
        <f t="shared" si="132"/>
        <v>10.333333333333332</v>
      </c>
    </row>
    <row r="3983" spans="13:18" x14ac:dyDescent="0.2">
      <c r="M3983" s="168" t="s">
        <v>63</v>
      </c>
      <c r="N3983" s="14" t="s">
        <v>64</v>
      </c>
      <c r="O3983" s="167">
        <v>41935</v>
      </c>
      <c r="P3983" s="14">
        <v>3.5</v>
      </c>
      <c r="Q3983" s="14">
        <f t="shared" si="133"/>
        <v>13.5</v>
      </c>
      <c r="R3983" s="169">
        <f t="shared" ref="R3983:R4046" si="134">AVERAGE(Q3981:Q3983)</f>
        <v>12.433333333333332</v>
      </c>
    </row>
    <row r="3984" spans="13:18" x14ac:dyDescent="0.2">
      <c r="M3984" s="168" t="s">
        <v>63</v>
      </c>
      <c r="N3984" s="14" t="s">
        <v>64</v>
      </c>
      <c r="O3984" s="167">
        <v>41936</v>
      </c>
      <c r="P3984" s="14">
        <v>9.6</v>
      </c>
      <c r="Q3984" s="14">
        <f t="shared" si="133"/>
        <v>7.4</v>
      </c>
      <c r="R3984" s="169">
        <f t="shared" si="134"/>
        <v>11.366666666666667</v>
      </c>
    </row>
    <row r="3985" spans="13:18" x14ac:dyDescent="0.2">
      <c r="M3985" s="168" t="s">
        <v>63</v>
      </c>
      <c r="N3985" s="14" t="s">
        <v>64</v>
      </c>
      <c r="O3985" s="167">
        <v>41937</v>
      </c>
      <c r="P3985" s="14">
        <v>10.199999999999999</v>
      </c>
      <c r="Q3985" s="14">
        <f t="shared" si="133"/>
        <v>6.8000000000000007</v>
      </c>
      <c r="R3985" s="169">
        <f t="shared" si="134"/>
        <v>9.2333333333333325</v>
      </c>
    </row>
    <row r="3986" spans="13:18" x14ac:dyDescent="0.2">
      <c r="M3986" s="168" t="s">
        <v>63</v>
      </c>
      <c r="N3986" s="14" t="s">
        <v>64</v>
      </c>
      <c r="O3986" s="167">
        <v>41938</v>
      </c>
      <c r="P3986" s="14">
        <v>11.3</v>
      </c>
      <c r="Q3986" s="14">
        <f t="shared" si="133"/>
        <v>5.6999999999999993</v>
      </c>
      <c r="R3986" s="169">
        <f t="shared" si="134"/>
        <v>6.6333333333333329</v>
      </c>
    </row>
    <row r="3987" spans="13:18" x14ac:dyDescent="0.2">
      <c r="M3987" s="168" t="s">
        <v>63</v>
      </c>
      <c r="N3987" s="14" t="s">
        <v>64</v>
      </c>
      <c r="O3987" s="167">
        <v>41939</v>
      </c>
      <c r="P3987" s="14">
        <v>12.8</v>
      </c>
      <c r="Q3987" s="14">
        <f t="shared" si="133"/>
        <v>4.1999999999999993</v>
      </c>
      <c r="R3987" s="169">
        <f t="shared" si="134"/>
        <v>5.5666666666666664</v>
      </c>
    </row>
    <row r="3988" spans="13:18" x14ac:dyDescent="0.2">
      <c r="M3988" s="168" t="s">
        <v>63</v>
      </c>
      <c r="N3988" s="14" t="s">
        <v>64</v>
      </c>
      <c r="O3988" s="167">
        <v>41940</v>
      </c>
      <c r="P3988" s="14">
        <v>13.9</v>
      </c>
      <c r="Q3988" s="14">
        <f t="shared" si="133"/>
        <v>3.0999999999999996</v>
      </c>
      <c r="R3988" s="169">
        <f t="shared" si="134"/>
        <v>4.333333333333333</v>
      </c>
    </row>
    <row r="3989" spans="13:18" x14ac:dyDescent="0.2">
      <c r="M3989" s="168" t="s">
        <v>63</v>
      </c>
      <c r="N3989" s="14" t="s">
        <v>64</v>
      </c>
      <c r="O3989" s="167">
        <v>41941</v>
      </c>
      <c r="P3989" s="14">
        <v>6.9</v>
      </c>
      <c r="Q3989" s="14">
        <f t="shared" si="133"/>
        <v>10.1</v>
      </c>
      <c r="R3989" s="169">
        <f t="shared" si="134"/>
        <v>5.8</v>
      </c>
    </row>
    <row r="3990" spans="13:18" x14ac:dyDescent="0.2">
      <c r="M3990" s="168" t="s">
        <v>63</v>
      </c>
      <c r="N3990" s="14" t="s">
        <v>64</v>
      </c>
      <c r="O3990" s="167">
        <v>41942</v>
      </c>
      <c r="P3990" s="14">
        <v>0.3</v>
      </c>
      <c r="Q3990" s="14">
        <f t="shared" si="133"/>
        <v>16.7</v>
      </c>
      <c r="R3990" s="169">
        <f t="shared" si="134"/>
        <v>9.9666666666666668</v>
      </c>
    </row>
    <row r="3991" spans="13:18" x14ac:dyDescent="0.2">
      <c r="M3991" s="168" t="s">
        <v>63</v>
      </c>
      <c r="N3991" s="14" t="s">
        <v>64</v>
      </c>
      <c r="O3991" s="167">
        <v>41943</v>
      </c>
      <c r="P3991" s="14">
        <v>-1.4</v>
      </c>
      <c r="Q3991" s="14">
        <f t="shared" si="133"/>
        <v>18.399999999999999</v>
      </c>
      <c r="R3991" s="169">
        <f t="shared" si="134"/>
        <v>15.066666666666665</v>
      </c>
    </row>
    <row r="3992" spans="13:18" x14ac:dyDescent="0.2">
      <c r="M3992" s="168" t="s">
        <v>63</v>
      </c>
      <c r="N3992" s="14" t="s">
        <v>64</v>
      </c>
      <c r="O3992" s="167">
        <v>41944</v>
      </c>
      <c r="P3992" s="14">
        <v>5.4</v>
      </c>
      <c r="Q3992" s="14">
        <f t="shared" si="133"/>
        <v>11.6</v>
      </c>
      <c r="R3992" s="169">
        <f t="shared" si="134"/>
        <v>15.566666666666665</v>
      </c>
    </row>
    <row r="3993" spans="13:18" x14ac:dyDescent="0.2">
      <c r="M3993" s="168" t="s">
        <v>63</v>
      </c>
      <c r="N3993" s="14" t="s">
        <v>64</v>
      </c>
      <c r="O3993" s="167">
        <v>41945</v>
      </c>
      <c r="P3993" s="14">
        <v>9.8000000000000007</v>
      </c>
      <c r="Q3993" s="14">
        <f t="shared" si="133"/>
        <v>7.1999999999999993</v>
      </c>
      <c r="R3993" s="169">
        <f t="shared" si="134"/>
        <v>12.4</v>
      </c>
    </row>
    <row r="3994" spans="13:18" x14ac:dyDescent="0.2">
      <c r="M3994" s="168" t="s">
        <v>63</v>
      </c>
      <c r="N3994" s="14" t="s">
        <v>64</v>
      </c>
      <c r="O3994" s="167">
        <v>41946</v>
      </c>
      <c r="P3994" s="14">
        <v>8.5</v>
      </c>
      <c r="Q3994" s="14">
        <f t="shared" si="133"/>
        <v>8.5</v>
      </c>
      <c r="R3994" s="169">
        <f t="shared" si="134"/>
        <v>9.1</v>
      </c>
    </row>
    <row r="3995" spans="13:18" x14ac:dyDescent="0.2">
      <c r="M3995" s="168" t="s">
        <v>63</v>
      </c>
      <c r="N3995" s="14" t="s">
        <v>64</v>
      </c>
      <c r="O3995" s="167">
        <v>41947</v>
      </c>
      <c r="P3995" s="14">
        <v>5.7</v>
      </c>
      <c r="Q3995" s="14">
        <f t="shared" si="133"/>
        <v>11.3</v>
      </c>
      <c r="R3995" s="169">
        <f t="shared" si="134"/>
        <v>9</v>
      </c>
    </row>
    <row r="3996" spans="13:18" x14ac:dyDescent="0.2">
      <c r="M3996" s="168" t="s">
        <v>63</v>
      </c>
      <c r="N3996" s="14" t="s">
        <v>64</v>
      </c>
      <c r="O3996" s="167">
        <v>41948</v>
      </c>
      <c r="P3996" s="14">
        <v>1.2</v>
      </c>
      <c r="Q3996" s="14">
        <f t="shared" si="133"/>
        <v>15.8</v>
      </c>
      <c r="R3996" s="169">
        <f t="shared" si="134"/>
        <v>11.866666666666667</v>
      </c>
    </row>
    <row r="3997" spans="13:18" x14ac:dyDescent="0.2">
      <c r="M3997" s="168" t="s">
        <v>63</v>
      </c>
      <c r="N3997" s="14" t="s">
        <v>64</v>
      </c>
      <c r="O3997" s="167">
        <v>41949</v>
      </c>
      <c r="P3997" s="14">
        <v>-2.2999999999999998</v>
      </c>
      <c r="Q3997" s="14">
        <f t="shared" si="133"/>
        <v>19.3</v>
      </c>
      <c r="R3997" s="169">
        <f t="shared" si="134"/>
        <v>15.466666666666669</v>
      </c>
    </row>
    <row r="3998" spans="13:18" x14ac:dyDescent="0.2">
      <c r="M3998" s="168" t="s">
        <v>63</v>
      </c>
      <c r="N3998" s="14" t="s">
        <v>64</v>
      </c>
      <c r="O3998" s="167">
        <v>41950</v>
      </c>
      <c r="P3998" s="14">
        <v>-2.7</v>
      </c>
      <c r="Q3998" s="14">
        <f t="shared" si="133"/>
        <v>19.7</v>
      </c>
      <c r="R3998" s="169">
        <f t="shared" si="134"/>
        <v>18.266666666666666</v>
      </c>
    </row>
    <row r="3999" spans="13:18" x14ac:dyDescent="0.2">
      <c r="M3999" s="168" t="s">
        <v>63</v>
      </c>
      <c r="N3999" s="14" t="s">
        <v>64</v>
      </c>
      <c r="O3999" s="167">
        <v>41951</v>
      </c>
      <c r="P3999" s="14">
        <v>2.2999999999999998</v>
      </c>
      <c r="Q3999" s="14">
        <f t="shared" si="133"/>
        <v>14.7</v>
      </c>
      <c r="R3999" s="169">
        <f t="shared" si="134"/>
        <v>17.900000000000002</v>
      </c>
    </row>
    <row r="4000" spans="13:18" x14ac:dyDescent="0.2">
      <c r="M4000" s="168" t="s">
        <v>63</v>
      </c>
      <c r="N4000" s="14" t="s">
        <v>64</v>
      </c>
      <c r="O4000" s="167">
        <v>41952</v>
      </c>
      <c r="P4000" s="14">
        <v>7.4</v>
      </c>
      <c r="Q4000" s="14">
        <f t="shared" si="133"/>
        <v>9.6</v>
      </c>
      <c r="R4000" s="169">
        <f t="shared" si="134"/>
        <v>14.666666666666666</v>
      </c>
    </row>
    <row r="4001" spans="13:18" x14ac:dyDescent="0.2">
      <c r="M4001" s="168" t="s">
        <v>63</v>
      </c>
      <c r="N4001" s="14" t="s">
        <v>64</v>
      </c>
      <c r="O4001" s="167">
        <v>41953</v>
      </c>
      <c r="P4001" s="14">
        <v>6.7</v>
      </c>
      <c r="Q4001" s="14">
        <f t="shared" si="133"/>
        <v>10.3</v>
      </c>
      <c r="R4001" s="169">
        <f t="shared" si="134"/>
        <v>11.533333333333331</v>
      </c>
    </row>
    <row r="4002" spans="13:18" x14ac:dyDescent="0.2">
      <c r="M4002" s="168" t="s">
        <v>63</v>
      </c>
      <c r="N4002" s="14" t="s">
        <v>64</v>
      </c>
      <c r="O4002" s="167">
        <v>41954</v>
      </c>
      <c r="P4002" s="14">
        <v>5.5</v>
      </c>
      <c r="Q4002" s="14">
        <f t="shared" si="133"/>
        <v>11.5</v>
      </c>
      <c r="R4002" s="169">
        <f t="shared" si="134"/>
        <v>10.466666666666667</v>
      </c>
    </row>
    <row r="4003" spans="13:18" x14ac:dyDescent="0.2">
      <c r="M4003" s="168" t="s">
        <v>63</v>
      </c>
      <c r="N4003" s="14" t="s">
        <v>64</v>
      </c>
      <c r="O4003" s="167">
        <v>41955</v>
      </c>
      <c r="P4003" s="14">
        <v>3.1</v>
      </c>
      <c r="Q4003" s="14">
        <f t="shared" si="133"/>
        <v>13.9</v>
      </c>
      <c r="R4003" s="169">
        <f t="shared" si="134"/>
        <v>11.9</v>
      </c>
    </row>
    <row r="4004" spans="13:18" x14ac:dyDescent="0.2">
      <c r="M4004" s="168" t="s">
        <v>63</v>
      </c>
      <c r="N4004" s="14" t="s">
        <v>64</v>
      </c>
      <c r="O4004" s="167">
        <v>41956</v>
      </c>
      <c r="P4004" s="14">
        <v>3.7</v>
      </c>
      <c r="Q4004" s="14">
        <f t="shared" si="133"/>
        <v>13.3</v>
      </c>
      <c r="R4004" s="169">
        <f t="shared" si="134"/>
        <v>12.9</v>
      </c>
    </row>
    <row r="4005" spans="13:18" x14ac:dyDescent="0.2">
      <c r="M4005" s="168" t="s">
        <v>63</v>
      </c>
      <c r="N4005" s="14" t="s">
        <v>64</v>
      </c>
      <c r="O4005" s="167">
        <v>41957</v>
      </c>
      <c r="P4005" s="14">
        <v>4.3</v>
      </c>
      <c r="Q4005" s="14">
        <f t="shared" si="133"/>
        <v>12.7</v>
      </c>
      <c r="R4005" s="169">
        <f t="shared" si="134"/>
        <v>13.300000000000002</v>
      </c>
    </row>
    <row r="4006" spans="13:18" x14ac:dyDescent="0.2">
      <c r="M4006" s="168" t="s">
        <v>63</v>
      </c>
      <c r="N4006" s="14" t="s">
        <v>64</v>
      </c>
      <c r="O4006" s="167">
        <v>41958</v>
      </c>
      <c r="P4006" s="14">
        <v>4.4000000000000004</v>
      </c>
      <c r="Q4006" s="14">
        <f t="shared" si="133"/>
        <v>12.6</v>
      </c>
      <c r="R4006" s="169">
        <f t="shared" si="134"/>
        <v>12.866666666666667</v>
      </c>
    </row>
    <row r="4007" spans="13:18" x14ac:dyDescent="0.2">
      <c r="M4007" s="168" t="s">
        <v>63</v>
      </c>
      <c r="N4007" s="14" t="s">
        <v>64</v>
      </c>
      <c r="O4007" s="167">
        <v>41959</v>
      </c>
      <c r="P4007" s="14">
        <v>3.9</v>
      </c>
      <c r="Q4007" s="14">
        <f t="shared" si="133"/>
        <v>13.1</v>
      </c>
      <c r="R4007" s="169">
        <f t="shared" si="134"/>
        <v>12.799999999999999</v>
      </c>
    </row>
    <row r="4008" spans="13:18" x14ac:dyDescent="0.2">
      <c r="M4008" s="168" t="s">
        <v>63</v>
      </c>
      <c r="N4008" s="14" t="s">
        <v>64</v>
      </c>
      <c r="O4008" s="167">
        <v>41960</v>
      </c>
      <c r="P4008" s="14">
        <v>2.8</v>
      </c>
      <c r="Q4008" s="14">
        <f t="shared" si="133"/>
        <v>14.2</v>
      </c>
      <c r="R4008" s="169">
        <f t="shared" si="134"/>
        <v>13.299999999999999</v>
      </c>
    </row>
    <row r="4009" spans="13:18" x14ac:dyDescent="0.2">
      <c r="M4009" s="168" t="s">
        <v>63</v>
      </c>
      <c r="N4009" s="14" t="s">
        <v>64</v>
      </c>
      <c r="O4009" s="167">
        <v>41961</v>
      </c>
      <c r="P4009" s="14">
        <v>3</v>
      </c>
      <c r="Q4009" s="14">
        <f t="shared" si="133"/>
        <v>14</v>
      </c>
      <c r="R4009" s="169">
        <f t="shared" si="134"/>
        <v>13.766666666666666</v>
      </c>
    </row>
    <row r="4010" spans="13:18" x14ac:dyDescent="0.2">
      <c r="M4010" s="168" t="s">
        <v>63</v>
      </c>
      <c r="N4010" s="14" t="s">
        <v>64</v>
      </c>
      <c r="O4010" s="167">
        <v>41962</v>
      </c>
      <c r="P4010" s="14">
        <v>2.2999999999999998</v>
      </c>
      <c r="Q4010" s="14">
        <f t="shared" si="133"/>
        <v>14.7</v>
      </c>
      <c r="R4010" s="169">
        <f t="shared" si="134"/>
        <v>14.299999999999999</v>
      </c>
    </row>
    <row r="4011" spans="13:18" x14ac:dyDescent="0.2">
      <c r="M4011" s="168" t="s">
        <v>63</v>
      </c>
      <c r="N4011" s="14" t="s">
        <v>64</v>
      </c>
      <c r="O4011" s="167">
        <v>41963</v>
      </c>
      <c r="P4011" s="14">
        <v>1.3</v>
      </c>
      <c r="Q4011" s="14">
        <f t="shared" si="133"/>
        <v>15.7</v>
      </c>
      <c r="R4011" s="169">
        <f t="shared" si="134"/>
        <v>14.799999999999999</v>
      </c>
    </row>
    <row r="4012" spans="13:18" x14ac:dyDescent="0.2">
      <c r="M4012" s="168" t="s">
        <v>63</v>
      </c>
      <c r="N4012" s="14" t="s">
        <v>64</v>
      </c>
      <c r="O4012" s="167">
        <v>41964</v>
      </c>
      <c r="P4012" s="14">
        <v>0.8</v>
      </c>
      <c r="Q4012" s="14">
        <f t="shared" si="133"/>
        <v>16.2</v>
      </c>
      <c r="R4012" s="169">
        <f t="shared" si="134"/>
        <v>15.533333333333331</v>
      </c>
    </row>
    <row r="4013" spans="13:18" x14ac:dyDescent="0.2">
      <c r="M4013" s="168" t="s">
        <v>63</v>
      </c>
      <c r="N4013" s="14" t="s">
        <v>64</v>
      </c>
      <c r="O4013" s="167">
        <v>41965</v>
      </c>
      <c r="P4013" s="14">
        <v>-0.1</v>
      </c>
      <c r="Q4013" s="14">
        <f t="shared" si="133"/>
        <v>17.100000000000001</v>
      </c>
      <c r="R4013" s="169">
        <f t="shared" si="134"/>
        <v>16.333333333333332</v>
      </c>
    </row>
    <row r="4014" spans="13:18" x14ac:dyDescent="0.2">
      <c r="M4014" s="168" t="s">
        <v>63</v>
      </c>
      <c r="N4014" s="14" t="s">
        <v>64</v>
      </c>
      <c r="O4014" s="167">
        <v>41966</v>
      </c>
      <c r="P4014" s="14">
        <v>2.2999999999999998</v>
      </c>
      <c r="Q4014" s="14">
        <f t="shared" si="133"/>
        <v>14.7</v>
      </c>
      <c r="R4014" s="169">
        <f t="shared" si="134"/>
        <v>16</v>
      </c>
    </row>
    <row r="4015" spans="13:18" x14ac:dyDescent="0.2">
      <c r="M4015" s="168" t="s">
        <v>63</v>
      </c>
      <c r="N4015" s="14" t="s">
        <v>64</v>
      </c>
      <c r="O4015" s="167">
        <v>41967</v>
      </c>
      <c r="P4015" s="14">
        <v>4.3</v>
      </c>
      <c r="Q4015" s="14">
        <f t="shared" si="133"/>
        <v>12.7</v>
      </c>
      <c r="R4015" s="169">
        <f t="shared" si="134"/>
        <v>14.833333333333334</v>
      </c>
    </row>
    <row r="4016" spans="13:18" x14ac:dyDescent="0.2">
      <c r="M4016" s="168" t="s">
        <v>63</v>
      </c>
      <c r="N4016" s="14" t="s">
        <v>64</v>
      </c>
      <c r="O4016" s="167">
        <v>41968</v>
      </c>
      <c r="P4016" s="14">
        <v>-0.4</v>
      </c>
      <c r="Q4016" s="14">
        <f t="shared" si="133"/>
        <v>17.399999999999999</v>
      </c>
      <c r="R4016" s="169">
        <f t="shared" si="134"/>
        <v>14.933333333333332</v>
      </c>
    </row>
    <row r="4017" spans="13:18" x14ac:dyDescent="0.2">
      <c r="M4017" s="168" t="s">
        <v>63</v>
      </c>
      <c r="N4017" s="14" t="s">
        <v>64</v>
      </c>
      <c r="O4017" s="167">
        <v>41969</v>
      </c>
      <c r="P4017" s="14">
        <v>-3.4</v>
      </c>
      <c r="Q4017" s="14">
        <f t="shared" si="133"/>
        <v>20.399999999999999</v>
      </c>
      <c r="R4017" s="169">
        <f t="shared" si="134"/>
        <v>16.833333333333332</v>
      </c>
    </row>
    <row r="4018" spans="13:18" x14ac:dyDescent="0.2">
      <c r="M4018" s="168" t="s">
        <v>63</v>
      </c>
      <c r="N4018" s="14" t="s">
        <v>64</v>
      </c>
      <c r="O4018" s="167">
        <v>41970</v>
      </c>
      <c r="P4018" s="14">
        <v>-4.7</v>
      </c>
      <c r="Q4018" s="14">
        <f t="shared" si="133"/>
        <v>21.7</v>
      </c>
      <c r="R4018" s="169">
        <f t="shared" si="134"/>
        <v>19.833333333333332</v>
      </c>
    </row>
    <row r="4019" spans="13:18" x14ac:dyDescent="0.2">
      <c r="M4019" s="168" t="s">
        <v>63</v>
      </c>
      <c r="N4019" s="14" t="s">
        <v>64</v>
      </c>
      <c r="O4019" s="167">
        <v>41971</v>
      </c>
      <c r="P4019" s="14">
        <v>-1.5</v>
      </c>
      <c r="Q4019" s="14">
        <f t="shared" si="133"/>
        <v>18.5</v>
      </c>
      <c r="R4019" s="169">
        <f t="shared" si="134"/>
        <v>20.2</v>
      </c>
    </row>
    <row r="4020" spans="13:18" x14ac:dyDescent="0.2">
      <c r="M4020" s="168" t="s">
        <v>63</v>
      </c>
      <c r="N4020" s="14" t="s">
        <v>64</v>
      </c>
      <c r="O4020" s="167">
        <v>41972</v>
      </c>
      <c r="P4020" s="14">
        <v>-1.3</v>
      </c>
      <c r="Q4020" s="14">
        <f t="shared" si="133"/>
        <v>18.3</v>
      </c>
      <c r="R4020" s="169">
        <f t="shared" si="134"/>
        <v>19.5</v>
      </c>
    </row>
    <row r="4021" spans="13:18" x14ac:dyDescent="0.2">
      <c r="M4021" s="168" t="s">
        <v>63</v>
      </c>
      <c r="N4021" s="14" t="s">
        <v>64</v>
      </c>
      <c r="O4021" s="167">
        <v>41973</v>
      </c>
      <c r="P4021" s="14">
        <v>-1.1000000000000001</v>
      </c>
      <c r="Q4021" s="14">
        <f t="shared" si="133"/>
        <v>18.100000000000001</v>
      </c>
      <c r="R4021" s="169">
        <f t="shared" si="134"/>
        <v>18.3</v>
      </c>
    </row>
    <row r="4022" spans="13:18" x14ac:dyDescent="0.2">
      <c r="M4022" s="168" t="s">
        <v>63</v>
      </c>
      <c r="N4022" s="14" t="s">
        <v>64</v>
      </c>
      <c r="O4022" s="167">
        <v>41974</v>
      </c>
      <c r="P4022" s="14">
        <v>-1</v>
      </c>
      <c r="Q4022" s="14">
        <f t="shared" si="133"/>
        <v>18</v>
      </c>
      <c r="R4022" s="169">
        <f t="shared" si="134"/>
        <v>18.133333333333336</v>
      </c>
    </row>
    <row r="4023" spans="13:18" x14ac:dyDescent="0.2">
      <c r="M4023" s="168" t="s">
        <v>63</v>
      </c>
      <c r="N4023" s="14" t="s">
        <v>64</v>
      </c>
      <c r="O4023" s="167">
        <v>41975</v>
      </c>
      <c r="P4023" s="14">
        <v>-1</v>
      </c>
      <c r="Q4023" s="14">
        <f t="shared" si="133"/>
        <v>18</v>
      </c>
      <c r="R4023" s="169">
        <f t="shared" si="134"/>
        <v>18.033333333333335</v>
      </c>
    </row>
    <row r="4024" spans="13:18" x14ac:dyDescent="0.2">
      <c r="M4024" s="168" t="s">
        <v>63</v>
      </c>
      <c r="N4024" s="14" t="s">
        <v>64</v>
      </c>
      <c r="O4024" s="167">
        <v>41976</v>
      </c>
      <c r="P4024" s="14">
        <v>-1.7</v>
      </c>
      <c r="Q4024" s="14">
        <f t="shared" si="133"/>
        <v>18.7</v>
      </c>
      <c r="R4024" s="169">
        <f t="shared" si="134"/>
        <v>18.233333333333334</v>
      </c>
    </row>
    <row r="4025" spans="13:18" x14ac:dyDescent="0.2">
      <c r="M4025" s="168" t="s">
        <v>63</v>
      </c>
      <c r="N4025" s="14" t="s">
        <v>64</v>
      </c>
      <c r="O4025" s="167">
        <v>41977</v>
      </c>
      <c r="P4025" s="14">
        <v>-2.4</v>
      </c>
      <c r="Q4025" s="14">
        <f t="shared" si="133"/>
        <v>19.399999999999999</v>
      </c>
      <c r="R4025" s="169">
        <f t="shared" si="134"/>
        <v>18.7</v>
      </c>
    </row>
    <row r="4026" spans="13:18" x14ac:dyDescent="0.2">
      <c r="M4026" s="168" t="s">
        <v>63</v>
      </c>
      <c r="N4026" s="14" t="s">
        <v>64</v>
      </c>
      <c r="O4026" s="167">
        <v>41978</v>
      </c>
      <c r="P4026" s="14">
        <v>-0.1</v>
      </c>
      <c r="Q4026" s="14">
        <f t="shared" si="133"/>
        <v>17.100000000000001</v>
      </c>
      <c r="R4026" s="169">
        <f t="shared" si="134"/>
        <v>18.399999999999999</v>
      </c>
    </row>
    <row r="4027" spans="13:18" x14ac:dyDescent="0.2">
      <c r="M4027" s="168" t="s">
        <v>63</v>
      </c>
      <c r="N4027" s="14" t="s">
        <v>64</v>
      </c>
      <c r="O4027" s="167">
        <v>41979</v>
      </c>
      <c r="P4027" s="14">
        <v>-2.5</v>
      </c>
      <c r="Q4027" s="14">
        <f t="shared" si="133"/>
        <v>19.5</v>
      </c>
      <c r="R4027" s="169">
        <f t="shared" si="134"/>
        <v>18.666666666666668</v>
      </c>
    </row>
    <row r="4028" spans="13:18" x14ac:dyDescent="0.2">
      <c r="M4028" s="168" t="s">
        <v>63</v>
      </c>
      <c r="N4028" s="14" t="s">
        <v>64</v>
      </c>
      <c r="O4028" s="167">
        <v>41980</v>
      </c>
      <c r="P4028" s="14">
        <v>2.7</v>
      </c>
      <c r="Q4028" s="14">
        <f t="shared" si="133"/>
        <v>14.3</v>
      </c>
      <c r="R4028" s="169">
        <f t="shared" si="134"/>
        <v>16.966666666666669</v>
      </c>
    </row>
    <row r="4029" spans="13:18" x14ac:dyDescent="0.2">
      <c r="M4029" s="168" t="s">
        <v>63</v>
      </c>
      <c r="N4029" s="14" t="s">
        <v>64</v>
      </c>
      <c r="O4029" s="167">
        <v>41981</v>
      </c>
      <c r="P4029" s="14">
        <v>-1.4</v>
      </c>
      <c r="Q4029" s="14">
        <f t="shared" si="133"/>
        <v>18.399999999999999</v>
      </c>
      <c r="R4029" s="169">
        <f t="shared" si="134"/>
        <v>17.399999999999999</v>
      </c>
    </row>
    <row r="4030" spans="13:18" x14ac:dyDescent="0.2">
      <c r="M4030" s="168" t="s">
        <v>63</v>
      </c>
      <c r="N4030" s="14" t="s">
        <v>64</v>
      </c>
      <c r="O4030" s="167">
        <v>41982</v>
      </c>
      <c r="P4030" s="14">
        <v>-4.3</v>
      </c>
      <c r="Q4030" s="14">
        <f t="shared" si="133"/>
        <v>21.3</v>
      </c>
      <c r="R4030" s="169">
        <f t="shared" si="134"/>
        <v>18</v>
      </c>
    </row>
    <row r="4031" spans="13:18" x14ac:dyDescent="0.2">
      <c r="M4031" s="168" t="s">
        <v>63</v>
      </c>
      <c r="N4031" s="14" t="s">
        <v>64</v>
      </c>
      <c r="O4031" s="167">
        <v>41983</v>
      </c>
      <c r="P4031" s="14">
        <v>1.8</v>
      </c>
      <c r="Q4031" s="14">
        <f t="shared" si="133"/>
        <v>15.2</v>
      </c>
      <c r="R4031" s="169">
        <f t="shared" si="134"/>
        <v>18.3</v>
      </c>
    </row>
    <row r="4032" spans="13:18" x14ac:dyDescent="0.2">
      <c r="M4032" s="168" t="s">
        <v>63</v>
      </c>
      <c r="N4032" s="14" t="s">
        <v>64</v>
      </c>
      <c r="O4032" s="167">
        <v>41984</v>
      </c>
      <c r="P4032" s="14">
        <v>1.3</v>
      </c>
      <c r="Q4032" s="14">
        <f t="shared" si="133"/>
        <v>15.7</v>
      </c>
      <c r="R4032" s="169">
        <f t="shared" si="134"/>
        <v>17.400000000000002</v>
      </c>
    </row>
    <row r="4033" spans="13:18" x14ac:dyDescent="0.2">
      <c r="M4033" s="168" t="s">
        <v>63</v>
      </c>
      <c r="N4033" s="14" t="s">
        <v>64</v>
      </c>
      <c r="O4033" s="167">
        <v>41985</v>
      </c>
      <c r="P4033" s="14">
        <v>0.8</v>
      </c>
      <c r="Q4033" s="14">
        <f t="shared" si="133"/>
        <v>16.2</v>
      </c>
      <c r="R4033" s="169">
        <f t="shared" si="134"/>
        <v>15.699999999999998</v>
      </c>
    </row>
    <row r="4034" spans="13:18" x14ac:dyDescent="0.2">
      <c r="M4034" s="168" t="s">
        <v>63</v>
      </c>
      <c r="N4034" s="14" t="s">
        <v>64</v>
      </c>
      <c r="O4034" s="167">
        <v>41986</v>
      </c>
      <c r="P4034" s="14">
        <v>-2.1</v>
      </c>
      <c r="Q4034" s="14">
        <f t="shared" si="133"/>
        <v>19.100000000000001</v>
      </c>
      <c r="R4034" s="169">
        <f t="shared" si="134"/>
        <v>17</v>
      </c>
    </row>
    <row r="4035" spans="13:18" x14ac:dyDescent="0.2">
      <c r="M4035" s="168" t="s">
        <v>63</v>
      </c>
      <c r="N4035" s="14" t="s">
        <v>64</v>
      </c>
      <c r="O4035" s="167">
        <v>41987</v>
      </c>
      <c r="P4035" s="14">
        <v>-0.9</v>
      </c>
      <c r="Q4035" s="14">
        <f t="shared" si="133"/>
        <v>17.899999999999999</v>
      </c>
      <c r="R4035" s="169">
        <f t="shared" si="134"/>
        <v>17.733333333333331</v>
      </c>
    </row>
    <row r="4036" spans="13:18" x14ac:dyDescent="0.2">
      <c r="M4036" s="168" t="s">
        <v>63</v>
      </c>
      <c r="N4036" s="14" t="s">
        <v>64</v>
      </c>
      <c r="O4036" s="167">
        <v>41988</v>
      </c>
      <c r="P4036" s="14">
        <v>2.5</v>
      </c>
      <c r="Q4036" s="14">
        <f t="shared" si="133"/>
        <v>14.5</v>
      </c>
      <c r="R4036" s="169">
        <f t="shared" si="134"/>
        <v>17.166666666666668</v>
      </c>
    </row>
    <row r="4037" spans="13:18" x14ac:dyDescent="0.2">
      <c r="M4037" s="168" t="s">
        <v>63</v>
      </c>
      <c r="N4037" s="14" t="s">
        <v>64</v>
      </c>
      <c r="O4037" s="167">
        <v>41989</v>
      </c>
      <c r="P4037" s="14">
        <v>-1.2</v>
      </c>
      <c r="Q4037" s="14">
        <f t="shared" si="133"/>
        <v>18.2</v>
      </c>
      <c r="R4037" s="169">
        <f t="shared" si="134"/>
        <v>16.866666666666664</v>
      </c>
    </row>
    <row r="4038" spans="13:18" x14ac:dyDescent="0.2">
      <c r="M4038" s="168" t="s">
        <v>63</v>
      </c>
      <c r="N4038" s="14" t="s">
        <v>64</v>
      </c>
      <c r="O4038" s="167">
        <v>41990</v>
      </c>
      <c r="P4038" s="14">
        <v>-6.6</v>
      </c>
      <c r="Q4038" s="14">
        <f t="shared" si="133"/>
        <v>23.6</v>
      </c>
      <c r="R4038" s="169">
        <f t="shared" si="134"/>
        <v>18.766666666666669</v>
      </c>
    </row>
    <row r="4039" spans="13:18" x14ac:dyDescent="0.2">
      <c r="M4039" s="168" t="s">
        <v>63</v>
      </c>
      <c r="N4039" s="14" t="s">
        <v>64</v>
      </c>
      <c r="O4039" s="167">
        <v>41991</v>
      </c>
      <c r="P4039" s="14">
        <v>-3.4</v>
      </c>
      <c r="Q4039" s="14">
        <f t="shared" si="133"/>
        <v>20.399999999999999</v>
      </c>
      <c r="R4039" s="169">
        <f t="shared" si="134"/>
        <v>20.733333333333331</v>
      </c>
    </row>
    <row r="4040" spans="13:18" x14ac:dyDescent="0.2">
      <c r="M4040" s="168" t="s">
        <v>63</v>
      </c>
      <c r="N4040" s="14" t="s">
        <v>64</v>
      </c>
      <c r="O4040" s="167">
        <v>41992</v>
      </c>
      <c r="P4040" s="14">
        <v>-2.8</v>
      </c>
      <c r="Q4040" s="14">
        <f t="shared" si="133"/>
        <v>19.8</v>
      </c>
      <c r="R4040" s="169">
        <f t="shared" si="134"/>
        <v>21.266666666666666</v>
      </c>
    </row>
    <row r="4041" spans="13:18" x14ac:dyDescent="0.2">
      <c r="M4041" s="168" t="s">
        <v>63</v>
      </c>
      <c r="N4041" s="14" t="s">
        <v>64</v>
      </c>
      <c r="O4041" s="167">
        <v>41993</v>
      </c>
      <c r="P4041" s="14">
        <v>-8.1</v>
      </c>
      <c r="Q4041" s="14">
        <f t="shared" si="133"/>
        <v>25.1</v>
      </c>
      <c r="R4041" s="169">
        <f t="shared" si="134"/>
        <v>21.766666666666669</v>
      </c>
    </row>
    <row r="4042" spans="13:18" x14ac:dyDescent="0.2">
      <c r="M4042" s="168" t="s">
        <v>63</v>
      </c>
      <c r="N4042" s="14" t="s">
        <v>64</v>
      </c>
      <c r="O4042" s="167">
        <v>41994</v>
      </c>
      <c r="P4042" s="14">
        <v>-10.4</v>
      </c>
      <c r="Q4042" s="14">
        <f t="shared" si="133"/>
        <v>27.4</v>
      </c>
      <c r="R4042" s="169">
        <f t="shared" si="134"/>
        <v>24.100000000000005</v>
      </c>
    </row>
    <row r="4043" spans="13:18" x14ac:dyDescent="0.2">
      <c r="M4043" s="168" t="s">
        <v>63</v>
      </c>
      <c r="N4043" s="14" t="s">
        <v>64</v>
      </c>
      <c r="O4043" s="167">
        <v>41995</v>
      </c>
      <c r="P4043" s="14">
        <v>-5.4</v>
      </c>
      <c r="Q4043" s="14">
        <f t="shared" si="133"/>
        <v>22.4</v>
      </c>
      <c r="R4043" s="169">
        <f t="shared" si="134"/>
        <v>24.966666666666669</v>
      </c>
    </row>
    <row r="4044" spans="13:18" x14ac:dyDescent="0.2">
      <c r="M4044" s="168" t="s">
        <v>63</v>
      </c>
      <c r="N4044" s="14" t="s">
        <v>64</v>
      </c>
      <c r="O4044" s="167">
        <v>41996</v>
      </c>
      <c r="P4044" s="14">
        <v>-12.5</v>
      </c>
      <c r="Q4044" s="14">
        <f t="shared" si="133"/>
        <v>29.5</v>
      </c>
      <c r="R4044" s="169">
        <f t="shared" si="134"/>
        <v>26.433333333333334</v>
      </c>
    </row>
    <row r="4045" spans="13:18" x14ac:dyDescent="0.2">
      <c r="M4045" s="168" t="s">
        <v>63</v>
      </c>
      <c r="N4045" s="14" t="s">
        <v>64</v>
      </c>
      <c r="O4045" s="167">
        <v>41997</v>
      </c>
      <c r="P4045" s="14">
        <v>-16.100000000000001</v>
      </c>
      <c r="Q4045" s="14">
        <f t="shared" ref="Q4045:Q4108" si="135">IF($D$45&gt;P4045,$D$45-P4045,0)</f>
        <v>33.1</v>
      </c>
      <c r="R4045" s="169">
        <f t="shared" si="134"/>
        <v>28.333333333333332</v>
      </c>
    </row>
    <row r="4046" spans="13:18" x14ac:dyDescent="0.2">
      <c r="M4046" s="168" t="s">
        <v>63</v>
      </c>
      <c r="N4046" s="14" t="s">
        <v>64</v>
      </c>
      <c r="O4046" s="167">
        <v>41998</v>
      </c>
      <c r="P4046" s="14">
        <v>-20.5</v>
      </c>
      <c r="Q4046" s="14">
        <f t="shared" si="135"/>
        <v>37.5</v>
      </c>
      <c r="R4046" s="169">
        <f t="shared" si="134"/>
        <v>33.366666666666667</v>
      </c>
    </row>
    <row r="4047" spans="13:18" x14ac:dyDescent="0.2">
      <c r="M4047" s="168" t="s">
        <v>63</v>
      </c>
      <c r="N4047" s="14" t="s">
        <v>64</v>
      </c>
      <c r="O4047" s="167">
        <v>41999</v>
      </c>
      <c r="P4047" s="14">
        <v>-21.9</v>
      </c>
      <c r="Q4047" s="14">
        <f t="shared" si="135"/>
        <v>38.9</v>
      </c>
      <c r="R4047" s="169">
        <f t="shared" ref="R4047:R4110" si="136">AVERAGE(Q4045:Q4047)</f>
        <v>36.5</v>
      </c>
    </row>
    <row r="4048" spans="13:18" x14ac:dyDescent="0.2">
      <c r="M4048" s="168" t="s">
        <v>63</v>
      </c>
      <c r="N4048" s="14" t="s">
        <v>64</v>
      </c>
      <c r="O4048" s="167">
        <v>42000</v>
      </c>
      <c r="P4048" s="14">
        <v>-22.8</v>
      </c>
      <c r="Q4048" s="14">
        <f t="shared" si="135"/>
        <v>39.799999999999997</v>
      </c>
      <c r="R4048" s="169">
        <f t="shared" si="136"/>
        <v>38.733333333333334</v>
      </c>
    </row>
    <row r="4049" spans="13:18" x14ac:dyDescent="0.2">
      <c r="M4049" s="168" t="s">
        <v>63</v>
      </c>
      <c r="N4049" s="14" t="s">
        <v>64</v>
      </c>
      <c r="O4049" s="167">
        <v>42001</v>
      </c>
      <c r="P4049" s="14">
        <v>-21</v>
      </c>
      <c r="Q4049" s="14">
        <f t="shared" si="135"/>
        <v>38</v>
      </c>
      <c r="R4049" s="169">
        <f t="shared" si="136"/>
        <v>38.9</v>
      </c>
    </row>
    <row r="4050" spans="13:18" x14ac:dyDescent="0.2">
      <c r="M4050" s="168" t="s">
        <v>63</v>
      </c>
      <c r="N4050" s="14" t="s">
        <v>64</v>
      </c>
      <c r="O4050" s="167">
        <v>42002</v>
      </c>
      <c r="P4050" s="14">
        <v>-13.4</v>
      </c>
      <c r="Q4050" s="14">
        <f t="shared" si="135"/>
        <v>30.4</v>
      </c>
      <c r="R4050" s="169">
        <f t="shared" si="136"/>
        <v>36.066666666666663</v>
      </c>
    </row>
    <row r="4051" spans="13:18" x14ac:dyDescent="0.2">
      <c r="M4051" s="168" t="s">
        <v>63</v>
      </c>
      <c r="N4051" s="14" t="s">
        <v>64</v>
      </c>
      <c r="O4051" s="167">
        <v>42003</v>
      </c>
      <c r="P4051" s="14">
        <v>-10.1</v>
      </c>
      <c r="Q4051" s="14">
        <f t="shared" si="135"/>
        <v>27.1</v>
      </c>
      <c r="R4051" s="169">
        <f t="shared" si="136"/>
        <v>31.833333333333332</v>
      </c>
    </row>
    <row r="4052" spans="13:18" x14ac:dyDescent="0.2">
      <c r="M4052" s="168" t="s">
        <v>63</v>
      </c>
      <c r="N4052" s="14" t="s">
        <v>64</v>
      </c>
      <c r="O4052" s="167">
        <v>42004</v>
      </c>
      <c r="P4052" s="14">
        <v>-5.2</v>
      </c>
      <c r="Q4052" s="14">
        <f t="shared" si="135"/>
        <v>22.2</v>
      </c>
      <c r="R4052" s="169">
        <f t="shared" si="136"/>
        <v>26.566666666666666</v>
      </c>
    </row>
    <row r="4053" spans="13:18" x14ac:dyDescent="0.2">
      <c r="M4053" s="168" t="s">
        <v>63</v>
      </c>
      <c r="N4053" s="14" t="s">
        <v>64</v>
      </c>
      <c r="O4053" s="167">
        <v>42005</v>
      </c>
      <c r="P4053" s="14">
        <v>1.7</v>
      </c>
      <c r="Q4053" s="14">
        <f t="shared" si="135"/>
        <v>15.3</v>
      </c>
      <c r="R4053" s="169">
        <f t="shared" si="136"/>
        <v>21.533333333333331</v>
      </c>
    </row>
    <row r="4054" spans="13:18" x14ac:dyDescent="0.2">
      <c r="M4054" s="168" t="s">
        <v>63</v>
      </c>
      <c r="N4054" s="14" t="s">
        <v>64</v>
      </c>
      <c r="O4054" s="167">
        <v>42006</v>
      </c>
      <c r="P4054" s="14">
        <v>3.7</v>
      </c>
      <c r="Q4054" s="14">
        <f t="shared" si="135"/>
        <v>13.3</v>
      </c>
      <c r="R4054" s="169">
        <f t="shared" si="136"/>
        <v>16.933333333333334</v>
      </c>
    </row>
    <row r="4055" spans="13:18" x14ac:dyDescent="0.2">
      <c r="M4055" s="168" t="s">
        <v>63</v>
      </c>
      <c r="N4055" s="14" t="s">
        <v>64</v>
      </c>
      <c r="O4055" s="167">
        <v>42007</v>
      </c>
      <c r="P4055" s="14">
        <v>0.6</v>
      </c>
      <c r="Q4055" s="14">
        <f t="shared" si="135"/>
        <v>16.399999999999999</v>
      </c>
      <c r="R4055" s="169">
        <f t="shared" si="136"/>
        <v>15</v>
      </c>
    </row>
    <row r="4056" spans="13:18" x14ac:dyDescent="0.2">
      <c r="M4056" s="168" t="s">
        <v>63</v>
      </c>
      <c r="N4056" s="14" t="s">
        <v>64</v>
      </c>
      <c r="O4056" s="167">
        <v>42008</v>
      </c>
      <c r="P4056" s="14">
        <v>-3.4</v>
      </c>
      <c r="Q4056" s="14">
        <f t="shared" si="135"/>
        <v>20.399999999999999</v>
      </c>
      <c r="R4056" s="169">
        <f t="shared" si="136"/>
        <v>16.7</v>
      </c>
    </row>
    <row r="4057" spans="13:18" x14ac:dyDescent="0.2">
      <c r="M4057" s="168" t="s">
        <v>63</v>
      </c>
      <c r="N4057" s="14" t="s">
        <v>64</v>
      </c>
      <c r="O4057" s="167">
        <v>42009</v>
      </c>
      <c r="P4057" s="14">
        <v>-8.3000000000000007</v>
      </c>
      <c r="Q4057" s="14">
        <f t="shared" si="135"/>
        <v>25.3</v>
      </c>
      <c r="R4057" s="169">
        <f t="shared" si="136"/>
        <v>20.7</v>
      </c>
    </row>
    <row r="4058" spans="13:18" x14ac:dyDescent="0.2">
      <c r="M4058" s="168" t="s">
        <v>63</v>
      </c>
      <c r="N4058" s="14" t="s">
        <v>64</v>
      </c>
      <c r="O4058" s="167">
        <v>42010</v>
      </c>
      <c r="P4058" s="14">
        <v>-0.9</v>
      </c>
      <c r="Q4058" s="14">
        <f t="shared" si="135"/>
        <v>17.899999999999999</v>
      </c>
      <c r="R4058" s="169">
        <f t="shared" si="136"/>
        <v>21.2</v>
      </c>
    </row>
    <row r="4059" spans="13:18" x14ac:dyDescent="0.2">
      <c r="M4059" s="168" t="s">
        <v>63</v>
      </c>
      <c r="N4059" s="14" t="s">
        <v>64</v>
      </c>
      <c r="O4059" s="167">
        <v>42011</v>
      </c>
      <c r="P4059" s="14">
        <v>0.2</v>
      </c>
      <c r="Q4059" s="14">
        <f t="shared" si="135"/>
        <v>16.8</v>
      </c>
      <c r="R4059" s="169">
        <f t="shared" si="136"/>
        <v>20</v>
      </c>
    </row>
    <row r="4060" spans="13:18" x14ac:dyDescent="0.2">
      <c r="M4060" s="168" t="s">
        <v>63</v>
      </c>
      <c r="N4060" s="14" t="s">
        <v>64</v>
      </c>
      <c r="O4060" s="167">
        <v>42012</v>
      </c>
      <c r="P4060" s="14">
        <v>1.1000000000000001</v>
      </c>
      <c r="Q4060" s="14">
        <f t="shared" si="135"/>
        <v>15.9</v>
      </c>
      <c r="R4060" s="169">
        <f t="shared" si="136"/>
        <v>16.866666666666667</v>
      </c>
    </row>
    <row r="4061" spans="13:18" x14ac:dyDescent="0.2">
      <c r="M4061" s="168" t="s">
        <v>63</v>
      </c>
      <c r="N4061" s="14" t="s">
        <v>64</v>
      </c>
      <c r="O4061" s="167">
        <v>42013</v>
      </c>
      <c r="P4061" s="14">
        <v>-6.6</v>
      </c>
      <c r="Q4061" s="14">
        <f t="shared" si="135"/>
        <v>23.6</v>
      </c>
      <c r="R4061" s="169">
        <f t="shared" si="136"/>
        <v>18.766666666666669</v>
      </c>
    </row>
    <row r="4062" spans="13:18" x14ac:dyDescent="0.2">
      <c r="M4062" s="168" t="s">
        <v>63</v>
      </c>
      <c r="N4062" s="14" t="s">
        <v>64</v>
      </c>
      <c r="O4062" s="167">
        <v>42014</v>
      </c>
      <c r="P4062" s="14">
        <v>-6.2</v>
      </c>
      <c r="Q4062" s="14">
        <f t="shared" si="135"/>
        <v>23.2</v>
      </c>
      <c r="R4062" s="169">
        <f t="shared" si="136"/>
        <v>20.900000000000002</v>
      </c>
    </row>
    <row r="4063" spans="13:18" x14ac:dyDescent="0.2">
      <c r="M4063" s="168" t="s">
        <v>63</v>
      </c>
      <c r="N4063" s="14" t="s">
        <v>64</v>
      </c>
      <c r="O4063" s="167">
        <v>42015</v>
      </c>
      <c r="P4063" s="14">
        <v>-7</v>
      </c>
      <c r="Q4063" s="14">
        <f t="shared" si="135"/>
        <v>24</v>
      </c>
      <c r="R4063" s="169">
        <f t="shared" si="136"/>
        <v>23.599999999999998</v>
      </c>
    </row>
    <row r="4064" spans="13:18" x14ac:dyDescent="0.2">
      <c r="M4064" s="168" t="s">
        <v>63</v>
      </c>
      <c r="N4064" s="14" t="s">
        <v>64</v>
      </c>
      <c r="O4064" s="167">
        <v>42016</v>
      </c>
      <c r="P4064" s="14">
        <v>-9.3000000000000007</v>
      </c>
      <c r="Q4064" s="14">
        <f t="shared" si="135"/>
        <v>26.3</v>
      </c>
      <c r="R4064" s="169">
        <f t="shared" si="136"/>
        <v>24.5</v>
      </c>
    </row>
    <row r="4065" spans="13:18" x14ac:dyDescent="0.2">
      <c r="M4065" s="168" t="s">
        <v>63</v>
      </c>
      <c r="N4065" s="14" t="s">
        <v>64</v>
      </c>
      <c r="O4065" s="167">
        <v>42017</v>
      </c>
      <c r="P4065" s="14">
        <v>-0.6</v>
      </c>
      <c r="Q4065" s="14">
        <f t="shared" si="135"/>
        <v>17.600000000000001</v>
      </c>
      <c r="R4065" s="169">
        <f t="shared" si="136"/>
        <v>22.633333333333336</v>
      </c>
    </row>
    <row r="4066" spans="13:18" x14ac:dyDescent="0.2">
      <c r="M4066" s="168" t="s">
        <v>63</v>
      </c>
      <c r="N4066" s="14" t="s">
        <v>64</v>
      </c>
      <c r="O4066" s="167">
        <v>42018</v>
      </c>
      <c r="P4066" s="14">
        <v>-1.6</v>
      </c>
      <c r="Q4066" s="14">
        <f t="shared" si="135"/>
        <v>18.600000000000001</v>
      </c>
      <c r="R4066" s="169">
        <f t="shared" si="136"/>
        <v>20.833333333333336</v>
      </c>
    </row>
    <row r="4067" spans="13:18" x14ac:dyDescent="0.2">
      <c r="M4067" s="168" t="s">
        <v>63</v>
      </c>
      <c r="N4067" s="14" t="s">
        <v>64</v>
      </c>
      <c r="O4067" s="167">
        <v>42019</v>
      </c>
      <c r="P4067" s="14">
        <v>-0.2</v>
      </c>
      <c r="Q4067" s="14">
        <f t="shared" si="135"/>
        <v>17.2</v>
      </c>
      <c r="R4067" s="169">
        <f t="shared" si="136"/>
        <v>17.8</v>
      </c>
    </row>
    <row r="4068" spans="13:18" x14ac:dyDescent="0.2">
      <c r="M4068" s="168" t="s">
        <v>63</v>
      </c>
      <c r="N4068" s="14" t="s">
        <v>64</v>
      </c>
      <c r="O4068" s="167">
        <v>42020</v>
      </c>
      <c r="P4068" s="14">
        <v>2.1</v>
      </c>
      <c r="Q4068" s="14">
        <f t="shared" si="135"/>
        <v>14.9</v>
      </c>
      <c r="R4068" s="169">
        <f t="shared" si="136"/>
        <v>16.899999999999999</v>
      </c>
    </row>
    <row r="4069" spans="13:18" x14ac:dyDescent="0.2">
      <c r="M4069" s="168" t="s">
        <v>63</v>
      </c>
      <c r="N4069" s="14" t="s">
        <v>64</v>
      </c>
      <c r="O4069" s="167">
        <v>42021</v>
      </c>
      <c r="P4069" s="14">
        <v>-1.3</v>
      </c>
      <c r="Q4069" s="14">
        <f t="shared" si="135"/>
        <v>18.3</v>
      </c>
      <c r="R4069" s="169">
        <f t="shared" si="136"/>
        <v>16.8</v>
      </c>
    </row>
    <row r="4070" spans="13:18" x14ac:dyDescent="0.2">
      <c r="M4070" s="168" t="s">
        <v>63</v>
      </c>
      <c r="N4070" s="14" t="s">
        <v>64</v>
      </c>
      <c r="O4070" s="167">
        <v>42022</v>
      </c>
      <c r="P4070" s="14">
        <v>-8.1</v>
      </c>
      <c r="Q4070" s="14">
        <f t="shared" si="135"/>
        <v>25.1</v>
      </c>
      <c r="R4070" s="169">
        <f t="shared" si="136"/>
        <v>19.433333333333334</v>
      </c>
    </row>
    <row r="4071" spans="13:18" x14ac:dyDescent="0.2">
      <c r="M4071" s="168" t="s">
        <v>63</v>
      </c>
      <c r="N4071" s="14" t="s">
        <v>64</v>
      </c>
      <c r="O4071" s="167">
        <v>42023</v>
      </c>
      <c r="P4071" s="14">
        <v>-4.9000000000000004</v>
      </c>
      <c r="Q4071" s="14">
        <f t="shared" si="135"/>
        <v>21.9</v>
      </c>
      <c r="R4071" s="169">
        <f t="shared" si="136"/>
        <v>21.766666666666669</v>
      </c>
    </row>
    <row r="4072" spans="13:18" x14ac:dyDescent="0.2">
      <c r="M4072" s="168" t="s">
        <v>63</v>
      </c>
      <c r="N4072" s="14" t="s">
        <v>64</v>
      </c>
      <c r="O4072" s="167">
        <v>42024</v>
      </c>
      <c r="P4072" s="14">
        <v>-2.9</v>
      </c>
      <c r="Q4072" s="14">
        <f t="shared" si="135"/>
        <v>19.899999999999999</v>
      </c>
      <c r="R4072" s="169">
        <f t="shared" si="136"/>
        <v>22.3</v>
      </c>
    </row>
    <row r="4073" spans="13:18" x14ac:dyDescent="0.2">
      <c r="M4073" s="168" t="s">
        <v>63</v>
      </c>
      <c r="N4073" s="14" t="s">
        <v>64</v>
      </c>
      <c r="O4073" s="167">
        <v>42025</v>
      </c>
      <c r="P4073" s="14">
        <v>-1.9</v>
      </c>
      <c r="Q4073" s="14">
        <f t="shared" si="135"/>
        <v>18.899999999999999</v>
      </c>
      <c r="R4073" s="169">
        <f t="shared" si="136"/>
        <v>20.233333333333331</v>
      </c>
    </row>
    <row r="4074" spans="13:18" x14ac:dyDescent="0.2">
      <c r="M4074" s="168" t="s">
        <v>63</v>
      </c>
      <c r="N4074" s="14" t="s">
        <v>64</v>
      </c>
      <c r="O4074" s="167">
        <v>42026</v>
      </c>
      <c r="P4074" s="14">
        <v>-5</v>
      </c>
      <c r="Q4074" s="14">
        <f t="shared" si="135"/>
        <v>22</v>
      </c>
      <c r="R4074" s="169">
        <f t="shared" si="136"/>
        <v>20.266666666666666</v>
      </c>
    </row>
    <row r="4075" spans="13:18" x14ac:dyDescent="0.2">
      <c r="M4075" s="168" t="s">
        <v>63</v>
      </c>
      <c r="N4075" s="14" t="s">
        <v>64</v>
      </c>
      <c r="O4075" s="167">
        <v>42027</v>
      </c>
      <c r="P4075" s="14">
        <v>-11.8</v>
      </c>
      <c r="Q4075" s="14">
        <f t="shared" si="135"/>
        <v>28.8</v>
      </c>
      <c r="R4075" s="169">
        <f t="shared" si="136"/>
        <v>23.233333333333334</v>
      </c>
    </row>
    <row r="4076" spans="13:18" x14ac:dyDescent="0.2">
      <c r="M4076" s="168" t="s">
        <v>63</v>
      </c>
      <c r="N4076" s="14" t="s">
        <v>64</v>
      </c>
      <c r="O4076" s="167">
        <v>42028</v>
      </c>
      <c r="P4076" s="14">
        <v>-0.8</v>
      </c>
      <c r="Q4076" s="14">
        <f t="shared" si="135"/>
        <v>17.8</v>
      </c>
      <c r="R4076" s="169">
        <f t="shared" si="136"/>
        <v>22.866666666666664</v>
      </c>
    </row>
    <row r="4077" spans="13:18" x14ac:dyDescent="0.2">
      <c r="M4077" s="168" t="s">
        <v>63</v>
      </c>
      <c r="N4077" s="14" t="s">
        <v>64</v>
      </c>
      <c r="O4077" s="167">
        <v>42029</v>
      </c>
      <c r="P4077" s="14">
        <v>-6.7</v>
      </c>
      <c r="Q4077" s="14">
        <f t="shared" si="135"/>
        <v>23.7</v>
      </c>
      <c r="R4077" s="169">
        <f t="shared" si="136"/>
        <v>23.433333333333334</v>
      </c>
    </row>
    <row r="4078" spans="13:18" x14ac:dyDescent="0.2">
      <c r="M4078" s="168" t="s">
        <v>63</v>
      </c>
      <c r="N4078" s="14" t="s">
        <v>64</v>
      </c>
      <c r="O4078" s="167">
        <v>42030</v>
      </c>
      <c r="P4078" s="14">
        <v>-0.1</v>
      </c>
      <c r="Q4078" s="14">
        <f t="shared" si="135"/>
        <v>17.100000000000001</v>
      </c>
      <c r="R4078" s="169">
        <f t="shared" si="136"/>
        <v>19.533333333333335</v>
      </c>
    </row>
    <row r="4079" spans="13:18" x14ac:dyDescent="0.2">
      <c r="M4079" s="168" t="s">
        <v>63</v>
      </c>
      <c r="N4079" s="14" t="s">
        <v>64</v>
      </c>
      <c r="O4079" s="167">
        <v>42031</v>
      </c>
      <c r="P4079" s="14">
        <v>-6.3</v>
      </c>
      <c r="Q4079" s="14">
        <f t="shared" si="135"/>
        <v>23.3</v>
      </c>
      <c r="R4079" s="169">
        <f t="shared" si="136"/>
        <v>21.366666666666664</v>
      </c>
    </row>
    <row r="4080" spans="13:18" x14ac:dyDescent="0.2">
      <c r="M4080" s="168" t="s">
        <v>63</v>
      </c>
      <c r="N4080" s="14" t="s">
        <v>64</v>
      </c>
      <c r="O4080" s="167">
        <v>42032</v>
      </c>
      <c r="P4080" s="14">
        <v>1.4</v>
      </c>
      <c r="Q4080" s="14">
        <f t="shared" si="135"/>
        <v>15.6</v>
      </c>
      <c r="R4080" s="169">
        <f t="shared" si="136"/>
        <v>18.666666666666668</v>
      </c>
    </row>
    <row r="4081" spans="13:18" x14ac:dyDescent="0.2">
      <c r="M4081" s="168" t="s">
        <v>63</v>
      </c>
      <c r="N4081" s="14" t="s">
        <v>64</v>
      </c>
      <c r="O4081" s="167">
        <v>42033</v>
      </c>
      <c r="P4081" s="14">
        <v>0.6</v>
      </c>
      <c r="Q4081" s="14">
        <f t="shared" si="135"/>
        <v>16.399999999999999</v>
      </c>
      <c r="R4081" s="169">
        <f t="shared" si="136"/>
        <v>18.433333333333334</v>
      </c>
    </row>
    <row r="4082" spans="13:18" x14ac:dyDescent="0.2">
      <c r="M4082" s="168" t="s">
        <v>63</v>
      </c>
      <c r="N4082" s="14" t="s">
        <v>64</v>
      </c>
      <c r="O4082" s="167">
        <v>42034</v>
      </c>
      <c r="P4082" s="14">
        <v>-0.8</v>
      </c>
      <c r="Q4082" s="14">
        <f t="shared" si="135"/>
        <v>17.8</v>
      </c>
      <c r="R4082" s="169">
        <f t="shared" si="136"/>
        <v>16.599999999999998</v>
      </c>
    </row>
    <row r="4083" spans="13:18" x14ac:dyDescent="0.2">
      <c r="M4083" s="168" t="s">
        <v>63</v>
      </c>
      <c r="N4083" s="14" t="s">
        <v>64</v>
      </c>
      <c r="O4083" s="167">
        <v>42035</v>
      </c>
      <c r="P4083" s="14">
        <v>-1.2</v>
      </c>
      <c r="Q4083" s="14">
        <f t="shared" si="135"/>
        <v>18.2</v>
      </c>
      <c r="R4083" s="169">
        <f t="shared" si="136"/>
        <v>17.466666666666669</v>
      </c>
    </row>
    <row r="4084" spans="13:18" x14ac:dyDescent="0.2">
      <c r="M4084" s="168" t="s">
        <v>63</v>
      </c>
      <c r="N4084" s="14" t="s">
        <v>64</v>
      </c>
      <c r="O4084" s="167">
        <v>42036</v>
      </c>
      <c r="P4084" s="14">
        <v>-3.7</v>
      </c>
      <c r="Q4084" s="14">
        <f t="shared" si="135"/>
        <v>20.7</v>
      </c>
      <c r="R4084" s="169">
        <f t="shared" si="136"/>
        <v>18.900000000000002</v>
      </c>
    </row>
    <row r="4085" spans="13:18" x14ac:dyDescent="0.2">
      <c r="M4085" s="168" t="s">
        <v>63</v>
      </c>
      <c r="N4085" s="14" t="s">
        <v>64</v>
      </c>
      <c r="O4085" s="167">
        <v>42037</v>
      </c>
      <c r="P4085" s="14">
        <v>-5.6</v>
      </c>
      <c r="Q4085" s="14">
        <f t="shared" si="135"/>
        <v>22.6</v>
      </c>
      <c r="R4085" s="169">
        <f t="shared" si="136"/>
        <v>20.5</v>
      </c>
    </row>
    <row r="4086" spans="13:18" x14ac:dyDescent="0.2">
      <c r="M4086" s="168" t="s">
        <v>63</v>
      </c>
      <c r="N4086" s="14" t="s">
        <v>64</v>
      </c>
      <c r="O4086" s="167">
        <v>42038</v>
      </c>
      <c r="P4086" s="14">
        <v>-10</v>
      </c>
      <c r="Q4086" s="14">
        <f t="shared" si="135"/>
        <v>27</v>
      </c>
      <c r="R4086" s="169">
        <f t="shared" si="136"/>
        <v>23.433333333333334</v>
      </c>
    </row>
    <row r="4087" spans="13:18" x14ac:dyDescent="0.2">
      <c r="M4087" s="168" t="s">
        <v>63</v>
      </c>
      <c r="N4087" s="14" t="s">
        <v>64</v>
      </c>
      <c r="O4087" s="167">
        <v>42039</v>
      </c>
      <c r="P4087" s="14">
        <v>-15.2</v>
      </c>
      <c r="Q4087" s="14">
        <f t="shared" si="135"/>
        <v>32.200000000000003</v>
      </c>
      <c r="R4087" s="169">
        <f t="shared" si="136"/>
        <v>27.266666666666669</v>
      </c>
    </row>
    <row r="4088" spans="13:18" x14ac:dyDescent="0.2">
      <c r="M4088" s="168" t="s">
        <v>63</v>
      </c>
      <c r="N4088" s="14" t="s">
        <v>64</v>
      </c>
      <c r="O4088" s="167">
        <v>42040</v>
      </c>
      <c r="P4088" s="14">
        <v>-16.100000000000001</v>
      </c>
      <c r="Q4088" s="14">
        <f t="shared" si="135"/>
        <v>33.1</v>
      </c>
      <c r="R4088" s="169">
        <f t="shared" si="136"/>
        <v>30.766666666666669</v>
      </c>
    </row>
    <row r="4089" spans="13:18" x14ac:dyDescent="0.2">
      <c r="M4089" s="168" t="s">
        <v>63</v>
      </c>
      <c r="N4089" s="14" t="s">
        <v>64</v>
      </c>
      <c r="O4089" s="167">
        <v>42041</v>
      </c>
      <c r="P4089" s="14">
        <v>-10.6</v>
      </c>
      <c r="Q4089" s="14">
        <f t="shared" si="135"/>
        <v>27.6</v>
      </c>
      <c r="R4089" s="169">
        <f t="shared" si="136"/>
        <v>30.966666666666669</v>
      </c>
    </row>
    <row r="4090" spans="13:18" x14ac:dyDescent="0.2">
      <c r="M4090" s="168" t="s">
        <v>63</v>
      </c>
      <c r="N4090" s="14" t="s">
        <v>64</v>
      </c>
      <c r="O4090" s="167">
        <v>42042</v>
      </c>
      <c r="P4090" s="14">
        <v>-5.0999999999999996</v>
      </c>
      <c r="Q4090" s="14">
        <f t="shared" si="135"/>
        <v>22.1</v>
      </c>
      <c r="R4090" s="169">
        <f t="shared" si="136"/>
        <v>27.600000000000005</v>
      </c>
    </row>
    <row r="4091" spans="13:18" x14ac:dyDescent="0.2">
      <c r="M4091" s="168" t="s">
        <v>63</v>
      </c>
      <c r="N4091" s="14" t="s">
        <v>64</v>
      </c>
      <c r="O4091" s="167">
        <v>42043</v>
      </c>
      <c r="P4091" s="14">
        <v>-2.8</v>
      </c>
      <c r="Q4091" s="14">
        <f t="shared" si="135"/>
        <v>19.8</v>
      </c>
      <c r="R4091" s="169">
        <f t="shared" si="136"/>
        <v>23.166666666666668</v>
      </c>
    </row>
    <row r="4092" spans="13:18" x14ac:dyDescent="0.2">
      <c r="M4092" s="168" t="s">
        <v>63</v>
      </c>
      <c r="N4092" s="14" t="s">
        <v>64</v>
      </c>
      <c r="O4092" s="167">
        <v>42044</v>
      </c>
      <c r="P4092" s="14">
        <v>-2.1</v>
      </c>
      <c r="Q4092" s="14">
        <f t="shared" si="135"/>
        <v>19.100000000000001</v>
      </c>
      <c r="R4092" s="169">
        <f t="shared" si="136"/>
        <v>20.333333333333336</v>
      </c>
    </row>
    <row r="4093" spans="13:18" x14ac:dyDescent="0.2">
      <c r="M4093" s="168" t="s">
        <v>63</v>
      </c>
      <c r="N4093" s="14" t="s">
        <v>64</v>
      </c>
      <c r="O4093" s="167">
        <v>42045</v>
      </c>
      <c r="P4093" s="14">
        <v>-1.2</v>
      </c>
      <c r="Q4093" s="14">
        <f t="shared" si="135"/>
        <v>18.2</v>
      </c>
      <c r="R4093" s="169">
        <f t="shared" si="136"/>
        <v>19.033333333333335</v>
      </c>
    </row>
    <row r="4094" spans="13:18" x14ac:dyDescent="0.2">
      <c r="M4094" s="168" t="s">
        <v>63</v>
      </c>
      <c r="N4094" s="14" t="s">
        <v>64</v>
      </c>
      <c r="O4094" s="167">
        <v>42046</v>
      </c>
      <c r="P4094" s="14">
        <v>1.5</v>
      </c>
      <c r="Q4094" s="14">
        <f t="shared" si="135"/>
        <v>15.5</v>
      </c>
      <c r="R4094" s="169">
        <f t="shared" si="136"/>
        <v>17.599999999999998</v>
      </c>
    </row>
    <row r="4095" spans="13:18" x14ac:dyDescent="0.2">
      <c r="M4095" s="168" t="s">
        <v>63</v>
      </c>
      <c r="N4095" s="14" t="s">
        <v>64</v>
      </c>
      <c r="O4095" s="167">
        <v>42047</v>
      </c>
      <c r="P4095" s="14">
        <v>-0.2</v>
      </c>
      <c r="Q4095" s="14">
        <f t="shared" si="135"/>
        <v>17.2</v>
      </c>
      <c r="R4095" s="169">
        <f t="shared" si="136"/>
        <v>16.966666666666669</v>
      </c>
    </row>
    <row r="4096" spans="13:18" x14ac:dyDescent="0.2">
      <c r="M4096" s="168" t="s">
        <v>63</v>
      </c>
      <c r="N4096" s="14" t="s">
        <v>64</v>
      </c>
      <c r="O4096" s="167">
        <v>42048</v>
      </c>
      <c r="P4096" s="14">
        <v>-0.3</v>
      </c>
      <c r="Q4096" s="14">
        <f t="shared" si="135"/>
        <v>17.3</v>
      </c>
      <c r="R4096" s="169">
        <f t="shared" si="136"/>
        <v>16.666666666666668</v>
      </c>
    </row>
    <row r="4097" spans="13:18" x14ac:dyDescent="0.2">
      <c r="M4097" s="168" t="s">
        <v>63</v>
      </c>
      <c r="N4097" s="14" t="s">
        <v>64</v>
      </c>
      <c r="O4097" s="167">
        <v>42049</v>
      </c>
      <c r="P4097" s="14">
        <v>-2.2999999999999998</v>
      </c>
      <c r="Q4097" s="14">
        <f t="shared" si="135"/>
        <v>19.3</v>
      </c>
      <c r="R4097" s="169">
        <f t="shared" si="136"/>
        <v>17.933333333333334</v>
      </c>
    </row>
    <row r="4098" spans="13:18" x14ac:dyDescent="0.2">
      <c r="M4098" s="168" t="s">
        <v>63</v>
      </c>
      <c r="N4098" s="14" t="s">
        <v>64</v>
      </c>
      <c r="O4098" s="167">
        <v>42050</v>
      </c>
      <c r="P4098" s="14">
        <v>-2.5</v>
      </c>
      <c r="Q4098" s="14">
        <f t="shared" si="135"/>
        <v>19.5</v>
      </c>
      <c r="R4098" s="169">
        <f t="shared" si="136"/>
        <v>18.7</v>
      </c>
    </row>
    <row r="4099" spans="13:18" x14ac:dyDescent="0.2">
      <c r="M4099" s="168" t="s">
        <v>63</v>
      </c>
      <c r="N4099" s="14" t="s">
        <v>64</v>
      </c>
      <c r="O4099" s="167">
        <v>42051</v>
      </c>
      <c r="P4099" s="14">
        <v>-3.4</v>
      </c>
      <c r="Q4099" s="14">
        <f t="shared" si="135"/>
        <v>20.399999999999999</v>
      </c>
      <c r="R4099" s="169">
        <f t="shared" si="136"/>
        <v>19.733333333333331</v>
      </c>
    </row>
    <row r="4100" spans="13:18" x14ac:dyDescent="0.2">
      <c r="M4100" s="168" t="s">
        <v>63</v>
      </c>
      <c r="N4100" s="14" t="s">
        <v>64</v>
      </c>
      <c r="O4100" s="167">
        <v>42052</v>
      </c>
      <c r="P4100" s="14">
        <v>0.4</v>
      </c>
      <c r="Q4100" s="14">
        <f t="shared" si="135"/>
        <v>16.600000000000001</v>
      </c>
      <c r="R4100" s="169">
        <f t="shared" si="136"/>
        <v>18.833333333333332</v>
      </c>
    </row>
    <row r="4101" spans="13:18" x14ac:dyDescent="0.2">
      <c r="M4101" s="168" t="s">
        <v>63</v>
      </c>
      <c r="N4101" s="14" t="s">
        <v>64</v>
      </c>
      <c r="O4101" s="167">
        <v>42053</v>
      </c>
      <c r="P4101" s="14">
        <v>2.9</v>
      </c>
      <c r="Q4101" s="14">
        <f t="shared" si="135"/>
        <v>14.1</v>
      </c>
      <c r="R4101" s="169">
        <f t="shared" si="136"/>
        <v>17.033333333333335</v>
      </c>
    </row>
    <row r="4102" spans="13:18" x14ac:dyDescent="0.2">
      <c r="M4102" s="168" t="s">
        <v>63</v>
      </c>
      <c r="N4102" s="14" t="s">
        <v>64</v>
      </c>
      <c r="O4102" s="167">
        <v>42054</v>
      </c>
      <c r="P4102" s="14">
        <v>4.2</v>
      </c>
      <c r="Q4102" s="14">
        <f t="shared" si="135"/>
        <v>12.8</v>
      </c>
      <c r="R4102" s="169">
        <f t="shared" si="136"/>
        <v>14.5</v>
      </c>
    </row>
    <row r="4103" spans="13:18" x14ac:dyDescent="0.2">
      <c r="M4103" s="168" t="s">
        <v>63</v>
      </c>
      <c r="N4103" s="14" t="s">
        <v>64</v>
      </c>
      <c r="O4103" s="167">
        <v>42055</v>
      </c>
      <c r="P4103" s="14">
        <v>3.3</v>
      </c>
      <c r="Q4103" s="14">
        <f t="shared" si="135"/>
        <v>13.7</v>
      </c>
      <c r="R4103" s="169">
        <f t="shared" si="136"/>
        <v>13.533333333333331</v>
      </c>
    </row>
    <row r="4104" spans="13:18" x14ac:dyDescent="0.2">
      <c r="M4104" s="168" t="s">
        <v>63</v>
      </c>
      <c r="N4104" s="14" t="s">
        <v>64</v>
      </c>
      <c r="O4104" s="167">
        <v>42056</v>
      </c>
      <c r="P4104" s="14">
        <v>-0.3</v>
      </c>
      <c r="Q4104" s="14">
        <f t="shared" si="135"/>
        <v>17.3</v>
      </c>
      <c r="R4104" s="169">
        <f t="shared" si="136"/>
        <v>14.6</v>
      </c>
    </row>
    <row r="4105" spans="13:18" x14ac:dyDescent="0.2">
      <c r="M4105" s="168" t="s">
        <v>63</v>
      </c>
      <c r="N4105" s="14" t="s">
        <v>64</v>
      </c>
      <c r="O4105" s="167">
        <v>42057</v>
      </c>
      <c r="P4105" s="14">
        <v>-2.8</v>
      </c>
      <c r="Q4105" s="14">
        <f t="shared" si="135"/>
        <v>19.8</v>
      </c>
      <c r="R4105" s="169">
        <f t="shared" si="136"/>
        <v>16.933333333333334</v>
      </c>
    </row>
    <row r="4106" spans="13:18" x14ac:dyDescent="0.2">
      <c r="M4106" s="168" t="s">
        <v>63</v>
      </c>
      <c r="N4106" s="14" t="s">
        <v>64</v>
      </c>
      <c r="O4106" s="167">
        <v>42058</v>
      </c>
      <c r="P4106" s="14">
        <v>0.5</v>
      </c>
      <c r="Q4106" s="14">
        <f t="shared" si="135"/>
        <v>16.5</v>
      </c>
      <c r="R4106" s="169">
        <f t="shared" si="136"/>
        <v>17.866666666666667</v>
      </c>
    </row>
    <row r="4107" spans="13:18" x14ac:dyDescent="0.2">
      <c r="M4107" s="168" t="s">
        <v>63</v>
      </c>
      <c r="N4107" s="14" t="s">
        <v>64</v>
      </c>
      <c r="O4107" s="167">
        <v>42059</v>
      </c>
      <c r="P4107" s="14">
        <v>1.3</v>
      </c>
      <c r="Q4107" s="14">
        <f t="shared" si="135"/>
        <v>15.7</v>
      </c>
      <c r="R4107" s="169">
        <f t="shared" si="136"/>
        <v>17.333333333333332</v>
      </c>
    </row>
    <row r="4108" spans="13:18" x14ac:dyDescent="0.2">
      <c r="M4108" s="168" t="s">
        <v>63</v>
      </c>
      <c r="N4108" s="14" t="s">
        <v>64</v>
      </c>
      <c r="O4108" s="167">
        <v>42060</v>
      </c>
      <c r="P4108" s="14">
        <v>2.2999999999999998</v>
      </c>
      <c r="Q4108" s="14">
        <f t="shared" si="135"/>
        <v>14.7</v>
      </c>
      <c r="R4108" s="169">
        <f t="shared" si="136"/>
        <v>15.633333333333335</v>
      </c>
    </row>
    <row r="4109" spans="13:18" x14ac:dyDescent="0.2">
      <c r="M4109" s="168" t="s">
        <v>63</v>
      </c>
      <c r="N4109" s="14" t="s">
        <v>64</v>
      </c>
      <c r="O4109" s="167">
        <v>42061</v>
      </c>
      <c r="P4109" s="14">
        <v>2.1</v>
      </c>
      <c r="Q4109" s="14">
        <f t="shared" ref="Q4109:Q4172" si="137">IF($D$45&gt;P4109,$D$45-P4109,0)</f>
        <v>14.9</v>
      </c>
      <c r="R4109" s="169">
        <f t="shared" si="136"/>
        <v>15.1</v>
      </c>
    </row>
    <row r="4110" spans="13:18" x14ac:dyDescent="0.2">
      <c r="M4110" s="168" t="s">
        <v>63</v>
      </c>
      <c r="N4110" s="14" t="s">
        <v>64</v>
      </c>
      <c r="O4110" s="167">
        <v>42062</v>
      </c>
      <c r="P4110" s="14">
        <v>0.9</v>
      </c>
      <c r="Q4110" s="14">
        <f t="shared" si="137"/>
        <v>16.100000000000001</v>
      </c>
      <c r="R4110" s="169">
        <f t="shared" si="136"/>
        <v>15.233333333333334</v>
      </c>
    </row>
    <row r="4111" spans="13:18" x14ac:dyDescent="0.2">
      <c r="M4111" s="168" t="s">
        <v>63</v>
      </c>
      <c r="N4111" s="14" t="s">
        <v>64</v>
      </c>
      <c r="O4111" s="167">
        <v>42063</v>
      </c>
      <c r="P4111" s="14">
        <v>0.9</v>
      </c>
      <c r="Q4111" s="14">
        <f t="shared" si="137"/>
        <v>16.100000000000001</v>
      </c>
      <c r="R4111" s="169">
        <f t="shared" ref="R4111:R4174" si="138">AVERAGE(Q4109:Q4111)</f>
        <v>15.700000000000001</v>
      </c>
    </row>
    <row r="4112" spans="13:18" x14ac:dyDescent="0.2">
      <c r="M4112" s="168" t="s">
        <v>63</v>
      </c>
      <c r="N4112" s="14" t="s">
        <v>64</v>
      </c>
      <c r="O4112" s="167">
        <v>42064</v>
      </c>
      <c r="P4112" s="14">
        <v>1</v>
      </c>
      <c r="Q4112" s="14">
        <f t="shared" si="137"/>
        <v>16</v>
      </c>
      <c r="R4112" s="169">
        <f t="shared" si="138"/>
        <v>16.066666666666666</v>
      </c>
    </row>
    <row r="4113" spans="13:18" x14ac:dyDescent="0.2">
      <c r="M4113" s="168" t="s">
        <v>63</v>
      </c>
      <c r="N4113" s="14" t="s">
        <v>64</v>
      </c>
      <c r="O4113" s="167">
        <v>42065</v>
      </c>
      <c r="P4113" s="14">
        <v>2.2999999999999998</v>
      </c>
      <c r="Q4113" s="14">
        <f t="shared" si="137"/>
        <v>14.7</v>
      </c>
      <c r="R4113" s="169">
        <f t="shared" si="138"/>
        <v>15.6</v>
      </c>
    </row>
    <row r="4114" spans="13:18" x14ac:dyDescent="0.2">
      <c r="M4114" s="168" t="s">
        <v>63</v>
      </c>
      <c r="N4114" s="14" t="s">
        <v>64</v>
      </c>
      <c r="O4114" s="167">
        <v>42066</v>
      </c>
      <c r="P4114" s="14">
        <v>0.7</v>
      </c>
      <c r="Q4114" s="14">
        <f t="shared" si="137"/>
        <v>16.3</v>
      </c>
      <c r="R4114" s="169">
        <f t="shared" si="138"/>
        <v>15.666666666666666</v>
      </c>
    </row>
    <row r="4115" spans="13:18" x14ac:dyDescent="0.2">
      <c r="M4115" s="168" t="s">
        <v>63</v>
      </c>
      <c r="N4115" s="14" t="s">
        <v>64</v>
      </c>
      <c r="O4115" s="167">
        <v>42067</v>
      </c>
      <c r="P4115" s="14">
        <v>-1.5</v>
      </c>
      <c r="Q4115" s="14">
        <f t="shared" si="137"/>
        <v>18.5</v>
      </c>
      <c r="R4115" s="169">
        <f t="shared" si="138"/>
        <v>16.5</v>
      </c>
    </row>
    <row r="4116" spans="13:18" x14ac:dyDescent="0.2">
      <c r="M4116" s="168" t="s">
        <v>63</v>
      </c>
      <c r="N4116" s="14" t="s">
        <v>64</v>
      </c>
      <c r="O4116" s="167">
        <v>42068</v>
      </c>
      <c r="P4116" s="14">
        <v>-1.8</v>
      </c>
      <c r="Q4116" s="14">
        <f t="shared" si="137"/>
        <v>18.8</v>
      </c>
      <c r="R4116" s="169">
        <f t="shared" si="138"/>
        <v>17.866666666666664</v>
      </c>
    </row>
    <row r="4117" spans="13:18" x14ac:dyDescent="0.2">
      <c r="M4117" s="168" t="s">
        <v>63</v>
      </c>
      <c r="N4117" s="14" t="s">
        <v>64</v>
      </c>
      <c r="O4117" s="167">
        <v>42069</v>
      </c>
      <c r="P4117" s="14">
        <v>3.5</v>
      </c>
      <c r="Q4117" s="14">
        <f t="shared" si="137"/>
        <v>13.5</v>
      </c>
      <c r="R4117" s="169">
        <f t="shared" si="138"/>
        <v>16.933333333333334</v>
      </c>
    </row>
    <row r="4118" spans="13:18" x14ac:dyDescent="0.2">
      <c r="M4118" s="168" t="s">
        <v>63</v>
      </c>
      <c r="N4118" s="14" t="s">
        <v>64</v>
      </c>
      <c r="O4118" s="167">
        <v>42070</v>
      </c>
      <c r="P4118" s="14">
        <v>5.2</v>
      </c>
      <c r="Q4118" s="14">
        <f t="shared" si="137"/>
        <v>11.8</v>
      </c>
      <c r="R4118" s="169">
        <f t="shared" si="138"/>
        <v>14.699999999999998</v>
      </c>
    </row>
    <row r="4119" spans="13:18" x14ac:dyDescent="0.2">
      <c r="M4119" s="168" t="s">
        <v>63</v>
      </c>
      <c r="N4119" s="14" t="s">
        <v>64</v>
      </c>
      <c r="O4119" s="167">
        <v>42071</v>
      </c>
      <c r="P4119" s="14">
        <v>6.5</v>
      </c>
      <c r="Q4119" s="14">
        <f t="shared" si="137"/>
        <v>10.5</v>
      </c>
      <c r="R4119" s="169">
        <f t="shared" si="138"/>
        <v>11.933333333333332</v>
      </c>
    </row>
    <row r="4120" spans="13:18" x14ac:dyDescent="0.2">
      <c r="M4120" s="168" t="s">
        <v>63</v>
      </c>
      <c r="N4120" s="14" t="s">
        <v>64</v>
      </c>
      <c r="O4120" s="167">
        <v>42072</v>
      </c>
      <c r="P4120" s="14">
        <v>3.4</v>
      </c>
      <c r="Q4120" s="14">
        <f t="shared" si="137"/>
        <v>13.6</v>
      </c>
      <c r="R4120" s="169">
        <f t="shared" si="138"/>
        <v>11.966666666666667</v>
      </c>
    </row>
    <row r="4121" spans="13:18" x14ac:dyDescent="0.2">
      <c r="M4121" s="168" t="s">
        <v>63</v>
      </c>
      <c r="N4121" s="14" t="s">
        <v>64</v>
      </c>
      <c r="O4121" s="167">
        <v>42073</v>
      </c>
      <c r="P4121" s="14">
        <v>5.8</v>
      </c>
      <c r="Q4121" s="14">
        <f t="shared" si="137"/>
        <v>11.2</v>
      </c>
      <c r="R4121" s="169">
        <f t="shared" si="138"/>
        <v>11.766666666666666</v>
      </c>
    </row>
    <row r="4122" spans="13:18" x14ac:dyDescent="0.2">
      <c r="M4122" s="168" t="s">
        <v>63</v>
      </c>
      <c r="N4122" s="14" t="s">
        <v>64</v>
      </c>
      <c r="O4122" s="167">
        <v>42074</v>
      </c>
      <c r="P4122" s="14">
        <v>3.7</v>
      </c>
      <c r="Q4122" s="14">
        <f t="shared" si="137"/>
        <v>13.3</v>
      </c>
      <c r="R4122" s="169">
        <f t="shared" si="138"/>
        <v>12.699999999999998</v>
      </c>
    </row>
    <row r="4123" spans="13:18" x14ac:dyDescent="0.2">
      <c r="M4123" s="168" t="s">
        <v>63</v>
      </c>
      <c r="N4123" s="14" t="s">
        <v>64</v>
      </c>
      <c r="O4123" s="167">
        <v>42075</v>
      </c>
      <c r="P4123" s="14">
        <v>2.5</v>
      </c>
      <c r="Q4123" s="14">
        <f t="shared" si="137"/>
        <v>14.5</v>
      </c>
      <c r="R4123" s="169">
        <f t="shared" si="138"/>
        <v>13</v>
      </c>
    </row>
    <row r="4124" spans="13:18" x14ac:dyDescent="0.2">
      <c r="M4124" s="168" t="s">
        <v>63</v>
      </c>
      <c r="N4124" s="14" t="s">
        <v>64</v>
      </c>
      <c r="O4124" s="167">
        <v>42076</v>
      </c>
      <c r="P4124" s="14">
        <v>0.6</v>
      </c>
      <c r="Q4124" s="14">
        <f t="shared" si="137"/>
        <v>16.399999999999999</v>
      </c>
      <c r="R4124" s="169">
        <f t="shared" si="138"/>
        <v>14.733333333333334</v>
      </c>
    </row>
    <row r="4125" spans="13:18" x14ac:dyDescent="0.2">
      <c r="M4125" s="168" t="s">
        <v>63</v>
      </c>
      <c r="N4125" s="14" t="s">
        <v>64</v>
      </c>
      <c r="O4125" s="167">
        <v>42077</v>
      </c>
      <c r="P4125" s="14">
        <v>-0.4</v>
      </c>
      <c r="Q4125" s="14">
        <f t="shared" si="137"/>
        <v>17.399999999999999</v>
      </c>
      <c r="R4125" s="169">
        <f t="shared" si="138"/>
        <v>16.099999999999998</v>
      </c>
    </row>
    <row r="4126" spans="13:18" x14ac:dyDescent="0.2">
      <c r="M4126" s="168" t="s">
        <v>63</v>
      </c>
      <c r="N4126" s="14" t="s">
        <v>64</v>
      </c>
      <c r="O4126" s="167">
        <v>42078</v>
      </c>
      <c r="P4126" s="14">
        <v>0.7</v>
      </c>
      <c r="Q4126" s="14">
        <f t="shared" si="137"/>
        <v>16.3</v>
      </c>
      <c r="R4126" s="169">
        <f t="shared" si="138"/>
        <v>16.7</v>
      </c>
    </row>
    <row r="4127" spans="13:18" x14ac:dyDescent="0.2">
      <c r="M4127" s="168" t="s">
        <v>63</v>
      </c>
      <c r="N4127" s="14" t="s">
        <v>64</v>
      </c>
      <c r="O4127" s="167">
        <v>42079</v>
      </c>
      <c r="P4127" s="14">
        <v>2.8</v>
      </c>
      <c r="Q4127" s="14">
        <f t="shared" si="137"/>
        <v>14.2</v>
      </c>
      <c r="R4127" s="169">
        <f t="shared" si="138"/>
        <v>15.966666666666669</v>
      </c>
    </row>
    <row r="4128" spans="13:18" x14ac:dyDescent="0.2">
      <c r="M4128" s="168" t="s">
        <v>63</v>
      </c>
      <c r="N4128" s="14" t="s">
        <v>64</v>
      </c>
      <c r="O4128" s="167">
        <v>42080</v>
      </c>
      <c r="P4128" s="14">
        <v>2.9</v>
      </c>
      <c r="Q4128" s="14">
        <f t="shared" si="137"/>
        <v>14.1</v>
      </c>
      <c r="R4128" s="169">
        <f t="shared" si="138"/>
        <v>14.866666666666667</v>
      </c>
    </row>
    <row r="4129" spans="13:18" x14ac:dyDescent="0.2">
      <c r="M4129" s="168" t="s">
        <v>63</v>
      </c>
      <c r="N4129" s="14" t="s">
        <v>64</v>
      </c>
      <c r="O4129" s="167">
        <v>42081</v>
      </c>
      <c r="P4129" s="14">
        <v>1.5</v>
      </c>
      <c r="Q4129" s="14">
        <f t="shared" si="137"/>
        <v>15.5</v>
      </c>
      <c r="R4129" s="169">
        <f t="shared" si="138"/>
        <v>14.6</v>
      </c>
    </row>
    <row r="4130" spans="13:18" x14ac:dyDescent="0.2">
      <c r="M4130" s="168" t="s">
        <v>63</v>
      </c>
      <c r="N4130" s="14" t="s">
        <v>64</v>
      </c>
      <c r="O4130" s="167">
        <v>42082</v>
      </c>
      <c r="P4130" s="14">
        <v>-0.4</v>
      </c>
      <c r="Q4130" s="14">
        <f t="shared" si="137"/>
        <v>17.399999999999999</v>
      </c>
      <c r="R4130" s="169">
        <f t="shared" si="138"/>
        <v>15.666666666666666</v>
      </c>
    </row>
    <row r="4131" spans="13:18" x14ac:dyDescent="0.2">
      <c r="M4131" s="168" t="s">
        <v>63</v>
      </c>
      <c r="N4131" s="14" t="s">
        <v>64</v>
      </c>
      <c r="O4131" s="167">
        <v>42083</v>
      </c>
      <c r="P4131" s="14">
        <v>1</v>
      </c>
      <c r="Q4131" s="14">
        <f t="shared" si="137"/>
        <v>16</v>
      </c>
      <c r="R4131" s="169">
        <f t="shared" si="138"/>
        <v>16.3</v>
      </c>
    </row>
    <row r="4132" spans="13:18" x14ac:dyDescent="0.2">
      <c r="M4132" s="168" t="s">
        <v>63</v>
      </c>
      <c r="N4132" s="14" t="s">
        <v>64</v>
      </c>
      <c r="O4132" s="167">
        <v>42084</v>
      </c>
      <c r="P4132" s="14">
        <v>-1.3</v>
      </c>
      <c r="Q4132" s="14">
        <f t="shared" si="137"/>
        <v>18.3</v>
      </c>
      <c r="R4132" s="169">
        <f t="shared" si="138"/>
        <v>17.233333333333334</v>
      </c>
    </row>
    <row r="4133" spans="13:18" x14ac:dyDescent="0.2">
      <c r="M4133" s="168" t="s">
        <v>63</v>
      </c>
      <c r="N4133" s="14" t="s">
        <v>64</v>
      </c>
      <c r="O4133" s="167">
        <v>42085</v>
      </c>
      <c r="P4133" s="14">
        <v>-0.5</v>
      </c>
      <c r="Q4133" s="14">
        <f t="shared" si="137"/>
        <v>17.5</v>
      </c>
      <c r="R4133" s="169">
        <f t="shared" si="138"/>
        <v>17.266666666666666</v>
      </c>
    </row>
    <row r="4134" spans="13:18" x14ac:dyDescent="0.2">
      <c r="M4134" s="168" t="s">
        <v>63</v>
      </c>
      <c r="N4134" s="14" t="s">
        <v>64</v>
      </c>
      <c r="O4134" s="167">
        <v>42086</v>
      </c>
      <c r="P4134" s="14">
        <v>4.2</v>
      </c>
      <c r="Q4134" s="14">
        <f t="shared" si="137"/>
        <v>12.8</v>
      </c>
      <c r="R4134" s="169">
        <f t="shared" si="138"/>
        <v>16.2</v>
      </c>
    </row>
    <row r="4135" spans="13:18" x14ac:dyDescent="0.2">
      <c r="M4135" s="168" t="s">
        <v>63</v>
      </c>
      <c r="N4135" s="14" t="s">
        <v>64</v>
      </c>
      <c r="O4135" s="167">
        <v>42087</v>
      </c>
      <c r="P4135" s="14">
        <v>5.4</v>
      </c>
      <c r="Q4135" s="14">
        <f t="shared" si="137"/>
        <v>11.6</v>
      </c>
      <c r="R4135" s="169">
        <f t="shared" si="138"/>
        <v>13.966666666666667</v>
      </c>
    </row>
    <row r="4136" spans="13:18" x14ac:dyDescent="0.2">
      <c r="M4136" s="168" t="s">
        <v>63</v>
      </c>
      <c r="N4136" s="14" t="s">
        <v>64</v>
      </c>
      <c r="O4136" s="167">
        <v>42088</v>
      </c>
      <c r="P4136" s="14">
        <v>-0.1</v>
      </c>
      <c r="Q4136" s="14">
        <f t="shared" si="137"/>
        <v>17.100000000000001</v>
      </c>
      <c r="R4136" s="169">
        <f t="shared" si="138"/>
        <v>13.833333333333334</v>
      </c>
    </row>
    <row r="4137" spans="13:18" x14ac:dyDescent="0.2">
      <c r="M4137" s="168" t="s">
        <v>63</v>
      </c>
      <c r="N4137" s="14" t="s">
        <v>64</v>
      </c>
      <c r="O4137" s="167">
        <v>42089</v>
      </c>
      <c r="P4137" s="14">
        <v>-0.6</v>
      </c>
      <c r="Q4137" s="14">
        <f t="shared" si="137"/>
        <v>17.600000000000001</v>
      </c>
      <c r="R4137" s="169">
        <f t="shared" si="138"/>
        <v>15.433333333333335</v>
      </c>
    </row>
    <row r="4138" spans="13:18" x14ac:dyDescent="0.2">
      <c r="M4138" s="168" t="s">
        <v>63</v>
      </c>
      <c r="N4138" s="14" t="s">
        <v>64</v>
      </c>
      <c r="O4138" s="167">
        <v>42090</v>
      </c>
      <c r="P4138" s="14">
        <v>1.8</v>
      </c>
      <c r="Q4138" s="14">
        <f t="shared" si="137"/>
        <v>15.2</v>
      </c>
      <c r="R4138" s="169">
        <f t="shared" si="138"/>
        <v>16.633333333333336</v>
      </c>
    </row>
    <row r="4139" spans="13:18" x14ac:dyDescent="0.2">
      <c r="M4139" s="168" t="s">
        <v>63</v>
      </c>
      <c r="N4139" s="14" t="s">
        <v>64</v>
      </c>
      <c r="O4139" s="167">
        <v>42091</v>
      </c>
      <c r="P4139" s="14">
        <v>1.6</v>
      </c>
      <c r="Q4139" s="14">
        <f t="shared" si="137"/>
        <v>15.4</v>
      </c>
      <c r="R4139" s="169">
        <f t="shared" si="138"/>
        <v>16.066666666666666</v>
      </c>
    </row>
    <row r="4140" spans="13:18" x14ac:dyDescent="0.2">
      <c r="M4140" s="168" t="s">
        <v>63</v>
      </c>
      <c r="N4140" s="14" t="s">
        <v>64</v>
      </c>
      <c r="O4140" s="167">
        <v>42092</v>
      </c>
      <c r="P4140" s="14">
        <v>1.3</v>
      </c>
      <c r="Q4140" s="14">
        <f t="shared" si="137"/>
        <v>15.7</v>
      </c>
      <c r="R4140" s="169">
        <f t="shared" si="138"/>
        <v>15.433333333333332</v>
      </c>
    </row>
    <row r="4141" spans="13:18" x14ac:dyDescent="0.2">
      <c r="M4141" s="168" t="s">
        <v>63</v>
      </c>
      <c r="N4141" s="14" t="s">
        <v>64</v>
      </c>
      <c r="O4141" s="167">
        <v>42093</v>
      </c>
      <c r="P4141" s="14">
        <v>2.8</v>
      </c>
      <c r="Q4141" s="14">
        <f t="shared" si="137"/>
        <v>14.2</v>
      </c>
      <c r="R4141" s="169">
        <f t="shared" si="138"/>
        <v>15.1</v>
      </c>
    </row>
    <row r="4142" spans="13:18" x14ac:dyDescent="0.2">
      <c r="M4142" s="168" t="s">
        <v>63</v>
      </c>
      <c r="N4142" s="14" t="s">
        <v>64</v>
      </c>
      <c r="O4142" s="167">
        <v>42094</v>
      </c>
      <c r="P4142" s="14">
        <v>0.3</v>
      </c>
      <c r="Q4142" s="14">
        <f t="shared" si="137"/>
        <v>16.7</v>
      </c>
      <c r="R4142" s="169">
        <f t="shared" si="138"/>
        <v>15.533333333333331</v>
      </c>
    </row>
    <row r="4143" spans="13:18" x14ac:dyDescent="0.2">
      <c r="M4143" s="168" t="s">
        <v>63</v>
      </c>
      <c r="N4143" s="14" t="s">
        <v>64</v>
      </c>
      <c r="O4143" s="167">
        <v>42095</v>
      </c>
      <c r="P4143" s="14">
        <v>1.9</v>
      </c>
      <c r="Q4143" s="14">
        <f t="shared" si="137"/>
        <v>15.1</v>
      </c>
      <c r="R4143" s="169">
        <f t="shared" si="138"/>
        <v>15.333333333333334</v>
      </c>
    </row>
    <row r="4144" spans="13:18" x14ac:dyDescent="0.2">
      <c r="M4144" s="168" t="s">
        <v>63</v>
      </c>
      <c r="N4144" s="14" t="s">
        <v>64</v>
      </c>
      <c r="O4144" s="167">
        <v>42096</v>
      </c>
      <c r="P4144" s="14">
        <v>2.9</v>
      </c>
      <c r="Q4144" s="14">
        <f t="shared" si="137"/>
        <v>14.1</v>
      </c>
      <c r="R4144" s="169">
        <f t="shared" si="138"/>
        <v>15.299999999999999</v>
      </c>
    </row>
    <row r="4145" spans="13:18" x14ac:dyDescent="0.2">
      <c r="M4145" s="168" t="s">
        <v>63</v>
      </c>
      <c r="N4145" s="14" t="s">
        <v>64</v>
      </c>
      <c r="O4145" s="167">
        <v>42097</v>
      </c>
      <c r="P4145" s="14">
        <v>2.9</v>
      </c>
      <c r="Q4145" s="14">
        <f t="shared" si="137"/>
        <v>14.1</v>
      </c>
      <c r="R4145" s="169">
        <f t="shared" si="138"/>
        <v>14.433333333333332</v>
      </c>
    </row>
    <row r="4146" spans="13:18" x14ac:dyDescent="0.2">
      <c r="M4146" s="168" t="s">
        <v>63</v>
      </c>
      <c r="N4146" s="14" t="s">
        <v>64</v>
      </c>
      <c r="O4146" s="167">
        <v>42098</v>
      </c>
      <c r="P4146" s="14">
        <v>1.4</v>
      </c>
      <c r="Q4146" s="14">
        <f t="shared" si="137"/>
        <v>15.6</v>
      </c>
      <c r="R4146" s="169">
        <f t="shared" si="138"/>
        <v>14.6</v>
      </c>
    </row>
    <row r="4147" spans="13:18" x14ac:dyDescent="0.2">
      <c r="M4147" s="168" t="s">
        <v>63</v>
      </c>
      <c r="N4147" s="14" t="s">
        <v>64</v>
      </c>
      <c r="O4147" s="167">
        <v>42099</v>
      </c>
      <c r="P4147" s="14">
        <v>0.6</v>
      </c>
      <c r="Q4147" s="14">
        <f t="shared" si="137"/>
        <v>16.399999999999999</v>
      </c>
      <c r="R4147" s="169">
        <f t="shared" si="138"/>
        <v>15.366666666666665</v>
      </c>
    </row>
    <row r="4148" spans="13:18" x14ac:dyDescent="0.2">
      <c r="M4148" s="168" t="s">
        <v>63</v>
      </c>
      <c r="N4148" s="14" t="s">
        <v>64</v>
      </c>
      <c r="O4148" s="167">
        <v>42100</v>
      </c>
      <c r="P4148" s="14">
        <v>4.3</v>
      </c>
      <c r="Q4148" s="14">
        <f t="shared" si="137"/>
        <v>12.7</v>
      </c>
      <c r="R4148" s="169">
        <f t="shared" si="138"/>
        <v>14.9</v>
      </c>
    </row>
    <row r="4149" spans="13:18" x14ac:dyDescent="0.2">
      <c r="M4149" s="168" t="s">
        <v>63</v>
      </c>
      <c r="N4149" s="14" t="s">
        <v>64</v>
      </c>
      <c r="O4149" s="167">
        <v>42101</v>
      </c>
      <c r="P4149" s="14">
        <v>8.1</v>
      </c>
      <c r="Q4149" s="14">
        <f t="shared" si="137"/>
        <v>8.9</v>
      </c>
      <c r="R4149" s="169">
        <f t="shared" si="138"/>
        <v>12.666666666666666</v>
      </c>
    </row>
    <row r="4150" spans="13:18" x14ac:dyDescent="0.2">
      <c r="M4150" s="168" t="s">
        <v>63</v>
      </c>
      <c r="N4150" s="14" t="s">
        <v>64</v>
      </c>
      <c r="O4150" s="167">
        <v>42102</v>
      </c>
      <c r="P4150" s="14">
        <v>7.4</v>
      </c>
      <c r="Q4150" s="14">
        <f t="shared" si="137"/>
        <v>9.6</v>
      </c>
      <c r="R4150" s="169">
        <f t="shared" si="138"/>
        <v>10.4</v>
      </c>
    </row>
    <row r="4151" spans="13:18" x14ac:dyDescent="0.2">
      <c r="M4151" s="168" t="s">
        <v>63</v>
      </c>
      <c r="N4151" s="14" t="s">
        <v>64</v>
      </c>
      <c r="O4151" s="167">
        <v>42103</v>
      </c>
      <c r="P4151" s="14">
        <v>8</v>
      </c>
      <c r="Q4151" s="14">
        <f t="shared" si="137"/>
        <v>9</v>
      </c>
      <c r="R4151" s="169">
        <f t="shared" si="138"/>
        <v>9.1666666666666661</v>
      </c>
    </row>
    <row r="4152" spans="13:18" x14ac:dyDescent="0.2">
      <c r="M4152" s="168" t="s">
        <v>63</v>
      </c>
      <c r="N4152" s="14" t="s">
        <v>64</v>
      </c>
      <c r="O4152" s="167">
        <v>42104</v>
      </c>
      <c r="P4152" s="14">
        <v>8.5</v>
      </c>
      <c r="Q4152" s="14">
        <f t="shared" si="137"/>
        <v>8.5</v>
      </c>
      <c r="R4152" s="169">
        <f t="shared" si="138"/>
        <v>9.0333333333333332</v>
      </c>
    </row>
    <row r="4153" spans="13:18" x14ac:dyDescent="0.2">
      <c r="M4153" s="168" t="s">
        <v>63</v>
      </c>
      <c r="N4153" s="14" t="s">
        <v>64</v>
      </c>
      <c r="O4153" s="167">
        <v>42105</v>
      </c>
      <c r="P4153" s="14">
        <v>6.7</v>
      </c>
      <c r="Q4153" s="14">
        <f t="shared" si="137"/>
        <v>10.3</v>
      </c>
      <c r="R4153" s="169">
        <f t="shared" si="138"/>
        <v>9.2666666666666675</v>
      </c>
    </row>
    <row r="4154" spans="13:18" x14ac:dyDescent="0.2">
      <c r="M4154" s="168" t="s">
        <v>63</v>
      </c>
      <c r="N4154" s="14" t="s">
        <v>64</v>
      </c>
      <c r="O4154" s="167">
        <v>42106</v>
      </c>
      <c r="P4154" s="14">
        <v>7</v>
      </c>
      <c r="Q4154" s="14">
        <f t="shared" si="137"/>
        <v>10</v>
      </c>
      <c r="R4154" s="169">
        <f t="shared" si="138"/>
        <v>9.6</v>
      </c>
    </row>
    <row r="4155" spans="13:18" x14ac:dyDescent="0.2">
      <c r="M4155" s="168" t="s">
        <v>63</v>
      </c>
      <c r="N4155" s="14" t="s">
        <v>64</v>
      </c>
      <c r="O4155" s="167">
        <v>42107</v>
      </c>
      <c r="P4155" s="14">
        <v>3.4</v>
      </c>
      <c r="Q4155" s="14">
        <f t="shared" si="137"/>
        <v>13.6</v>
      </c>
      <c r="R4155" s="169">
        <f t="shared" si="138"/>
        <v>11.299999999999999</v>
      </c>
    </row>
    <row r="4156" spans="13:18" x14ac:dyDescent="0.2">
      <c r="M4156" s="168" t="s">
        <v>63</v>
      </c>
      <c r="N4156" s="14" t="s">
        <v>64</v>
      </c>
      <c r="O4156" s="167">
        <v>42108</v>
      </c>
      <c r="P4156" s="14">
        <v>0.6</v>
      </c>
      <c r="Q4156" s="14">
        <f t="shared" si="137"/>
        <v>16.399999999999999</v>
      </c>
      <c r="R4156" s="169">
        <f t="shared" si="138"/>
        <v>13.333333333333334</v>
      </c>
    </row>
    <row r="4157" spans="13:18" x14ac:dyDescent="0.2">
      <c r="M4157" s="168" t="s">
        <v>63</v>
      </c>
      <c r="N4157" s="14" t="s">
        <v>64</v>
      </c>
      <c r="O4157" s="167">
        <v>42109</v>
      </c>
      <c r="P4157" s="14">
        <v>3.4</v>
      </c>
      <c r="Q4157" s="14">
        <f t="shared" si="137"/>
        <v>13.6</v>
      </c>
      <c r="R4157" s="169">
        <f t="shared" si="138"/>
        <v>14.533333333333333</v>
      </c>
    </row>
    <row r="4158" spans="13:18" x14ac:dyDescent="0.2">
      <c r="M4158" s="168" t="s">
        <v>63</v>
      </c>
      <c r="N4158" s="14" t="s">
        <v>64</v>
      </c>
      <c r="O4158" s="167">
        <v>42110</v>
      </c>
      <c r="P4158" s="14">
        <v>4.9000000000000004</v>
      </c>
      <c r="Q4158" s="14">
        <f t="shared" si="137"/>
        <v>12.1</v>
      </c>
      <c r="R4158" s="169">
        <f t="shared" si="138"/>
        <v>14.033333333333333</v>
      </c>
    </row>
    <row r="4159" spans="13:18" x14ac:dyDescent="0.2">
      <c r="M4159" s="168" t="s">
        <v>63</v>
      </c>
      <c r="N4159" s="14" t="s">
        <v>64</v>
      </c>
      <c r="O4159" s="167">
        <v>42111</v>
      </c>
      <c r="P4159" s="14">
        <v>6.6</v>
      </c>
      <c r="Q4159" s="14">
        <f t="shared" si="137"/>
        <v>10.4</v>
      </c>
      <c r="R4159" s="169">
        <f t="shared" si="138"/>
        <v>12.033333333333333</v>
      </c>
    </row>
    <row r="4160" spans="13:18" x14ac:dyDescent="0.2">
      <c r="M4160" s="168" t="s">
        <v>63</v>
      </c>
      <c r="N4160" s="14" t="s">
        <v>64</v>
      </c>
      <c r="O4160" s="167">
        <v>42112</v>
      </c>
      <c r="P4160" s="14">
        <v>5</v>
      </c>
      <c r="Q4160" s="14">
        <f t="shared" si="137"/>
        <v>12</v>
      </c>
      <c r="R4160" s="169">
        <f t="shared" si="138"/>
        <v>11.5</v>
      </c>
    </row>
    <row r="4161" spans="13:18" x14ac:dyDescent="0.2">
      <c r="M4161" s="168" t="s">
        <v>63</v>
      </c>
      <c r="N4161" s="14" t="s">
        <v>64</v>
      </c>
      <c r="O4161" s="167">
        <v>42113</v>
      </c>
      <c r="P4161" s="14">
        <v>8.1999999999999993</v>
      </c>
      <c r="Q4161" s="14">
        <f t="shared" si="137"/>
        <v>8.8000000000000007</v>
      </c>
      <c r="R4161" s="169">
        <f t="shared" si="138"/>
        <v>10.4</v>
      </c>
    </row>
    <row r="4162" spans="13:18" x14ac:dyDescent="0.2">
      <c r="M4162" s="168" t="s">
        <v>63</v>
      </c>
      <c r="N4162" s="14" t="s">
        <v>64</v>
      </c>
      <c r="O4162" s="167">
        <v>42114</v>
      </c>
      <c r="P4162" s="14">
        <v>11.8</v>
      </c>
      <c r="Q4162" s="14">
        <f t="shared" si="137"/>
        <v>5.1999999999999993</v>
      </c>
      <c r="R4162" s="169">
        <f t="shared" si="138"/>
        <v>8.6666666666666661</v>
      </c>
    </row>
    <row r="4163" spans="13:18" x14ac:dyDescent="0.2">
      <c r="M4163" s="168" t="s">
        <v>63</v>
      </c>
      <c r="N4163" s="14" t="s">
        <v>64</v>
      </c>
      <c r="O4163" s="167">
        <v>42115</v>
      </c>
      <c r="P4163" s="14">
        <v>8.8000000000000007</v>
      </c>
      <c r="Q4163" s="14">
        <f t="shared" si="137"/>
        <v>8.1999999999999993</v>
      </c>
      <c r="R4163" s="169">
        <f t="shared" si="138"/>
        <v>7.3999999999999995</v>
      </c>
    </row>
    <row r="4164" spans="13:18" x14ac:dyDescent="0.2">
      <c r="M4164" s="168" t="s">
        <v>63</v>
      </c>
      <c r="N4164" s="14" t="s">
        <v>64</v>
      </c>
      <c r="O4164" s="167">
        <v>42116</v>
      </c>
      <c r="P4164" s="14">
        <v>9.3000000000000007</v>
      </c>
      <c r="Q4164" s="14">
        <f t="shared" si="137"/>
        <v>7.6999999999999993</v>
      </c>
      <c r="R4164" s="169">
        <f t="shared" si="138"/>
        <v>7.0333333333333323</v>
      </c>
    </row>
    <row r="4165" spans="13:18" x14ac:dyDescent="0.2">
      <c r="M4165" s="168" t="s">
        <v>63</v>
      </c>
      <c r="N4165" s="14" t="s">
        <v>64</v>
      </c>
      <c r="O4165" s="167">
        <v>42117</v>
      </c>
      <c r="P4165" s="14">
        <v>8.6</v>
      </c>
      <c r="Q4165" s="14">
        <f t="shared" si="137"/>
        <v>8.4</v>
      </c>
      <c r="R4165" s="169">
        <f t="shared" si="138"/>
        <v>8.1</v>
      </c>
    </row>
    <row r="4166" spans="13:18" x14ac:dyDescent="0.2">
      <c r="M4166" s="168" t="s">
        <v>63</v>
      </c>
      <c r="N4166" s="14" t="s">
        <v>64</v>
      </c>
      <c r="O4166" s="167">
        <v>42118</v>
      </c>
      <c r="P4166" s="14">
        <v>4.8</v>
      </c>
      <c r="Q4166" s="14">
        <f t="shared" si="137"/>
        <v>12.2</v>
      </c>
      <c r="R4166" s="169">
        <f t="shared" si="138"/>
        <v>9.4333333333333336</v>
      </c>
    </row>
    <row r="4167" spans="13:18" x14ac:dyDescent="0.2">
      <c r="M4167" s="168" t="s">
        <v>63</v>
      </c>
      <c r="N4167" s="14" t="s">
        <v>64</v>
      </c>
      <c r="O4167" s="167">
        <v>42119</v>
      </c>
      <c r="P4167" s="14">
        <v>7</v>
      </c>
      <c r="Q4167" s="14">
        <f t="shared" si="137"/>
        <v>10</v>
      </c>
      <c r="R4167" s="169">
        <f t="shared" si="138"/>
        <v>10.200000000000001</v>
      </c>
    </row>
    <row r="4168" spans="13:18" x14ac:dyDescent="0.2">
      <c r="M4168" s="168" t="s">
        <v>63</v>
      </c>
      <c r="N4168" s="14" t="s">
        <v>64</v>
      </c>
      <c r="O4168" s="167">
        <v>42120</v>
      </c>
      <c r="P4168" s="14">
        <v>6.4</v>
      </c>
      <c r="Q4168" s="14">
        <f t="shared" si="137"/>
        <v>10.6</v>
      </c>
      <c r="R4168" s="169">
        <f t="shared" si="138"/>
        <v>10.933333333333332</v>
      </c>
    </row>
    <row r="4169" spans="13:18" x14ac:dyDescent="0.2">
      <c r="M4169" s="168" t="s">
        <v>63</v>
      </c>
      <c r="N4169" s="14" t="s">
        <v>64</v>
      </c>
      <c r="O4169" s="167">
        <v>42121</v>
      </c>
      <c r="P4169" s="14">
        <v>3.6</v>
      </c>
      <c r="Q4169" s="14">
        <f t="shared" si="137"/>
        <v>13.4</v>
      </c>
      <c r="R4169" s="169">
        <f t="shared" si="138"/>
        <v>11.333333333333334</v>
      </c>
    </row>
    <row r="4170" spans="13:18" x14ac:dyDescent="0.2">
      <c r="M4170" s="168" t="s">
        <v>63</v>
      </c>
      <c r="N4170" s="14" t="s">
        <v>64</v>
      </c>
      <c r="O4170" s="167">
        <v>42122</v>
      </c>
      <c r="P4170" s="14">
        <v>4.2</v>
      </c>
      <c r="Q4170" s="14">
        <f t="shared" si="137"/>
        <v>12.8</v>
      </c>
      <c r="R4170" s="169">
        <f t="shared" si="138"/>
        <v>12.266666666666666</v>
      </c>
    </row>
    <row r="4171" spans="13:18" x14ac:dyDescent="0.2">
      <c r="M4171" s="168" t="s">
        <v>63</v>
      </c>
      <c r="N4171" s="14" t="s">
        <v>64</v>
      </c>
      <c r="O4171" s="167">
        <v>42123</v>
      </c>
      <c r="P4171" s="14">
        <v>3.7</v>
      </c>
      <c r="Q4171" s="14">
        <f t="shared" si="137"/>
        <v>13.3</v>
      </c>
      <c r="R4171" s="169">
        <f t="shared" si="138"/>
        <v>13.166666666666666</v>
      </c>
    </row>
    <row r="4172" spans="13:18" x14ac:dyDescent="0.2">
      <c r="M4172" s="168" t="s">
        <v>63</v>
      </c>
      <c r="N4172" s="14" t="s">
        <v>64</v>
      </c>
      <c r="O4172" s="167">
        <v>42124</v>
      </c>
      <c r="P4172" s="14">
        <v>4.0999999999999996</v>
      </c>
      <c r="Q4172" s="14">
        <f t="shared" si="137"/>
        <v>12.9</v>
      </c>
      <c r="R4172" s="169">
        <f t="shared" si="138"/>
        <v>13</v>
      </c>
    </row>
    <row r="4173" spans="13:18" x14ac:dyDescent="0.2">
      <c r="M4173" s="168" t="s">
        <v>63</v>
      </c>
      <c r="N4173" s="14" t="s">
        <v>64</v>
      </c>
      <c r="O4173" s="167">
        <v>42125</v>
      </c>
      <c r="P4173" s="14">
        <v>6.2</v>
      </c>
      <c r="Q4173" s="14">
        <f t="shared" ref="Q4173:Q4236" si="139">IF($D$45&gt;P4173,$D$45-P4173,0)</f>
        <v>10.8</v>
      </c>
      <c r="R4173" s="169">
        <f t="shared" si="138"/>
        <v>12.333333333333334</v>
      </c>
    </row>
    <row r="4174" spans="13:18" x14ac:dyDescent="0.2">
      <c r="M4174" s="168" t="s">
        <v>63</v>
      </c>
      <c r="N4174" s="14" t="s">
        <v>64</v>
      </c>
      <c r="O4174" s="167">
        <v>42126</v>
      </c>
      <c r="P4174" s="14">
        <v>6.2</v>
      </c>
      <c r="Q4174" s="14">
        <f t="shared" si="139"/>
        <v>10.8</v>
      </c>
      <c r="R4174" s="169">
        <f t="shared" si="138"/>
        <v>11.5</v>
      </c>
    </row>
    <row r="4175" spans="13:18" x14ac:dyDescent="0.2">
      <c r="M4175" s="168" t="s">
        <v>63</v>
      </c>
      <c r="N4175" s="14" t="s">
        <v>64</v>
      </c>
      <c r="O4175" s="167">
        <v>42127</v>
      </c>
      <c r="P4175" s="14">
        <v>4.9000000000000004</v>
      </c>
      <c r="Q4175" s="14">
        <f t="shared" si="139"/>
        <v>12.1</v>
      </c>
      <c r="R4175" s="169">
        <f t="shared" ref="R4175:R4238" si="140">AVERAGE(Q4173:Q4175)</f>
        <v>11.233333333333334</v>
      </c>
    </row>
    <row r="4176" spans="13:18" x14ac:dyDescent="0.2">
      <c r="M4176" s="168" t="s">
        <v>63</v>
      </c>
      <c r="N4176" s="14" t="s">
        <v>64</v>
      </c>
      <c r="O4176" s="167">
        <v>42128</v>
      </c>
      <c r="P4176" s="14">
        <v>5.2</v>
      </c>
      <c r="Q4176" s="14">
        <f t="shared" si="139"/>
        <v>11.8</v>
      </c>
      <c r="R4176" s="169">
        <f t="shared" si="140"/>
        <v>11.566666666666668</v>
      </c>
    </row>
    <row r="4177" spans="13:18" x14ac:dyDescent="0.2">
      <c r="M4177" s="168" t="s">
        <v>63</v>
      </c>
      <c r="N4177" s="14" t="s">
        <v>64</v>
      </c>
      <c r="O4177" s="167">
        <v>42129</v>
      </c>
      <c r="P4177" s="14">
        <v>8.1999999999999993</v>
      </c>
      <c r="Q4177" s="14">
        <f t="shared" si="139"/>
        <v>8.8000000000000007</v>
      </c>
      <c r="R4177" s="169">
        <f t="shared" si="140"/>
        <v>10.9</v>
      </c>
    </row>
    <row r="4178" spans="13:18" x14ac:dyDescent="0.2">
      <c r="M4178" s="168" t="s">
        <v>63</v>
      </c>
      <c r="N4178" s="14" t="s">
        <v>64</v>
      </c>
      <c r="O4178" s="167">
        <v>42130</v>
      </c>
      <c r="P4178" s="14">
        <v>11.2</v>
      </c>
      <c r="Q4178" s="14">
        <f t="shared" si="139"/>
        <v>5.8000000000000007</v>
      </c>
      <c r="R4178" s="169">
        <f t="shared" si="140"/>
        <v>8.8000000000000007</v>
      </c>
    </row>
    <row r="4179" spans="13:18" x14ac:dyDescent="0.2">
      <c r="M4179" s="168" t="s">
        <v>63</v>
      </c>
      <c r="N4179" s="14" t="s">
        <v>64</v>
      </c>
      <c r="O4179" s="167">
        <v>42131</v>
      </c>
      <c r="P4179" s="14">
        <v>8.4</v>
      </c>
      <c r="Q4179" s="14">
        <f t="shared" si="139"/>
        <v>8.6</v>
      </c>
      <c r="R4179" s="169">
        <f t="shared" si="140"/>
        <v>7.7333333333333343</v>
      </c>
    </row>
    <row r="4180" spans="13:18" x14ac:dyDescent="0.2">
      <c r="M4180" s="168" t="s">
        <v>63</v>
      </c>
      <c r="N4180" s="14" t="s">
        <v>64</v>
      </c>
      <c r="O4180" s="167">
        <v>42132</v>
      </c>
      <c r="P4180" s="14">
        <v>7.8</v>
      </c>
      <c r="Q4180" s="14">
        <f t="shared" si="139"/>
        <v>9.1999999999999993</v>
      </c>
      <c r="R4180" s="169">
        <f t="shared" si="140"/>
        <v>7.8666666666666671</v>
      </c>
    </row>
    <row r="4181" spans="13:18" x14ac:dyDescent="0.2">
      <c r="M4181" s="168" t="s">
        <v>63</v>
      </c>
      <c r="N4181" s="14" t="s">
        <v>64</v>
      </c>
      <c r="O4181" s="167">
        <v>42133</v>
      </c>
      <c r="P4181" s="14">
        <v>7.3</v>
      </c>
      <c r="Q4181" s="14">
        <f t="shared" si="139"/>
        <v>9.6999999999999993</v>
      </c>
      <c r="R4181" s="169">
        <f t="shared" si="140"/>
        <v>9.1666666666666661</v>
      </c>
    </row>
    <row r="4182" spans="13:18" x14ac:dyDescent="0.2">
      <c r="M4182" s="168" t="s">
        <v>63</v>
      </c>
      <c r="N4182" s="14" t="s">
        <v>64</v>
      </c>
      <c r="O4182" s="167">
        <v>42134</v>
      </c>
      <c r="P4182" s="14">
        <v>6.7</v>
      </c>
      <c r="Q4182" s="14">
        <f t="shared" si="139"/>
        <v>10.3</v>
      </c>
      <c r="R4182" s="169">
        <f t="shared" si="140"/>
        <v>9.7333333333333325</v>
      </c>
    </row>
    <row r="4183" spans="13:18" x14ac:dyDescent="0.2">
      <c r="M4183" s="168" t="s">
        <v>63</v>
      </c>
      <c r="N4183" s="14" t="s">
        <v>64</v>
      </c>
      <c r="O4183" s="167">
        <v>42135</v>
      </c>
      <c r="P4183" s="14">
        <v>6.9</v>
      </c>
      <c r="Q4183" s="14">
        <f t="shared" si="139"/>
        <v>10.1</v>
      </c>
      <c r="R4183" s="169">
        <f t="shared" si="140"/>
        <v>10.033333333333333</v>
      </c>
    </row>
    <row r="4184" spans="13:18" x14ac:dyDescent="0.2">
      <c r="M4184" s="168" t="s">
        <v>63</v>
      </c>
      <c r="N4184" s="14" t="s">
        <v>64</v>
      </c>
      <c r="O4184" s="167">
        <v>42136</v>
      </c>
      <c r="P4184" s="14">
        <v>8.9</v>
      </c>
      <c r="Q4184" s="14">
        <f t="shared" si="139"/>
        <v>8.1</v>
      </c>
      <c r="R4184" s="169">
        <f t="shared" si="140"/>
        <v>9.5</v>
      </c>
    </row>
    <row r="4185" spans="13:18" x14ac:dyDescent="0.2">
      <c r="M4185" s="168" t="s">
        <v>63</v>
      </c>
      <c r="N4185" s="14" t="s">
        <v>64</v>
      </c>
      <c r="O4185" s="167">
        <v>42137</v>
      </c>
      <c r="P4185" s="14">
        <v>7.9</v>
      </c>
      <c r="Q4185" s="14">
        <f t="shared" si="139"/>
        <v>9.1</v>
      </c>
      <c r="R4185" s="169">
        <f t="shared" si="140"/>
        <v>9.1</v>
      </c>
    </row>
    <row r="4186" spans="13:18" x14ac:dyDescent="0.2">
      <c r="M4186" s="168" t="s">
        <v>63</v>
      </c>
      <c r="N4186" s="14" t="s">
        <v>64</v>
      </c>
      <c r="O4186" s="167">
        <v>42138</v>
      </c>
      <c r="P4186" s="14">
        <v>7.2</v>
      </c>
      <c r="Q4186" s="14">
        <f t="shared" si="139"/>
        <v>9.8000000000000007</v>
      </c>
      <c r="R4186" s="169">
        <f t="shared" si="140"/>
        <v>9</v>
      </c>
    </row>
    <row r="4187" spans="13:18" x14ac:dyDescent="0.2">
      <c r="M4187" s="168" t="s">
        <v>63</v>
      </c>
      <c r="N4187" s="14" t="s">
        <v>64</v>
      </c>
      <c r="O4187" s="167">
        <v>42139</v>
      </c>
      <c r="P4187" s="14">
        <v>8.5</v>
      </c>
      <c r="Q4187" s="14">
        <f t="shared" si="139"/>
        <v>8.5</v>
      </c>
      <c r="R4187" s="169">
        <f t="shared" si="140"/>
        <v>9.1333333333333329</v>
      </c>
    </row>
    <row r="4188" spans="13:18" x14ac:dyDescent="0.2">
      <c r="M4188" s="168" t="s">
        <v>63</v>
      </c>
      <c r="N4188" s="14" t="s">
        <v>64</v>
      </c>
      <c r="O4188" s="167">
        <v>42140</v>
      </c>
      <c r="P4188" s="14">
        <v>6.5</v>
      </c>
      <c r="Q4188" s="14">
        <f t="shared" si="139"/>
        <v>10.5</v>
      </c>
      <c r="R4188" s="169">
        <f t="shared" si="140"/>
        <v>9.6</v>
      </c>
    </row>
    <row r="4189" spans="13:18" x14ac:dyDescent="0.2">
      <c r="M4189" s="168" t="s">
        <v>63</v>
      </c>
      <c r="N4189" s="14" t="s">
        <v>64</v>
      </c>
      <c r="O4189" s="167">
        <v>42141</v>
      </c>
      <c r="P4189" s="14">
        <v>4.9000000000000004</v>
      </c>
      <c r="Q4189" s="14">
        <f t="shared" si="139"/>
        <v>12.1</v>
      </c>
      <c r="R4189" s="169">
        <f t="shared" si="140"/>
        <v>10.366666666666667</v>
      </c>
    </row>
    <row r="4190" spans="13:18" x14ac:dyDescent="0.2">
      <c r="M4190" s="168" t="s">
        <v>63</v>
      </c>
      <c r="N4190" s="14" t="s">
        <v>64</v>
      </c>
      <c r="O4190" s="167">
        <v>42142</v>
      </c>
      <c r="P4190" s="14">
        <v>7.1</v>
      </c>
      <c r="Q4190" s="14">
        <f t="shared" si="139"/>
        <v>9.9</v>
      </c>
      <c r="R4190" s="169">
        <f t="shared" si="140"/>
        <v>10.833333333333334</v>
      </c>
    </row>
    <row r="4191" spans="13:18" x14ac:dyDescent="0.2">
      <c r="M4191" s="168" t="s">
        <v>63</v>
      </c>
      <c r="N4191" s="14" t="s">
        <v>64</v>
      </c>
      <c r="O4191" s="167">
        <v>42145</v>
      </c>
      <c r="P4191" s="14">
        <v>9.3000000000000007</v>
      </c>
      <c r="Q4191" s="14">
        <f t="shared" si="139"/>
        <v>7.6999999999999993</v>
      </c>
      <c r="R4191" s="169">
        <f t="shared" si="140"/>
        <v>9.9</v>
      </c>
    </row>
    <row r="4192" spans="13:18" x14ac:dyDescent="0.2">
      <c r="M4192" s="168" t="s">
        <v>63</v>
      </c>
      <c r="N4192" s="14" t="s">
        <v>64</v>
      </c>
      <c r="O4192" s="167">
        <v>42146</v>
      </c>
      <c r="P4192" s="14">
        <v>9.1</v>
      </c>
      <c r="Q4192" s="14">
        <f t="shared" si="139"/>
        <v>7.9</v>
      </c>
      <c r="R4192" s="169">
        <f t="shared" si="140"/>
        <v>8.5</v>
      </c>
    </row>
    <row r="4193" spans="13:18" x14ac:dyDescent="0.2">
      <c r="M4193" s="168" t="s">
        <v>63</v>
      </c>
      <c r="N4193" s="14" t="s">
        <v>64</v>
      </c>
      <c r="O4193" s="167">
        <v>42147</v>
      </c>
      <c r="P4193" s="14">
        <v>9.9</v>
      </c>
      <c r="Q4193" s="14">
        <f t="shared" si="139"/>
        <v>7.1</v>
      </c>
      <c r="R4193" s="169">
        <f t="shared" si="140"/>
        <v>7.5666666666666664</v>
      </c>
    </row>
    <row r="4194" spans="13:18" x14ac:dyDescent="0.2">
      <c r="M4194" s="168" t="s">
        <v>63</v>
      </c>
      <c r="N4194" s="14" t="s">
        <v>64</v>
      </c>
      <c r="O4194" s="167">
        <v>42148</v>
      </c>
      <c r="P4194" s="14">
        <v>7.5</v>
      </c>
      <c r="Q4194" s="14">
        <f t="shared" si="139"/>
        <v>9.5</v>
      </c>
      <c r="R4194" s="169">
        <f t="shared" si="140"/>
        <v>8.1666666666666661</v>
      </c>
    </row>
    <row r="4195" spans="13:18" x14ac:dyDescent="0.2">
      <c r="M4195" s="168" t="s">
        <v>63</v>
      </c>
      <c r="N4195" s="14" t="s">
        <v>64</v>
      </c>
      <c r="O4195" s="167">
        <v>42149</v>
      </c>
      <c r="P4195" s="14">
        <v>9.6999999999999993</v>
      </c>
      <c r="Q4195" s="14">
        <f t="shared" si="139"/>
        <v>7.3000000000000007</v>
      </c>
      <c r="R4195" s="169">
        <f t="shared" si="140"/>
        <v>7.9666666666666677</v>
      </c>
    </row>
    <row r="4196" spans="13:18" x14ac:dyDescent="0.2">
      <c r="M4196" s="168" t="s">
        <v>63</v>
      </c>
      <c r="N4196" s="14" t="s">
        <v>64</v>
      </c>
      <c r="O4196" s="167">
        <v>42150</v>
      </c>
      <c r="P4196" s="14">
        <v>8.6999999999999993</v>
      </c>
      <c r="Q4196" s="14">
        <f t="shared" si="139"/>
        <v>8.3000000000000007</v>
      </c>
      <c r="R4196" s="169">
        <f t="shared" si="140"/>
        <v>8.3666666666666671</v>
      </c>
    </row>
    <row r="4197" spans="13:18" x14ac:dyDescent="0.2">
      <c r="M4197" s="168" t="s">
        <v>63</v>
      </c>
      <c r="N4197" s="14" t="s">
        <v>64</v>
      </c>
      <c r="O4197" s="167">
        <v>42151</v>
      </c>
      <c r="P4197" s="14">
        <v>10.8</v>
      </c>
      <c r="Q4197" s="14">
        <f t="shared" si="139"/>
        <v>6.1999999999999993</v>
      </c>
      <c r="R4197" s="169">
        <f t="shared" si="140"/>
        <v>7.2666666666666666</v>
      </c>
    </row>
    <row r="4198" spans="13:18" x14ac:dyDescent="0.2">
      <c r="M4198" s="168" t="s">
        <v>63</v>
      </c>
      <c r="N4198" s="14" t="s">
        <v>64</v>
      </c>
      <c r="O4198" s="167">
        <v>42152</v>
      </c>
      <c r="P4198" s="14">
        <v>7.8</v>
      </c>
      <c r="Q4198" s="14">
        <f t="shared" si="139"/>
        <v>9.1999999999999993</v>
      </c>
      <c r="R4198" s="169">
        <f t="shared" si="140"/>
        <v>7.8999999999999995</v>
      </c>
    </row>
    <row r="4199" spans="13:18" x14ac:dyDescent="0.2">
      <c r="M4199" s="168" t="s">
        <v>63</v>
      </c>
      <c r="N4199" s="14" t="s">
        <v>64</v>
      </c>
      <c r="O4199" s="167">
        <v>42153</v>
      </c>
      <c r="P4199" s="14">
        <v>8.5</v>
      </c>
      <c r="Q4199" s="14">
        <f t="shared" si="139"/>
        <v>8.5</v>
      </c>
      <c r="R4199" s="169">
        <f t="shared" si="140"/>
        <v>7.9666666666666659</v>
      </c>
    </row>
    <row r="4200" spans="13:18" x14ac:dyDescent="0.2">
      <c r="M4200" s="168" t="s">
        <v>63</v>
      </c>
      <c r="N4200" s="14" t="s">
        <v>64</v>
      </c>
      <c r="O4200" s="167">
        <v>42154</v>
      </c>
      <c r="P4200" s="14">
        <v>6.6</v>
      </c>
      <c r="Q4200" s="14">
        <f t="shared" si="139"/>
        <v>10.4</v>
      </c>
      <c r="R4200" s="169">
        <f t="shared" si="140"/>
        <v>9.3666666666666671</v>
      </c>
    </row>
    <row r="4201" spans="13:18" x14ac:dyDescent="0.2">
      <c r="M4201" s="168" t="s">
        <v>63</v>
      </c>
      <c r="N4201" s="14" t="s">
        <v>64</v>
      </c>
      <c r="O4201" s="167">
        <v>42155</v>
      </c>
      <c r="P4201" s="14">
        <v>9.1</v>
      </c>
      <c r="Q4201" s="14">
        <f t="shared" si="139"/>
        <v>7.9</v>
      </c>
      <c r="R4201" s="169">
        <f t="shared" si="140"/>
        <v>8.9333333333333318</v>
      </c>
    </row>
    <row r="4202" spans="13:18" x14ac:dyDescent="0.2">
      <c r="M4202" s="168" t="s">
        <v>63</v>
      </c>
      <c r="N4202" s="14" t="s">
        <v>64</v>
      </c>
      <c r="O4202" s="167">
        <v>42156</v>
      </c>
      <c r="P4202" s="14">
        <v>10.3</v>
      </c>
      <c r="Q4202" s="14">
        <f t="shared" si="139"/>
        <v>6.6999999999999993</v>
      </c>
      <c r="R4202" s="169">
        <f t="shared" si="140"/>
        <v>8.3333333333333339</v>
      </c>
    </row>
    <row r="4203" spans="13:18" x14ac:dyDescent="0.2">
      <c r="M4203" s="168" t="s">
        <v>63</v>
      </c>
      <c r="N4203" s="14" t="s">
        <v>64</v>
      </c>
      <c r="O4203" s="167">
        <v>42157</v>
      </c>
      <c r="P4203" s="14">
        <v>7.9</v>
      </c>
      <c r="Q4203" s="14">
        <f t="shared" si="139"/>
        <v>9.1</v>
      </c>
      <c r="R4203" s="169">
        <f t="shared" si="140"/>
        <v>7.8999999999999995</v>
      </c>
    </row>
    <row r="4204" spans="13:18" x14ac:dyDescent="0.2">
      <c r="M4204" s="168" t="s">
        <v>63</v>
      </c>
      <c r="N4204" s="14" t="s">
        <v>64</v>
      </c>
      <c r="O4204" s="167">
        <v>42158</v>
      </c>
      <c r="P4204" s="14">
        <v>11.6</v>
      </c>
      <c r="Q4204" s="14">
        <f t="shared" si="139"/>
        <v>5.4</v>
      </c>
      <c r="R4204" s="169">
        <f t="shared" si="140"/>
        <v>7.0666666666666664</v>
      </c>
    </row>
    <row r="4205" spans="13:18" x14ac:dyDescent="0.2">
      <c r="M4205" s="168" t="s">
        <v>63</v>
      </c>
      <c r="N4205" s="14" t="s">
        <v>64</v>
      </c>
      <c r="O4205" s="167">
        <v>42159</v>
      </c>
      <c r="P4205" s="14">
        <v>12.1</v>
      </c>
      <c r="Q4205" s="14">
        <f t="shared" si="139"/>
        <v>4.9000000000000004</v>
      </c>
      <c r="R4205" s="169">
        <f t="shared" si="140"/>
        <v>6.4666666666666659</v>
      </c>
    </row>
    <row r="4206" spans="13:18" x14ac:dyDescent="0.2">
      <c r="M4206" s="168" t="s">
        <v>63</v>
      </c>
      <c r="N4206" s="14" t="s">
        <v>64</v>
      </c>
      <c r="O4206" s="167">
        <v>42160</v>
      </c>
      <c r="P4206" s="14">
        <v>12.4</v>
      </c>
      <c r="Q4206" s="14">
        <f t="shared" si="139"/>
        <v>4.5999999999999996</v>
      </c>
      <c r="R4206" s="169">
        <f t="shared" si="140"/>
        <v>4.9666666666666668</v>
      </c>
    </row>
    <row r="4207" spans="13:18" x14ac:dyDescent="0.2">
      <c r="M4207" s="168" t="s">
        <v>63</v>
      </c>
      <c r="N4207" s="14" t="s">
        <v>64</v>
      </c>
      <c r="O4207" s="167">
        <v>42161</v>
      </c>
      <c r="P4207" s="14">
        <v>11.7</v>
      </c>
      <c r="Q4207" s="14">
        <f t="shared" si="139"/>
        <v>5.3000000000000007</v>
      </c>
      <c r="R4207" s="169">
        <f t="shared" si="140"/>
        <v>4.9333333333333336</v>
      </c>
    </row>
    <row r="4208" spans="13:18" x14ac:dyDescent="0.2">
      <c r="M4208" s="168" t="s">
        <v>63</v>
      </c>
      <c r="N4208" s="14" t="s">
        <v>64</v>
      </c>
      <c r="O4208" s="167">
        <v>42162</v>
      </c>
      <c r="P4208" s="14">
        <v>11.5</v>
      </c>
      <c r="Q4208" s="14">
        <f t="shared" si="139"/>
        <v>5.5</v>
      </c>
      <c r="R4208" s="169">
        <f t="shared" si="140"/>
        <v>5.1333333333333337</v>
      </c>
    </row>
    <row r="4209" spans="13:18" x14ac:dyDescent="0.2">
      <c r="M4209" s="168" t="s">
        <v>63</v>
      </c>
      <c r="N4209" s="14" t="s">
        <v>64</v>
      </c>
      <c r="O4209" s="167">
        <v>42163</v>
      </c>
      <c r="P4209" s="14">
        <v>11.1</v>
      </c>
      <c r="Q4209" s="14">
        <f t="shared" si="139"/>
        <v>5.9</v>
      </c>
      <c r="R4209" s="169">
        <f t="shared" si="140"/>
        <v>5.5666666666666673</v>
      </c>
    </row>
    <row r="4210" spans="13:18" x14ac:dyDescent="0.2">
      <c r="M4210" s="168" t="s">
        <v>63</v>
      </c>
      <c r="N4210" s="14" t="s">
        <v>64</v>
      </c>
      <c r="O4210" s="167">
        <v>42164</v>
      </c>
      <c r="P4210" s="14">
        <v>12.6</v>
      </c>
      <c r="Q4210" s="14">
        <f t="shared" si="139"/>
        <v>4.4000000000000004</v>
      </c>
      <c r="R4210" s="169">
        <f t="shared" si="140"/>
        <v>5.2666666666666666</v>
      </c>
    </row>
    <row r="4211" spans="13:18" x14ac:dyDescent="0.2">
      <c r="M4211" s="168" t="s">
        <v>63</v>
      </c>
      <c r="N4211" s="14" t="s">
        <v>64</v>
      </c>
      <c r="O4211" s="167">
        <v>42165</v>
      </c>
      <c r="P4211" s="14">
        <v>13.9</v>
      </c>
      <c r="Q4211" s="14">
        <f t="shared" si="139"/>
        <v>3.0999999999999996</v>
      </c>
      <c r="R4211" s="169">
        <f t="shared" si="140"/>
        <v>4.4666666666666668</v>
      </c>
    </row>
    <row r="4212" spans="13:18" x14ac:dyDescent="0.2">
      <c r="M4212" s="168" t="s">
        <v>63</v>
      </c>
      <c r="N4212" s="14" t="s">
        <v>64</v>
      </c>
      <c r="O4212" s="167">
        <v>42166</v>
      </c>
      <c r="P4212" s="14">
        <v>15.7</v>
      </c>
      <c r="Q4212" s="14">
        <f t="shared" si="139"/>
        <v>1.3000000000000007</v>
      </c>
      <c r="R4212" s="169">
        <f t="shared" si="140"/>
        <v>2.9333333333333336</v>
      </c>
    </row>
    <row r="4213" spans="13:18" x14ac:dyDescent="0.2">
      <c r="M4213" s="168" t="s">
        <v>63</v>
      </c>
      <c r="N4213" s="14" t="s">
        <v>64</v>
      </c>
      <c r="O4213" s="167">
        <v>42167</v>
      </c>
      <c r="P4213" s="14">
        <v>16.5</v>
      </c>
      <c r="Q4213" s="14">
        <f t="shared" si="139"/>
        <v>0.5</v>
      </c>
      <c r="R4213" s="169">
        <f t="shared" si="140"/>
        <v>1.6333333333333335</v>
      </c>
    </row>
    <row r="4214" spans="13:18" x14ac:dyDescent="0.2">
      <c r="M4214" s="168" t="s">
        <v>63</v>
      </c>
      <c r="N4214" s="14" t="s">
        <v>64</v>
      </c>
      <c r="O4214" s="167">
        <v>42168</v>
      </c>
      <c r="P4214" s="14">
        <v>14.6</v>
      </c>
      <c r="Q4214" s="14">
        <f t="shared" si="139"/>
        <v>2.4000000000000004</v>
      </c>
      <c r="R4214" s="169">
        <f t="shared" si="140"/>
        <v>1.4000000000000004</v>
      </c>
    </row>
    <row r="4215" spans="13:18" x14ac:dyDescent="0.2">
      <c r="M4215" s="168" t="s">
        <v>63</v>
      </c>
      <c r="N4215" s="14" t="s">
        <v>64</v>
      </c>
      <c r="O4215" s="167">
        <v>42169</v>
      </c>
      <c r="P4215" s="14">
        <v>11.5</v>
      </c>
      <c r="Q4215" s="14">
        <f t="shared" si="139"/>
        <v>5.5</v>
      </c>
      <c r="R4215" s="169">
        <f t="shared" si="140"/>
        <v>2.8000000000000003</v>
      </c>
    </row>
    <row r="4216" spans="13:18" x14ac:dyDescent="0.2">
      <c r="M4216" s="168" t="s">
        <v>63</v>
      </c>
      <c r="N4216" s="14" t="s">
        <v>64</v>
      </c>
      <c r="O4216" s="167">
        <v>42170</v>
      </c>
      <c r="P4216" s="14">
        <v>11.2</v>
      </c>
      <c r="Q4216" s="14">
        <f t="shared" si="139"/>
        <v>5.8000000000000007</v>
      </c>
      <c r="R4216" s="169">
        <f t="shared" si="140"/>
        <v>4.5666666666666673</v>
      </c>
    </row>
    <row r="4217" spans="13:18" x14ac:dyDescent="0.2">
      <c r="M4217" s="168" t="s">
        <v>63</v>
      </c>
      <c r="N4217" s="14" t="s">
        <v>64</v>
      </c>
      <c r="O4217" s="167">
        <v>42171</v>
      </c>
      <c r="P4217" s="14">
        <v>12.4</v>
      </c>
      <c r="Q4217" s="14">
        <f t="shared" si="139"/>
        <v>4.5999999999999996</v>
      </c>
      <c r="R4217" s="169">
        <f t="shared" si="140"/>
        <v>5.3</v>
      </c>
    </row>
    <row r="4218" spans="13:18" x14ac:dyDescent="0.2">
      <c r="M4218" s="168" t="s">
        <v>63</v>
      </c>
      <c r="N4218" s="14" t="s">
        <v>64</v>
      </c>
      <c r="O4218" s="167">
        <v>42172</v>
      </c>
      <c r="P4218" s="14">
        <v>9.5</v>
      </c>
      <c r="Q4218" s="14">
        <f t="shared" si="139"/>
        <v>7.5</v>
      </c>
      <c r="R4218" s="169">
        <f t="shared" si="140"/>
        <v>5.9666666666666659</v>
      </c>
    </row>
    <row r="4219" spans="13:18" x14ac:dyDescent="0.2">
      <c r="M4219" s="168" t="s">
        <v>63</v>
      </c>
      <c r="N4219" s="14" t="s">
        <v>64</v>
      </c>
      <c r="O4219" s="167">
        <v>42173</v>
      </c>
      <c r="P4219" s="14">
        <v>10.7</v>
      </c>
      <c r="Q4219" s="14">
        <f t="shared" si="139"/>
        <v>6.3000000000000007</v>
      </c>
      <c r="R4219" s="169">
        <f t="shared" si="140"/>
        <v>6.1333333333333329</v>
      </c>
    </row>
    <row r="4220" spans="13:18" x14ac:dyDescent="0.2">
      <c r="M4220" s="168" t="s">
        <v>63</v>
      </c>
      <c r="N4220" s="14" t="s">
        <v>64</v>
      </c>
      <c r="O4220" s="167">
        <v>42174</v>
      </c>
      <c r="P4220" s="14">
        <v>13.4</v>
      </c>
      <c r="Q4220" s="14">
        <f t="shared" si="139"/>
        <v>3.5999999999999996</v>
      </c>
      <c r="R4220" s="169">
        <f t="shared" si="140"/>
        <v>5.8</v>
      </c>
    </row>
    <row r="4221" spans="13:18" x14ac:dyDescent="0.2">
      <c r="M4221" s="168" t="s">
        <v>63</v>
      </c>
      <c r="N4221" s="14" t="s">
        <v>64</v>
      </c>
      <c r="O4221" s="167">
        <v>42175</v>
      </c>
      <c r="P4221" s="14">
        <v>16.5</v>
      </c>
      <c r="Q4221" s="14">
        <f t="shared" si="139"/>
        <v>0.5</v>
      </c>
      <c r="R4221" s="169">
        <f t="shared" si="140"/>
        <v>3.4666666666666668</v>
      </c>
    </row>
    <row r="4222" spans="13:18" x14ac:dyDescent="0.2">
      <c r="M4222" s="168" t="s">
        <v>63</v>
      </c>
      <c r="N4222" s="14" t="s">
        <v>64</v>
      </c>
      <c r="O4222" s="167">
        <v>42176</v>
      </c>
      <c r="P4222" s="14">
        <v>15.1</v>
      </c>
      <c r="Q4222" s="14">
        <f t="shared" si="139"/>
        <v>1.9000000000000004</v>
      </c>
      <c r="R4222" s="169">
        <f t="shared" si="140"/>
        <v>2</v>
      </c>
    </row>
    <row r="4223" spans="13:18" x14ac:dyDescent="0.2">
      <c r="M4223" s="168" t="s">
        <v>63</v>
      </c>
      <c r="N4223" s="14" t="s">
        <v>64</v>
      </c>
      <c r="O4223" s="167">
        <v>42177</v>
      </c>
      <c r="P4223" s="14">
        <v>13.9</v>
      </c>
      <c r="Q4223" s="14">
        <f t="shared" si="139"/>
        <v>3.0999999999999996</v>
      </c>
      <c r="R4223" s="169">
        <f t="shared" si="140"/>
        <v>1.8333333333333333</v>
      </c>
    </row>
    <row r="4224" spans="13:18" x14ac:dyDescent="0.2">
      <c r="M4224" s="168" t="s">
        <v>63</v>
      </c>
      <c r="N4224" s="14" t="s">
        <v>64</v>
      </c>
      <c r="O4224" s="167">
        <v>42178</v>
      </c>
      <c r="P4224" s="14">
        <v>14.8</v>
      </c>
      <c r="Q4224" s="14">
        <f t="shared" si="139"/>
        <v>2.1999999999999993</v>
      </c>
      <c r="R4224" s="169">
        <f t="shared" si="140"/>
        <v>2.4</v>
      </c>
    </row>
    <row r="4225" spans="13:18" x14ac:dyDescent="0.2">
      <c r="M4225" s="168" t="s">
        <v>63</v>
      </c>
      <c r="N4225" s="14" t="s">
        <v>64</v>
      </c>
      <c r="O4225" s="167">
        <v>42179</v>
      </c>
      <c r="P4225" s="14">
        <v>13.7</v>
      </c>
      <c r="Q4225" s="14">
        <f t="shared" si="139"/>
        <v>3.3000000000000007</v>
      </c>
      <c r="R4225" s="169">
        <f t="shared" si="140"/>
        <v>2.8666666666666667</v>
      </c>
    </row>
    <row r="4226" spans="13:18" x14ac:dyDescent="0.2">
      <c r="M4226" s="168" t="s">
        <v>63</v>
      </c>
      <c r="N4226" s="14" t="s">
        <v>64</v>
      </c>
      <c r="O4226" s="167">
        <v>42180</v>
      </c>
      <c r="P4226" s="14">
        <v>11.9</v>
      </c>
      <c r="Q4226" s="14">
        <f t="shared" si="139"/>
        <v>5.0999999999999996</v>
      </c>
      <c r="R4226" s="169">
        <f t="shared" si="140"/>
        <v>3.5333333333333332</v>
      </c>
    </row>
    <row r="4227" spans="13:18" x14ac:dyDescent="0.2">
      <c r="M4227" s="168" t="s">
        <v>63</v>
      </c>
      <c r="N4227" s="14" t="s">
        <v>64</v>
      </c>
      <c r="O4227" s="167">
        <v>42181</v>
      </c>
      <c r="P4227" s="14">
        <v>13.3</v>
      </c>
      <c r="Q4227" s="14">
        <f t="shared" si="139"/>
        <v>3.6999999999999993</v>
      </c>
      <c r="R4227" s="169">
        <f t="shared" si="140"/>
        <v>4.0333333333333332</v>
      </c>
    </row>
    <row r="4228" spans="13:18" x14ac:dyDescent="0.2">
      <c r="M4228" s="168" t="s">
        <v>63</v>
      </c>
      <c r="N4228" s="14" t="s">
        <v>64</v>
      </c>
      <c r="O4228" s="167">
        <v>42182</v>
      </c>
      <c r="P4228" s="14">
        <v>15.7</v>
      </c>
      <c r="Q4228" s="14">
        <f t="shared" si="139"/>
        <v>1.3000000000000007</v>
      </c>
      <c r="R4228" s="169">
        <f t="shared" si="140"/>
        <v>3.3666666666666667</v>
      </c>
    </row>
    <row r="4229" spans="13:18" x14ac:dyDescent="0.2">
      <c r="M4229" s="168" t="s">
        <v>63</v>
      </c>
      <c r="N4229" s="14" t="s">
        <v>64</v>
      </c>
      <c r="O4229" s="167">
        <v>42183</v>
      </c>
      <c r="P4229" s="14">
        <v>15.7</v>
      </c>
      <c r="Q4229" s="14">
        <f t="shared" si="139"/>
        <v>1.3000000000000007</v>
      </c>
      <c r="R4229" s="169">
        <f t="shared" si="140"/>
        <v>2.1</v>
      </c>
    </row>
    <row r="4230" spans="13:18" x14ac:dyDescent="0.2">
      <c r="M4230" s="168" t="s">
        <v>63</v>
      </c>
      <c r="N4230" s="14" t="s">
        <v>64</v>
      </c>
      <c r="O4230" s="167">
        <v>42184</v>
      </c>
      <c r="P4230" s="14">
        <v>16.100000000000001</v>
      </c>
      <c r="Q4230" s="14">
        <f t="shared" si="139"/>
        <v>0.89999999999999858</v>
      </c>
      <c r="R4230" s="169">
        <f t="shared" si="140"/>
        <v>1.1666666666666667</v>
      </c>
    </row>
    <row r="4231" spans="13:18" x14ac:dyDescent="0.2">
      <c r="M4231" s="168" t="s">
        <v>63</v>
      </c>
      <c r="N4231" s="14" t="s">
        <v>64</v>
      </c>
      <c r="O4231" s="167">
        <v>42185</v>
      </c>
      <c r="P4231" s="14">
        <v>17.2</v>
      </c>
      <c r="Q4231" s="14">
        <f t="shared" si="139"/>
        <v>0</v>
      </c>
      <c r="R4231" s="169">
        <f t="shared" si="140"/>
        <v>0.73333333333333306</v>
      </c>
    </row>
    <row r="4232" spans="13:18" x14ac:dyDescent="0.2">
      <c r="M4232" s="168" t="s">
        <v>63</v>
      </c>
      <c r="N4232" s="14" t="s">
        <v>64</v>
      </c>
      <c r="O4232" s="167">
        <v>42186</v>
      </c>
      <c r="P4232" s="14">
        <v>21.4</v>
      </c>
      <c r="Q4232" s="14">
        <f t="shared" si="139"/>
        <v>0</v>
      </c>
      <c r="R4232" s="169">
        <f t="shared" si="140"/>
        <v>0.29999999999999954</v>
      </c>
    </row>
    <row r="4233" spans="13:18" x14ac:dyDescent="0.2">
      <c r="M4233" s="168" t="s">
        <v>63</v>
      </c>
      <c r="N4233" s="14" t="s">
        <v>64</v>
      </c>
      <c r="O4233" s="167">
        <v>42187</v>
      </c>
      <c r="P4233" s="14">
        <v>21.4</v>
      </c>
      <c r="Q4233" s="14">
        <f t="shared" si="139"/>
        <v>0</v>
      </c>
      <c r="R4233" s="169">
        <f t="shared" si="140"/>
        <v>0</v>
      </c>
    </row>
    <row r="4234" spans="13:18" x14ac:dyDescent="0.2">
      <c r="M4234" s="168" t="s">
        <v>63</v>
      </c>
      <c r="N4234" s="14" t="s">
        <v>64</v>
      </c>
      <c r="O4234" s="167">
        <v>42188</v>
      </c>
      <c r="P4234" s="14">
        <v>21.2</v>
      </c>
      <c r="Q4234" s="14">
        <f t="shared" si="139"/>
        <v>0</v>
      </c>
      <c r="R4234" s="169">
        <f t="shared" si="140"/>
        <v>0</v>
      </c>
    </row>
    <row r="4235" spans="13:18" x14ac:dyDescent="0.2">
      <c r="M4235" s="168" t="s">
        <v>63</v>
      </c>
      <c r="N4235" s="14" t="s">
        <v>64</v>
      </c>
      <c r="O4235" s="167">
        <v>42189</v>
      </c>
      <c r="P4235" s="14">
        <v>22.3</v>
      </c>
      <c r="Q4235" s="14">
        <f t="shared" si="139"/>
        <v>0</v>
      </c>
      <c r="R4235" s="169">
        <f t="shared" si="140"/>
        <v>0</v>
      </c>
    </row>
    <row r="4236" spans="13:18" x14ac:dyDescent="0.2">
      <c r="M4236" s="168" t="s">
        <v>63</v>
      </c>
      <c r="N4236" s="14" t="s">
        <v>64</v>
      </c>
      <c r="O4236" s="167">
        <v>42190</v>
      </c>
      <c r="P4236" s="14">
        <v>21.7</v>
      </c>
      <c r="Q4236" s="14">
        <f t="shared" si="139"/>
        <v>0</v>
      </c>
      <c r="R4236" s="169">
        <f t="shared" si="140"/>
        <v>0</v>
      </c>
    </row>
    <row r="4237" spans="13:18" x14ac:dyDescent="0.2">
      <c r="M4237" s="168" t="s">
        <v>63</v>
      </c>
      <c r="N4237" s="14" t="s">
        <v>64</v>
      </c>
      <c r="O4237" s="167">
        <v>42191</v>
      </c>
      <c r="P4237" s="14">
        <v>16.5</v>
      </c>
      <c r="Q4237" s="14">
        <f t="shared" ref="Q4237:Q4300" si="141">IF($D$45&gt;P4237,$D$45-P4237,0)</f>
        <v>0.5</v>
      </c>
      <c r="R4237" s="169">
        <f t="shared" si="140"/>
        <v>0.16666666666666666</v>
      </c>
    </row>
    <row r="4238" spans="13:18" x14ac:dyDescent="0.2">
      <c r="M4238" s="168" t="s">
        <v>63</v>
      </c>
      <c r="N4238" s="14" t="s">
        <v>64</v>
      </c>
      <c r="O4238" s="167">
        <v>42192</v>
      </c>
      <c r="P4238" s="14">
        <v>16.899999999999999</v>
      </c>
      <c r="Q4238" s="14">
        <f t="shared" si="141"/>
        <v>0.10000000000000142</v>
      </c>
      <c r="R4238" s="169">
        <f t="shared" si="140"/>
        <v>0.20000000000000048</v>
      </c>
    </row>
    <row r="4239" spans="13:18" x14ac:dyDescent="0.2">
      <c r="M4239" s="168" t="s">
        <v>63</v>
      </c>
      <c r="N4239" s="14" t="s">
        <v>64</v>
      </c>
      <c r="O4239" s="167">
        <v>42193</v>
      </c>
      <c r="P4239" s="14">
        <v>11.2</v>
      </c>
      <c r="Q4239" s="14">
        <f t="shared" si="141"/>
        <v>5.8000000000000007</v>
      </c>
      <c r="R4239" s="169">
        <f t="shared" ref="R4239:R4302" si="142">AVERAGE(Q4237:Q4239)</f>
        <v>2.1333333333333342</v>
      </c>
    </row>
    <row r="4240" spans="13:18" x14ac:dyDescent="0.2">
      <c r="M4240" s="168" t="s">
        <v>63</v>
      </c>
      <c r="N4240" s="14" t="s">
        <v>64</v>
      </c>
      <c r="O4240" s="167">
        <v>42194</v>
      </c>
      <c r="P4240" s="14">
        <v>10</v>
      </c>
      <c r="Q4240" s="14">
        <f t="shared" si="141"/>
        <v>7</v>
      </c>
      <c r="R4240" s="169">
        <f t="shared" si="142"/>
        <v>4.3000000000000007</v>
      </c>
    </row>
    <row r="4241" spans="13:18" x14ac:dyDescent="0.2">
      <c r="M4241" s="168" t="s">
        <v>63</v>
      </c>
      <c r="N4241" s="14" t="s">
        <v>64</v>
      </c>
      <c r="O4241" s="167">
        <v>42195</v>
      </c>
      <c r="P4241" s="14">
        <v>12.2</v>
      </c>
      <c r="Q4241" s="14">
        <f t="shared" si="141"/>
        <v>4.8000000000000007</v>
      </c>
      <c r="R4241" s="169">
        <f t="shared" si="142"/>
        <v>5.8666666666666671</v>
      </c>
    </row>
    <row r="4242" spans="13:18" x14ac:dyDescent="0.2">
      <c r="M4242" s="168" t="s">
        <v>63</v>
      </c>
      <c r="N4242" s="14" t="s">
        <v>64</v>
      </c>
      <c r="O4242" s="167">
        <v>42196</v>
      </c>
      <c r="P4242" s="14">
        <v>15.2</v>
      </c>
      <c r="Q4242" s="14">
        <f t="shared" si="141"/>
        <v>1.8000000000000007</v>
      </c>
      <c r="R4242" s="169">
        <f t="shared" si="142"/>
        <v>4.5333333333333341</v>
      </c>
    </row>
    <row r="4243" spans="13:18" x14ac:dyDescent="0.2">
      <c r="M4243" s="168" t="s">
        <v>63</v>
      </c>
      <c r="N4243" s="14" t="s">
        <v>64</v>
      </c>
      <c r="O4243" s="167">
        <v>42197</v>
      </c>
      <c r="P4243" s="14">
        <v>16.2</v>
      </c>
      <c r="Q4243" s="14">
        <f t="shared" si="141"/>
        <v>0.80000000000000071</v>
      </c>
      <c r="R4243" s="169">
        <f t="shared" si="142"/>
        <v>2.4666666666666672</v>
      </c>
    </row>
    <row r="4244" spans="13:18" x14ac:dyDescent="0.2">
      <c r="M4244" s="168" t="s">
        <v>63</v>
      </c>
      <c r="N4244" s="14" t="s">
        <v>64</v>
      </c>
      <c r="O4244" s="167">
        <v>42198</v>
      </c>
      <c r="P4244" s="14">
        <v>16.3</v>
      </c>
      <c r="Q4244" s="14">
        <f t="shared" si="141"/>
        <v>0.69999999999999929</v>
      </c>
      <c r="R4244" s="169">
        <f t="shared" si="142"/>
        <v>1.1000000000000003</v>
      </c>
    </row>
    <row r="4245" spans="13:18" x14ac:dyDescent="0.2">
      <c r="M4245" s="168" t="s">
        <v>63</v>
      </c>
      <c r="N4245" s="14" t="s">
        <v>64</v>
      </c>
      <c r="O4245" s="167">
        <v>42199</v>
      </c>
      <c r="P4245" s="14">
        <v>15.5</v>
      </c>
      <c r="Q4245" s="14">
        <f t="shared" si="141"/>
        <v>1.5</v>
      </c>
      <c r="R4245" s="169">
        <f t="shared" si="142"/>
        <v>1</v>
      </c>
    </row>
    <row r="4246" spans="13:18" x14ac:dyDescent="0.2">
      <c r="M4246" s="168" t="s">
        <v>63</v>
      </c>
      <c r="N4246" s="14" t="s">
        <v>64</v>
      </c>
      <c r="O4246" s="167">
        <v>42200</v>
      </c>
      <c r="P4246" s="14">
        <v>15.5</v>
      </c>
      <c r="Q4246" s="14">
        <f t="shared" si="141"/>
        <v>1.5</v>
      </c>
      <c r="R4246" s="169">
        <f t="shared" si="142"/>
        <v>1.2333333333333332</v>
      </c>
    </row>
    <row r="4247" spans="13:18" x14ac:dyDescent="0.2">
      <c r="M4247" s="168" t="s">
        <v>63</v>
      </c>
      <c r="N4247" s="14" t="s">
        <v>64</v>
      </c>
      <c r="O4247" s="167">
        <v>42201</v>
      </c>
      <c r="P4247" s="14">
        <v>12.1</v>
      </c>
      <c r="Q4247" s="14">
        <f t="shared" si="141"/>
        <v>4.9000000000000004</v>
      </c>
      <c r="R4247" s="169">
        <f t="shared" si="142"/>
        <v>2.6333333333333333</v>
      </c>
    </row>
    <row r="4248" spans="13:18" x14ac:dyDescent="0.2">
      <c r="M4248" s="168" t="s">
        <v>63</v>
      </c>
      <c r="N4248" s="14" t="s">
        <v>64</v>
      </c>
      <c r="O4248" s="167">
        <v>42202</v>
      </c>
      <c r="P4248" s="14">
        <v>14.2</v>
      </c>
      <c r="Q4248" s="14">
        <f t="shared" si="141"/>
        <v>2.8000000000000007</v>
      </c>
      <c r="R4248" s="169">
        <f t="shared" si="142"/>
        <v>3.0666666666666669</v>
      </c>
    </row>
    <row r="4249" spans="13:18" x14ac:dyDescent="0.2">
      <c r="M4249" s="168" t="s">
        <v>63</v>
      </c>
      <c r="N4249" s="14" t="s">
        <v>64</v>
      </c>
      <c r="O4249" s="167">
        <v>42203</v>
      </c>
      <c r="P4249" s="14">
        <v>13.9</v>
      </c>
      <c r="Q4249" s="14">
        <f t="shared" si="141"/>
        <v>3.0999999999999996</v>
      </c>
      <c r="R4249" s="169">
        <f t="shared" si="142"/>
        <v>3.6</v>
      </c>
    </row>
    <row r="4250" spans="13:18" x14ac:dyDescent="0.2">
      <c r="M4250" s="168" t="s">
        <v>63</v>
      </c>
      <c r="N4250" s="14" t="s">
        <v>64</v>
      </c>
      <c r="O4250" s="167">
        <v>42204</v>
      </c>
      <c r="P4250" s="14">
        <v>15.6</v>
      </c>
      <c r="Q4250" s="14">
        <f t="shared" si="141"/>
        <v>1.4000000000000004</v>
      </c>
      <c r="R4250" s="169">
        <f t="shared" si="142"/>
        <v>2.4333333333333336</v>
      </c>
    </row>
    <row r="4251" spans="13:18" x14ac:dyDescent="0.2">
      <c r="M4251" s="168" t="s">
        <v>63</v>
      </c>
      <c r="N4251" s="14" t="s">
        <v>64</v>
      </c>
      <c r="O4251" s="167">
        <v>42205</v>
      </c>
      <c r="P4251" s="14">
        <v>16</v>
      </c>
      <c r="Q4251" s="14">
        <f t="shared" si="141"/>
        <v>1</v>
      </c>
      <c r="R4251" s="169">
        <f t="shared" si="142"/>
        <v>1.8333333333333333</v>
      </c>
    </row>
    <row r="4252" spans="13:18" x14ac:dyDescent="0.2">
      <c r="M4252" s="168" t="s">
        <v>63</v>
      </c>
      <c r="N4252" s="14" t="s">
        <v>64</v>
      </c>
      <c r="O4252" s="167">
        <v>42206</v>
      </c>
      <c r="P4252" s="14">
        <v>12.8</v>
      </c>
      <c r="Q4252" s="14">
        <f t="shared" si="141"/>
        <v>4.1999999999999993</v>
      </c>
      <c r="R4252" s="169">
        <f t="shared" si="142"/>
        <v>2.1999999999999997</v>
      </c>
    </row>
    <row r="4253" spans="13:18" x14ac:dyDescent="0.2">
      <c r="M4253" s="168" t="s">
        <v>63</v>
      </c>
      <c r="N4253" s="14" t="s">
        <v>64</v>
      </c>
      <c r="O4253" s="167">
        <v>42207</v>
      </c>
      <c r="P4253" s="14">
        <v>15.9</v>
      </c>
      <c r="Q4253" s="14">
        <f t="shared" si="141"/>
        <v>1.0999999999999996</v>
      </c>
      <c r="R4253" s="169">
        <f t="shared" si="142"/>
        <v>2.0999999999999996</v>
      </c>
    </row>
    <row r="4254" spans="13:18" x14ac:dyDescent="0.2">
      <c r="M4254" s="168" t="s">
        <v>63</v>
      </c>
      <c r="N4254" s="14" t="s">
        <v>64</v>
      </c>
      <c r="O4254" s="167">
        <v>42208</v>
      </c>
      <c r="P4254" s="14">
        <v>13.9</v>
      </c>
      <c r="Q4254" s="14">
        <f t="shared" si="141"/>
        <v>3.0999999999999996</v>
      </c>
      <c r="R4254" s="169">
        <f t="shared" si="142"/>
        <v>2.7999999999999994</v>
      </c>
    </row>
    <row r="4255" spans="13:18" x14ac:dyDescent="0.2">
      <c r="M4255" s="168" t="s">
        <v>63</v>
      </c>
      <c r="N4255" s="14" t="s">
        <v>64</v>
      </c>
      <c r="O4255" s="167">
        <v>42209</v>
      </c>
      <c r="P4255" s="14">
        <v>13.4</v>
      </c>
      <c r="Q4255" s="14">
        <f t="shared" si="141"/>
        <v>3.5999999999999996</v>
      </c>
      <c r="R4255" s="169">
        <f t="shared" si="142"/>
        <v>2.5999999999999996</v>
      </c>
    </row>
    <row r="4256" spans="13:18" x14ac:dyDescent="0.2">
      <c r="M4256" s="168" t="s">
        <v>63</v>
      </c>
      <c r="N4256" s="14" t="s">
        <v>64</v>
      </c>
      <c r="O4256" s="167">
        <v>42210</v>
      </c>
      <c r="P4256" s="14">
        <v>12</v>
      </c>
      <c r="Q4256" s="14">
        <f t="shared" si="141"/>
        <v>5</v>
      </c>
      <c r="R4256" s="169">
        <f t="shared" si="142"/>
        <v>3.9</v>
      </c>
    </row>
    <row r="4257" spans="13:18" x14ac:dyDescent="0.2">
      <c r="M4257" s="168" t="s">
        <v>63</v>
      </c>
      <c r="N4257" s="14" t="s">
        <v>64</v>
      </c>
      <c r="O4257" s="167">
        <v>42211</v>
      </c>
      <c r="P4257" s="14">
        <v>11.3</v>
      </c>
      <c r="Q4257" s="14">
        <f t="shared" si="141"/>
        <v>5.6999999999999993</v>
      </c>
      <c r="R4257" s="169">
        <f t="shared" si="142"/>
        <v>4.7666666666666666</v>
      </c>
    </row>
    <row r="4258" spans="13:18" x14ac:dyDescent="0.2">
      <c r="M4258" s="168" t="s">
        <v>63</v>
      </c>
      <c r="N4258" s="14" t="s">
        <v>64</v>
      </c>
      <c r="O4258" s="167">
        <v>42212</v>
      </c>
      <c r="P4258" s="14">
        <v>13.3</v>
      </c>
      <c r="Q4258" s="14">
        <f t="shared" si="141"/>
        <v>3.6999999999999993</v>
      </c>
      <c r="R4258" s="169">
        <f t="shared" si="142"/>
        <v>4.8</v>
      </c>
    </row>
    <row r="4259" spans="13:18" x14ac:dyDescent="0.2">
      <c r="M4259" s="168" t="s">
        <v>63</v>
      </c>
      <c r="N4259" s="14" t="s">
        <v>64</v>
      </c>
      <c r="O4259" s="167">
        <v>42213</v>
      </c>
      <c r="P4259" s="14">
        <v>13.1</v>
      </c>
      <c r="Q4259" s="14">
        <f t="shared" si="141"/>
        <v>3.9000000000000004</v>
      </c>
      <c r="R4259" s="169">
        <f t="shared" si="142"/>
        <v>4.4333333333333327</v>
      </c>
    </row>
    <row r="4260" spans="13:18" x14ac:dyDescent="0.2">
      <c r="M4260" s="168" t="s">
        <v>63</v>
      </c>
      <c r="N4260" s="14" t="s">
        <v>64</v>
      </c>
      <c r="O4260" s="167">
        <v>42214</v>
      </c>
      <c r="P4260" s="14">
        <v>14.8</v>
      </c>
      <c r="Q4260" s="14">
        <f t="shared" si="141"/>
        <v>2.1999999999999993</v>
      </c>
      <c r="R4260" s="169">
        <f t="shared" si="142"/>
        <v>3.2666666666666662</v>
      </c>
    </row>
    <row r="4261" spans="13:18" x14ac:dyDescent="0.2">
      <c r="M4261" s="168" t="s">
        <v>63</v>
      </c>
      <c r="N4261" s="14" t="s">
        <v>64</v>
      </c>
      <c r="O4261" s="167">
        <v>42215</v>
      </c>
      <c r="P4261" s="14">
        <v>15.2</v>
      </c>
      <c r="Q4261" s="14">
        <f t="shared" si="141"/>
        <v>1.8000000000000007</v>
      </c>
      <c r="R4261" s="169">
        <f t="shared" si="142"/>
        <v>2.6333333333333333</v>
      </c>
    </row>
    <row r="4262" spans="13:18" x14ac:dyDescent="0.2">
      <c r="M4262" s="168" t="s">
        <v>63</v>
      </c>
      <c r="N4262" s="14" t="s">
        <v>64</v>
      </c>
      <c r="O4262" s="167">
        <v>42216</v>
      </c>
      <c r="P4262" s="14">
        <v>13.3</v>
      </c>
      <c r="Q4262" s="14">
        <f t="shared" si="141"/>
        <v>3.6999999999999993</v>
      </c>
      <c r="R4262" s="169">
        <f t="shared" si="142"/>
        <v>2.5666666666666664</v>
      </c>
    </row>
    <row r="4263" spans="13:18" x14ac:dyDescent="0.2">
      <c r="M4263" s="168" t="s">
        <v>63</v>
      </c>
      <c r="N4263" s="14" t="s">
        <v>64</v>
      </c>
      <c r="O4263" s="167">
        <v>42217</v>
      </c>
      <c r="P4263" s="14">
        <v>12.8</v>
      </c>
      <c r="Q4263" s="14">
        <f t="shared" si="141"/>
        <v>4.1999999999999993</v>
      </c>
      <c r="R4263" s="169">
        <f t="shared" si="142"/>
        <v>3.2333333333333329</v>
      </c>
    </row>
    <row r="4264" spans="13:18" x14ac:dyDescent="0.2">
      <c r="M4264" s="168" t="s">
        <v>63</v>
      </c>
      <c r="N4264" s="14" t="s">
        <v>64</v>
      </c>
      <c r="O4264" s="167">
        <v>42218</v>
      </c>
      <c r="P4264" s="14">
        <v>12.4</v>
      </c>
      <c r="Q4264" s="14">
        <f t="shared" si="141"/>
        <v>4.5999999999999996</v>
      </c>
      <c r="R4264" s="169">
        <f t="shared" si="142"/>
        <v>4.1666666666666661</v>
      </c>
    </row>
    <row r="4265" spans="13:18" x14ac:dyDescent="0.2">
      <c r="M4265" s="168" t="s">
        <v>63</v>
      </c>
      <c r="N4265" s="14" t="s">
        <v>64</v>
      </c>
      <c r="O4265" s="167">
        <v>42219</v>
      </c>
      <c r="P4265" s="14">
        <v>12</v>
      </c>
      <c r="Q4265" s="14">
        <f t="shared" si="141"/>
        <v>5</v>
      </c>
      <c r="R4265" s="169">
        <f t="shared" si="142"/>
        <v>4.5999999999999996</v>
      </c>
    </row>
    <row r="4266" spans="13:18" x14ac:dyDescent="0.2">
      <c r="M4266" s="168" t="s">
        <v>63</v>
      </c>
      <c r="N4266" s="14" t="s">
        <v>64</v>
      </c>
      <c r="O4266" s="167">
        <v>42220</v>
      </c>
      <c r="P4266" s="14">
        <v>13</v>
      </c>
      <c r="Q4266" s="14">
        <f t="shared" si="141"/>
        <v>4</v>
      </c>
      <c r="R4266" s="169">
        <f t="shared" si="142"/>
        <v>4.5333333333333332</v>
      </c>
    </row>
    <row r="4267" spans="13:18" x14ac:dyDescent="0.2">
      <c r="M4267" s="168" t="s">
        <v>63</v>
      </c>
      <c r="N4267" s="14" t="s">
        <v>64</v>
      </c>
      <c r="O4267" s="167">
        <v>42221</v>
      </c>
      <c r="P4267" s="14">
        <v>15.6</v>
      </c>
      <c r="Q4267" s="14">
        <f t="shared" si="141"/>
        <v>1.4000000000000004</v>
      </c>
      <c r="R4267" s="169">
        <f t="shared" si="142"/>
        <v>3.4666666666666668</v>
      </c>
    </row>
    <row r="4268" spans="13:18" x14ac:dyDescent="0.2">
      <c r="M4268" s="168" t="s">
        <v>63</v>
      </c>
      <c r="N4268" s="14" t="s">
        <v>64</v>
      </c>
      <c r="O4268" s="167">
        <v>42222</v>
      </c>
      <c r="P4268" s="14">
        <v>15.5</v>
      </c>
      <c r="Q4268" s="14">
        <f t="shared" si="141"/>
        <v>1.5</v>
      </c>
      <c r="R4268" s="169">
        <f t="shared" si="142"/>
        <v>2.3000000000000003</v>
      </c>
    </row>
    <row r="4269" spans="13:18" x14ac:dyDescent="0.2">
      <c r="M4269" s="168" t="s">
        <v>63</v>
      </c>
      <c r="N4269" s="14" t="s">
        <v>64</v>
      </c>
      <c r="O4269" s="167">
        <v>42223</v>
      </c>
      <c r="P4269" s="14">
        <v>15</v>
      </c>
      <c r="Q4269" s="14">
        <f t="shared" si="141"/>
        <v>2</v>
      </c>
      <c r="R4269" s="169">
        <f t="shared" si="142"/>
        <v>1.6333333333333335</v>
      </c>
    </row>
    <row r="4270" spans="13:18" x14ac:dyDescent="0.2">
      <c r="M4270" s="168" t="s">
        <v>63</v>
      </c>
      <c r="N4270" s="14" t="s">
        <v>64</v>
      </c>
      <c r="O4270" s="167">
        <v>42224</v>
      </c>
      <c r="P4270" s="14">
        <v>16.5</v>
      </c>
      <c r="Q4270" s="14">
        <f t="shared" si="141"/>
        <v>0.5</v>
      </c>
      <c r="R4270" s="169">
        <f t="shared" si="142"/>
        <v>1.3333333333333333</v>
      </c>
    </row>
    <row r="4271" spans="13:18" x14ac:dyDescent="0.2">
      <c r="M4271" s="168" t="s">
        <v>63</v>
      </c>
      <c r="N4271" s="14" t="s">
        <v>64</v>
      </c>
      <c r="O4271" s="167">
        <v>42225</v>
      </c>
      <c r="P4271" s="14">
        <v>15.2</v>
      </c>
      <c r="Q4271" s="14">
        <f t="shared" si="141"/>
        <v>1.8000000000000007</v>
      </c>
      <c r="R4271" s="169">
        <f t="shared" si="142"/>
        <v>1.4333333333333336</v>
      </c>
    </row>
    <row r="4272" spans="13:18" x14ac:dyDescent="0.2">
      <c r="M4272" s="168" t="s">
        <v>63</v>
      </c>
      <c r="N4272" s="14" t="s">
        <v>64</v>
      </c>
      <c r="O4272" s="167">
        <v>42226</v>
      </c>
      <c r="P4272" s="14">
        <v>15.8</v>
      </c>
      <c r="Q4272" s="14">
        <f t="shared" si="141"/>
        <v>1.1999999999999993</v>
      </c>
      <c r="R4272" s="169">
        <f t="shared" si="142"/>
        <v>1.1666666666666667</v>
      </c>
    </row>
    <row r="4273" spans="13:18" x14ac:dyDescent="0.2">
      <c r="M4273" s="168" t="s">
        <v>63</v>
      </c>
      <c r="N4273" s="14" t="s">
        <v>64</v>
      </c>
      <c r="O4273" s="167">
        <v>42227</v>
      </c>
      <c r="P4273" s="14">
        <v>15.1</v>
      </c>
      <c r="Q4273" s="14">
        <f t="shared" si="141"/>
        <v>1.9000000000000004</v>
      </c>
      <c r="R4273" s="169">
        <f t="shared" si="142"/>
        <v>1.6333333333333335</v>
      </c>
    </row>
    <row r="4274" spans="13:18" x14ac:dyDescent="0.2">
      <c r="M4274" s="168" t="s">
        <v>63</v>
      </c>
      <c r="N4274" s="14" t="s">
        <v>64</v>
      </c>
      <c r="O4274" s="167">
        <v>42228</v>
      </c>
      <c r="P4274" s="14">
        <v>15.2</v>
      </c>
      <c r="Q4274" s="14">
        <f t="shared" si="141"/>
        <v>1.8000000000000007</v>
      </c>
      <c r="R4274" s="169">
        <f t="shared" si="142"/>
        <v>1.6333333333333335</v>
      </c>
    </row>
    <row r="4275" spans="13:18" x14ac:dyDescent="0.2">
      <c r="M4275" s="168" t="s">
        <v>63</v>
      </c>
      <c r="N4275" s="14" t="s">
        <v>64</v>
      </c>
      <c r="O4275" s="167">
        <v>42229</v>
      </c>
      <c r="P4275" s="14">
        <v>14.5</v>
      </c>
      <c r="Q4275" s="14">
        <f t="shared" si="141"/>
        <v>2.5</v>
      </c>
      <c r="R4275" s="169">
        <f t="shared" si="142"/>
        <v>2.0666666666666669</v>
      </c>
    </row>
    <row r="4276" spans="13:18" x14ac:dyDescent="0.2">
      <c r="M4276" s="168" t="s">
        <v>63</v>
      </c>
      <c r="N4276" s="14" t="s">
        <v>64</v>
      </c>
      <c r="O4276" s="167">
        <v>42230</v>
      </c>
      <c r="P4276" s="14">
        <v>15.5</v>
      </c>
      <c r="Q4276" s="14">
        <f t="shared" si="141"/>
        <v>1.5</v>
      </c>
      <c r="R4276" s="169">
        <f t="shared" si="142"/>
        <v>1.9333333333333336</v>
      </c>
    </row>
    <row r="4277" spans="13:18" x14ac:dyDescent="0.2">
      <c r="M4277" s="168" t="s">
        <v>63</v>
      </c>
      <c r="N4277" s="14" t="s">
        <v>64</v>
      </c>
      <c r="O4277" s="167">
        <v>42231</v>
      </c>
      <c r="P4277" s="14">
        <v>16.5</v>
      </c>
      <c r="Q4277" s="14">
        <f t="shared" si="141"/>
        <v>0.5</v>
      </c>
      <c r="R4277" s="169">
        <f t="shared" si="142"/>
        <v>1.5</v>
      </c>
    </row>
    <row r="4278" spans="13:18" x14ac:dyDescent="0.2">
      <c r="M4278" s="168" t="s">
        <v>63</v>
      </c>
      <c r="N4278" s="14" t="s">
        <v>64</v>
      </c>
      <c r="O4278" s="167">
        <v>42232</v>
      </c>
      <c r="P4278" s="14">
        <v>16.899999999999999</v>
      </c>
      <c r="Q4278" s="14">
        <f t="shared" si="141"/>
        <v>0.10000000000000142</v>
      </c>
      <c r="R4278" s="169">
        <f t="shared" si="142"/>
        <v>0.70000000000000051</v>
      </c>
    </row>
    <row r="4279" spans="13:18" x14ac:dyDescent="0.2">
      <c r="M4279" s="168" t="s">
        <v>63</v>
      </c>
      <c r="N4279" s="14" t="s">
        <v>64</v>
      </c>
      <c r="O4279" s="167">
        <v>42233</v>
      </c>
      <c r="P4279" s="14">
        <v>16.7</v>
      </c>
      <c r="Q4279" s="14">
        <f t="shared" si="141"/>
        <v>0.30000000000000071</v>
      </c>
      <c r="R4279" s="169">
        <f t="shared" si="142"/>
        <v>0.30000000000000071</v>
      </c>
    </row>
    <row r="4280" spans="13:18" x14ac:dyDescent="0.2">
      <c r="M4280" s="168" t="s">
        <v>63</v>
      </c>
      <c r="N4280" s="14" t="s">
        <v>64</v>
      </c>
      <c r="O4280" s="167">
        <v>42234</v>
      </c>
      <c r="P4280" s="14">
        <v>15.7</v>
      </c>
      <c r="Q4280" s="14">
        <f t="shared" si="141"/>
        <v>1.3000000000000007</v>
      </c>
      <c r="R4280" s="169">
        <f t="shared" si="142"/>
        <v>0.56666666666666765</v>
      </c>
    </row>
    <row r="4281" spans="13:18" x14ac:dyDescent="0.2">
      <c r="M4281" s="168" t="s">
        <v>63</v>
      </c>
      <c r="N4281" s="14" t="s">
        <v>64</v>
      </c>
      <c r="O4281" s="167">
        <v>42235</v>
      </c>
      <c r="P4281" s="14">
        <v>15.5</v>
      </c>
      <c r="Q4281" s="14">
        <f t="shared" si="141"/>
        <v>1.5</v>
      </c>
      <c r="R4281" s="169">
        <f t="shared" si="142"/>
        <v>1.0333333333333339</v>
      </c>
    </row>
    <row r="4282" spans="13:18" x14ac:dyDescent="0.2">
      <c r="M4282" s="168" t="s">
        <v>63</v>
      </c>
      <c r="N4282" s="14" t="s">
        <v>64</v>
      </c>
      <c r="O4282" s="167">
        <v>42236</v>
      </c>
      <c r="P4282" s="14">
        <v>15</v>
      </c>
      <c r="Q4282" s="14">
        <f t="shared" si="141"/>
        <v>2</v>
      </c>
      <c r="R4282" s="169">
        <f t="shared" si="142"/>
        <v>1.6000000000000003</v>
      </c>
    </row>
    <row r="4283" spans="13:18" x14ac:dyDescent="0.2">
      <c r="M4283" s="168" t="s">
        <v>63</v>
      </c>
      <c r="N4283" s="14" t="s">
        <v>64</v>
      </c>
      <c r="O4283" s="167">
        <v>42237</v>
      </c>
      <c r="P4283" s="14">
        <v>15.3</v>
      </c>
      <c r="Q4283" s="14">
        <f t="shared" si="141"/>
        <v>1.6999999999999993</v>
      </c>
      <c r="R4283" s="169">
        <f t="shared" si="142"/>
        <v>1.7333333333333332</v>
      </c>
    </row>
    <row r="4284" spans="13:18" x14ac:dyDescent="0.2">
      <c r="M4284" s="168" t="s">
        <v>63</v>
      </c>
      <c r="N4284" s="14" t="s">
        <v>64</v>
      </c>
      <c r="O4284" s="167">
        <v>42238</v>
      </c>
      <c r="P4284" s="14">
        <v>15</v>
      </c>
      <c r="Q4284" s="14">
        <f t="shared" si="141"/>
        <v>2</v>
      </c>
      <c r="R4284" s="169">
        <f t="shared" si="142"/>
        <v>1.8999999999999997</v>
      </c>
    </row>
    <row r="4285" spans="13:18" x14ac:dyDescent="0.2">
      <c r="M4285" s="168" t="s">
        <v>63</v>
      </c>
      <c r="N4285" s="14" t="s">
        <v>64</v>
      </c>
      <c r="O4285" s="167">
        <v>42239</v>
      </c>
      <c r="P4285" s="14">
        <v>16</v>
      </c>
      <c r="Q4285" s="14">
        <f t="shared" si="141"/>
        <v>1</v>
      </c>
      <c r="R4285" s="169">
        <f t="shared" si="142"/>
        <v>1.5666666666666664</v>
      </c>
    </row>
    <row r="4286" spans="13:18" x14ac:dyDescent="0.2">
      <c r="M4286" s="168" t="s">
        <v>63</v>
      </c>
      <c r="N4286" s="14" t="s">
        <v>64</v>
      </c>
      <c r="O4286" s="167">
        <v>42240</v>
      </c>
      <c r="P4286" s="14">
        <v>16.2</v>
      </c>
      <c r="Q4286" s="14">
        <f t="shared" si="141"/>
        <v>0.80000000000000071</v>
      </c>
      <c r="R4286" s="169">
        <f t="shared" si="142"/>
        <v>1.2666666666666668</v>
      </c>
    </row>
    <row r="4287" spans="13:18" x14ac:dyDescent="0.2">
      <c r="M4287" s="168" t="s">
        <v>63</v>
      </c>
      <c r="N4287" s="14" t="s">
        <v>64</v>
      </c>
      <c r="O4287" s="167">
        <v>42241</v>
      </c>
      <c r="P4287" s="14">
        <v>17.8</v>
      </c>
      <c r="Q4287" s="14">
        <f t="shared" si="141"/>
        <v>0</v>
      </c>
      <c r="R4287" s="169">
        <f t="shared" si="142"/>
        <v>0.6000000000000002</v>
      </c>
    </row>
    <row r="4288" spans="13:18" x14ac:dyDescent="0.2">
      <c r="M4288" s="168" t="s">
        <v>63</v>
      </c>
      <c r="N4288" s="14" t="s">
        <v>64</v>
      </c>
      <c r="O4288" s="167">
        <v>42242</v>
      </c>
      <c r="P4288" s="14">
        <v>15.7</v>
      </c>
      <c r="Q4288" s="14">
        <f t="shared" si="141"/>
        <v>1.3000000000000007</v>
      </c>
      <c r="R4288" s="169">
        <f t="shared" si="142"/>
        <v>0.70000000000000051</v>
      </c>
    </row>
    <row r="4289" spans="13:18" x14ac:dyDescent="0.2">
      <c r="M4289" s="168" t="s">
        <v>63</v>
      </c>
      <c r="N4289" s="14" t="s">
        <v>64</v>
      </c>
      <c r="O4289" s="167">
        <v>42243</v>
      </c>
      <c r="P4289" s="14">
        <v>15.2</v>
      </c>
      <c r="Q4289" s="14">
        <f t="shared" si="141"/>
        <v>1.8000000000000007</v>
      </c>
      <c r="R4289" s="169">
        <f t="shared" si="142"/>
        <v>1.0333333333333339</v>
      </c>
    </row>
    <row r="4290" spans="13:18" x14ac:dyDescent="0.2">
      <c r="M4290" s="168" t="s">
        <v>63</v>
      </c>
      <c r="N4290" s="14" t="s">
        <v>64</v>
      </c>
      <c r="O4290" s="167">
        <v>42244</v>
      </c>
      <c r="P4290" s="14">
        <v>14.2</v>
      </c>
      <c r="Q4290" s="14">
        <f t="shared" si="141"/>
        <v>2.8000000000000007</v>
      </c>
      <c r="R4290" s="169">
        <f t="shared" si="142"/>
        <v>1.9666666666666675</v>
      </c>
    </row>
    <row r="4291" spans="13:18" x14ac:dyDescent="0.2">
      <c r="M4291" s="168" t="s">
        <v>63</v>
      </c>
      <c r="N4291" s="14" t="s">
        <v>64</v>
      </c>
      <c r="O4291" s="167">
        <v>42245</v>
      </c>
      <c r="P4291" s="14">
        <v>14</v>
      </c>
      <c r="Q4291" s="14">
        <f t="shared" si="141"/>
        <v>3</v>
      </c>
      <c r="R4291" s="169">
        <f t="shared" si="142"/>
        <v>2.5333333333333337</v>
      </c>
    </row>
    <row r="4292" spans="13:18" x14ac:dyDescent="0.2">
      <c r="M4292" s="168" t="s">
        <v>63</v>
      </c>
      <c r="N4292" s="14" t="s">
        <v>64</v>
      </c>
      <c r="O4292" s="167">
        <v>42246</v>
      </c>
      <c r="P4292" s="14">
        <v>15.1</v>
      </c>
      <c r="Q4292" s="14">
        <f t="shared" si="141"/>
        <v>1.9000000000000004</v>
      </c>
      <c r="R4292" s="169">
        <f t="shared" si="142"/>
        <v>2.5666666666666669</v>
      </c>
    </row>
    <row r="4293" spans="13:18" x14ac:dyDescent="0.2">
      <c r="M4293" s="168" t="s">
        <v>63</v>
      </c>
      <c r="N4293" s="14" t="s">
        <v>64</v>
      </c>
      <c r="O4293" s="167">
        <v>42247</v>
      </c>
      <c r="P4293" s="14">
        <v>13.4</v>
      </c>
      <c r="Q4293" s="14">
        <f t="shared" si="141"/>
        <v>3.5999999999999996</v>
      </c>
      <c r="R4293" s="169">
        <f t="shared" si="142"/>
        <v>2.8333333333333335</v>
      </c>
    </row>
    <row r="4294" spans="13:18" x14ac:dyDescent="0.2">
      <c r="M4294" s="168" t="s">
        <v>63</v>
      </c>
      <c r="N4294" s="14" t="s">
        <v>64</v>
      </c>
      <c r="O4294" s="167">
        <v>42248</v>
      </c>
      <c r="P4294" s="14">
        <v>13</v>
      </c>
      <c r="Q4294" s="14">
        <f t="shared" si="141"/>
        <v>4</v>
      </c>
      <c r="R4294" s="169">
        <f t="shared" si="142"/>
        <v>3.1666666666666665</v>
      </c>
    </row>
    <row r="4295" spans="13:18" x14ac:dyDescent="0.2">
      <c r="M4295" s="168" t="s">
        <v>63</v>
      </c>
      <c r="N4295" s="14" t="s">
        <v>64</v>
      </c>
      <c r="O4295" s="167">
        <v>42249</v>
      </c>
      <c r="P4295" s="14">
        <v>11</v>
      </c>
      <c r="Q4295" s="14">
        <f t="shared" si="141"/>
        <v>6</v>
      </c>
      <c r="R4295" s="169">
        <f t="shared" si="142"/>
        <v>4.5333333333333332</v>
      </c>
    </row>
    <row r="4296" spans="13:18" x14ac:dyDescent="0.2">
      <c r="M4296" s="168" t="s">
        <v>63</v>
      </c>
      <c r="N4296" s="14" t="s">
        <v>64</v>
      </c>
      <c r="O4296" s="167">
        <v>42250</v>
      </c>
      <c r="P4296" s="14">
        <v>11.8</v>
      </c>
      <c r="Q4296" s="14">
        <f t="shared" si="141"/>
        <v>5.1999999999999993</v>
      </c>
      <c r="R4296" s="169">
        <f t="shared" si="142"/>
        <v>5.0666666666666664</v>
      </c>
    </row>
    <row r="4297" spans="13:18" x14ac:dyDescent="0.2">
      <c r="M4297" s="168" t="s">
        <v>63</v>
      </c>
      <c r="N4297" s="14" t="s">
        <v>64</v>
      </c>
      <c r="O4297" s="167">
        <v>42251</v>
      </c>
      <c r="P4297" s="14">
        <v>12.1</v>
      </c>
      <c r="Q4297" s="14">
        <f t="shared" si="141"/>
        <v>4.9000000000000004</v>
      </c>
      <c r="R4297" s="169">
        <f t="shared" si="142"/>
        <v>5.3666666666666671</v>
      </c>
    </row>
    <row r="4298" spans="13:18" x14ac:dyDescent="0.2">
      <c r="M4298" s="168" t="s">
        <v>63</v>
      </c>
      <c r="N4298" s="14" t="s">
        <v>64</v>
      </c>
      <c r="O4298" s="167">
        <v>42252</v>
      </c>
      <c r="P4298" s="14">
        <v>11.3</v>
      </c>
      <c r="Q4298" s="14">
        <f t="shared" si="141"/>
        <v>5.6999999999999993</v>
      </c>
      <c r="R4298" s="169">
        <f t="shared" si="142"/>
        <v>5.2666666666666666</v>
      </c>
    </row>
    <row r="4299" spans="13:18" x14ac:dyDescent="0.2">
      <c r="M4299" s="168" t="s">
        <v>63</v>
      </c>
      <c r="N4299" s="14" t="s">
        <v>64</v>
      </c>
      <c r="O4299" s="167">
        <v>42253</v>
      </c>
      <c r="P4299" s="14">
        <v>10.7</v>
      </c>
      <c r="Q4299" s="14">
        <f t="shared" si="141"/>
        <v>6.3000000000000007</v>
      </c>
      <c r="R4299" s="169">
        <f t="shared" si="142"/>
        <v>5.6333333333333329</v>
      </c>
    </row>
    <row r="4300" spans="13:18" x14ac:dyDescent="0.2">
      <c r="M4300" s="168" t="s">
        <v>63</v>
      </c>
      <c r="N4300" s="14" t="s">
        <v>64</v>
      </c>
      <c r="O4300" s="167">
        <v>42254</v>
      </c>
      <c r="P4300" s="14">
        <v>10.6</v>
      </c>
      <c r="Q4300" s="14">
        <f t="shared" si="141"/>
        <v>6.4</v>
      </c>
      <c r="R4300" s="169">
        <f t="shared" si="142"/>
        <v>6.1333333333333329</v>
      </c>
    </row>
    <row r="4301" spans="13:18" x14ac:dyDescent="0.2">
      <c r="M4301" s="168" t="s">
        <v>63</v>
      </c>
      <c r="N4301" s="14" t="s">
        <v>64</v>
      </c>
      <c r="O4301" s="167">
        <v>42255</v>
      </c>
      <c r="P4301" s="14">
        <v>12.3</v>
      </c>
      <c r="Q4301" s="14">
        <f t="shared" ref="Q4301:Q4364" si="143">IF($D$45&gt;P4301,$D$45-P4301,0)</f>
        <v>4.6999999999999993</v>
      </c>
      <c r="R4301" s="169">
        <f t="shared" si="142"/>
        <v>5.8</v>
      </c>
    </row>
    <row r="4302" spans="13:18" x14ac:dyDescent="0.2">
      <c r="M4302" s="168" t="s">
        <v>63</v>
      </c>
      <c r="N4302" s="14" t="s">
        <v>64</v>
      </c>
      <c r="O4302" s="167">
        <v>42256</v>
      </c>
      <c r="P4302" s="14">
        <v>11.3</v>
      </c>
      <c r="Q4302" s="14">
        <f t="shared" si="143"/>
        <v>5.6999999999999993</v>
      </c>
      <c r="R4302" s="169">
        <f t="shared" si="142"/>
        <v>5.5999999999999988</v>
      </c>
    </row>
    <row r="4303" spans="13:18" x14ac:dyDescent="0.2">
      <c r="M4303" s="168" t="s">
        <v>63</v>
      </c>
      <c r="N4303" s="14" t="s">
        <v>64</v>
      </c>
      <c r="O4303" s="167">
        <v>42257</v>
      </c>
      <c r="P4303" s="14">
        <v>11.7</v>
      </c>
      <c r="Q4303" s="14">
        <f t="shared" si="143"/>
        <v>5.3000000000000007</v>
      </c>
      <c r="R4303" s="169">
        <f t="shared" ref="R4303:R4366" si="144">AVERAGE(Q4301:Q4303)</f>
        <v>5.2333333333333334</v>
      </c>
    </row>
    <row r="4304" spans="13:18" x14ac:dyDescent="0.2">
      <c r="M4304" s="168" t="s">
        <v>63</v>
      </c>
      <c r="N4304" s="14" t="s">
        <v>64</v>
      </c>
      <c r="O4304" s="167">
        <v>42258</v>
      </c>
      <c r="P4304" s="14">
        <v>11.2</v>
      </c>
      <c r="Q4304" s="14">
        <f t="shared" si="143"/>
        <v>5.8000000000000007</v>
      </c>
      <c r="R4304" s="169">
        <f t="shared" si="144"/>
        <v>5.6000000000000005</v>
      </c>
    </row>
    <row r="4305" spans="13:18" x14ac:dyDescent="0.2">
      <c r="M4305" s="168" t="s">
        <v>63</v>
      </c>
      <c r="N4305" s="14" t="s">
        <v>64</v>
      </c>
      <c r="O4305" s="167">
        <v>42259</v>
      </c>
      <c r="P4305" s="14">
        <v>12.1</v>
      </c>
      <c r="Q4305" s="14">
        <f t="shared" si="143"/>
        <v>4.9000000000000004</v>
      </c>
      <c r="R4305" s="169">
        <f t="shared" si="144"/>
        <v>5.333333333333333</v>
      </c>
    </row>
    <row r="4306" spans="13:18" x14ac:dyDescent="0.2">
      <c r="M4306" s="168" t="s">
        <v>63</v>
      </c>
      <c r="N4306" s="14" t="s">
        <v>64</v>
      </c>
      <c r="O4306" s="167">
        <v>42260</v>
      </c>
      <c r="P4306" s="14">
        <v>12.9</v>
      </c>
      <c r="Q4306" s="14">
        <f t="shared" si="143"/>
        <v>4.0999999999999996</v>
      </c>
      <c r="R4306" s="169">
        <f t="shared" si="144"/>
        <v>4.9333333333333336</v>
      </c>
    </row>
    <row r="4307" spans="13:18" x14ac:dyDescent="0.2">
      <c r="M4307" s="168" t="s">
        <v>63</v>
      </c>
      <c r="N4307" s="14" t="s">
        <v>64</v>
      </c>
      <c r="O4307" s="167">
        <v>42261</v>
      </c>
      <c r="P4307" s="14">
        <v>14</v>
      </c>
      <c r="Q4307" s="14">
        <f t="shared" si="143"/>
        <v>3</v>
      </c>
      <c r="R4307" s="169">
        <f t="shared" si="144"/>
        <v>4</v>
      </c>
    </row>
    <row r="4308" spans="13:18" x14ac:dyDescent="0.2">
      <c r="M4308" s="168" t="s">
        <v>63</v>
      </c>
      <c r="N4308" s="14" t="s">
        <v>64</v>
      </c>
      <c r="O4308" s="167">
        <v>42262</v>
      </c>
      <c r="P4308" s="14">
        <v>12.2</v>
      </c>
      <c r="Q4308" s="14">
        <f t="shared" si="143"/>
        <v>4.8000000000000007</v>
      </c>
      <c r="R4308" s="169">
        <f t="shared" si="144"/>
        <v>3.9666666666666668</v>
      </c>
    </row>
    <row r="4309" spans="13:18" x14ac:dyDescent="0.2">
      <c r="M4309" s="168" t="s">
        <v>63</v>
      </c>
      <c r="N4309" s="14" t="s">
        <v>64</v>
      </c>
      <c r="O4309" s="167">
        <v>42263</v>
      </c>
      <c r="P4309" s="14">
        <v>10.4</v>
      </c>
      <c r="Q4309" s="14">
        <f t="shared" si="143"/>
        <v>6.6</v>
      </c>
      <c r="R4309" s="169">
        <f t="shared" si="144"/>
        <v>4.8</v>
      </c>
    </row>
    <row r="4310" spans="13:18" x14ac:dyDescent="0.2">
      <c r="M4310" s="168" t="s">
        <v>63</v>
      </c>
      <c r="N4310" s="14" t="s">
        <v>64</v>
      </c>
      <c r="O4310" s="167">
        <v>42264</v>
      </c>
      <c r="P4310" s="14">
        <v>13.4</v>
      </c>
      <c r="Q4310" s="14">
        <f t="shared" si="143"/>
        <v>3.5999999999999996</v>
      </c>
      <c r="R4310" s="169">
        <f t="shared" si="144"/>
        <v>5</v>
      </c>
    </row>
    <row r="4311" spans="13:18" x14ac:dyDescent="0.2">
      <c r="M4311" s="168" t="s">
        <v>63</v>
      </c>
      <c r="N4311" s="14" t="s">
        <v>64</v>
      </c>
      <c r="O4311" s="167">
        <v>42265</v>
      </c>
      <c r="P4311" s="14">
        <v>14.4</v>
      </c>
      <c r="Q4311" s="14">
        <f t="shared" si="143"/>
        <v>2.5999999999999996</v>
      </c>
      <c r="R4311" s="169">
        <f t="shared" si="144"/>
        <v>4.2666666666666666</v>
      </c>
    </row>
    <row r="4312" spans="13:18" x14ac:dyDescent="0.2">
      <c r="M4312" s="168" t="s">
        <v>63</v>
      </c>
      <c r="N4312" s="14" t="s">
        <v>64</v>
      </c>
      <c r="O4312" s="167">
        <v>42266</v>
      </c>
      <c r="P4312" s="14">
        <v>11.3</v>
      </c>
      <c r="Q4312" s="14">
        <f t="shared" si="143"/>
        <v>5.6999999999999993</v>
      </c>
      <c r="R4312" s="169">
        <f t="shared" si="144"/>
        <v>3.9666666666666663</v>
      </c>
    </row>
    <row r="4313" spans="13:18" x14ac:dyDescent="0.2">
      <c r="M4313" s="168" t="s">
        <v>63</v>
      </c>
      <c r="N4313" s="14" t="s">
        <v>64</v>
      </c>
      <c r="O4313" s="167">
        <v>42267</v>
      </c>
      <c r="P4313" s="14">
        <v>8.1</v>
      </c>
      <c r="Q4313" s="14">
        <f t="shared" si="143"/>
        <v>8.9</v>
      </c>
      <c r="R4313" s="169">
        <f t="shared" si="144"/>
        <v>5.7333333333333334</v>
      </c>
    </row>
    <row r="4314" spans="13:18" x14ac:dyDescent="0.2">
      <c r="M4314" s="168" t="s">
        <v>63</v>
      </c>
      <c r="N4314" s="14" t="s">
        <v>64</v>
      </c>
      <c r="O4314" s="167">
        <v>42268</v>
      </c>
      <c r="P4314" s="14">
        <v>9.3000000000000007</v>
      </c>
      <c r="Q4314" s="14">
        <f t="shared" si="143"/>
        <v>7.6999999999999993</v>
      </c>
      <c r="R4314" s="169">
        <f t="shared" si="144"/>
        <v>7.4333333333333327</v>
      </c>
    </row>
    <row r="4315" spans="13:18" x14ac:dyDescent="0.2">
      <c r="M4315" s="168" t="s">
        <v>63</v>
      </c>
      <c r="N4315" s="14" t="s">
        <v>64</v>
      </c>
      <c r="O4315" s="167">
        <v>42269</v>
      </c>
      <c r="P4315" s="14">
        <v>9.9</v>
      </c>
      <c r="Q4315" s="14">
        <f t="shared" si="143"/>
        <v>7.1</v>
      </c>
      <c r="R4315" s="169">
        <f t="shared" si="144"/>
        <v>7.9000000000000012</v>
      </c>
    </row>
    <row r="4316" spans="13:18" x14ac:dyDescent="0.2">
      <c r="M4316" s="168" t="s">
        <v>63</v>
      </c>
      <c r="N4316" s="14" t="s">
        <v>64</v>
      </c>
      <c r="O4316" s="167">
        <v>42270</v>
      </c>
      <c r="P4316" s="14">
        <v>11.6</v>
      </c>
      <c r="Q4316" s="14">
        <f t="shared" si="143"/>
        <v>5.4</v>
      </c>
      <c r="R4316" s="169">
        <f t="shared" si="144"/>
        <v>6.7333333333333334</v>
      </c>
    </row>
    <row r="4317" spans="13:18" x14ac:dyDescent="0.2">
      <c r="M4317" s="168" t="s">
        <v>63</v>
      </c>
      <c r="N4317" s="14" t="s">
        <v>64</v>
      </c>
      <c r="O4317" s="167">
        <v>42271</v>
      </c>
      <c r="P4317" s="14">
        <v>12.2</v>
      </c>
      <c r="Q4317" s="14">
        <f t="shared" si="143"/>
        <v>4.8000000000000007</v>
      </c>
      <c r="R4317" s="169">
        <f t="shared" si="144"/>
        <v>5.7666666666666666</v>
      </c>
    </row>
    <row r="4318" spans="13:18" x14ac:dyDescent="0.2">
      <c r="M4318" s="168" t="s">
        <v>63</v>
      </c>
      <c r="N4318" s="14" t="s">
        <v>64</v>
      </c>
      <c r="O4318" s="167">
        <v>42272</v>
      </c>
      <c r="P4318" s="14">
        <v>10.5</v>
      </c>
      <c r="Q4318" s="14">
        <f t="shared" si="143"/>
        <v>6.5</v>
      </c>
      <c r="R4318" s="169">
        <f t="shared" si="144"/>
        <v>5.5666666666666673</v>
      </c>
    </row>
    <row r="4319" spans="13:18" x14ac:dyDescent="0.2">
      <c r="M4319" s="168" t="s">
        <v>63</v>
      </c>
      <c r="N4319" s="14" t="s">
        <v>64</v>
      </c>
      <c r="O4319" s="167">
        <v>42273</v>
      </c>
      <c r="P4319" s="14">
        <v>6.7</v>
      </c>
      <c r="Q4319" s="14">
        <f t="shared" si="143"/>
        <v>10.3</v>
      </c>
      <c r="R4319" s="169">
        <f t="shared" si="144"/>
        <v>7.2</v>
      </c>
    </row>
    <row r="4320" spans="13:18" x14ac:dyDescent="0.2">
      <c r="M4320" s="168" t="s">
        <v>63</v>
      </c>
      <c r="N4320" s="14" t="s">
        <v>64</v>
      </c>
      <c r="O4320" s="167">
        <v>42274</v>
      </c>
      <c r="P4320" s="14">
        <v>8.6999999999999993</v>
      </c>
      <c r="Q4320" s="14">
        <f t="shared" si="143"/>
        <v>8.3000000000000007</v>
      </c>
      <c r="R4320" s="169">
        <f t="shared" si="144"/>
        <v>8.3666666666666671</v>
      </c>
    </row>
    <row r="4321" spans="13:18" x14ac:dyDescent="0.2">
      <c r="M4321" s="168" t="s">
        <v>63</v>
      </c>
      <c r="N4321" s="14" t="s">
        <v>64</v>
      </c>
      <c r="O4321" s="167">
        <v>42275</v>
      </c>
      <c r="P4321" s="14">
        <v>8</v>
      </c>
      <c r="Q4321" s="14">
        <f t="shared" si="143"/>
        <v>9</v>
      </c>
      <c r="R4321" s="169">
        <f t="shared" si="144"/>
        <v>9.2000000000000011</v>
      </c>
    </row>
    <row r="4322" spans="13:18" x14ac:dyDescent="0.2">
      <c r="M4322" s="168" t="s">
        <v>63</v>
      </c>
      <c r="N4322" s="14" t="s">
        <v>64</v>
      </c>
      <c r="O4322" s="167">
        <v>42276</v>
      </c>
      <c r="P4322" s="14">
        <v>9.6</v>
      </c>
      <c r="Q4322" s="14">
        <f t="shared" si="143"/>
        <v>7.4</v>
      </c>
      <c r="R4322" s="169">
        <f t="shared" si="144"/>
        <v>8.2333333333333343</v>
      </c>
    </row>
    <row r="4323" spans="13:18" x14ac:dyDescent="0.2">
      <c r="M4323" s="168" t="s">
        <v>63</v>
      </c>
      <c r="N4323" s="14" t="s">
        <v>64</v>
      </c>
      <c r="O4323" s="167">
        <v>42277</v>
      </c>
      <c r="P4323" s="14">
        <v>9.3000000000000007</v>
      </c>
      <c r="Q4323" s="14">
        <f t="shared" si="143"/>
        <v>7.6999999999999993</v>
      </c>
      <c r="R4323" s="169">
        <f t="shared" si="144"/>
        <v>8.0333333333333332</v>
      </c>
    </row>
    <row r="4324" spans="13:18" x14ac:dyDescent="0.2">
      <c r="M4324" s="168" t="s">
        <v>63</v>
      </c>
      <c r="N4324" s="14" t="s">
        <v>64</v>
      </c>
      <c r="O4324" s="167">
        <v>42278</v>
      </c>
      <c r="P4324" s="14">
        <v>10.3</v>
      </c>
      <c r="Q4324" s="14">
        <f t="shared" si="143"/>
        <v>6.6999999999999993</v>
      </c>
      <c r="R4324" s="169">
        <f t="shared" si="144"/>
        <v>7.2666666666666657</v>
      </c>
    </row>
    <row r="4325" spans="13:18" x14ac:dyDescent="0.2">
      <c r="M4325" s="168" t="s">
        <v>63</v>
      </c>
      <c r="N4325" s="14" t="s">
        <v>64</v>
      </c>
      <c r="O4325" s="167">
        <v>42279</v>
      </c>
      <c r="P4325" s="14">
        <v>10.4</v>
      </c>
      <c r="Q4325" s="14">
        <f t="shared" si="143"/>
        <v>6.6</v>
      </c>
      <c r="R4325" s="169">
        <f t="shared" si="144"/>
        <v>7</v>
      </c>
    </row>
    <row r="4326" spans="13:18" x14ac:dyDescent="0.2">
      <c r="M4326" s="168" t="s">
        <v>63</v>
      </c>
      <c r="N4326" s="14" t="s">
        <v>64</v>
      </c>
      <c r="O4326" s="167">
        <v>42280</v>
      </c>
      <c r="P4326" s="14">
        <v>7.3</v>
      </c>
      <c r="Q4326" s="14">
        <f t="shared" si="143"/>
        <v>9.6999999999999993</v>
      </c>
      <c r="R4326" s="169">
        <f t="shared" si="144"/>
        <v>7.666666666666667</v>
      </c>
    </row>
    <row r="4327" spans="13:18" x14ac:dyDescent="0.2">
      <c r="M4327" s="168" t="s">
        <v>63</v>
      </c>
      <c r="N4327" s="14" t="s">
        <v>64</v>
      </c>
      <c r="O4327" s="167">
        <v>42281</v>
      </c>
      <c r="P4327" s="14">
        <v>6</v>
      </c>
      <c r="Q4327" s="14">
        <f t="shared" si="143"/>
        <v>11</v>
      </c>
      <c r="R4327" s="169">
        <f t="shared" si="144"/>
        <v>9.1</v>
      </c>
    </row>
    <row r="4328" spans="13:18" x14ac:dyDescent="0.2">
      <c r="M4328" s="168" t="s">
        <v>63</v>
      </c>
      <c r="N4328" s="14" t="s">
        <v>64</v>
      </c>
      <c r="O4328" s="167">
        <v>42282</v>
      </c>
      <c r="P4328" s="14">
        <v>5.9</v>
      </c>
      <c r="Q4328" s="14">
        <f t="shared" si="143"/>
        <v>11.1</v>
      </c>
      <c r="R4328" s="169">
        <f t="shared" si="144"/>
        <v>10.6</v>
      </c>
    </row>
    <row r="4329" spans="13:18" x14ac:dyDescent="0.2">
      <c r="M4329" s="168" t="s">
        <v>63</v>
      </c>
      <c r="N4329" s="14" t="s">
        <v>64</v>
      </c>
      <c r="O4329" s="167">
        <v>42283</v>
      </c>
      <c r="P4329" s="14">
        <v>6.5</v>
      </c>
      <c r="Q4329" s="14">
        <f t="shared" si="143"/>
        <v>10.5</v>
      </c>
      <c r="R4329" s="169">
        <f t="shared" si="144"/>
        <v>10.866666666666667</v>
      </c>
    </row>
    <row r="4330" spans="13:18" x14ac:dyDescent="0.2">
      <c r="M4330" s="168" t="s">
        <v>63</v>
      </c>
      <c r="N4330" s="14" t="s">
        <v>64</v>
      </c>
      <c r="O4330" s="167">
        <v>42284</v>
      </c>
      <c r="P4330" s="14">
        <v>6.2</v>
      </c>
      <c r="Q4330" s="14">
        <f t="shared" si="143"/>
        <v>10.8</v>
      </c>
      <c r="R4330" s="169">
        <f t="shared" si="144"/>
        <v>10.800000000000002</v>
      </c>
    </row>
    <row r="4331" spans="13:18" x14ac:dyDescent="0.2">
      <c r="M4331" s="168" t="s">
        <v>63</v>
      </c>
      <c r="N4331" s="14" t="s">
        <v>64</v>
      </c>
      <c r="O4331" s="167">
        <v>42285</v>
      </c>
      <c r="P4331" s="14">
        <v>6.3</v>
      </c>
      <c r="Q4331" s="14">
        <f t="shared" si="143"/>
        <v>10.7</v>
      </c>
      <c r="R4331" s="169">
        <f t="shared" si="144"/>
        <v>10.666666666666666</v>
      </c>
    </row>
    <row r="4332" spans="13:18" x14ac:dyDescent="0.2">
      <c r="M4332" s="168" t="s">
        <v>63</v>
      </c>
      <c r="N4332" s="14" t="s">
        <v>64</v>
      </c>
      <c r="O4332" s="167">
        <v>42286</v>
      </c>
      <c r="P4332" s="14">
        <v>6</v>
      </c>
      <c r="Q4332" s="14">
        <f t="shared" si="143"/>
        <v>11</v>
      </c>
      <c r="R4332" s="169">
        <f t="shared" si="144"/>
        <v>10.833333333333334</v>
      </c>
    </row>
    <row r="4333" spans="13:18" x14ac:dyDescent="0.2">
      <c r="M4333" s="168" t="s">
        <v>63</v>
      </c>
      <c r="N4333" s="14" t="s">
        <v>64</v>
      </c>
      <c r="O4333" s="167">
        <v>42287</v>
      </c>
      <c r="P4333" s="14">
        <v>6.1</v>
      </c>
      <c r="Q4333" s="14">
        <f t="shared" si="143"/>
        <v>10.9</v>
      </c>
      <c r="R4333" s="169">
        <f t="shared" si="144"/>
        <v>10.866666666666667</v>
      </c>
    </row>
    <row r="4334" spans="13:18" x14ac:dyDescent="0.2">
      <c r="M4334" s="168" t="s">
        <v>63</v>
      </c>
      <c r="N4334" s="14" t="s">
        <v>64</v>
      </c>
      <c r="O4334" s="167">
        <v>42288</v>
      </c>
      <c r="P4334" s="14">
        <v>6.2</v>
      </c>
      <c r="Q4334" s="14">
        <f t="shared" si="143"/>
        <v>10.8</v>
      </c>
      <c r="R4334" s="169">
        <f t="shared" si="144"/>
        <v>10.9</v>
      </c>
    </row>
    <row r="4335" spans="13:18" x14ac:dyDescent="0.2">
      <c r="M4335" s="168" t="s">
        <v>63</v>
      </c>
      <c r="N4335" s="14" t="s">
        <v>64</v>
      </c>
      <c r="O4335" s="167">
        <v>42289</v>
      </c>
      <c r="P4335" s="14">
        <v>6.3</v>
      </c>
      <c r="Q4335" s="14">
        <f t="shared" si="143"/>
        <v>10.7</v>
      </c>
      <c r="R4335" s="169">
        <f t="shared" si="144"/>
        <v>10.800000000000002</v>
      </c>
    </row>
    <row r="4336" spans="13:18" x14ac:dyDescent="0.2">
      <c r="M4336" s="168" t="s">
        <v>63</v>
      </c>
      <c r="N4336" s="14" t="s">
        <v>64</v>
      </c>
      <c r="O4336" s="167">
        <v>42290</v>
      </c>
      <c r="P4336" s="14">
        <v>4.2</v>
      </c>
      <c r="Q4336" s="14">
        <f t="shared" si="143"/>
        <v>12.8</v>
      </c>
      <c r="R4336" s="169">
        <f t="shared" si="144"/>
        <v>11.433333333333332</v>
      </c>
    </row>
    <row r="4337" spans="13:18" x14ac:dyDescent="0.2">
      <c r="M4337" s="168" t="s">
        <v>63</v>
      </c>
      <c r="N4337" s="14" t="s">
        <v>64</v>
      </c>
      <c r="O4337" s="167">
        <v>42291</v>
      </c>
      <c r="P4337" s="14">
        <v>-0.5</v>
      </c>
      <c r="Q4337" s="14">
        <f t="shared" si="143"/>
        <v>17.5</v>
      </c>
      <c r="R4337" s="169">
        <f t="shared" si="144"/>
        <v>13.666666666666666</v>
      </c>
    </row>
    <row r="4338" spans="13:18" x14ac:dyDescent="0.2">
      <c r="M4338" s="168" t="s">
        <v>63</v>
      </c>
      <c r="N4338" s="14" t="s">
        <v>64</v>
      </c>
      <c r="O4338" s="167">
        <v>42292</v>
      </c>
      <c r="P4338" s="14">
        <v>-1.2</v>
      </c>
      <c r="Q4338" s="14">
        <f t="shared" si="143"/>
        <v>18.2</v>
      </c>
      <c r="R4338" s="169">
        <f t="shared" si="144"/>
        <v>16.166666666666668</v>
      </c>
    </row>
    <row r="4339" spans="13:18" x14ac:dyDescent="0.2">
      <c r="M4339" s="168" t="s">
        <v>63</v>
      </c>
      <c r="N4339" s="14" t="s">
        <v>64</v>
      </c>
      <c r="O4339" s="167">
        <v>42293</v>
      </c>
      <c r="P4339" s="14">
        <v>-0.1</v>
      </c>
      <c r="Q4339" s="14">
        <f t="shared" si="143"/>
        <v>17.100000000000001</v>
      </c>
      <c r="R4339" s="169">
        <f t="shared" si="144"/>
        <v>17.600000000000001</v>
      </c>
    </row>
    <row r="4340" spans="13:18" x14ac:dyDescent="0.2">
      <c r="M4340" s="168" t="s">
        <v>63</v>
      </c>
      <c r="N4340" s="14" t="s">
        <v>64</v>
      </c>
      <c r="O4340" s="167">
        <v>42294</v>
      </c>
      <c r="P4340" s="14">
        <v>-0.5</v>
      </c>
      <c r="Q4340" s="14">
        <f t="shared" si="143"/>
        <v>17.5</v>
      </c>
      <c r="R4340" s="169">
        <f t="shared" si="144"/>
        <v>17.599999999999998</v>
      </c>
    </row>
    <row r="4341" spans="13:18" x14ac:dyDescent="0.2">
      <c r="M4341" s="168" t="s">
        <v>63</v>
      </c>
      <c r="N4341" s="14" t="s">
        <v>64</v>
      </c>
      <c r="O4341" s="167">
        <v>42295</v>
      </c>
      <c r="P4341" s="14">
        <v>1.2</v>
      </c>
      <c r="Q4341" s="14">
        <f t="shared" si="143"/>
        <v>15.8</v>
      </c>
      <c r="R4341" s="169">
        <f t="shared" si="144"/>
        <v>16.8</v>
      </c>
    </row>
    <row r="4342" spans="13:18" x14ac:dyDescent="0.2">
      <c r="M4342" s="168" t="s">
        <v>63</v>
      </c>
      <c r="N4342" s="14" t="s">
        <v>64</v>
      </c>
      <c r="O4342" s="167">
        <v>42296</v>
      </c>
      <c r="P4342" s="14">
        <v>-0.5</v>
      </c>
      <c r="Q4342" s="14">
        <f t="shared" si="143"/>
        <v>17.5</v>
      </c>
      <c r="R4342" s="169">
        <f t="shared" si="144"/>
        <v>16.933333333333334</v>
      </c>
    </row>
    <row r="4343" spans="13:18" x14ac:dyDescent="0.2">
      <c r="M4343" s="168" t="s">
        <v>63</v>
      </c>
      <c r="N4343" s="14" t="s">
        <v>64</v>
      </c>
      <c r="O4343" s="167">
        <v>42297</v>
      </c>
      <c r="P4343" s="14">
        <v>3.9</v>
      </c>
      <c r="Q4343" s="14">
        <f t="shared" si="143"/>
        <v>13.1</v>
      </c>
      <c r="R4343" s="169">
        <f t="shared" si="144"/>
        <v>15.466666666666667</v>
      </c>
    </row>
    <row r="4344" spans="13:18" x14ac:dyDescent="0.2">
      <c r="M4344" s="168" t="s">
        <v>63</v>
      </c>
      <c r="N4344" s="14" t="s">
        <v>64</v>
      </c>
      <c r="O4344" s="167">
        <v>42298</v>
      </c>
      <c r="P4344" s="14">
        <v>6.3</v>
      </c>
      <c r="Q4344" s="14">
        <f t="shared" si="143"/>
        <v>10.7</v>
      </c>
      <c r="R4344" s="169">
        <f t="shared" si="144"/>
        <v>13.766666666666666</v>
      </c>
    </row>
    <row r="4345" spans="13:18" x14ac:dyDescent="0.2">
      <c r="M4345" s="168" t="s">
        <v>63</v>
      </c>
      <c r="N4345" s="14" t="s">
        <v>64</v>
      </c>
      <c r="O4345" s="167">
        <v>42299</v>
      </c>
      <c r="P4345" s="14">
        <v>9.9</v>
      </c>
      <c r="Q4345" s="14">
        <f t="shared" si="143"/>
        <v>7.1</v>
      </c>
      <c r="R4345" s="169">
        <f t="shared" si="144"/>
        <v>10.299999999999999</v>
      </c>
    </row>
    <row r="4346" spans="13:18" x14ac:dyDescent="0.2">
      <c r="M4346" s="168" t="s">
        <v>63</v>
      </c>
      <c r="N4346" s="14" t="s">
        <v>64</v>
      </c>
      <c r="O4346" s="167">
        <v>42300</v>
      </c>
      <c r="P4346" s="14">
        <v>8.8000000000000007</v>
      </c>
      <c r="Q4346" s="14">
        <f t="shared" si="143"/>
        <v>8.1999999999999993</v>
      </c>
      <c r="R4346" s="169">
        <f t="shared" si="144"/>
        <v>8.6666666666666661</v>
      </c>
    </row>
    <row r="4347" spans="13:18" x14ac:dyDescent="0.2">
      <c r="M4347" s="168" t="s">
        <v>63</v>
      </c>
      <c r="N4347" s="14" t="s">
        <v>64</v>
      </c>
      <c r="O4347" s="167">
        <v>42301</v>
      </c>
      <c r="P4347" s="14">
        <v>6.7</v>
      </c>
      <c r="Q4347" s="14">
        <f t="shared" si="143"/>
        <v>10.3</v>
      </c>
      <c r="R4347" s="169">
        <f t="shared" si="144"/>
        <v>8.5333333333333332</v>
      </c>
    </row>
    <row r="4348" spans="13:18" x14ac:dyDescent="0.2">
      <c r="M4348" s="168" t="s">
        <v>63</v>
      </c>
      <c r="N4348" s="14" t="s">
        <v>64</v>
      </c>
      <c r="O4348" s="167">
        <v>42302</v>
      </c>
      <c r="P4348" s="14">
        <v>7.2</v>
      </c>
      <c r="Q4348" s="14">
        <f t="shared" si="143"/>
        <v>9.8000000000000007</v>
      </c>
      <c r="R4348" s="169">
        <f t="shared" si="144"/>
        <v>9.4333333333333336</v>
      </c>
    </row>
    <row r="4349" spans="13:18" x14ac:dyDescent="0.2">
      <c r="M4349" s="168" t="s">
        <v>63</v>
      </c>
      <c r="N4349" s="14" t="s">
        <v>64</v>
      </c>
      <c r="O4349" s="167">
        <v>42303</v>
      </c>
      <c r="P4349" s="14">
        <v>3.5</v>
      </c>
      <c r="Q4349" s="14">
        <f t="shared" si="143"/>
        <v>13.5</v>
      </c>
      <c r="R4349" s="169">
        <f t="shared" si="144"/>
        <v>11.200000000000001</v>
      </c>
    </row>
    <row r="4350" spans="13:18" x14ac:dyDescent="0.2">
      <c r="M4350" s="168" t="s">
        <v>63</v>
      </c>
      <c r="N4350" s="14" t="s">
        <v>64</v>
      </c>
      <c r="O4350" s="167">
        <v>42304</v>
      </c>
      <c r="P4350" s="14">
        <v>0.5</v>
      </c>
      <c r="Q4350" s="14">
        <f t="shared" si="143"/>
        <v>16.5</v>
      </c>
      <c r="R4350" s="169">
        <f t="shared" si="144"/>
        <v>13.266666666666666</v>
      </c>
    </row>
    <row r="4351" spans="13:18" x14ac:dyDescent="0.2">
      <c r="M4351" s="168" t="s">
        <v>63</v>
      </c>
      <c r="N4351" s="14" t="s">
        <v>64</v>
      </c>
      <c r="O4351" s="167">
        <v>42305</v>
      </c>
      <c r="P4351" s="14">
        <v>4</v>
      </c>
      <c r="Q4351" s="14">
        <f t="shared" si="143"/>
        <v>13</v>
      </c>
      <c r="R4351" s="169">
        <f t="shared" si="144"/>
        <v>14.333333333333334</v>
      </c>
    </row>
    <row r="4352" spans="13:18" x14ac:dyDescent="0.2">
      <c r="M4352" s="168" t="s">
        <v>63</v>
      </c>
      <c r="N4352" s="14" t="s">
        <v>64</v>
      </c>
      <c r="O4352" s="167">
        <v>42306</v>
      </c>
      <c r="P4352" s="14">
        <v>3.8</v>
      </c>
      <c r="Q4352" s="14">
        <f t="shared" si="143"/>
        <v>13.2</v>
      </c>
      <c r="R4352" s="169">
        <f t="shared" si="144"/>
        <v>14.233333333333334</v>
      </c>
    </row>
    <row r="4353" spans="13:18" x14ac:dyDescent="0.2">
      <c r="M4353" s="168" t="s">
        <v>63</v>
      </c>
      <c r="N4353" s="14" t="s">
        <v>64</v>
      </c>
      <c r="O4353" s="167">
        <v>42307</v>
      </c>
      <c r="P4353" s="14">
        <v>4.9000000000000004</v>
      </c>
      <c r="Q4353" s="14">
        <f t="shared" si="143"/>
        <v>12.1</v>
      </c>
      <c r="R4353" s="169">
        <f t="shared" si="144"/>
        <v>12.766666666666666</v>
      </c>
    </row>
    <row r="4354" spans="13:18" x14ac:dyDescent="0.2">
      <c r="M4354" s="168" t="s">
        <v>63</v>
      </c>
      <c r="N4354" s="14" t="s">
        <v>64</v>
      </c>
      <c r="O4354" s="167">
        <v>42308</v>
      </c>
      <c r="P4354" s="14">
        <v>7.3</v>
      </c>
      <c r="Q4354" s="14">
        <f t="shared" si="143"/>
        <v>9.6999999999999993</v>
      </c>
      <c r="R4354" s="169">
        <f t="shared" si="144"/>
        <v>11.666666666666666</v>
      </c>
    </row>
    <row r="4355" spans="13:18" x14ac:dyDescent="0.2">
      <c r="M4355" s="168" t="s">
        <v>63</v>
      </c>
      <c r="N4355" s="14" t="s">
        <v>64</v>
      </c>
      <c r="O4355" s="167">
        <v>42309</v>
      </c>
      <c r="P4355" s="14">
        <v>8.6999999999999993</v>
      </c>
      <c r="Q4355" s="14">
        <f t="shared" si="143"/>
        <v>8.3000000000000007</v>
      </c>
      <c r="R4355" s="169">
        <f t="shared" si="144"/>
        <v>10.033333333333333</v>
      </c>
    </row>
    <row r="4356" spans="13:18" x14ac:dyDescent="0.2">
      <c r="M4356" s="168" t="s">
        <v>63</v>
      </c>
      <c r="N4356" s="14" t="s">
        <v>64</v>
      </c>
      <c r="O4356" s="167">
        <v>42310</v>
      </c>
      <c r="P4356" s="14">
        <v>8.6</v>
      </c>
      <c r="Q4356" s="14">
        <f t="shared" si="143"/>
        <v>8.4</v>
      </c>
      <c r="R4356" s="169">
        <f t="shared" si="144"/>
        <v>8.7999999999999989</v>
      </c>
    </row>
    <row r="4357" spans="13:18" x14ac:dyDescent="0.2">
      <c r="M4357" s="168" t="s">
        <v>63</v>
      </c>
      <c r="N4357" s="14" t="s">
        <v>64</v>
      </c>
      <c r="O4357" s="167">
        <v>42311</v>
      </c>
      <c r="P4357" s="14">
        <v>6.5</v>
      </c>
      <c r="Q4357" s="14">
        <f t="shared" si="143"/>
        <v>10.5</v>
      </c>
      <c r="R4357" s="169">
        <f t="shared" si="144"/>
        <v>9.0666666666666682</v>
      </c>
    </row>
    <row r="4358" spans="13:18" x14ac:dyDescent="0.2">
      <c r="M4358" s="168" t="s">
        <v>63</v>
      </c>
      <c r="N4358" s="14" t="s">
        <v>64</v>
      </c>
      <c r="O4358" s="167">
        <v>42312</v>
      </c>
      <c r="P4358" s="14">
        <v>4.0999999999999996</v>
      </c>
      <c r="Q4358" s="14">
        <f t="shared" si="143"/>
        <v>12.9</v>
      </c>
      <c r="R4358" s="169">
        <f t="shared" si="144"/>
        <v>10.6</v>
      </c>
    </row>
    <row r="4359" spans="13:18" x14ac:dyDescent="0.2">
      <c r="M4359" s="168" t="s">
        <v>63</v>
      </c>
      <c r="N4359" s="14" t="s">
        <v>64</v>
      </c>
      <c r="O4359" s="167">
        <v>42313</v>
      </c>
      <c r="P4359" s="14">
        <v>2.6</v>
      </c>
      <c r="Q4359" s="14">
        <f t="shared" si="143"/>
        <v>14.4</v>
      </c>
      <c r="R4359" s="169">
        <f t="shared" si="144"/>
        <v>12.6</v>
      </c>
    </row>
    <row r="4360" spans="13:18" x14ac:dyDescent="0.2">
      <c r="M4360" s="168" t="s">
        <v>63</v>
      </c>
      <c r="N4360" s="14" t="s">
        <v>64</v>
      </c>
      <c r="O4360" s="167">
        <v>42314</v>
      </c>
      <c r="P4360" s="14">
        <v>5.7</v>
      </c>
      <c r="Q4360" s="14">
        <f t="shared" si="143"/>
        <v>11.3</v>
      </c>
      <c r="R4360" s="169">
        <f t="shared" si="144"/>
        <v>12.866666666666667</v>
      </c>
    </row>
    <row r="4361" spans="13:18" x14ac:dyDescent="0.2">
      <c r="M4361" s="168" t="s">
        <v>63</v>
      </c>
      <c r="N4361" s="14" t="s">
        <v>64</v>
      </c>
      <c r="O4361" s="167">
        <v>42315</v>
      </c>
      <c r="P4361" s="14">
        <v>8.1</v>
      </c>
      <c r="Q4361" s="14">
        <f t="shared" si="143"/>
        <v>8.9</v>
      </c>
      <c r="R4361" s="169">
        <f t="shared" si="144"/>
        <v>11.533333333333333</v>
      </c>
    </row>
    <row r="4362" spans="13:18" x14ac:dyDescent="0.2">
      <c r="M4362" s="168" t="s">
        <v>63</v>
      </c>
      <c r="N4362" s="14" t="s">
        <v>64</v>
      </c>
      <c r="O4362" s="167">
        <v>42316</v>
      </c>
      <c r="P4362" s="14">
        <v>5.7</v>
      </c>
      <c r="Q4362" s="14">
        <f t="shared" si="143"/>
        <v>11.3</v>
      </c>
      <c r="R4362" s="169">
        <f t="shared" si="144"/>
        <v>10.500000000000002</v>
      </c>
    </row>
    <row r="4363" spans="13:18" x14ac:dyDescent="0.2">
      <c r="M4363" s="168" t="s">
        <v>63</v>
      </c>
      <c r="N4363" s="14" t="s">
        <v>64</v>
      </c>
      <c r="O4363" s="167">
        <v>42317</v>
      </c>
      <c r="P4363" s="14">
        <v>5.7</v>
      </c>
      <c r="Q4363" s="14">
        <f t="shared" si="143"/>
        <v>11.3</v>
      </c>
      <c r="R4363" s="169">
        <f t="shared" si="144"/>
        <v>10.500000000000002</v>
      </c>
    </row>
    <row r="4364" spans="13:18" x14ac:dyDescent="0.2">
      <c r="M4364" s="168" t="s">
        <v>63</v>
      </c>
      <c r="N4364" s="14" t="s">
        <v>64</v>
      </c>
      <c r="O4364" s="167">
        <v>42318</v>
      </c>
      <c r="P4364" s="14">
        <v>2.7</v>
      </c>
      <c r="Q4364" s="14">
        <f t="shared" si="143"/>
        <v>14.3</v>
      </c>
      <c r="R4364" s="169">
        <f t="shared" si="144"/>
        <v>12.300000000000002</v>
      </c>
    </row>
    <row r="4365" spans="13:18" x14ac:dyDescent="0.2">
      <c r="M4365" s="168" t="s">
        <v>63</v>
      </c>
      <c r="N4365" s="14" t="s">
        <v>64</v>
      </c>
      <c r="O4365" s="167">
        <v>42319</v>
      </c>
      <c r="P4365" s="14">
        <v>1.3</v>
      </c>
      <c r="Q4365" s="14">
        <f t="shared" ref="Q4365:Q4428" si="145">IF($D$45&gt;P4365,$D$45-P4365,0)</f>
        <v>15.7</v>
      </c>
      <c r="R4365" s="169">
        <f t="shared" si="144"/>
        <v>13.766666666666666</v>
      </c>
    </row>
    <row r="4366" spans="13:18" x14ac:dyDescent="0.2">
      <c r="M4366" s="168" t="s">
        <v>63</v>
      </c>
      <c r="N4366" s="14" t="s">
        <v>64</v>
      </c>
      <c r="O4366" s="167">
        <v>42320</v>
      </c>
      <c r="P4366" s="14">
        <v>-0.2</v>
      </c>
      <c r="Q4366" s="14">
        <f t="shared" si="145"/>
        <v>17.2</v>
      </c>
      <c r="R4366" s="169">
        <f t="shared" si="144"/>
        <v>15.733333333333334</v>
      </c>
    </row>
    <row r="4367" spans="13:18" x14ac:dyDescent="0.2">
      <c r="M4367" s="168" t="s">
        <v>63</v>
      </c>
      <c r="N4367" s="14" t="s">
        <v>64</v>
      </c>
      <c r="O4367" s="167">
        <v>42321</v>
      </c>
      <c r="P4367" s="14">
        <v>3.3</v>
      </c>
      <c r="Q4367" s="14">
        <f t="shared" si="145"/>
        <v>13.7</v>
      </c>
      <c r="R4367" s="169">
        <f t="shared" ref="R4367:R4430" si="146">AVERAGE(Q4365:Q4367)</f>
        <v>15.533333333333331</v>
      </c>
    </row>
    <row r="4368" spans="13:18" x14ac:dyDescent="0.2">
      <c r="M4368" s="168" t="s">
        <v>63</v>
      </c>
      <c r="N4368" s="14" t="s">
        <v>64</v>
      </c>
      <c r="O4368" s="167">
        <v>42322</v>
      </c>
      <c r="P4368" s="14">
        <v>2.2999999999999998</v>
      </c>
      <c r="Q4368" s="14">
        <f t="shared" si="145"/>
        <v>14.7</v>
      </c>
      <c r="R4368" s="169">
        <f t="shared" si="146"/>
        <v>15.199999999999998</v>
      </c>
    </row>
    <row r="4369" spans="13:18" x14ac:dyDescent="0.2">
      <c r="M4369" s="168" t="s">
        <v>63</v>
      </c>
      <c r="N4369" s="14" t="s">
        <v>64</v>
      </c>
      <c r="O4369" s="167">
        <v>42323</v>
      </c>
      <c r="P4369" s="14">
        <v>0.6</v>
      </c>
      <c r="Q4369" s="14">
        <f t="shared" si="145"/>
        <v>16.399999999999999</v>
      </c>
      <c r="R4369" s="169">
        <f t="shared" si="146"/>
        <v>14.933333333333332</v>
      </c>
    </row>
    <row r="4370" spans="13:18" x14ac:dyDescent="0.2">
      <c r="M4370" s="168" t="s">
        <v>63</v>
      </c>
      <c r="N4370" s="14" t="s">
        <v>64</v>
      </c>
      <c r="O4370" s="167">
        <v>42326</v>
      </c>
      <c r="P4370" s="14">
        <v>0.9</v>
      </c>
      <c r="Q4370" s="14">
        <f t="shared" si="145"/>
        <v>16.100000000000001</v>
      </c>
      <c r="R4370" s="169">
        <f t="shared" si="146"/>
        <v>15.733333333333334</v>
      </c>
    </row>
    <row r="4371" spans="13:18" x14ac:dyDescent="0.2">
      <c r="M4371" s="168" t="s">
        <v>63</v>
      </c>
      <c r="N4371" s="14" t="s">
        <v>64</v>
      </c>
      <c r="O4371" s="167">
        <v>42327</v>
      </c>
      <c r="P4371" s="14">
        <v>-2.2999999999999998</v>
      </c>
      <c r="Q4371" s="14">
        <f t="shared" si="145"/>
        <v>19.3</v>
      </c>
      <c r="R4371" s="169">
        <f t="shared" si="146"/>
        <v>17.266666666666666</v>
      </c>
    </row>
    <row r="4372" spans="13:18" x14ac:dyDescent="0.2">
      <c r="M4372" s="168" t="s">
        <v>63</v>
      </c>
      <c r="N4372" s="14" t="s">
        <v>64</v>
      </c>
      <c r="O4372" s="167">
        <v>42328</v>
      </c>
      <c r="P4372" s="14">
        <v>-7.4</v>
      </c>
      <c r="Q4372" s="14">
        <f t="shared" si="145"/>
        <v>24.4</v>
      </c>
      <c r="R4372" s="169">
        <f t="shared" si="146"/>
        <v>19.933333333333334</v>
      </c>
    </row>
    <row r="4373" spans="13:18" x14ac:dyDescent="0.2">
      <c r="M4373" s="168" t="s">
        <v>63</v>
      </c>
      <c r="N4373" s="14" t="s">
        <v>64</v>
      </c>
      <c r="O4373" s="167">
        <v>42329</v>
      </c>
      <c r="P4373" s="14">
        <v>-9.6</v>
      </c>
      <c r="Q4373" s="14">
        <f t="shared" si="145"/>
        <v>26.6</v>
      </c>
      <c r="R4373" s="169">
        <f t="shared" si="146"/>
        <v>23.433333333333337</v>
      </c>
    </row>
    <row r="4374" spans="13:18" x14ac:dyDescent="0.2">
      <c r="M4374" s="168" t="s">
        <v>63</v>
      </c>
      <c r="N4374" s="14" t="s">
        <v>64</v>
      </c>
      <c r="O4374" s="167">
        <v>42330</v>
      </c>
      <c r="P4374" s="14">
        <v>-9.1</v>
      </c>
      <c r="Q4374" s="14">
        <f t="shared" si="145"/>
        <v>26.1</v>
      </c>
      <c r="R4374" s="169">
        <f t="shared" si="146"/>
        <v>25.7</v>
      </c>
    </row>
    <row r="4375" spans="13:18" x14ac:dyDescent="0.2">
      <c r="M4375" s="168" t="s">
        <v>63</v>
      </c>
      <c r="N4375" s="14" t="s">
        <v>64</v>
      </c>
      <c r="O4375" s="167">
        <v>42331</v>
      </c>
      <c r="P4375" s="14">
        <v>-9.1</v>
      </c>
      <c r="Q4375" s="14">
        <f t="shared" si="145"/>
        <v>26.1</v>
      </c>
      <c r="R4375" s="169">
        <f t="shared" si="146"/>
        <v>26.266666666666669</v>
      </c>
    </row>
    <row r="4376" spans="13:18" x14ac:dyDescent="0.2">
      <c r="M4376" s="168" t="s">
        <v>63</v>
      </c>
      <c r="N4376" s="14" t="s">
        <v>64</v>
      </c>
      <c r="O4376" s="167">
        <v>42332</v>
      </c>
      <c r="P4376" s="14">
        <v>0.4</v>
      </c>
      <c r="Q4376" s="14">
        <f t="shared" si="145"/>
        <v>16.600000000000001</v>
      </c>
      <c r="R4376" s="169">
        <f t="shared" si="146"/>
        <v>22.933333333333337</v>
      </c>
    </row>
    <row r="4377" spans="13:18" x14ac:dyDescent="0.2">
      <c r="M4377" s="168" t="s">
        <v>63</v>
      </c>
      <c r="N4377" s="14" t="s">
        <v>64</v>
      </c>
      <c r="O4377" s="167">
        <v>42333</v>
      </c>
      <c r="P4377" s="14">
        <v>1.8</v>
      </c>
      <c r="Q4377" s="14">
        <f t="shared" si="145"/>
        <v>15.2</v>
      </c>
      <c r="R4377" s="169">
        <f t="shared" si="146"/>
        <v>19.3</v>
      </c>
    </row>
    <row r="4378" spans="13:18" x14ac:dyDescent="0.2">
      <c r="M4378" s="168" t="s">
        <v>63</v>
      </c>
      <c r="N4378" s="14" t="s">
        <v>64</v>
      </c>
      <c r="O4378" s="167">
        <v>42334</v>
      </c>
      <c r="P4378" s="14">
        <v>-2.1</v>
      </c>
      <c r="Q4378" s="14">
        <f t="shared" si="145"/>
        <v>19.100000000000001</v>
      </c>
      <c r="R4378" s="169">
        <f t="shared" si="146"/>
        <v>16.966666666666669</v>
      </c>
    </row>
    <row r="4379" spans="13:18" x14ac:dyDescent="0.2">
      <c r="M4379" s="168" t="s">
        <v>63</v>
      </c>
      <c r="N4379" s="14" t="s">
        <v>64</v>
      </c>
      <c r="O4379" s="167">
        <v>42335</v>
      </c>
      <c r="P4379" s="14">
        <v>7.7</v>
      </c>
      <c r="Q4379" s="14">
        <f t="shared" si="145"/>
        <v>9.3000000000000007</v>
      </c>
      <c r="R4379" s="169">
        <f t="shared" si="146"/>
        <v>14.533333333333331</v>
      </c>
    </row>
    <row r="4380" spans="13:18" x14ac:dyDescent="0.2">
      <c r="M4380" s="168" t="s">
        <v>63</v>
      </c>
      <c r="N4380" s="14" t="s">
        <v>64</v>
      </c>
      <c r="O4380" s="167">
        <v>42336</v>
      </c>
      <c r="P4380" s="14">
        <v>2.9</v>
      </c>
      <c r="Q4380" s="14">
        <f t="shared" si="145"/>
        <v>14.1</v>
      </c>
      <c r="R4380" s="169">
        <f t="shared" si="146"/>
        <v>14.166666666666666</v>
      </c>
    </row>
    <row r="4381" spans="13:18" x14ac:dyDescent="0.2">
      <c r="M4381" s="168" t="s">
        <v>63</v>
      </c>
      <c r="N4381" s="14" t="s">
        <v>64</v>
      </c>
      <c r="O4381" s="167">
        <v>42337</v>
      </c>
      <c r="P4381" s="14">
        <v>1.7</v>
      </c>
      <c r="Q4381" s="14">
        <f t="shared" si="145"/>
        <v>15.3</v>
      </c>
      <c r="R4381" s="169">
        <f t="shared" si="146"/>
        <v>12.9</v>
      </c>
    </row>
    <row r="4382" spans="13:18" x14ac:dyDescent="0.2">
      <c r="M4382" s="168" t="s">
        <v>63</v>
      </c>
      <c r="N4382" s="14" t="s">
        <v>64</v>
      </c>
      <c r="O4382" s="167">
        <v>42338</v>
      </c>
      <c r="P4382" s="14">
        <v>-3.7</v>
      </c>
      <c r="Q4382" s="14">
        <f t="shared" si="145"/>
        <v>20.7</v>
      </c>
      <c r="R4382" s="169">
        <f t="shared" si="146"/>
        <v>16.7</v>
      </c>
    </row>
    <row r="4383" spans="13:18" x14ac:dyDescent="0.2">
      <c r="M4383" s="168" t="s">
        <v>63</v>
      </c>
      <c r="N4383" s="14" t="s">
        <v>64</v>
      </c>
      <c r="O4383" s="167">
        <v>42339</v>
      </c>
      <c r="P4383" s="14">
        <v>-3.2</v>
      </c>
      <c r="Q4383" s="14">
        <f t="shared" si="145"/>
        <v>20.2</v>
      </c>
      <c r="R4383" s="169">
        <f t="shared" si="146"/>
        <v>18.733333333333334</v>
      </c>
    </row>
    <row r="4384" spans="13:18" x14ac:dyDescent="0.2">
      <c r="M4384" s="168" t="s">
        <v>63</v>
      </c>
      <c r="N4384" s="14" t="s">
        <v>64</v>
      </c>
      <c r="O4384" s="167">
        <v>42340</v>
      </c>
      <c r="P4384" s="14">
        <v>-1</v>
      </c>
      <c r="Q4384" s="14">
        <f t="shared" si="145"/>
        <v>18</v>
      </c>
      <c r="R4384" s="169">
        <f t="shared" si="146"/>
        <v>19.633333333333333</v>
      </c>
    </row>
    <row r="4385" spans="13:18" x14ac:dyDescent="0.2">
      <c r="M4385" s="168" t="s">
        <v>63</v>
      </c>
      <c r="N4385" s="14" t="s">
        <v>64</v>
      </c>
      <c r="O4385" s="167">
        <v>42341</v>
      </c>
      <c r="P4385" s="14">
        <v>-0.7</v>
      </c>
      <c r="Q4385" s="14">
        <f t="shared" si="145"/>
        <v>17.7</v>
      </c>
      <c r="R4385" s="169">
        <f t="shared" si="146"/>
        <v>18.633333333333336</v>
      </c>
    </row>
    <row r="4386" spans="13:18" x14ac:dyDescent="0.2">
      <c r="M4386" s="168" t="s">
        <v>63</v>
      </c>
      <c r="N4386" s="14" t="s">
        <v>64</v>
      </c>
      <c r="O4386" s="167">
        <v>42342</v>
      </c>
      <c r="P4386" s="14">
        <v>0.1</v>
      </c>
      <c r="Q4386" s="14">
        <f t="shared" si="145"/>
        <v>16.899999999999999</v>
      </c>
      <c r="R4386" s="169">
        <f t="shared" si="146"/>
        <v>17.533333333333335</v>
      </c>
    </row>
    <row r="4387" spans="13:18" x14ac:dyDescent="0.2">
      <c r="M4387" s="168" t="s">
        <v>63</v>
      </c>
      <c r="N4387" s="14" t="s">
        <v>64</v>
      </c>
      <c r="O4387" s="167">
        <v>42343</v>
      </c>
      <c r="P4387" s="14">
        <v>7.3</v>
      </c>
      <c r="Q4387" s="14">
        <f t="shared" si="145"/>
        <v>9.6999999999999993</v>
      </c>
      <c r="R4387" s="169">
        <f t="shared" si="146"/>
        <v>14.766666666666666</v>
      </c>
    </row>
    <row r="4388" spans="13:18" x14ac:dyDescent="0.2">
      <c r="M4388" s="168" t="s">
        <v>63</v>
      </c>
      <c r="N4388" s="14" t="s">
        <v>64</v>
      </c>
      <c r="O4388" s="167">
        <v>42344</v>
      </c>
      <c r="P4388" s="14">
        <v>7</v>
      </c>
      <c r="Q4388" s="14">
        <f t="shared" si="145"/>
        <v>10</v>
      </c>
      <c r="R4388" s="169">
        <f t="shared" si="146"/>
        <v>12.199999999999998</v>
      </c>
    </row>
    <row r="4389" spans="13:18" x14ac:dyDescent="0.2">
      <c r="M4389" s="168" t="s">
        <v>63</v>
      </c>
      <c r="N4389" s="14" t="s">
        <v>64</v>
      </c>
      <c r="O4389" s="167">
        <v>42345</v>
      </c>
      <c r="P4389" s="14">
        <v>1.8</v>
      </c>
      <c r="Q4389" s="14">
        <f t="shared" si="145"/>
        <v>15.2</v>
      </c>
      <c r="R4389" s="169">
        <f t="shared" si="146"/>
        <v>11.633333333333333</v>
      </c>
    </row>
    <row r="4390" spans="13:18" x14ac:dyDescent="0.2">
      <c r="M4390" s="168" t="s">
        <v>63</v>
      </c>
      <c r="N4390" s="14" t="s">
        <v>64</v>
      </c>
      <c r="O4390" s="167">
        <v>42346</v>
      </c>
      <c r="P4390" s="14">
        <v>1.3</v>
      </c>
      <c r="Q4390" s="14">
        <f t="shared" si="145"/>
        <v>15.7</v>
      </c>
      <c r="R4390" s="169">
        <f t="shared" si="146"/>
        <v>13.633333333333333</v>
      </c>
    </row>
    <row r="4391" spans="13:18" x14ac:dyDescent="0.2">
      <c r="M4391" s="168" t="s">
        <v>63</v>
      </c>
      <c r="N4391" s="14" t="s">
        <v>64</v>
      </c>
      <c r="O4391" s="167">
        <v>42347</v>
      </c>
      <c r="P4391" s="14">
        <v>5.3</v>
      </c>
      <c r="Q4391" s="14">
        <f t="shared" si="145"/>
        <v>11.7</v>
      </c>
      <c r="R4391" s="169">
        <f t="shared" si="146"/>
        <v>14.199999999999998</v>
      </c>
    </row>
    <row r="4392" spans="13:18" x14ac:dyDescent="0.2">
      <c r="M4392" s="168" t="s">
        <v>63</v>
      </c>
      <c r="N4392" s="14" t="s">
        <v>64</v>
      </c>
      <c r="O4392" s="167">
        <v>42348</v>
      </c>
      <c r="P4392" s="14">
        <v>6.5</v>
      </c>
      <c r="Q4392" s="14">
        <f t="shared" si="145"/>
        <v>10.5</v>
      </c>
      <c r="R4392" s="169">
        <f t="shared" si="146"/>
        <v>12.633333333333333</v>
      </c>
    </row>
    <row r="4393" spans="13:18" x14ac:dyDescent="0.2">
      <c r="M4393" s="168" t="s">
        <v>63</v>
      </c>
      <c r="N4393" s="14" t="s">
        <v>64</v>
      </c>
      <c r="O4393" s="167">
        <v>42349</v>
      </c>
      <c r="P4393" s="14">
        <v>0.4</v>
      </c>
      <c r="Q4393" s="14">
        <f t="shared" si="145"/>
        <v>16.600000000000001</v>
      </c>
      <c r="R4393" s="169">
        <f t="shared" si="146"/>
        <v>12.933333333333332</v>
      </c>
    </row>
    <row r="4394" spans="13:18" x14ac:dyDescent="0.2">
      <c r="M4394" s="168" t="s">
        <v>63</v>
      </c>
      <c r="N4394" s="14" t="s">
        <v>64</v>
      </c>
      <c r="O4394" s="167">
        <v>42350</v>
      </c>
      <c r="P4394" s="14">
        <v>-5.6</v>
      </c>
      <c r="Q4394" s="14">
        <f t="shared" si="145"/>
        <v>22.6</v>
      </c>
      <c r="R4394" s="169">
        <f t="shared" si="146"/>
        <v>16.566666666666666</v>
      </c>
    </row>
    <row r="4395" spans="13:18" x14ac:dyDescent="0.2">
      <c r="M4395" s="168" t="s">
        <v>63</v>
      </c>
      <c r="N4395" s="14" t="s">
        <v>64</v>
      </c>
      <c r="O4395" s="167">
        <v>42351</v>
      </c>
      <c r="P4395" s="14">
        <v>-8.9</v>
      </c>
      <c r="Q4395" s="14">
        <f t="shared" si="145"/>
        <v>25.9</v>
      </c>
      <c r="R4395" s="169">
        <f t="shared" si="146"/>
        <v>21.7</v>
      </c>
    </row>
    <row r="4396" spans="13:18" x14ac:dyDescent="0.2">
      <c r="M4396" s="168" t="s">
        <v>63</v>
      </c>
      <c r="N4396" s="14" t="s">
        <v>64</v>
      </c>
      <c r="O4396" s="167">
        <v>42352</v>
      </c>
      <c r="P4396" s="14">
        <v>-12.1</v>
      </c>
      <c r="Q4396" s="14">
        <f t="shared" si="145"/>
        <v>29.1</v>
      </c>
      <c r="R4396" s="169">
        <f t="shared" si="146"/>
        <v>25.866666666666664</v>
      </c>
    </row>
    <row r="4397" spans="13:18" x14ac:dyDescent="0.2">
      <c r="M4397" s="168" t="s">
        <v>63</v>
      </c>
      <c r="N4397" s="14" t="s">
        <v>64</v>
      </c>
      <c r="O4397" s="167">
        <v>42353</v>
      </c>
      <c r="P4397" s="14">
        <v>-11.2</v>
      </c>
      <c r="Q4397" s="14">
        <f t="shared" si="145"/>
        <v>28.2</v>
      </c>
      <c r="R4397" s="169">
        <f t="shared" si="146"/>
        <v>27.733333333333334</v>
      </c>
    </row>
    <row r="4398" spans="13:18" x14ac:dyDescent="0.2">
      <c r="M4398" s="168" t="s">
        <v>63</v>
      </c>
      <c r="N4398" s="14" t="s">
        <v>64</v>
      </c>
      <c r="O4398" s="167">
        <v>42354</v>
      </c>
      <c r="P4398" s="14">
        <v>-11.7</v>
      </c>
      <c r="Q4398" s="14">
        <f t="shared" si="145"/>
        <v>28.7</v>
      </c>
      <c r="R4398" s="169">
        <f t="shared" si="146"/>
        <v>28.666666666666668</v>
      </c>
    </row>
    <row r="4399" spans="13:18" x14ac:dyDescent="0.2">
      <c r="M4399" s="168" t="s">
        <v>63</v>
      </c>
      <c r="N4399" s="14" t="s">
        <v>64</v>
      </c>
      <c r="O4399" s="167">
        <v>42355</v>
      </c>
      <c r="P4399" s="14">
        <v>-1.4</v>
      </c>
      <c r="Q4399" s="14">
        <f t="shared" si="145"/>
        <v>18.399999999999999</v>
      </c>
      <c r="R4399" s="169">
        <f t="shared" si="146"/>
        <v>25.099999999999998</v>
      </c>
    </row>
    <row r="4400" spans="13:18" x14ac:dyDescent="0.2">
      <c r="M4400" s="168" t="s">
        <v>63</v>
      </c>
      <c r="N4400" s="14" t="s">
        <v>64</v>
      </c>
      <c r="O4400" s="167">
        <v>42356</v>
      </c>
      <c r="P4400" s="14">
        <v>3.3</v>
      </c>
      <c r="Q4400" s="14">
        <f t="shared" si="145"/>
        <v>13.7</v>
      </c>
      <c r="R4400" s="169">
        <f t="shared" si="146"/>
        <v>20.266666666666666</v>
      </c>
    </row>
    <row r="4401" spans="13:18" x14ac:dyDescent="0.2">
      <c r="M4401" s="168" t="s">
        <v>63</v>
      </c>
      <c r="N4401" s="14" t="s">
        <v>64</v>
      </c>
      <c r="O4401" s="167">
        <v>42357</v>
      </c>
      <c r="P4401" s="14">
        <v>4.8</v>
      </c>
      <c r="Q4401" s="14">
        <f t="shared" si="145"/>
        <v>12.2</v>
      </c>
      <c r="R4401" s="169">
        <f t="shared" si="146"/>
        <v>14.766666666666666</v>
      </c>
    </row>
    <row r="4402" spans="13:18" x14ac:dyDescent="0.2">
      <c r="M4402" s="168" t="s">
        <v>63</v>
      </c>
      <c r="N4402" s="14" t="s">
        <v>64</v>
      </c>
      <c r="O4402" s="167">
        <v>42358</v>
      </c>
      <c r="P4402" s="14">
        <v>8.9</v>
      </c>
      <c r="Q4402" s="14">
        <f t="shared" si="145"/>
        <v>8.1</v>
      </c>
      <c r="R4402" s="169">
        <f t="shared" si="146"/>
        <v>11.333333333333334</v>
      </c>
    </row>
    <row r="4403" spans="13:18" x14ac:dyDescent="0.2">
      <c r="M4403" s="168" t="s">
        <v>63</v>
      </c>
      <c r="N4403" s="14" t="s">
        <v>64</v>
      </c>
      <c r="O4403" s="167">
        <v>42359</v>
      </c>
      <c r="P4403" s="14">
        <v>6.6</v>
      </c>
      <c r="Q4403" s="14">
        <f t="shared" si="145"/>
        <v>10.4</v>
      </c>
      <c r="R4403" s="169">
        <f t="shared" si="146"/>
        <v>10.233333333333333</v>
      </c>
    </row>
    <row r="4404" spans="13:18" x14ac:dyDescent="0.2">
      <c r="M4404" s="168" t="s">
        <v>63</v>
      </c>
      <c r="N4404" s="14" t="s">
        <v>64</v>
      </c>
      <c r="O4404" s="167">
        <v>42360</v>
      </c>
      <c r="P4404" s="14">
        <v>3.4</v>
      </c>
      <c r="Q4404" s="14">
        <f t="shared" si="145"/>
        <v>13.6</v>
      </c>
      <c r="R4404" s="169">
        <f t="shared" si="146"/>
        <v>10.700000000000001</v>
      </c>
    </row>
    <row r="4405" spans="13:18" x14ac:dyDescent="0.2">
      <c r="M4405" s="168" t="s">
        <v>63</v>
      </c>
      <c r="N4405" s="14" t="s">
        <v>64</v>
      </c>
      <c r="O4405" s="167">
        <v>42361</v>
      </c>
      <c r="P4405" s="14">
        <v>2.2000000000000002</v>
      </c>
      <c r="Q4405" s="14">
        <f t="shared" si="145"/>
        <v>14.8</v>
      </c>
      <c r="R4405" s="169">
        <f t="shared" si="146"/>
        <v>12.933333333333332</v>
      </c>
    </row>
    <row r="4406" spans="13:18" x14ac:dyDescent="0.2">
      <c r="M4406" s="168" t="s">
        <v>63</v>
      </c>
      <c r="N4406" s="14" t="s">
        <v>64</v>
      </c>
      <c r="O4406" s="167">
        <v>42362</v>
      </c>
      <c r="P4406" s="14">
        <v>4.8</v>
      </c>
      <c r="Q4406" s="14">
        <f t="shared" si="145"/>
        <v>12.2</v>
      </c>
      <c r="R4406" s="169">
        <f t="shared" si="146"/>
        <v>13.533333333333331</v>
      </c>
    </row>
    <row r="4407" spans="13:18" x14ac:dyDescent="0.2">
      <c r="M4407" s="168" t="s">
        <v>63</v>
      </c>
      <c r="N4407" s="14" t="s">
        <v>64</v>
      </c>
      <c r="O4407" s="167">
        <v>42363</v>
      </c>
      <c r="P4407" s="14">
        <v>3.6</v>
      </c>
      <c r="Q4407" s="14">
        <f t="shared" si="145"/>
        <v>13.4</v>
      </c>
      <c r="R4407" s="169">
        <f t="shared" si="146"/>
        <v>13.466666666666667</v>
      </c>
    </row>
    <row r="4408" spans="13:18" x14ac:dyDescent="0.2">
      <c r="M4408" s="168" t="s">
        <v>63</v>
      </c>
      <c r="N4408" s="14" t="s">
        <v>64</v>
      </c>
      <c r="O4408" s="167">
        <v>42364</v>
      </c>
      <c r="P4408" s="14">
        <v>-3</v>
      </c>
      <c r="Q4408" s="14">
        <f t="shared" si="145"/>
        <v>20</v>
      </c>
      <c r="R4408" s="169">
        <f t="shared" si="146"/>
        <v>15.200000000000001</v>
      </c>
    </row>
    <row r="4409" spans="13:18" x14ac:dyDescent="0.2">
      <c r="M4409" s="168" t="s">
        <v>63</v>
      </c>
      <c r="N4409" s="14" t="s">
        <v>64</v>
      </c>
      <c r="O4409" s="167">
        <v>42365</v>
      </c>
      <c r="P4409" s="14">
        <v>-6.7</v>
      </c>
      <c r="Q4409" s="14">
        <f t="shared" si="145"/>
        <v>23.7</v>
      </c>
      <c r="R4409" s="169">
        <f t="shared" si="146"/>
        <v>19.033333333333331</v>
      </c>
    </row>
    <row r="4410" spans="13:18" x14ac:dyDescent="0.2">
      <c r="M4410" s="168" t="s">
        <v>63</v>
      </c>
      <c r="N4410" s="14" t="s">
        <v>64</v>
      </c>
      <c r="O4410" s="167">
        <v>42366</v>
      </c>
      <c r="P4410" s="14">
        <v>-4.8</v>
      </c>
      <c r="Q4410" s="14">
        <f t="shared" si="145"/>
        <v>21.8</v>
      </c>
      <c r="R4410" s="169">
        <f t="shared" si="146"/>
        <v>21.833333333333332</v>
      </c>
    </row>
    <row r="4411" spans="13:18" x14ac:dyDescent="0.2">
      <c r="M4411" s="168" t="s">
        <v>63</v>
      </c>
      <c r="N4411" s="14" t="s">
        <v>64</v>
      </c>
      <c r="O4411" s="167">
        <v>42367</v>
      </c>
      <c r="P4411" s="14">
        <v>-2.9</v>
      </c>
      <c r="Q4411" s="14">
        <f t="shared" si="145"/>
        <v>19.899999999999999</v>
      </c>
      <c r="R4411" s="169">
        <f t="shared" si="146"/>
        <v>21.8</v>
      </c>
    </row>
    <row r="4412" spans="13:18" x14ac:dyDescent="0.2">
      <c r="M4412" s="168" t="s">
        <v>63</v>
      </c>
      <c r="N4412" s="14" t="s">
        <v>64</v>
      </c>
      <c r="O4412" s="167">
        <v>42368</v>
      </c>
      <c r="P4412" s="14">
        <v>-0.3</v>
      </c>
      <c r="Q4412" s="14">
        <f t="shared" si="145"/>
        <v>17.3</v>
      </c>
      <c r="R4412" s="169">
        <f t="shared" si="146"/>
        <v>19.666666666666668</v>
      </c>
    </row>
    <row r="4413" spans="13:18" x14ac:dyDescent="0.2">
      <c r="M4413" s="168" t="s">
        <v>63</v>
      </c>
      <c r="N4413" s="14" t="s">
        <v>64</v>
      </c>
      <c r="O4413" s="167">
        <v>42369</v>
      </c>
      <c r="P4413" s="14">
        <v>-1.4</v>
      </c>
      <c r="Q4413" s="14">
        <f t="shared" si="145"/>
        <v>18.399999999999999</v>
      </c>
      <c r="R4413" s="169">
        <f t="shared" si="146"/>
        <v>18.533333333333335</v>
      </c>
    </row>
    <row r="4414" spans="13:18" x14ac:dyDescent="0.2">
      <c r="M4414" s="168" t="s">
        <v>63</v>
      </c>
      <c r="N4414" s="14" t="s">
        <v>64</v>
      </c>
      <c r="O4414" s="167">
        <v>42370</v>
      </c>
      <c r="P4414" s="14">
        <v>-0.3</v>
      </c>
      <c r="Q4414" s="14">
        <f t="shared" si="145"/>
        <v>17.3</v>
      </c>
      <c r="R4414" s="169">
        <f t="shared" si="146"/>
        <v>17.666666666666668</v>
      </c>
    </row>
    <row r="4415" spans="13:18" x14ac:dyDescent="0.2">
      <c r="M4415" s="168" t="s">
        <v>63</v>
      </c>
      <c r="N4415" s="14" t="s">
        <v>64</v>
      </c>
      <c r="O4415" s="167">
        <v>42371</v>
      </c>
      <c r="P4415" s="14">
        <v>-3.5</v>
      </c>
      <c r="Q4415" s="14">
        <f t="shared" si="145"/>
        <v>20.5</v>
      </c>
      <c r="R4415" s="169">
        <f t="shared" si="146"/>
        <v>18.733333333333334</v>
      </c>
    </row>
    <row r="4416" spans="13:18" x14ac:dyDescent="0.2">
      <c r="M4416" s="168" t="s">
        <v>63</v>
      </c>
      <c r="N4416" s="14" t="s">
        <v>64</v>
      </c>
      <c r="O4416" s="167">
        <v>42372</v>
      </c>
      <c r="P4416" s="14">
        <v>-8.3000000000000007</v>
      </c>
      <c r="Q4416" s="14">
        <f t="shared" si="145"/>
        <v>25.3</v>
      </c>
      <c r="R4416" s="169">
        <f t="shared" si="146"/>
        <v>21.033333333333331</v>
      </c>
    </row>
    <row r="4417" spans="13:18" x14ac:dyDescent="0.2">
      <c r="M4417" s="168" t="s">
        <v>63</v>
      </c>
      <c r="N4417" s="14" t="s">
        <v>64</v>
      </c>
      <c r="O4417" s="167">
        <v>42373</v>
      </c>
      <c r="P4417" s="14">
        <v>-11.2</v>
      </c>
      <c r="Q4417" s="14">
        <f t="shared" si="145"/>
        <v>28.2</v>
      </c>
      <c r="R4417" s="169">
        <f t="shared" si="146"/>
        <v>24.666666666666668</v>
      </c>
    </row>
    <row r="4418" spans="13:18" x14ac:dyDescent="0.2">
      <c r="M4418" s="168" t="s">
        <v>63</v>
      </c>
      <c r="N4418" s="14" t="s">
        <v>64</v>
      </c>
      <c r="O4418" s="167">
        <v>42374</v>
      </c>
      <c r="P4418" s="14">
        <v>-16.100000000000001</v>
      </c>
      <c r="Q4418" s="14">
        <f t="shared" si="145"/>
        <v>33.1</v>
      </c>
      <c r="R4418" s="169">
        <f t="shared" si="146"/>
        <v>28.866666666666664</v>
      </c>
    </row>
    <row r="4419" spans="13:18" x14ac:dyDescent="0.2">
      <c r="M4419" s="168" t="s">
        <v>63</v>
      </c>
      <c r="N4419" s="14" t="s">
        <v>64</v>
      </c>
      <c r="O4419" s="167">
        <v>42375</v>
      </c>
      <c r="P4419" s="14">
        <v>-19.399999999999999</v>
      </c>
      <c r="Q4419" s="14">
        <f t="shared" si="145"/>
        <v>36.4</v>
      </c>
      <c r="R4419" s="169">
        <f t="shared" si="146"/>
        <v>32.566666666666663</v>
      </c>
    </row>
    <row r="4420" spans="13:18" x14ac:dyDescent="0.2">
      <c r="M4420" s="168" t="s">
        <v>63</v>
      </c>
      <c r="N4420" s="14" t="s">
        <v>64</v>
      </c>
      <c r="O4420" s="167">
        <v>42376</v>
      </c>
      <c r="P4420" s="14">
        <v>-18.2</v>
      </c>
      <c r="Q4420" s="14">
        <f t="shared" si="145"/>
        <v>35.200000000000003</v>
      </c>
      <c r="R4420" s="169">
        <f t="shared" si="146"/>
        <v>34.9</v>
      </c>
    </row>
    <row r="4421" spans="13:18" x14ac:dyDescent="0.2">
      <c r="M4421" s="168" t="s">
        <v>63</v>
      </c>
      <c r="N4421" s="14" t="s">
        <v>64</v>
      </c>
      <c r="O4421" s="167">
        <v>42377</v>
      </c>
      <c r="P4421" s="14">
        <v>-15.2</v>
      </c>
      <c r="Q4421" s="14">
        <f t="shared" si="145"/>
        <v>32.200000000000003</v>
      </c>
      <c r="R4421" s="169">
        <f t="shared" si="146"/>
        <v>34.6</v>
      </c>
    </row>
    <row r="4422" spans="13:18" x14ac:dyDescent="0.2">
      <c r="M4422" s="168" t="s">
        <v>63</v>
      </c>
      <c r="N4422" s="14" t="s">
        <v>64</v>
      </c>
      <c r="O4422" s="167">
        <v>42378</v>
      </c>
      <c r="P4422" s="14">
        <v>-12.8</v>
      </c>
      <c r="Q4422" s="14">
        <f t="shared" si="145"/>
        <v>29.8</v>
      </c>
      <c r="R4422" s="169">
        <f t="shared" si="146"/>
        <v>32.4</v>
      </c>
    </row>
    <row r="4423" spans="13:18" x14ac:dyDescent="0.2">
      <c r="M4423" s="168" t="s">
        <v>63</v>
      </c>
      <c r="N4423" s="14" t="s">
        <v>64</v>
      </c>
      <c r="O4423" s="167">
        <v>42379</v>
      </c>
      <c r="P4423" s="14">
        <v>-7.4</v>
      </c>
      <c r="Q4423" s="14">
        <f t="shared" si="145"/>
        <v>24.4</v>
      </c>
      <c r="R4423" s="169">
        <f t="shared" si="146"/>
        <v>28.8</v>
      </c>
    </row>
    <row r="4424" spans="13:18" x14ac:dyDescent="0.2">
      <c r="M4424" s="168" t="s">
        <v>63</v>
      </c>
      <c r="N4424" s="14" t="s">
        <v>64</v>
      </c>
      <c r="O4424" s="167">
        <v>42380</v>
      </c>
      <c r="P4424" s="14">
        <v>-2.9</v>
      </c>
      <c r="Q4424" s="14">
        <f t="shared" si="145"/>
        <v>19.899999999999999</v>
      </c>
      <c r="R4424" s="169">
        <f t="shared" si="146"/>
        <v>24.7</v>
      </c>
    </row>
    <row r="4425" spans="13:18" x14ac:dyDescent="0.2">
      <c r="M4425" s="168" t="s">
        <v>63</v>
      </c>
      <c r="N4425" s="14" t="s">
        <v>64</v>
      </c>
      <c r="O4425" s="167">
        <v>42381</v>
      </c>
      <c r="P4425" s="14">
        <v>-5.7</v>
      </c>
      <c r="Q4425" s="14">
        <f t="shared" si="145"/>
        <v>22.7</v>
      </c>
      <c r="R4425" s="169">
        <f t="shared" si="146"/>
        <v>22.333333333333332</v>
      </c>
    </row>
    <row r="4426" spans="13:18" x14ac:dyDescent="0.2">
      <c r="M4426" s="168" t="s">
        <v>63</v>
      </c>
      <c r="N4426" s="14" t="s">
        <v>64</v>
      </c>
      <c r="O4426" s="167">
        <v>42382</v>
      </c>
      <c r="P4426" s="14">
        <v>-11.7</v>
      </c>
      <c r="Q4426" s="14">
        <f t="shared" si="145"/>
        <v>28.7</v>
      </c>
      <c r="R4426" s="169">
        <f t="shared" si="146"/>
        <v>23.766666666666666</v>
      </c>
    </row>
    <row r="4427" spans="13:18" x14ac:dyDescent="0.2">
      <c r="M4427" s="168" t="s">
        <v>63</v>
      </c>
      <c r="N4427" s="14" t="s">
        <v>64</v>
      </c>
      <c r="O4427" s="167">
        <v>42383</v>
      </c>
      <c r="P4427" s="14">
        <v>-20.5</v>
      </c>
      <c r="Q4427" s="14">
        <f t="shared" si="145"/>
        <v>37.5</v>
      </c>
      <c r="R4427" s="169">
        <f t="shared" si="146"/>
        <v>29.633333333333336</v>
      </c>
    </row>
    <row r="4428" spans="13:18" x14ac:dyDescent="0.2">
      <c r="M4428" s="168" t="s">
        <v>63</v>
      </c>
      <c r="N4428" s="14" t="s">
        <v>64</v>
      </c>
      <c r="O4428" s="167">
        <v>42384</v>
      </c>
      <c r="P4428" s="14">
        <v>-17.8</v>
      </c>
      <c r="Q4428" s="14">
        <f t="shared" si="145"/>
        <v>34.799999999999997</v>
      </c>
      <c r="R4428" s="169">
        <f t="shared" si="146"/>
        <v>33.666666666666664</v>
      </c>
    </row>
    <row r="4429" spans="13:18" x14ac:dyDescent="0.2">
      <c r="M4429" s="168" t="s">
        <v>63</v>
      </c>
      <c r="N4429" s="14" t="s">
        <v>64</v>
      </c>
      <c r="O4429" s="167">
        <v>42385</v>
      </c>
      <c r="P4429" s="14">
        <v>-17.600000000000001</v>
      </c>
      <c r="Q4429" s="14">
        <f t="shared" ref="Q4429:Q4492" si="147">IF($D$45&gt;P4429,$D$45-P4429,0)</f>
        <v>34.6</v>
      </c>
      <c r="R4429" s="169">
        <f t="shared" si="146"/>
        <v>35.633333333333333</v>
      </c>
    </row>
    <row r="4430" spans="13:18" x14ac:dyDescent="0.2">
      <c r="M4430" s="168" t="s">
        <v>63</v>
      </c>
      <c r="N4430" s="14" t="s">
        <v>64</v>
      </c>
      <c r="O4430" s="167">
        <v>42386</v>
      </c>
      <c r="P4430" s="14">
        <v>-22.8</v>
      </c>
      <c r="Q4430" s="14">
        <f t="shared" si="147"/>
        <v>39.799999999999997</v>
      </c>
      <c r="R4430" s="169">
        <f t="shared" si="146"/>
        <v>36.4</v>
      </c>
    </row>
    <row r="4431" spans="13:18" x14ac:dyDescent="0.2">
      <c r="M4431" s="168" t="s">
        <v>63</v>
      </c>
      <c r="N4431" s="14" t="s">
        <v>64</v>
      </c>
      <c r="O4431" s="167">
        <v>42387</v>
      </c>
      <c r="P4431" s="14">
        <v>-20.100000000000001</v>
      </c>
      <c r="Q4431" s="14">
        <f t="shared" si="147"/>
        <v>37.1</v>
      </c>
      <c r="R4431" s="169">
        <f t="shared" ref="R4431:R4494" si="148">AVERAGE(Q4429:Q4431)</f>
        <v>37.166666666666664</v>
      </c>
    </row>
    <row r="4432" spans="13:18" x14ac:dyDescent="0.2">
      <c r="M4432" s="168" t="s">
        <v>63</v>
      </c>
      <c r="N4432" s="14" t="s">
        <v>64</v>
      </c>
      <c r="O4432" s="167">
        <v>42388</v>
      </c>
      <c r="P4432" s="14">
        <v>-20.2</v>
      </c>
      <c r="Q4432" s="14">
        <f t="shared" si="147"/>
        <v>37.200000000000003</v>
      </c>
      <c r="R4432" s="169">
        <f t="shared" si="148"/>
        <v>38.033333333333339</v>
      </c>
    </row>
    <row r="4433" spans="13:18" x14ac:dyDescent="0.2">
      <c r="M4433" s="168" t="s">
        <v>63</v>
      </c>
      <c r="N4433" s="14" t="s">
        <v>64</v>
      </c>
      <c r="O4433" s="167">
        <v>42389</v>
      </c>
      <c r="P4433" s="14">
        <v>-19.8</v>
      </c>
      <c r="Q4433" s="14">
        <f t="shared" si="147"/>
        <v>36.799999999999997</v>
      </c>
      <c r="R4433" s="169">
        <f t="shared" si="148"/>
        <v>37.033333333333339</v>
      </c>
    </row>
    <row r="4434" spans="13:18" x14ac:dyDescent="0.2">
      <c r="M4434" s="168" t="s">
        <v>63</v>
      </c>
      <c r="N4434" s="14" t="s">
        <v>64</v>
      </c>
      <c r="O4434" s="167">
        <v>42390</v>
      </c>
      <c r="P4434" s="14">
        <v>-20.9</v>
      </c>
      <c r="Q4434" s="14">
        <f t="shared" si="147"/>
        <v>37.9</v>
      </c>
      <c r="R4434" s="169">
        <f t="shared" si="148"/>
        <v>37.300000000000004</v>
      </c>
    </row>
    <row r="4435" spans="13:18" x14ac:dyDescent="0.2">
      <c r="M4435" s="168" t="s">
        <v>63</v>
      </c>
      <c r="N4435" s="14" t="s">
        <v>64</v>
      </c>
      <c r="O4435" s="167">
        <v>42391</v>
      </c>
      <c r="P4435" s="14">
        <v>-20</v>
      </c>
      <c r="Q4435" s="14">
        <f t="shared" si="147"/>
        <v>37</v>
      </c>
      <c r="R4435" s="169">
        <f t="shared" si="148"/>
        <v>37.233333333333327</v>
      </c>
    </row>
    <row r="4436" spans="13:18" x14ac:dyDescent="0.2">
      <c r="M4436" s="168" t="s">
        <v>63</v>
      </c>
      <c r="N4436" s="14" t="s">
        <v>64</v>
      </c>
      <c r="O4436" s="167">
        <v>42392</v>
      </c>
      <c r="P4436" s="14">
        <v>-5.6</v>
      </c>
      <c r="Q4436" s="14">
        <f t="shared" si="147"/>
        <v>22.6</v>
      </c>
      <c r="R4436" s="169">
        <f t="shared" si="148"/>
        <v>32.5</v>
      </c>
    </row>
    <row r="4437" spans="13:18" x14ac:dyDescent="0.2">
      <c r="M4437" s="168" t="s">
        <v>63</v>
      </c>
      <c r="N4437" s="14" t="s">
        <v>64</v>
      </c>
      <c r="O4437" s="167">
        <v>42393</v>
      </c>
      <c r="P4437" s="14">
        <v>-4.0999999999999996</v>
      </c>
      <c r="Q4437" s="14">
        <f t="shared" si="147"/>
        <v>21.1</v>
      </c>
      <c r="R4437" s="169">
        <f t="shared" si="148"/>
        <v>26.900000000000002</v>
      </c>
    </row>
    <row r="4438" spans="13:18" x14ac:dyDescent="0.2">
      <c r="M4438" s="168" t="s">
        <v>63</v>
      </c>
      <c r="N4438" s="14" t="s">
        <v>64</v>
      </c>
      <c r="O4438" s="167">
        <v>42394</v>
      </c>
      <c r="P4438" s="14">
        <v>-3.1</v>
      </c>
      <c r="Q4438" s="14">
        <f t="shared" si="147"/>
        <v>20.100000000000001</v>
      </c>
      <c r="R4438" s="169">
        <f t="shared" si="148"/>
        <v>21.266666666666669</v>
      </c>
    </row>
    <row r="4439" spans="13:18" x14ac:dyDescent="0.2">
      <c r="M4439" s="168" t="s">
        <v>63</v>
      </c>
      <c r="N4439" s="14" t="s">
        <v>64</v>
      </c>
      <c r="O4439" s="167">
        <v>42395</v>
      </c>
      <c r="P4439" s="14">
        <v>2.2000000000000002</v>
      </c>
      <c r="Q4439" s="14">
        <f t="shared" si="147"/>
        <v>14.8</v>
      </c>
      <c r="R4439" s="169">
        <f t="shared" si="148"/>
        <v>18.666666666666668</v>
      </c>
    </row>
    <row r="4440" spans="13:18" x14ac:dyDescent="0.2">
      <c r="M4440" s="168" t="s">
        <v>63</v>
      </c>
      <c r="N4440" s="14" t="s">
        <v>64</v>
      </c>
      <c r="O4440" s="167">
        <v>42396</v>
      </c>
      <c r="P4440" s="14">
        <v>2.6</v>
      </c>
      <c r="Q4440" s="14">
        <f t="shared" si="147"/>
        <v>14.4</v>
      </c>
      <c r="R4440" s="169">
        <f t="shared" si="148"/>
        <v>16.433333333333334</v>
      </c>
    </row>
    <row r="4441" spans="13:18" x14ac:dyDescent="0.2">
      <c r="M4441" s="168" t="s">
        <v>63</v>
      </c>
      <c r="N4441" s="14" t="s">
        <v>64</v>
      </c>
      <c r="O4441" s="167">
        <v>42397</v>
      </c>
      <c r="P4441" s="14">
        <v>1.5</v>
      </c>
      <c r="Q4441" s="14">
        <f t="shared" si="147"/>
        <v>15.5</v>
      </c>
      <c r="R4441" s="169">
        <f t="shared" si="148"/>
        <v>14.9</v>
      </c>
    </row>
    <row r="4442" spans="13:18" x14ac:dyDescent="0.2">
      <c r="M4442" s="168" t="s">
        <v>63</v>
      </c>
      <c r="N4442" s="14" t="s">
        <v>64</v>
      </c>
      <c r="O4442" s="167">
        <v>42398</v>
      </c>
      <c r="P4442" s="14">
        <v>3.3</v>
      </c>
      <c r="Q4442" s="14">
        <f t="shared" si="147"/>
        <v>13.7</v>
      </c>
      <c r="R4442" s="169">
        <f t="shared" si="148"/>
        <v>14.533333333333331</v>
      </c>
    </row>
    <row r="4443" spans="13:18" x14ac:dyDescent="0.2">
      <c r="M4443" s="168" t="s">
        <v>63</v>
      </c>
      <c r="N4443" s="14" t="s">
        <v>64</v>
      </c>
      <c r="O4443" s="167">
        <v>42399</v>
      </c>
      <c r="P4443" s="14">
        <v>1.8</v>
      </c>
      <c r="Q4443" s="14">
        <f t="shared" si="147"/>
        <v>15.2</v>
      </c>
      <c r="R4443" s="169">
        <f t="shared" si="148"/>
        <v>14.799999999999999</v>
      </c>
    </row>
    <row r="4444" spans="13:18" x14ac:dyDescent="0.2">
      <c r="M4444" s="168" t="s">
        <v>63</v>
      </c>
      <c r="N4444" s="14" t="s">
        <v>64</v>
      </c>
      <c r="O4444" s="167">
        <v>42400</v>
      </c>
      <c r="P4444" s="14">
        <v>-2.7</v>
      </c>
      <c r="Q4444" s="14">
        <f t="shared" si="147"/>
        <v>19.7</v>
      </c>
      <c r="R4444" s="169">
        <f t="shared" si="148"/>
        <v>16.2</v>
      </c>
    </row>
    <row r="4445" spans="13:18" x14ac:dyDescent="0.2">
      <c r="M4445" s="168" t="s">
        <v>63</v>
      </c>
      <c r="N4445" s="14" t="s">
        <v>64</v>
      </c>
      <c r="O4445" s="167">
        <v>42401</v>
      </c>
      <c r="P4445" s="14">
        <v>-5.4</v>
      </c>
      <c r="Q4445" s="14">
        <f t="shared" si="147"/>
        <v>22.4</v>
      </c>
      <c r="R4445" s="169">
        <f t="shared" si="148"/>
        <v>19.099999999999998</v>
      </c>
    </row>
    <row r="4446" spans="13:18" x14ac:dyDescent="0.2">
      <c r="M4446" s="168" t="s">
        <v>63</v>
      </c>
      <c r="N4446" s="14" t="s">
        <v>64</v>
      </c>
      <c r="O4446" s="167">
        <v>42402</v>
      </c>
      <c r="P4446" s="14">
        <v>0.6</v>
      </c>
      <c r="Q4446" s="14">
        <f t="shared" si="147"/>
        <v>16.399999999999999</v>
      </c>
      <c r="R4446" s="169">
        <f t="shared" si="148"/>
        <v>19.499999999999996</v>
      </c>
    </row>
    <row r="4447" spans="13:18" x14ac:dyDescent="0.2">
      <c r="M4447" s="168" t="s">
        <v>63</v>
      </c>
      <c r="N4447" s="14" t="s">
        <v>64</v>
      </c>
      <c r="O4447" s="167">
        <v>42403</v>
      </c>
      <c r="P4447" s="14">
        <v>-3</v>
      </c>
      <c r="Q4447" s="14">
        <f t="shared" si="147"/>
        <v>20</v>
      </c>
      <c r="R4447" s="169">
        <f t="shared" si="148"/>
        <v>19.599999999999998</v>
      </c>
    </row>
    <row r="4448" spans="13:18" x14ac:dyDescent="0.2">
      <c r="M4448" s="168" t="s">
        <v>63</v>
      </c>
      <c r="N4448" s="14" t="s">
        <v>64</v>
      </c>
      <c r="O4448" s="167">
        <v>42404</v>
      </c>
      <c r="P4448" s="14">
        <v>-4.2</v>
      </c>
      <c r="Q4448" s="14">
        <f t="shared" si="147"/>
        <v>21.2</v>
      </c>
      <c r="R4448" s="169">
        <f t="shared" si="148"/>
        <v>19.2</v>
      </c>
    </row>
    <row r="4449" spans="13:18" x14ac:dyDescent="0.2">
      <c r="M4449" s="168" t="s">
        <v>63</v>
      </c>
      <c r="N4449" s="14" t="s">
        <v>64</v>
      </c>
      <c r="O4449" s="167">
        <v>42405</v>
      </c>
      <c r="P4449" s="14">
        <v>-4.5</v>
      </c>
      <c r="Q4449" s="14">
        <f t="shared" si="147"/>
        <v>21.5</v>
      </c>
      <c r="R4449" s="169">
        <f t="shared" si="148"/>
        <v>20.900000000000002</v>
      </c>
    </row>
    <row r="4450" spans="13:18" x14ac:dyDescent="0.2">
      <c r="M4450" s="168" t="s">
        <v>63</v>
      </c>
      <c r="N4450" s="14" t="s">
        <v>64</v>
      </c>
      <c r="O4450" s="167">
        <v>42406</v>
      </c>
      <c r="P4450" s="14">
        <v>2.1</v>
      </c>
      <c r="Q4450" s="14">
        <f t="shared" si="147"/>
        <v>14.9</v>
      </c>
      <c r="R4450" s="169">
        <f t="shared" si="148"/>
        <v>19.2</v>
      </c>
    </row>
    <row r="4451" spans="13:18" x14ac:dyDescent="0.2">
      <c r="M4451" s="168" t="s">
        <v>63</v>
      </c>
      <c r="N4451" s="14" t="s">
        <v>64</v>
      </c>
      <c r="O4451" s="167">
        <v>42407</v>
      </c>
      <c r="P4451" s="14">
        <v>3.7</v>
      </c>
      <c r="Q4451" s="14">
        <f t="shared" si="147"/>
        <v>13.3</v>
      </c>
      <c r="R4451" s="169">
        <f t="shared" si="148"/>
        <v>16.566666666666666</v>
      </c>
    </row>
    <row r="4452" spans="13:18" x14ac:dyDescent="0.2">
      <c r="M4452" s="168" t="s">
        <v>63</v>
      </c>
      <c r="N4452" s="14" t="s">
        <v>64</v>
      </c>
      <c r="O4452" s="167">
        <v>42408</v>
      </c>
      <c r="P4452" s="14">
        <v>2.6</v>
      </c>
      <c r="Q4452" s="14">
        <f t="shared" si="147"/>
        <v>14.4</v>
      </c>
      <c r="R4452" s="169">
        <f t="shared" si="148"/>
        <v>14.200000000000001</v>
      </c>
    </row>
    <row r="4453" spans="13:18" x14ac:dyDescent="0.2">
      <c r="M4453" s="168" t="s">
        <v>63</v>
      </c>
      <c r="N4453" s="14" t="s">
        <v>64</v>
      </c>
      <c r="O4453" s="167">
        <v>42409</v>
      </c>
      <c r="P4453" s="14">
        <v>2.2999999999999998</v>
      </c>
      <c r="Q4453" s="14">
        <f t="shared" si="147"/>
        <v>14.7</v>
      </c>
      <c r="R4453" s="169">
        <f t="shared" si="148"/>
        <v>14.133333333333335</v>
      </c>
    </row>
    <row r="4454" spans="13:18" x14ac:dyDescent="0.2">
      <c r="M4454" s="168" t="s">
        <v>63</v>
      </c>
      <c r="N4454" s="14" t="s">
        <v>64</v>
      </c>
      <c r="O4454" s="167">
        <v>42410</v>
      </c>
      <c r="P4454" s="14">
        <v>0.9</v>
      </c>
      <c r="Q4454" s="14">
        <f t="shared" si="147"/>
        <v>16.100000000000001</v>
      </c>
      <c r="R4454" s="169">
        <f t="shared" si="148"/>
        <v>15.066666666666668</v>
      </c>
    </row>
    <row r="4455" spans="13:18" x14ac:dyDescent="0.2">
      <c r="M4455" s="168" t="s">
        <v>63</v>
      </c>
      <c r="N4455" s="14" t="s">
        <v>64</v>
      </c>
      <c r="O4455" s="167">
        <v>42411</v>
      </c>
      <c r="P4455" s="14">
        <v>-1</v>
      </c>
      <c r="Q4455" s="14">
        <f t="shared" si="147"/>
        <v>18</v>
      </c>
      <c r="R4455" s="169">
        <f t="shared" si="148"/>
        <v>16.266666666666666</v>
      </c>
    </row>
    <row r="4456" spans="13:18" x14ac:dyDescent="0.2">
      <c r="M4456" s="168" t="s">
        <v>63</v>
      </c>
      <c r="N4456" s="14" t="s">
        <v>64</v>
      </c>
      <c r="O4456" s="167">
        <v>42412</v>
      </c>
      <c r="P4456" s="14">
        <v>-3.6</v>
      </c>
      <c r="Q4456" s="14">
        <f t="shared" si="147"/>
        <v>20.6</v>
      </c>
      <c r="R4456" s="169">
        <f t="shared" si="148"/>
        <v>18.233333333333334</v>
      </c>
    </row>
    <row r="4457" spans="13:18" x14ac:dyDescent="0.2">
      <c r="M4457" s="168" t="s">
        <v>63</v>
      </c>
      <c r="N4457" s="14" t="s">
        <v>64</v>
      </c>
      <c r="O4457" s="167">
        <v>42413</v>
      </c>
      <c r="P4457" s="14">
        <v>-5.0999999999999996</v>
      </c>
      <c r="Q4457" s="14">
        <f t="shared" si="147"/>
        <v>22.1</v>
      </c>
      <c r="R4457" s="169">
        <f t="shared" si="148"/>
        <v>20.233333333333334</v>
      </c>
    </row>
    <row r="4458" spans="13:18" x14ac:dyDescent="0.2">
      <c r="M4458" s="168" t="s">
        <v>63</v>
      </c>
      <c r="N4458" s="14" t="s">
        <v>64</v>
      </c>
      <c r="O4458" s="167">
        <v>42414</v>
      </c>
      <c r="P4458" s="14">
        <v>-8.9</v>
      </c>
      <c r="Q4458" s="14">
        <f t="shared" si="147"/>
        <v>25.9</v>
      </c>
      <c r="R4458" s="169">
        <f t="shared" si="148"/>
        <v>22.866666666666664</v>
      </c>
    </row>
    <row r="4459" spans="13:18" x14ac:dyDescent="0.2">
      <c r="M4459" s="168" t="s">
        <v>63</v>
      </c>
      <c r="N4459" s="14" t="s">
        <v>64</v>
      </c>
      <c r="O4459" s="167">
        <v>42415</v>
      </c>
      <c r="P4459" s="14">
        <v>-11.8</v>
      </c>
      <c r="Q4459" s="14">
        <f t="shared" si="147"/>
        <v>28.8</v>
      </c>
      <c r="R4459" s="169">
        <f t="shared" si="148"/>
        <v>25.599999999999998</v>
      </c>
    </row>
    <row r="4460" spans="13:18" x14ac:dyDescent="0.2">
      <c r="M4460" s="168" t="s">
        <v>63</v>
      </c>
      <c r="N4460" s="14" t="s">
        <v>64</v>
      </c>
      <c r="O4460" s="167">
        <v>42416</v>
      </c>
      <c r="P4460" s="14">
        <v>-9</v>
      </c>
      <c r="Q4460" s="14">
        <f t="shared" si="147"/>
        <v>26</v>
      </c>
      <c r="R4460" s="169">
        <f t="shared" si="148"/>
        <v>26.900000000000002</v>
      </c>
    </row>
    <row r="4461" spans="13:18" x14ac:dyDescent="0.2">
      <c r="M4461" s="168" t="s">
        <v>63</v>
      </c>
      <c r="N4461" s="14" t="s">
        <v>64</v>
      </c>
      <c r="O4461" s="167">
        <v>42417</v>
      </c>
      <c r="P4461" s="14">
        <v>0.5</v>
      </c>
      <c r="Q4461" s="14">
        <f t="shared" si="147"/>
        <v>16.5</v>
      </c>
      <c r="R4461" s="169">
        <f t="shared" si="148"/>
        <v>23.766666666666666</v>
      </c>
    </row>
    <row r="4462" spans="13:18" x14ac:dyDescent="0.2">
      <c r="M4462" s="168" t="s">
        <v>63</v>
      </c>
      <c r="N4462" s="14" t="s">
        <v>64</v>
      </c>
      <c r="O4462" s="167">
        <v>42418</v>
      </c>
      <c r="P4462" s="14">
        <v>-4.0999999999999996</v>
      </c>
      <c r="Q4462" s="14">
        <f t="shared" si="147"/>
        <v>21.1</v>
      </c>
      <c r="R4462" s="169">
        <f t="shared" si="148"/>
        <v>21.2</v>
      </c>
    </row>
    <row r="4463" spans="13:18" x14ac:dyDescent="0.2">
      <c r="M4463" s="168" t="s">
        <v>63</v>
      </c>
      <c r="N4463" s="14" t="s">
        <v>64</v>
      </c>
      <c r="O4463" s="167">
        <v>42419</v>
      </c>
      <c r="P4463" s="14">
        <v>-3.3</v>
      </c>
      <c r="Q4463" s="14">
        <f t="shared" si="147"/>
        <v>20.3</v>
      </c>
      <c r="R4463" s="169">
        <f t="shared" si="148"/>
        <v>19.3</v>
      </c>
    </row>
    <row r="4464" spans="13:18" x14ac:dyDescent="0.2">
      <c r="M4464" s="168" t="s">
        <v>63</v>
      </c>
      <c r="N4464" s="14" t="s">
        <v>64</v>
      </c>
      <c r="O4464" s="167">
        <v>42420</v>
      </c>
      <c r="P4464" s="14">
        <v>0</v>
      </c>
      <c r="Q4464" s="14">
        <f t="shared" si="147"/>
        <v>17</v>
      </c>
      <c r="R4464" s="169">
        <f t="shared" si="148"/>
        <v>19.466666666666669</v>
      </c>
    </row>
    <row r="4465" spans="13:18" x14ac:dyDescent="0.2">
      <c r="M4465" s="168" t="s">
        <v>63</v>
      </c>
      <c r="N4465" s="14" t="s">
        <v>64</v>
      </c>
      <c r="O4465" s="167">
        <v>42421</v>
      </c>
      <c r="P4465" s="14">
        <v>-0.2</v>
      </c>
      <c r="Q4465" s="14">
        <f t="shared" si="147"/>
        <v>17.2</v>
      </c>
      <c r="R4465" s="169">
        <f t="shared" si="148"/>
        <v>18.166666666666668</v>
      </c>
    </row>
    <row r="4466" spans="13:18" x14ac:dyDescent="0.2">
      <c r="M4466" s="168" t="s">
        <v>63</v>
      </c>
      <c r="N4466" s="14" t="s">
        <v>64</v>
      </c>
      <c r="O4466" s="167">
        <v>42422</v>
      </c>
      <c r="P4466" s="14">
        <v>-4</v>
      </c>
      <c r="Q4466" s="14">
        <f t="shared" si="147"/>
        <v>21</v>
      </c>
      <c r="R4466" s="169">
        <f t="shared" si="148"/>
        <v>18.400000000000002</v>
      </c>
    </row>
    <row r="4467" spans="13:18" x14ac:dyDescent="0.2">
      <c r="M4467" s="168" t="s">
        <v>63</v>
      </c>
      <c r="N4467" s="14" t="s">
        <v>64</v>
      </c>
      <c r="O4467" s="167">
        <v>42423</v>
      </c>
      <c r="P4467" s="14">
        <v>-5.8</v>
      </c>
      <c r="Q4467" s="14">
        <f t="shared" si="147"/>
        <v>22.8</v>
      </c>
      <c r="R4467" s="169">
        <f t="shared" si="148"/>
        <v>20.333333333333332</v>
      </c>
    </row>
    <row r="4468" spans="13:18" x14ac:dyDescent="0.2">
      <c r="M4468" s="168" t="s">
        <v>63</v>
      </c>
      <c r="N4468" s="14" t="s">
        <v>64</v>
      </c>
      <c r="O4468" s="167">
        <v>42424</v>
      </c>
      <c r="P4468" s="14">
        <v>-6.3</v>
      </c>
      <c r="Q4468" s="14">
        <f t="shared" si="147"/>
        <v>23.3</v>
      </c>
      <c r="R4468" s="169">
        <f t="shared" si="148"/>
        <v>22.366666666666664</v>
      </c>
    </row>
    <row r="4469" spans="13:18" x14ac:dyDescent="0.2">
      <c r="M4469" s="168" t="s">
        <v>63</v>
      </c>
      <c r="N4469" s="14" t="s">
        <v>64</v>
      </c>
      <c r="O4469" s="167">
        <v>42425</v>
      </c>
      <c r="P4469" s="14">
        <v>-7.9</v>
      </c>
      <c r="Q4469" s="14">
        <f t="shared" si="147"/>
        <v>24.9</v>
      </c>
      <c r="R4469" s="169">
        <f t="shared" si="148"/>
        <v>23.666666666666668</v>
      </c>
    </row>
    <row r="4470" spans="13:18" x14ac:dyDescent="0.2">
      <c r="M4470" s="168" t="s">
        <v>63</v>
      </c>
      <c r="N4470" s="14" t="s">
        <v>64</v>
      </c>
      <c r="O4470" s="167">
        <v>42426</v>
      </c>
      <c r="P4470" s="14">
        <v>-2.5</v>
      </c>
      <c r="Q4470" s="14">
        <f t="shared" si="147"/>
        <v>19.5</v>
      </c>
      <c r="R4470" s="169">
        <f t="shared" si="148"/>
        <v>22.566666666666666</v>
      </c>
    </row>
    <row r="4471" spans="13:18" x14ac:dyDescent="0.2">
      <c r="M4471" s="168" t="s">
        <v>63</v>
      </c>
      <c r="N4471" s="14" t="s">
        <v>64</v>
      </c>
      <c r="O4471" s="167">
        <v>42427</v>
      </c>
      <c r="P4471" s="14">
        <v>-5.6</v>
      </c>
      <c r="Q4471" s="14">
        <f t="shared" si="147"/>
        <v>22.6</v>
      </c>
      <c r="R4471" s="169">
        <f t="shared" si="148"/>
        <v>22.333333333333332</v>
      </c>
    </row>
    <row r="4472" spans="13:18" x14ac:dyDescent="0.2">
      <c r="M4472" s="168" t="s">
        <v>63</v>
      </c>
      <c r="N4472" s="14" t="s">
        <v>64</v>
      </c>
      <c r="O4472" s="167">
        <v>42428</v>
      </c>
      <c r="P4472" s="14">
        <v>-6.5</v>
      </c>
      <c r="Q4472" s="14">
        <f t="shared" si="147"/>
        <v>23.5</v>
      </c>
      <c r="R4472" s="169">
        <f t="shared" si="148"/>
        <v>21.866666666666664</v>
      </c>
    </row>
    <row r="4473" spans="13:18" x14ac:dyDescent="0.2">
      <c r="M4473" s="168" t="s">
        <v>63</v>
      </c>
      <c r="N4473" s="14" t="s">
        <v>64</v>
      </c>
      <c r="O4473" s="167">
        <v>42429</v>
      </c>
      <c r="P4473" s="14">
        <v>-5.9</v>
      </c>
      <c r="Q4473" s="14">
        <f t="shared" si="147"/>
        <v>22.9</v>
      </c>
      <c r="R4473" s="169">
        <f t="shared" si="148"/>
        <v>23</v>
      </c>
    </row>
    <row r="4474" spans="13:18" x14ac:dyDescent="0.2">
      <c r="M4474" s="168" t="s">
        <v>63</v>
      </c>
      <c r="N4474" s="14" t="s">
        <v>64</v>
      </c>
      <c r="O4474" s="167">
        <v>42430</v>
      </c>
      <c r="P4474" s="14">
        <v>-1.6</v>
      </c>
      <c r="Q4474" s="14">
        <f t="shared" si="147"/>
        <v>18.600000000000001</v>
      </c>
      <c r="R4474" s="169">
        <f t="shared" si="148"/>
        <v>21.666666666666668</v>
      </c>
    </row>
    <row r="4475" spans="13:18" x14ac:dyDescent="0.2">
      <c r="M4475" s="168" t="s">
        <v>63</v>
      </c>
      <c r="N4475" s="14" t="s">
        <v>64</v>
      </c>
      <c r="O4475" s="167">
        <v>42431</v>
      </c>
      <c r="P4475" s="14">
        <v>-1.9</v>
      </c>
      <c r="Q4475" s="14">
        <f t="shared" si="147"/>
        <v>18.899999999999999</v>
      </c>
      <c r="R4475" s="169">
        <f t="shared" si="148"/>
        <v>20.133333333333333</v>
      </c>
    </row>
    <row r="4476" spans="13:18" x14ac:dyDescent="0.2">
      <c r="M4476" s="168" t="s">
        <v>63</v>
      </c>
      <c r="N4476" s="14" t="s">
        <v>64</v>
      </c>
      <c r="O4476" s="167">
        <v>42432</v>
      </c>
      <c r="P4476" s="14">
        <v>-0.3</v>
      </c>
      <c r="Q4476" s="14">
        <f t="shared" si="147"/>
        <v>17.3</v>
      </c>
      <c r="R4476" s="169">
        <f t="shared" si="148"/>
        <v>18.266666666666666</v>
      </c>
    </row>
    <row r="4477" spans="13:18" x14ac:dyDescent="0.2">
      <c r="M4477" s="168" t="s">
        <v>63</v>
      </c>
      <c r="N4477" s="14" t="s">
        <v>64</v>
      </c>
      <c r="O4477" s="167">
        <v>42433</v>
      </c>
      <c r="P4477" s="14">
        <v>0.1</v>
      </c>
      <c r="Q4477" s="14">
        <f t="shared" si="147"/>
        <v>16.899999999999999</v>
      </c>
      <c r="R4477" s="169">
        <f t="shared" si="148"/>
        <v>17.7</v>
      </c>
    </row>
    <row r="4478" spans="13:18" x14ac:dyDescent="0.2">
      <c r="M4478" s="168" t="s">
        <v>63</v>
      </c>
      <c r="N4478" s="14" t="s">
        <v>64</v>
      </c>
      <c r="O4478" s="167">
        <v>42434</v>
      </c>
      <c r="P4478" s="14">
        <v>0</v>
      </c>
      <c r="Q4478" s="14">
        <f t="shared" si="147"/>
        <v>17</v>
      </c>
      <c r="R4478" s="169">
        <f t="shared" si="148"/>
        <v>17.066666666666666</v>
      </c>
    </row>
    <row r="4479" spans="13:18" x14ac:dyDescent="0.2">
      <c r="M4479" s="168" t="s">
        <v>63</v>
      </c>
      <c r="N4479" s="14" t="s">
        <v>64</v>
      </c>
      <c r="O4479" s="167">
        <v>42435</v>
      </c>
      <c r="P4479" s="14">
        <v>-0.7</v>
      </c>
      <c r="Q4479" s="14">
        <f t="shared" si="147"/>
        <v>17.7</v>
      </c>
      <c r="R4479" s="169">
        <f t="shared" si="148"/>
        <v>17.2</v>
      </c>
    </row>
    <row r="4480" spans="13:18" x14ac:dyDescent="0.2">
      <c r="M4480" s="168" t="s">
        <v>63</v>
      </c>
      <c r="N4480" s="14" t="s">
        <v>64</v>
      </c>
      <c r="O4480" s="167">
        <v>42436</v>
      </c>
      <c r="P4480" s="14">
        <v>-0.1</v>
      </c>
      <c r="Q4480" s="14">
        <f t="shared" si="147"/>
        <v>17.100000000000001</v>
      </c>
      <c r="R4480" s="169">
        <f t="shared" si="148"/>
        <v>17.266666666666669</v>
      </c>
    </row>
    <row r="4481" spans="13:18" x14ac:dyDescent="0.2">
      <c r="M4481" s="168" t="s">
        <v>63</v>
      </c>
      <c r="N4481" s="14" t="s">
        <v>64</v>
      </c>
      <c r="O4481" s="167">
        <v>42437</v>
      </c>
      <c r="P4481" s="14">
        <v>-0.7</v>
      </c>
      <c r="Q4481" s="14">
        <f t="shared" si="147"/>
        <v>17.7</v>
      </c>
      <c r="R4481" s="169">
        <f t="shared" si="148"/>
        <v>17.5</v>
      </c>
    </row>
    <row r="4482" spans="13:18" x14ac:dyDescent="0.2">
      <c r="M4482" s="168" t="s">
        <v>63</v>
      </c>
      <c r="N4482" s="14" t="s">
        <v>64</v>
      </c>
      <c r="O4482" s="167">
        <v>42438</v>
      </c>
      <c r="P4482" s="14">
        <v>0.3</v>
      </c>
      <c r="Q4482" s="14">
        <f t="shared" si="147"/>
        <v>16.7</v>
      </c>
      <c r="R4482" s="169">
        <f t="shared" si="148"/>
        <v>17.166666666666668</v>
      </c>
    </row>
    <row r="4483" spans="13:18" x14ac:dyDescent="0.2">
      <c r="M4483" s="168" t="s">
        <v>63</v>
      </c>
      <c r="N4483" s="14" t="s">
        <v>64</v>
      </c>
      <c r="O4483" s="167">
        <v>42439</v>
      </c>
      <c r="P4483" s="14">
        <v>1.4</v>
      </c>
      <c r="Q4483" s="14">
        <f t="shared" si="147"/>
        <v>15.6</v>
      </c>
      <c r="R4483" s="169">
        <f t="shared" si="148"/>
        <v>16.666666666666668</v>
      </c>
    </row>
    <row r="4484" spans="13:18" x14ac:dyDescent="0.2">
      <c r="M4484" s="168" t="s">
        <v>63</v>
      </c>
      <c r="N4484" s="14" t="s">
        <v>64</v>
      </c>
      <c r="O4484" s="167">
        <v>42440</v>
      </c>
      <c r="P4484" s="14">
        <v>1.1000000000000001</v>
      </c>
      <c r="Q4484" s="14">
        <f t="shared" si="147"/>
        <v>15.9</v>
      </c>
      <c r="R4484" s="169">
        <f t="shared" si="148"/>
        <v>16.066666666666666</v>
      </c>
    </row>
    <row r="4485" spans="13:18" x14ac:dyDescent="0.2">
      <c r="M4485" s="168" t="s">
        <v>63</v>
      </c>
      <c r="N4485" s="14" t="s">
        <v>64</v>
      </c>
      <c r="O4485" s="167">
        <v>42441</v>
      </c>
      <c r="P4485" s="14">
        <v>-0.2</v>
      </c>
      <c r="Q4485" s="14">
        <f t="shared" si="147"/>
        <v>17.2</v>
      </c>
      <c r="R4485" s="169">
        <f t="shared" si="148"/>
        <v>16.233333333333334</v>
      </c>
    </row>
    <row r="4486" spans="13:18" x14ac:dyDescent="0.2">
      <c r="M4486" s="168" t="s">
        <v>63</v>
      </c>
      <c r="N4486" s="14" t="s">
        <v>64</v>
      </c>
      <c r="O4486" s="167">
        <v>42442</v>
      </c>
      <c r="P4486" s="14">
        <v>1.8</v>
      </c>
      <c r="Q4486" s="14">
        <f t="shared" si="147"/>
        <v>15.2</v>
      </c>
      <c r="R4486" s="169">
        <f t="shared" si="148"/>
        <v>16.099999999999998</v>
      </c>
    </row>
    <row r="4487" spans="13:18" x14ac:dyDescent="0.2">
      <c r="M4487" s="168" t="s">
        <v>63</v>
      </c>
      <c r="N4487" s="14" t="s">
        <v>64</v>
      </c>
      <c r="O4487" s="167">
        <v>42443</v>
      </c>
      <c r="P4487" s="14">
        <v>3.2</v>
      </c>
      <c r="Q4487" s="14">
        <f t="shared" si="147"/>
        <v>13.8</v>
      </c>
      <c r="R4487" s="169">
        <f t="shared" si="148"/>
        <v>15.4</v>
      </c>
    </row>
    <row r="4488" spans="13:18" x14ac:dyDescent="0.2">
      <c r="M4488" s="168" t="s">
        <v>63</v>
      </c>
      <c r="N4488" s="14" t="s">
        <v>64</v>
      </c>
      <c r="O4488" s="167">
        <v>42444</v>
      </c>
      <c r="P4488" s="14">
        <v>5.9</v>
      </c>
      <c r="Q4488" s="14">
        <f t="shared" si="147"/>
        <v>11.1</v>
      </c>
      <c r="R4488" s="169">
        <f t="shared" si="148"/>
        <v>13.366666666666667</v>
      </c>
    </row>
    <row r="4489" spans="13:18" x14ac:dyDescent="0.2">
      <c r="M4489" s="168" t="s">
        <v>63</v>
      </c>
      <c r="N4489" s="14" t="s">
        <v>64</v>
      </c>
      <c r="O4489" s="167">
        <v>42445</v>
      </c>
      <c r="P4489" s="14">
        <v>3</v>
      </c>
      <c r="Q4489" s="14">
        <f t="shared" si="147"/>
        <v>14</v>
      </c>
      <c r="R4489" s="169">
        <f t="shared" si="148"/>
        <v>12.966666666666667</v>
      </c>
    </row>
    <row r="4490" spans="13:18" x14ac:dyDescent="0.2">
      <c r="M4490" s="168" t="s">
        <v>63</v>
      </c>
      <c r="N4490" s="14" t="s">
        <v>64</v>
      </c>
      <c r="O4490" s="167">
        <v>42446</v>
      </c>
      <c r="P4490" s="14">
        <v>3.9</v>
      </c>
      <c r="Q4490" s="14">
        <f t="shared" si="147"/>
        <v>13.1</v>
      </c>
      <c r="R4490" s="169">
        <f t="shared" si="148"/>
        <v>12.733333333333334</v>
      </c>
    </row>
    <row r="4491" spans="13:18" x14ac:dyDescent="0.2">
      <c r="M4491" s="168" t="s">
        <v>63</v>
      </c>
      <c r="N4491" s="14" t="s">
        <v>64</v>
      </c>
      <c r="O4491" s="167">
        <v>42447</v>
      </c>
      <c r="P4491" s="14">
        <v>4.7</v>
      </c>
      <c r="Q4491" s="14">
        <f t="shared" si="147"/>
        <v>12.3</v>
      </c>
      <c r="R4491" s="169">
        <f t="shared" si="148"/>
        <v>13.133333333333335</v>
      </c>
    </row>
    <row r="4492" spans="13:18" x14ac:dyDescent="0.2">
      <c r="M4492" s="168" t="s">
        <v>63</v>
      </c>
      <c r="N4492" s="14" t="s">
        <v>64</v>
      </c>
      <c r="O4492" s="167">
        <v>42448</v>
      </c>
      <c r="P4492" s="14">
        <v>4.5999999999999996</v>
      </c>
      <c r="Q4492" s="14">
        <f t="shared" si="147"/>
        <v>12.4</v>
      </c>
      <c r="R4492" s="169">
        <f t="shared" si="148"/>
        <v>12.6</v>
      </c>
    </row>
    <row r="4493" spans="13:18" x14ac:dyDescent="0.2">
      <c r="M4493" s="168" t="s">
        <v>63</v>
      </c>
      <c r="N4493" s="14" t="s">
        <v>64</v>
      </c>
      <c r="O4493" s="167">
        <v>42449</v>
      </c>
      <c r="P4493" s="14">
        <v>5.0999999999999996</v>
      </c>
      <c r="Q4493" s="14">
        <f t="shared" ref="Q4493:Q4556" si="149">IF($D$45&gt;P4493,$D$45-P4493,0)</f>
        <v>11.9</v>
      </c>
      <c r="R4493" s="169">
        <f t="shared" si="148"/>
        <v>12.200000000000001</v>
      </c>
    </row>
    <row r="4494" spans="13:18" x14ac:dyDescent="0.2">
      <c r="M4494" s="168" t="s">
        <v>63</v>
      </c>
      <c r="N4494" s="14" t="s">
        <v>64</v>
      </c>
      <c r="O4494" s="167">
        <v>42450</v>
      </c>
      <c r="P4494" s="14">
        <v>2.2999999999999998</v>
      </c>
      <c r="Q4494" s="14">
        <f t="shared" si="149"/>
        <v>14.7</v>
      </c>
      <c r="R4494" s="169">
        <f t="shared" si="148"/>
        <v>13</v>
      </c>
    </row>
    <row r="4495" spans="13:18" x14ac:dyDescent="0.2">
      <c r="M4495" s="168" t="s">
        <v>63</v>
      </c>
      <c r="N4495" s="14" t="s">
        <v>64</v>
      </c>
      <c r="O4495" s="167">
        <v>42451</v>
      </c>
      <c r="P4495" s="14">
        <v>2.1</v>
      </c>
      <c r="Q4495" s="14">
        <f t="shared" si="149"/>
        <v>14.9</v>
      </c>
      <c r="R4495" s="169">
        <f t="shared" ref="R4495:R4558" si="150">AVERAGE(Q4493:Q4495)</f>
        <v>13.833333333333334</v>
      </c>
    </row>
    <row r="4496" spans="13:18" x14ac:dyDescent="0.2">
      <c r="M4496" s="168" t="s">
        <v>63</v>
      </c>
      <c r="N4496" s="14" t="s">
        <v>64</v>
      </c>
      <c r="O4496" s="167">
        <v>42452</v>
      </c>
      <c r="P4496" s="14">
        <v>2.1</v>
      </c>
      <c r="Q4496" s="14">
        <f t="shared" si="149"/>
        <v>14.9</v>
      </c>
      <c r="R4496" s="169">
        <f t="shared" si="150"/>
        <v>14.833333333333334</v>
      </c>
    </row>
    <row r="4497" spans="13:18" x14ac:dyDescent="0.2">
      <c r="M4497" s="168" t="s">
        <v>63</v>
      </c>
      <c r="N4497" s="14" t="s">
        <v>64</v>
      </c>
      <c r="O4497" s="167">
        <v>42453</v>
      </c>
      <c r="P4497" s="14">
        <v>0.5</v>
      </c>
      <c r="Q4497" s="14">
        <f t="shared" si="149"/>
        <v>16.5</v>
      </c>
      <c r="R4497" s="169">
        <f t="shared" si="150"/>
        <v>15.433333333333332</v>
      </c>
    </row>
    <row r="4498" spans="13:18" x14ac:dyDescent="0.2">
      <c r="M4498" s="168" t="s">
        <v>63</v>
      </c>
      <c r="N4498" s="14" t="s">
        <v>64</v>
      </c>
      <c r="O4498" s="167">
        <v>42454</v>
      </c>
      <c r="P4498" s="14">
        <v>2.8</v>
      </c>
      <c r="Q4498" s="14">
        <f t="shared" si="149"/>
        <v>14.2</v>
      </c>
      <c r="R4498" s="169">
        <f t="shared" si="150"/>
        <v>15.199999999999998</v>
      </c>
    </row>
    <row r="4499" spans="13:18" x14ac:dyDescent="0.2">
      <c r="M4499" s="168" t="s">
        <v>63</v>
      </c>
      <c r="N4499" s="14" t="s">
        <v>64</v>
      </c>
      <c r="O4499" s="167">
        <v>42455</v>
      </c>
      <c r="P4499" s="14">
        <v>3.1</v>
      </c>
      <c r="Q4499" s="14">
        <f t="shared" si="149"/>
        <v>13.9</v>
      </c>
      <c r="R4499" s="169">
        <f t="shared" si="150"/>
        <v>14.866666666666667</v>
      </c>
    </row>
    <row r="4500" spans="13:18" x14ac:dyDescent="0.2">
      <c r="M4500" s="168" t="s">
        <v>63</v>
      </c>
      <c r="N4500" s="14" t="s">
        <v>64</v>
      </c>
      <c r="O4500" s="167">
        <v>42456</v>
      </c>
      <c r="P4500" s="14">
        <v>4.4000000000000004</v>
      </c>
      <c r="Q4500" s="14">
        <f t="shared" si="149"/>
        <v>12.6</v>
      </c>
      <c r="R4500" s="169">
        <f t="shared" si="150"/>
        <v>13.566666666666668</v>
      </c>
    </row>
    <row r="4501" spans="13:18" x14ac:dyDescent="0.2">
      <c r="M4501" s="168" t="s">
        <v>63</v>
      </c>
      <c r="N4501" s="14" t="s">
        <v>64</v>
      </c>
      <c r="O4501" s="167">
        <v>42457</v>
      </c>
      <c r="P4501" s="14">
        <v>6.1</v>
      </c>
      <c r="Q4501" s="14">
        <f t="shared" si="149"/>
        <v>10.9</v>
      </c>
      <c r="R4501" s="169">
        <f t="shared" si="150"/>
        <v>12.466666666666667</v>
      </c>
    </row>
    <row r="4502" spans="13:18" x14ac:dyDescent="0.2">
      <c r="M4502" s="168" t="s">
        <v>63</v>
      </c>
      <c r="N4502" s="14" t="s">
        <v>64</v>
      </c>
      <c r="O4502" s="167">
        <v>42458</v>
      </c>
      <c r="P4502" s="14">
        <v>5.3</v>
      </c>
      <c r="Q4502" s="14">
        <f t="shared" si="149"/>
        <v>11.7</v>
      </c>
      <c r="R4502" s="169">
        <f t="shared" si="150"/>
        <v>11.733333333333334</v>
      </c>
    </row>
    <row r="4503" spans="13:18" x14ac:dyDescent="0.2">
      <c r="M4503" s="168" t="s">
        <v>63</v>
      </c>
      <c r="N4503" s="14" t="s">
        <v>64</v>
      </c>
      <c r="O4503" s="167">
        <v>42459</v>
      </c>
      <c r="P4503" s="14">
        <v>3.1</v>
      </c>
      <c r="Q4503" s="14">
        <f t="shared" si="149"/>
        <v>13.9</v>
      </c>
      <c r="R4503" s="169">
        <f t="shared" si="150"/>
        <v>12.166666666666666</v>
      </c>
    </row>
    <row r="4504" spans="13:18" x14ac:dyDescent="0.2">
      <c r="M4504" s="168" t="s">
        <v>63</v>
      </c>
      <c r="N4504" s="14" t="s">
        <v>64</v>
      </c>
      <c r="O4504" s="167">
        <v>42460</v>
      </c>
      <c r="P4504" s="14">
        <v>2.6</v>
      </c>
      <c r="Q4504" s="14">
        <f t="shared" si="149"/>
        <v>14.4</v>
      </c>
      <c r="R4504" s="169">
        <f t="shared" si="150"/>
        <v>13.333333333333334</v>
      </c>
    </row>
    <row r="4505" spans="13:18" x14ac:dyDescent="0.2">
      <c r="M4505" s="168" t="s">
        <v>63</v>
      </c>
      <c r="N4505" s="14" t="s">
        <v>64</v>
      </c>
      <c r="O4505" s="167">
        <v>42461</v>
      </c>
      <c r="P4505" s="14">
        <v>2.8</v>
      </c>
      <c r="Q4505" s="14">
        <f t="shared" si="149"/>
        <v>14.2</v>
      </c>
      <c r="R4505" s="169">
        <f t="shared" si="150"/>
        <v>14.166666666666666</v>
      </c>
    </row>
    <row r="4506" spans="13:18" x14ac:dyDescent="0.2">
      <c r="M4506" s="168" t="s">
        <v>63</v>
      </c>
      <c r="N4506" s="14" t="s">
        <v>64</v>
      </c>
      <c r="O4506" s="167">
        <v>42462</v>
      </c>
      <c r="P4506" s="14">
        <v>3.6</v>
      </c>
      <c r="Q4506" s="14">
        <f t="shared" si="149"/>
        <v>13.4</v>
      </c>
      <c r="R4506" s="169">
        <f t="shared" si="150"/>
        <v>14</v>
      </c>
    </row>
    <row r="4507" spans="13:18" x14ac:dyDescent="0.2">
      <c r="M4507" s="168" t="s">
        <v>63</v>
      </c>
      <c r="N4507" s="14" t="s">
        <v>64</v>
      </c>
      <c r="O4507" s="167">
        <v>42463</v>
      </c>
      <c r="P4507" s="14">
        <v>4.7</v>
      </c>
      <c r="Q4507" s="14">
        <f t="shared" si="149"/>
        <v>12.3</v>
      </c>
      <c r="R4507" s="169">
        <f t="shared" si="150"/>
        <v>13.300000000000002</v>
      </c>
    </row>
    <row r="4508" spans="13:18" x14ac:dyDescent="0.2">
      <c r="M4508" s="168" t="s">
        <v>63</v>
      </c>
      <c r="N4508" s="14" t="s">
        <v>64</v>
      </c>
      <c r="O4508" s="167">
        <v>42464</v>
      </c>
      <c r="P4508" s="14">
        <v>5.0999999999999996</v>
      </c>
      <c r="Q4508" s="14">
        <f t="shared" si="149"/>
        <v>11.9</v>
      </c>
      <c r="R4508" s="169">
        <f t="shared" si="150"/>
        <v>12.533333333333333</v>
      </c>
    </row>
    <row r="4509" spans="13:18" x14ac:dyDescent="0.2">
      <c r="M4509" s="168" t="s">
        <v>63</v>
      </c>
      <c r="N4509" s="14" t="s">
        <v>64</v>
      </c>
      <c r="O4509" s="167">
        <v>42465</v>
      </c>
      <c r="P4509" s="14">
        <v>5.2</v>
      </c>
      <c r="Q4509" s="14">
        <f t="shared" si="149"/>
        <v>11.8</v>
      </c>
      <c r="R4509" s="169">
        <f t="shared" si="150"/>
        <v>12</v>
      </c>
    </row>
    <row r="4510" spans="13:18" x14ac:dyDescent="0.2">
      <c r="M4510" s="168" t="s">
        <v>63</v>
      </c>
      <c r="N4510" s="14" t="s">
        <v>64</v>
      </c>
      <c r="O4510" s="167">
        <v>42466</v>
      </c>
      <c r="P4510" s="14">
        <v>6.1</v>
      </c>
      <c r="Q4510" s="14">
        <f t="shared" si="149"/>
        <v>10.9</v>
      </c>
      <c r="R4510" s="169">
        <f t="shared" si="150"/>
        <v>11.533333333333333</v>
      </c>
    </row>
    <row r="4511" spans="13:18" x14ac:dyDescent="0.2">
      <c r="M4511" s="168" t="s">
        <v>63</v>
      </c>
      <c r="N4511" s="14" t="s">
        <v>64</v>
      </c>
      <c r="O4511" s="167">
        <v>42469</v>
      </c>
      <c r="P4511" s="14">
        <v>4.5</v>
      </c>
      <c r="Q4511" s="14">
        <f t="shared" si="149"/>
        <v>12.5</v>
      </c>
      <c r="R4511" s="169">
        <f t="shared" si="150"/>
        <v>11.733333333333334</v>
      </c>
    </row>
    <row r="4512" spans="13:18" x14ac:dyDescent="0.2">
      <c r="M4512" s="168" t="s">
        <v>63</v>
      </c>
      <c r="N4512" s="14" t="s">
        <v>64</v>
      </c>
      <c r="O4512" s="167">
        <v>42470</v>
      </c>
      <c r="P4512" s="14">
        <v>4.4000000000000004</v>
      </c>
      <c r="Q4512" s="14">
        <f t="shared" si="149"/>
        <v>12.6</v>
      </c>
      <c r="R4512" s="169">
        <f t="shared" si="150"/>
        <v>12</v>
      </c>
    </row>
    <row r="4513" spans="13:18" x14ac:dyDescent="0.2">
      <c r="M4513" s="168" t="s">
        <v>63</v>
      </c>
      <c r="N4513" s="14" t="s">
        <v>64</v>
      </c>
      <c r="O4513" s="167">
        <v>42471</v>
      </c>
      <c r="P4513" s="14">
        <v>4.3</v>
      </c>
      <c r="Q4513" s="14">
        <f t="shared" si="149"/>
        <v>12.7</v>
      </c>
      <c r="R4513" s="169">
        <f t="shared" si="150"/>
        <v>12.6</v>
      </c>
    </row>
    <row r="4514" spans="13:18" x14ac:dyDescent="0.2">
      <c r="M4514" s="168" t="s">
        <v>63</v>
      </c>
      <c r="N4514" s="14" t="s">
        <v>64</v>
      </c>
      <c r="O4514" s="167">
        <v>42472</v>
      </c>
      <c r="P4514" s="14">
        <v>3.8</v>
      </c>
      <c r="Q4514" s="14">
        <f t="shared" si="149"/>
        <v>13.2</v>
      </c>
      <c r="R4514" s="169">
        <f t="shared" si="150"/>
        <v>12.833333333333334</v>
      </c>
    </row>
    <row r="4515" spans="13:18" x14ac:dyDescent="0.2">
      <c r="M4515" s="168" t="s">
        <v>63</v>
      </c>
      <c r="N4515" s="14" t="s">
        <v>64</v>
      </c>
      <c r="O4515" s="167">
        <v>42473</v>
      </c>
      <c r="P4515" s="14">
        <v>4.7</v>
      </c>
      <c r="Q4515" s="14">
        <f t="shared" si="149"/>
        <v>12.3</v>
      </c>
      <c r="R4515" s="169">
        <f t="shared" si="150"/>
        <v>12.733333333333334</v>
      </c>
    </row>
    <row r="4516" spans="13:18" x14ac:dyDescent="0.2">
      <c r="M4516" s="168" t="s">
        <v>63</v>
      </c>
      <c r="N4516" s="14" t="s">
        <v>64</v>
      </c>
      <c r="O4516" s="167">
        <v>42474</v>
      </c>
      <c r="P4516" s="14">
        <v>3.2</v>
      </c>
      <c r="Q4516" s="14">
        <f t="shared" si="149"/>
        <v>13.8</v>
      </c>
      <c r="R4516" s="169">
        <f t="shared" si="150"/>
        <v>13.1</v>
      </c>
    </row>
    <row r="4517" spans="13:18" x14ac:dyDescent="0.2">
      <c r="M4517" s="168" t="s">
        <v>63</v>
      </c>
      <c r="N4517" s="14" t="s">
        <v>64</v>
      </c>
      <c r="O4517" s="167">
        <v>42475</v>
      </c>
      <c r="P4517" s="14">
        <v>5.5</v>
      </c>
      <c r="Q4517" s="14">
        <f t="shared" si="149"/>
        <v>11.5</v>
      </c>
      <c r="R4517" s="169">
        <f t="shared" si="150"/>
        <v>12.533333333333333</v>
      </c>
    </row>
    <row r="4518" spans="13:18" x14ac:dyDescent="0.2">
      <c r="M4518" s="168" t="s">
        <v>63</v>
      </c>
      <c r="N4518" s="14" t="s">
        <v>64</v>
      </c>
      <c r="O4518" s="167">
        <v>42476</v>
      </c>
      <c r="P4518" s="14">
        <v>5.6</v>
      </c>
      <c r="Q4518" s="14">
        <f t="shared" si="149"/>
        <v>11.4</v>
      </c>
      <c r="R4518" s="169">
        <f t="shared" si="150"/>
        <v>12.233333333333334</v>
      </c>
    </row>
    <row r="4519" spans="13:18" x14ac:dyDescent="0.2">
      <c r="M4519" s="168" t="s">
        <v>63</v>
      </c>
      <c r="N4519" s="14" t="s">
        <v>64</v>
      </c>
      <c r="O4519" s="167">
        <v>42477</v>
      </c>
      <c r="P4519" s="14">
        <v>3.6</v>
      </c>
      <c r="Q4519" s="14">
        <f t="shared" si="149"/>
        <v>13.4</v>
      </c>
      <c r="R4519" s="169">
        <f t="shared" si="150"/>
        <v>12.1</v>
      </c>
    </row>
    <row r="4520" spans="13:18" x14ac:dyDescent="0.2">
      <c r="M4520" s="168" t="s">
        <v>63</v>
      </c>
      <c r="N4520" s="14" t="s">
        <v>64</v>
      </c>
      <c r="O4520" s="167">
        <v>42478</v>
      </c>
      <c r="P4520" s="14">
        <v>5</v>
      </c>
      <c r="Q4520" s="14">
        <f t="shared" si="149"/>
        <v>12</v>
      </c>
      <c r="R4520" s="169">
        <f t="shared" si="150"/>
        <v>12.266666666666666</v>
      </c>
    </row>
    <row r="4521" spans="13:18" x14ac:dyDescent="0.2">
      <c r="M4521" s="168" t="s">
        <v>63</v>
      </c>
      <c r="N4521" s="14" t="s">
        <v>64</v>
      </c>
      <c r="O4521" s="167">
        <v>42479</v>
      </c>
      <c r="P4521" s="14">
        <v>5.3</v>
      </c>
      <c r="Q4521" s="14">
        <f t="shared" si="149"/>
        <v>11.7</v>
      </c>
      <c r="R4521" s="169">
        <f t="shared" si="150"/>
        <v>12.366666666666665</v>
      </c>
    </row>
    <row r="4522" spans="13:18" x14ac:dyDescent="0.2">
      <c r="M4522" s="168" t="s">
        <v>63</v>
      </c>
      <c r="N4522" s="14" t="s">
        <v>64</v>
      </c>
      <c r="O4522" s="167">
        <v>42480</v>
      </c>
      <c r="P4522" s="14">
        <v>6.2</v>
      </c>
      <c r="Q4522" s="14">
        <f t="shared" si="149"/>
        <v>10.8</v>
      </c>
      <c r="R4522" s="169">
        <f t="shared" si="150"/>
        <v>11.5</v>
      </c>
    </row>
    <row r="4523" spans="13:18" x14ac:dyDescent="0.2">
      <c r="M4523" s="168" t="s">
        <v>63</v>
      </c>
      <c r="N4523" s="14" t="s">
        <v>64</v>
      </c>
      <c r="O4523" s="167">
        <v>42481</v>
      </c>
      <c r="P4523" s="14">
        <v>7.1</v>
      </c>
      <c r="Q4523" s="14">
        <f t="shared" si="149"/>
        <v>9.9</v>
      </c>
      <c r="R4523" s="169">
        <f t="shared" si="150"/>
        <v>10.799999999999999</v>
      </c>
    </row>
    <row r="4524" spans="13:18" x14ac:dyDescent="0.2">
      <c r="M4524" s="168" t="s">
        <v>63</v>
      </c>
      <c r="N4524" s="14" t="s">
        <v>64</v>
      </c>
      <c r="O4524" s="167">
        <v>42482</v>
      </c>
      <c r="P4524" s="14">
        <v>4.3</v>
      </c>
      <c r="Q4524" s="14">
        <f t="shared" si="149"/>
        <v>12.7</v>
      </c>
      <c r="R4524" s="169">
        <f t="shared" si="150"/>
        <v>11.133333333333335</v>
      </c>
    </row>
    <row r="4525" spans="13:18" x14ac:dyDescent="0.2">
      <c r="M4525" s="168" t="s">
        <v>63</v>
      </c>
      <c r="N4525" s="14" t="s">
        <v>64</v>
      </c>
      <c r="O4525" s="167">
        <v>42483</v>
      </c>
      <c r="P4525" s="14">
        <v>2.2999999999999998</v>
      </c>
      <c r="Q4525" s="14">
        <f t="shared" si="149"/>
        <v>14.7</v>
      </c>
      <c r="R4525" s="169">
        <f t="shared" si="150"/>
        <v>12.433333333333332</v>
      </c>
    </row>
    <row r="4526" spans="13:18" x14ac:dyDescent="0.2">
      <c r="M4526" s="168" t="s">
        <v>63</v>
      </c>
      <c r="N4526" s="14" t="s">
        <v>64</v>
      </c>
      <c r="O4526" s="167">
        <v>42484</v>
      </c>
      <c r="P4526" s="14">
        <v>2.7</v>
      </c>
      <c r="Q4526" s="14">
        <f t="shared" si="149"/>
        <v>14.3</v>
      </c>
      <c r="R4526" s="169">
        <f t="shared" si="150"/>
        <v>13.9</v>
      </c>
    </row>
    <row r="4527" spans="13:18" x14ac:dyDescent="0.2">
      <c r="M4527" s="168" t="s">
        <v>63</v>
      </c>
      <c r="N4527" s="14" t="s">
        <v>64</v>
      </c>
      <c r="O4527" s="167">
        <v>42485</v>
      </c>
      <c r="P4527" s="14">
        <v>2.5</v>
      </c>
      <c r="Q4527" s="14">
        <f t="shared" si="149"/>
        <v>14.5</v>
      </c>
      <c r="R4527" s="169">
        <f t="shared" si="150"/>
        <v>14.5</v>
      </c>
    </row>
    <row r="4528" spans="13:18" x14ac:dyDescent="0.2">
      <c r="M4528" s="168" t="s">
        <v>63</v>
      </c>
      <c r="N4528" s="14" t="s">
        <v>64</v>
      </c>
      <c r="O4528" s="167">
        <v>42486</v>
      </c>
      <c r="P4528" s="14">
        <v>2.6</v>
      </c>
      <c r="Q4528" s="14">
        <f t="shared" si="149"/>
        <v>14.4</v>
      </c>
      <c r="R4528" s="169">
        <f t="shared" si="150"/>
        <v>14.4</v>
      </c>
    </row>
    <row r="4529" spans="13:18" x14ac:dyDescent="0.2">
      <c r="M4529" s="168" t="s">
        <v>63</v>
      </c>
      <c r="N4529" s="14" t="s">
        <v>64</v>
      </c>
      <c r="O4529" s="167">
        <v>42487</v>
      </c>
      <c r="P4529" s="14">
        <v>4.4000000000000004</v>
      </c>
      <c r="Q4529" s="14">
        <f t="shared" si="149"/>
        <v>12.6</v>
      </c>
      <c r="R4529" s="169">
        <f t="shared" si="150"/>
        <v>13.833333333333334</v>
      </c>
    </row>
    <row r="4530" spans="13:18" x14ac:dyDescent="0.2">
      <c r="M4530" s="168" t="s">
        <v>63</v>
      </c>
      <c r="N4530" s="14" t="s">
        <v>64</v>
      </c>
      <c r="O4530" s="167">
        <v>42488</v>
      </c>
      <c r="P4530" s="14">
        <v>3.3</v>
      </c>
      <c r="Q4530" s="14">
        <f t="shared" si="149"/>
        <v>13.7</v>
      </c>
      <c r="R4530" s="169">
        <f t="shared" si="150"/>
        <v>13.566666666666668</v>
      </c>
    </row>
    <row r="4531" spans="13:18" x14ac:dyDescent="0.2">
      <c r="M4531" s="168" t="s">
        <v>63</v>
      </c>
      <c r="N4531" s="14" t="s">
        <v>64</v>
      </c>
      <c r="O4531" s="167">
        <v>42489</v>
      </c>
      <c r="P4531" s="14">
        <v>5</v>
      </c>
      <c r="Q4531" s="14">
        <f t="shared" si="149"/>
        <v>12</v>
      </c>
      <c r="R4531" s="169">
        <f t="shared" si="150"/>
        <v>12.766666666666666</v>
      </c>
    </row>
    <row r="4532" spans="13:18" x14ac:dyDescent="0.2">
      <c r="M4532" s="168" t="s">
        <v>63</v>
      </c>
      <c r="N4532" s="14" t="s">
        <v>64</v>
      </c>
      <c r="O4532" s="167">
        <v>42490</v>
      </c>
      <c r="P4532" s="14">
        <v>6.9</v>
      </c>
      <c r="Q4532" s="14">
        <f t="shared" si="149"/>
        <v>10.1</v>
      </c>
      <c r="R4532" s="169">
        <f t="shared" si="150"/>
        <v>11.933333333333332</v>
      </c>
    </row>
    <row r="4533" spans="13:18" x14ac:dyDescent="0.2">
      <c r="M4533" s="168" t="s">
        <v>63</v>
      </c>
      <c r="N4533" s="14" t="s">
        <v>64</v>
      </c>
      <c r="O4533" s="167">
        <v>42491</v>
      </c>
      <c r="P4533" s="14">
        <v>5.7</v>
      </c>
      <c r="Q4533" s="14">
        <f t="shared" si="149"/>
        <v>11.3</v>
      </c>
      <c r="R4533" s="169">
        <f t="shared" si="150"/>
        <v>11.133333333333335</v>
      </c>
    </row>
    <row r="4534" spans="13:18" x14ac:dyDescent="0.2">
      <c r="M4534" s="168" t="s">
        <v>63</v>
      </c>
      <c r="N4534" s="14" t="s">
        <v>64</v>
      </c>
      <c r="O4534" s="167">
        <v>42492</v>
      </c>
      <c r="P4534" s="14">
        <v>7.3</v>
      </c>
      <c r="Q4534" s="14">
        <f t="shared" si="149"/>
        <v>9.6999999999999993</v>
      </c>
      <c r="R4534" s="169">
        <f t="shared" si="150"/>
        <v>10.366666666666665</v>
      </c>
    </row>
    <row r="4535" spans="13:18" x14ac:dyDescent="0.2">
      <c r="M4535" s="168" t="s">
        <v>63</v>
      </c>
      <c r="N4535" s="14" t="s">
        <v>64</v>
      </c>
      <c r="O4535" s="167">
        <v>42493</v>
      </c>
      <c r="P4535" s="14">
        <v>8.3000000000000007</v>
      </c>
      <c r="Q4535" s="14">
        <f t="shared" si="149"/>
        <v>8.6999999999999993</v>
      </c>
      <c r="R4535" s="169">
        <f t="shared" si="150"/>
        <v>9.9</v>
      </c>
    </row>
    <row r="4536" spans="13:18" x14ac:dyDescent="0.2">
      <c r="M4536" s="168" t="s">
        <v>63</v>
      </c>
      <c r="N4536" s="14" t="s">
        <v>64</v>
      </c>
      <c r="O4536" s="167">
        <v>42494</v>
      </c>
      <c r="P4536" s="14">
        <v>8.4</v>
      </c>
      <c r="Q4536" s="14">
        <f t="shared" si="149"/>
        <v>8.6</v>
      </c>
      <c r="R4536" s="169">
        <f t="shared" si="150"/>
        <v>9</v>
      </c>
    </row>
    <row r="4537" spans="13:18" x14ac:dyDescent="0.2">
      <c r="M4537" s="168" t="s">
        <v>63</v>
      </c>
      <c r="N4537" s="14" t="s">
        <v>64</v>
      </c>
      <c r="O4537" s="167">
        <v>42495</v>
      </c>
      <c r="P4537" s="14">
        <v>9.3000000000000007</v>
      </c>
      <c r="Q4537" s="14">
        <f t="shared" si="149"/>
        <v>7.6999999999999993</v>
      </c>
      <c r="R4537" s="169">
        <f t="shared" si="150"/>
        <v>8.3333333333333321</v>
      </c>
    </row>
    <row r="4538" spans="13:18" x14ac:dyDescent="0.2">
      <c r="M4538" s="168" t="s">
        <v>63</v>
      </c>
      <c r="N4538" s="14" t="s">
        <v>64</v>
      </c>
      <c r="O4538" s="167">
        <v>42496</v>
      </c>
      <c r="P4538" s="14">
        <v>11.1</v>
      </c>
      <c r="Q4538" s="14">
        <f t="shared" si="149"/>
        <v>5.9</v>
      </c>
      <c r="R4538" s="169">
        <f t="shared" si="150"/>
        <v>7.3999999999999986</v>
      </c>
    </row>
    <row r="4539" spans="13:18" x14ac:dyDescent="0.2">
      <c r="M4539" s="168" t="s">
        <v>63</v>
      </c>
      <c r="N4539" s="14" t="s">
        <v>64</v>
      </c>
      <c r="O4539" s="167">
        <v>42497</v>
      </c>
      <c r="P4539" s="14">
        <v>11.9</v>
      </c>
      <c r="Q4539" s="14">
        <f t="shared" si="149"/>
        <v>5.0999999999999996</v>
      </c>
      <c r="R4539" s="169">
        <f t="shared" si="150"/>
        <v>6.2333333333333334</v>
      </c>
    </row>
    <row r="4540" spans="13:18" x14ac:dyDescent="0.2">
      <c r="M4540" s="168" t="s">
        <v>63</v>
      </c>
      <c r="N4540" s="14" t="s">
        <v>64</v>
      </c>
      <c r="O4540" s="167">
        <v>42498</v>
      </c>
      <c r="P4540" s="14">
        <v>14.4</v>
      </c>
      <c r="Q4540" s="14">
        <f t="shared" si="149"/>
        <v>2.5999999999999996</v>
      </c>
      <c r="R4540" s="169">
        <f t="shared" si="150"/>
        <v>4.5333333333333332</v>
      </c>
    </row>
    <row r="4541" spans="13:18" x14ac:dyDescent="0.2">
      <c r="M4541" s="168" t="s">
        <v>63</v>
      </c>
      <c r="N4541" s="14" t="s">
        <v>64</v>
      </c>
      <c r="O4541" s="167">
        <v>42499</v>
      </c>
      <c r="P4541" s="14">
        <v>15.5</v>
      </c>
      <c r="Q4541" s="14">
        <f t="shared" si="149"/>
        <v>1.5</v>
      </c>
      <c r="R4541" s="169">
        <f t="shared" si="150"/>
        <v>3.0666666666666664</v>
      </c>
    </row>
    <row r="4542" spans="13:18" x14ac:dyDescent="0.2">
      <c r="M4542" s="168" t="s">
        <v>63</v>
      </c>
      <c r="N4542" s="14" t="s">
        <v>64</v>
      </c>
      <c r="O4542" s="167">
        <v>42500</v>
      </c>
      <c r="P4542" s="14">
        <v>14.3</v>
      </c>
      <c r="Q4542" s="14">
        <f t="shared" si="149"/>
        <v>2.6999999999999993</v>
      </c>
      <c r="R4542" s="169">
        <f t="shared" si="150"/>
        <v>2.2666666666666662</v>
      </c>
    </row>
    <row r="4543" spans="13:18" x14ac:dyDescent="0.2">
      <c r="M4543" s="168" t="s">
        <v>63</v>
      </c>
      <c r="N4543" s="14" t="s">
        <v>64</v>
      </c>
      <c r="O4543" s="167">
        <v>42501</v>
      </c>
      <c r="P4543" s="14">
        <v>11.2</v>
      </c>
      <c r="Q4543" s="14">
        <f t="shared" si="149"/>
        <v>5.8000000000000007</v>
      </c>
      <c r="R4543" s="169">
        <f t="shared" si="150"/>
        <v>3.3333333333333335</v>
      </c>
    </row>
    <row r="4544" spans="13:18" x14ac:dyDescent="0.2">
      <c r="M4544" s="168" t="s">
        <v>63</v>
      </c>
      <c r="N4544" s="14" t="s">
        <v>64</v>
      </c>
      <c r="O4544" s="167">
        <v>42502</v>
      </c>
      <c r="P4544" s="14">
        <v>14.1</v>
      </c>
      <c r="Q4544" s="14">
        <f t="shared" si="149"/>
        <v>2.9000000000000004</v>
      </c>
      <c r="R4544" s="169">
        <f t="shared" si="150"/>
        <v>3.8000000000000003</v>
      </c>
    </row>
    <row r="4545" spans="13:18" x14ac:dyDescent="0.2">
      <c r="M4545" s="168" t="s">
        <v>63</v>
      </c>
      <c r="N4545" s="14" t="s">
        <v>64</v>
      </c>
      <c r="O4545" s="167">
        <v>42503</v>
      </c>
      <c r="P4545" s="14">
        <v>7.4</v>
      </c>
      <c r="Q4545" s="14">
        <f t="shared" si="149"/>
        <v>9.6</v>
      </c>
      <c r="R4545" s="169">
        <f t="shared" si="150"/>
        <v>6.1000000000000005</v>
      </c>
    </row>
    <row r="4546" spans="13:18" x14ac:dyDescent="0.2">
      <c r="M4546" s="168" t="s">
        <v>63</v>
      </c>
      <c r="N4546" s="14" t="s">
        <v>64</v>
      </c>
      <c r="O4546" s="167">
        <v>42504</v>
      </c>
      <c r="P4546" s="14">
        <v>7.4</v>
      </c>
      <c r="Q4546" s="14">
        <f t="shared" si="149"/>
        <v>9.6</v>
      </c>
      <c r="R4546" s="169">
        <f t="shared" si="150"/>
        <v>7.3666666666666671</v>
      </c>
    </row>
    <row r="4547" spans="13:18" x14ac:dyDescent="0.2">
      <c r="M4547" s="168" t="s">
        <v>63</v>
      </c>
      <c r="N4547" s="14" t="s">
        <v>64</v>
      </c>
      <c r="O4547" s="167">
        <v>42505</v>
      </c>
      <c r="P4547" s="14">
        <v>8.9</v>
      </c>
      <c r="Q4547" s="14">
        <f t="shared" si="149"/>
        <v>8.1</v>
      </c>
      <c r="R4547" s="169">
        <f t="shared" si="150"/>
        <v>9.1</v>
      </c>
    </row>
    <row r="4548" spans="13:18" x14ac:dyDescent="0.2">
      <c r="M4548" s="168" t="s">
        <v>63</v>
      </c>
      <c r="N4548" s="14" t="s">
        <v>64</v>
      </c>
      <c r="O4548" s="167">
        <v>42506</v>
      </c>
      <c r="P4548" s="14">
        <v>9.6999999999999993</v>
      </c>
      <c r="Q4548" s="14">
        <f t="shared" si="149"/>
        <v>7.3000000000000007</v>
      </c>
      <c r="R4548" s="169">
        <f t="shared" si="150"/>
        <v>8.3333333333333339</v>
      </c>
    </row>
    <row r="4549" spans="13:18" x14ac:dyDescent="0.2">
      <c r="M4549" s="168" t="s">
        <v>63</v>
      </c>
      <c r="N4549" s="14" t="s">
        <v>64</v>
      </c>
      <c r="O4549" s="167">
        <v>42507</v>
      </c>
      <c r="P4549" s="14">
        <v>9.9</v>
      </c>
      <c r="Q4549" s="14">
        <f t="shared" si="149"/>
        <v>7.1</v>
      </c>
      <c r="R4549" s="169">
        <f t="shared" si="150"/>
        <v>7.5</v>
      </c>
    </row>
    <row r="4550" spans="13:18" x14ac:dyDescent="0.2">
      <c r="M4550" s="168" t="s">
        <v>63</v>
      </c>
      <c r="N4550" s="14" t="s">
        <v>64</v>
      </c>
      <c r="O4550" s="167">
        <v>42508</v>
      </c>
      <c r="P4550" s="14">
        <v>11.3</v>
      </c>
      <c r="Q4550" s="14">
        <f t="shared" si="149"/>
        <v>5.6999999999999993</v>
      </c>
      <c r="R4550" s="169">
        <f t="shared" si="150"/>
        <v>6.7</v>
      </c>
    </row>
    <row r="4551" spans="13:18" x14ac:dyDescent="0.2">
      <c r="M4551" s="168" t="s">
        <v>63</v>
      </c>
      <c r="N4551" s="14" t="s">
        <v>64</v>
      </c>
      <c r="O4551" s="167">
        <v>42509</v>
      </c>
      <c r="P4551" s="14">
        <v>9.8000000000000007</v>
      </c>
      <c r="Q4551" s="14">
        <f t="shared" si="149"/>
        <v>7.1999999999999993</v>
      </c>
      <c r="R4551" s="169">
        <f t="shared" si="150"/>
        <v>6.666666666666667</v>
      </c>
    </row>
    <row r="4552" spans="13:18" x14ac:dyDescent="0.2">
      <c r="M4552" s="168" t="s">
        <v>63</v>
      </c>
      <c r="N4552" s="14" t="s">
        <v>64</v>
      </c>
      <c r="O4552" s="167">
        <v>42510</v>
      </c>
      <c r="P4552" s="14">
        <v>10.9</v>
      </c>
      <c r="Q4552" s="14">
        <f t="shared" si="149"/>
        <v>6.1</v>
      </c>
      <c r="R4552" s="169">
        <f t="shared" si="150"/>
        <v>6.333333333333333</v>
      </c>
    </row>
    <row r="4553" spans="13:18" x14ac:dyDescent="0.2">
      <c r="M4553" s="168" t="s">
        <v>63</v>
      </c>
      <c r="N4553" s="14" t="s">
        <v>64</v>
      </c>
      <c r="O4553" s="167">
        <v>42511</v>
      </c>
      <c r="P4553" s="14">
        <v>12.2</v>
      </c>
      <c r="Q4553" s="14">
        <f t="shared" si="149"/>
        <v>4.8000000000000007</v>
      </c>
      <c r="R4553" s="169">
        <f t="shared" si="150"/>
        <v>6.0333333333333341</v>
      </c>
    </row>
    <row r="4554" spans="13:18" x14ac:dyDescent="0.2">
      <c r="M4554" s="168" t="s">
        <v>63</v>
      </c>
      <c r="N4554" s="14" t="s">
        <v>64</v>
      </c>
      <c r="O4554" s="167">
        <v>42512</v>
      </c>
      <c r="P4554" s="14">
        <v>12.7</v>
      </c>
      <c r="Q4554" s="14">
        <f t="shared" si="149"/>
        <v>4.3000000000000007</v>
      </c>
      <c r="R4554" s="169">
        <f t="shared" si="150"/>
        <v>5.0666666666666673</v>
      </c>
    </row>
    <row r="4555" spans="13:18" x14ac:dyDescent="0.2">
      <c r="M4555" s="168" t="s">
        <v>63</v>
      </c>
      <c r="N4555" s="14" t="s">
        <v>64</v>
      </c>
      <c r="O4555" s="167">
        <v>42513</v>
      </c>
      <c r="P4555" s="14">
        <v>12.7</v>
      </c>
      <c r="Q4555" s="14">
        <f t="shared" si="149"/>
        <v>4.3000000000000007</v>
      </c>
      <c r="R4555" s="169">
        <f t="shared" si="150"/>
        <v>4.4666666666666677</v>
      </c>
    </row>
    <row r="4556" spans="13:18" x14ac:dyDescent="0.2">
      <c r="M4556" s="168" t="s">
        <v>63</v>
      </c>
      <c r="N4556" s="14" t="s">
        <v>64</v>
      </c>
      <c r="O4556" s="167">
        <v>42514</v>
      </c>
      <c r="P4556" s="14">
        <v>8.9</v>
      </c>
      <c r="Q4556" s="14">
        <f t="shared" si="149"/>
        <v>8.1</v>
      </c>
      <c r="R4556" s="169">
        <f t="shared" si="150"/>
        <v>5.5666666666666673</v>
      </c>
    </row>
    <row r="4557" spans="13:18" x14ac:dyDescent="0.2">
      <c r="M4557" s="168" t="s">
        <v>63</v>
      </c>
      <c r="N4557" s="14" t="s">
        <v>64</v>
      </c>
      <c r="O4557" s="167">
        <v>42515</v>
      </c>
      <c r="P4557" s="14">
        <v>12</v>
      </c>
      <c r="Q4557" s="14">
        <f t="shared" ref="Q4557:Q4620" si="151">IF($D$45&gt;P4557,$D$45-P4557,0)</f>
        <v>5</v>
      </c>
      <c r="R4557" s="169">
        <f t="shared" si="150"/>
        <v>5.8</v>
      </c>
    </row>
    <row r="4558" spans="13:18" x14ac:dyDescent="0.2">
      <c r="M4558" s="168" t="s">
        <v>63</v>
      </c>
      <c r="N4558" s="14" t="s">
        <v>64</v>
      </c>
      <c r="O4558" s="167">
        <v>42516</v>
      </c>
      <c r="P4558" s="14">
        <v>11.4</v>
      </c>
      <c r="Q4558" s="14">
        <f t="shared" si="151"/>
        <v>5.6</v>
      </c>
      <c r="R4558" s="169">
        <f t="shared" si="150"/>
        <v>6.2333333333333334</v>
      </c>
    </row>
    <row r="4559" spans="13:18" x14ac:dyDescent="0.2">
      <c r="M4559" s="168" t="s">
        <v>63</v>
      </c>
      <c r="N4559" s="14" t="s">
        <v>64</v>
      </c>
      <c r="O4559" s="167">
        <v>42517</v>
      </c>
      <c r="P4559" s="14">
        <v>13.4</v>
      </c>
      <c r="Q4559" s="14">
        <f t="shared" si="151"/>
        <v>3.5999999999999996</v>
      </c>
      <c r="R4559" s="169">
        <f t="shared" ref="R4559:R4622" si="152">AVERAGE(Q4557:Q4559)</f>
        <v>4.7333333333333334</v>
      </c>
    </row>
    <row r="4560" spans="13:18" x14ac:dyDescent="0.2">
      <c r="M4560" s="168" t="s">
        <v>63</v>
      </c>
      <c r="N4560" s="14" t="s">
        <v>64</v>
      </c>
      <c r="O4560" s="167">
        <v>42518</v>
      </c>
      <c r="P4560" s="14">
        <v>12.3</v>
      </c>
      <c r="Q4560" s="14">
        <f t="shared" si="151"/>
        <v>4.6999999999999993</v>
      </c>
      <c r="R4560" s="169">
        <f t="shared" si="152"/>
        <v>4.6333333333333329</v>
      </c>
    </row>
    <row r="4561" spans="13:18" x14ac:dyDescent="0.2">
      <c r="M4561" s="168" t="s">
        <v>63</v>
      </c>
      <c r="N4561" s="14" t="s">
        <v>64</v>
      </c>
      <c r="O4561" s="167">
        <v>42519</v>
      </c>
      <c r="P4561" s="14">
        <v>12.4</v>
      </c>
      <c r="Q4561" s="14">
        <f t="shared" si="151"/>
        <v>4.5999999999999996</v>
      </c>
      <c r="R4561" s="169">
        <f t="shared" si="152"/>
        <v>4.3</v>
      </c>
    </row>
    <row r="4562" spans="13:18" x14ac:dyDescent="0.2">
      <c r="M4562" s="168" t="s">
        <v>63</v>
      </c>
      <c r="N4562" s="14" t="s">
        <v>64</v>
      </c>
      <c r="O4562" s="167">
        <v>42520</v>
      </c>
      <c r="P4562" s="14">
        <v>15.5</v>
      </c>
      <c r="Q4562" s="14">
        <f t="shared" si="151"/>
        <v>1.5</v>
      </c>
      <c r="R4562" s="169">
        <f t="shared" si="152"/>
        <v>3.5999999999999996</v>
      </c>
    </row>
    <row r="4563" spans="13:18" x14ac:dyDescent="0.2">
      <c r="M4563" s="168" t="s">
        <v>63</v>
      </c>
      <c r="N4563" s="14" t="s">
        <v>64</v>
      </c>
      <c r="O4563" s="167">
        <v>42521</v>
      </c>
      <c r="P4563" s="14">
        <v>18.5</v>
      </c>
      <c r="Q4563" s="14">
        <f t="shared" si="151"/>
        <v>0</v>
      </c>
      <c r="R4563" s="169">
        <f t="shared" si="152"/>
        <v>2.0333333333333332</v>
      </c>
    </row>
    <row r="4564" spans="13:18" x14ac:dyDescent="0.2">
      <c r="M4564" s="168" t="s">
        <v>63</v>
      </c>
      <c r="N4564" s="14" t="s">
        <v>64</v>
      </c>
      <c r="O4564" s="167">
        <v>42522</v>
      </c>
      <c r="P4564" s="14">
        <v>20.6</v>
      </c>
      <c r="Q4564" s="14">
        <f t="shared" si="151"/>
        <v>0</v>
      </c>
      <c r="R4564" s="169">
        <f t="shared" si="152"/>
        <v>0.5</v>
      </c>
    </row>
    <row r="4565" spans="13:18" x14ac:dyDescent="0.2">
      <c r="M4565" s="168" t="s">
        <v>63</v>
      </c>
      <c r="N4565" s="14" t="s">
        <v>64</v>
      </c>
      <c r="O4565" s="167">
        <v>42523</v>
      </c>
      <c r="P4565" s="14">
        <v>21.3</v>
      </c>
      <c r="Q4565" s="14">
        <f t="shared" si="151"/>
        <v>0</v>
      </c>
      <c r="R4565" s="169">
        <f t="shared" si="152"/>
        <v>0</v>
      </c>
    </row>
    <row r="4566" spans="13:18" x14ac:dyDescent="0.2">
      <c r="M4566" s="168" t="s">
        <v>63</v>
      </c>
      <c r="N4566" s="14" t="s">
        <v>64</v>
      </c>
      <c r="O4566" s="167">
        <v>42524</v>
      </c>
      <c r="P4566" s="14">
        <v>21</v>
      </c>
      <c r="Q4566" s="14">
        <f t="shared" si="151"/>
        <v>0</v>
      </c>
      <c r="R4566" s="169">
        <f t="shared" si="152"/>
        <v>0</v>
      </c>
    </row>
    <row r="4567" spans="13:18" x14ac:dyDescent="0.2">
      <c r="M4567" s="168" t="s">
        <v>63</v>
      </c>
      <c r="N4567" s="14" t="s">
        <v>64</v>
      </c>
      <c r="O4567" s="167">
        <v>42525</v>
      </c>
      <c r="P4567" s="14">
        <v>15.5</v>
      </c>
      <c r="Q4567" s="14">
        <f t="shared" si="151"/>
        <v>1.5</v>
      </c>
      <c r="R4567" s="169">
        <f t="shared" si="152"/>
        <v>0.5</v>
      </c>
    </row>
    <row r="4568" spans="13:18" x14ac:dyDescent="0.2">
      <c r="M4568" s="168" t="s">
        <v>63</v>
      </c>
      <c r="N4568" s="14" t="s">
        <v>64</v>
      </c>
      <c r="O4568" s="167">
        <v>42526</v>
      </c>
      <c r="P4568" s="14">
        <v>14.4</v>
      </c>
      <c r="Q4568" s="14">
        <f t="shared" si="151"/>
        <v>2.5999999999999996</v>
      </c>
      <c r="R4568" s="169">
        <f t="shared" si="152"/>
        <v>1.3666666666666665</v>
      </c>
    </row>
    <row r="4569" spans="13:18" x14ac:dyDescent="0.2">
      <c r="M4569" s="168" t="s">
        <v>63</v>
      </c>
      <c r="N4569" s="14" t="s">
        <v>64</v>
      </c>
      <c r="O4569" s="167">
        <v>42527</v>
      </c>
      <c r="P4569" s="14">
        <v>16.8</v>
      </c>
      <c r="Q4569" s="14">
        <f t="shared" si="151"/>
        <v>0.19999999999999929</v>
      </c>
      <c r="R4569" s="169">
        <f t="shared" si="152"/>
        <v>1.4333333333333329</v>
      </c>
    </row>
    <row r="4570" spans="13:18" x14ac:dyDescent="0.2">
      <c r="M4570" s="168" t="s">
        <v>63</v>
      </c>
      <c r="N4570" s="14" t="s">
        <v>64</v>
      </c>
      <c r="O4570" s="167">
        <v>42528</v>
      </c>
      <c r="P4570" s="14">
        <v>16.8</v>
      </c>
      <c r="Q4570" s="14">
        <f t="shared" si="151"/>
        <v>0.19999999999999929</v>
      </c>
      <c r="R4570" s="169">
        <f t="shared" si="152"/>
        <v>0.99999999999999944</v>
      </c>
    </row>
    <row r="4571" spans="13:18" x14ac:dyDescent="0.2">
      <c r="M4571" s="168" t="s">
        <v>63</v>
      </c>
      <c r="N4571" s="14" t="s">
        <v>64</v>
      </c>
      <c r="O4571" s="167">
        <v>42529</v>
      </c>
      <c r="P4571" s="14">
        <v>12.7</v>
      </c>
      <c r="Q4571" s="14">
        <f t="shared" si="151"/>
        <v>4.3000000000000007</v>
      </c>
      <c r="R4571" s="169">
        <f t="shared" si="152"/>
        <v>1.5666666666666664</v>
      </c>
    </row>
    <row r="4572" spans="13:18" x14ac:dyDescent="0.2">
      <c r="M4572" s="168" t="s">
        <v>63</v>
      </c>
      <c r="N4572" s="14" t="s">
        <v>64</v>
      </c>
      <c r="O4572" s="167">
        <v>42530</v>
      </c>
      <c r="P4572" s="14">
        <v>10.8</v>
      </c>
      <c r="Q4572" s="14">
        <f t="shared" si="151"/>
        <v>6.1999999999999993</v>
      </c>
      <c r="R4572" s="169">
        <f t="shared" si="152"/>
        <v>3.5666666666666664</v>
      </c>
    </row>
    <row r="4573" spans="13:18" x14ac:dyDescent="0.2">
      <c r="M4573" s="168" t="s">
        <v>63</v>
      </c>
      <c r="N4573" s="14" t="s">
        <v>64</v>
      </c>
      <c r="O4573" s="167">
        <v>42531</v>
      </c>
      <c r="P4573" s="14">
        <v>9.3000000000000007</v>
      </c>
      <c r="Q4573" s="14">
        <f t="shared" si="151"/>
        <v>7.6999999999999993</v>
      </c>
      <c r="R4573" s="169">
        <f t="shared" si="152"/>
        <v>6.0666666666666664</v>
      </c>
    </row>
    <row r="4574" spans="13:18" x14ac:dyDescent="0.2">
      <c r="M4574" s="168" t="s">
        <v>63</v>
      </c>
      <c r="N4574" s="14" t="s">
        <v>64</v>
      </c>
      <c r="O4574" s="167">
        <v>42532</v>
      </c>
      <c r="P4574" s="14">
        <v>11</v>
      </c>
      <c r="Q4574" s="14">
        <f t="shared" si="151"/>
        <v>6</v>
      </c>
      <c r="R4574" s="169">
        <f t="shared" si="152"/>
        <v>6.6333333333333329</v>
      </c>
    </row>
    <row r="4575" spans="13:18" x14ac:dyDescent="0.2">
      <c r="M4575" s="168" t="s">
        <v>63</v>
      </c>
      <c r="N4575" s="14" t="s">
        <v>64</v>
      </c>
      <c r="O4575" s="167">
        <v>42533</v>
      </c>
      <c r="P4575" s="14">
        <v>13.4</v>
      </c>
      <c r="Q4575" s="14">
        <f t="shared" si="151"/>
        <v>3.5999999999999996</v>
      </c>
      <c r="R4575" s="169">
        <f t="shared" si="152"/>
        <v>5.7666666666666657</v>
      </c>
    </row>
    <row r="4576" spans="13:18" x14ac:dyDescent="0.2">
      <c r="M4576" s="168" t="s">
        <v>63</v>
      </c>
      <c r="N4576" s="14" t="s">
        <v>64</v>
      </c>
      <c r="O4576" s="167">
        <v>42534</v>
      </c>
      <c r="P4576" s="14">
        <v>14</v>
      </c>
      <c r="Q4576" s="14">
        <f t="shared" si="151"/>
        <v>3</v>
      </c>
      <c r="R4576" s="169">
        <f t="shared" si="152"/>
        <v>4.2</v>
      </c>
    </row>
    <row r="4577" spans="13:18" x14ac:dyDescent="0.2">
      <c r="M4577" s="168" t="s">
        <v>63</v>
      </c>
      <c r="N4577" s="14" t="s">
        <v>64</v>
      </c>
      <c r="O4577" s="167">
        <v>42535</v>
      </c>
      <c r="P4577" s="14">
        <v>16.3</v>
      </c>
      <c r="Q4577" s="14">
        <f t="shared" si="151"/>
        <v>0.69999999999999929</v>
      </c>
      <c r="R4577" s="169">
        <f t="shared" si="152"/>
        <v>2.4333333333333331</v>
      </c>
    </row>
    <row r="4578" spans="13:18" x14ac:dyDescent="0.2">
      <c r="M4578" s="168" t="s">
        <v>63</v>
      </c>
      <c r="N4578" s="14" t="s">
        <v>64</v>
      </c>
      <c r="O4578" s="167">
        <v>42536</v>
      </c>
      <c r="P4578" s="14">
        <v>13.3</v>
      </c>
      <c r="Q4578" s="14">
        <f t="shared" si="151"/>
        <v>3.6999999999999993</v>
      </c>
      <c r="R4578" s="169">
        <f t="shared" si="152"/>
        <v>2.4666666666666663</v>
      </c>
    </row>
    <row r="4579" spans="13:18" x14ac:dyDescent="0.2">
      <c r="M4579" s="168" t="s">
        <v>63</v>
      </c>
      <c r="N4579" s="14" t="s">
        <v>64</v>
      </c>
      <c r="O4579" s="167">
        <v>42537</v>
      </c>
      <c r="P4579" s="14">
        <v>18.399999999999999</v>
      </c>
      <c r="Q4579" s="14">
        <f t="shared" si="151"/>
        <v>0</v>
      </c>
      <c r="R4579" s="169">
        <f t="shared" si="152"/>
        <v>1.4666666666666661</v>
      </c>
    </row>
    <row r="4580" spans="13:18" x14ac:dyDescent="0.2">
      <c r="M4580" s="168" t="s">
        <v>63</v>
      </c>
      <c r="N4580" s="14" t="s">
        <v>64</v>
      </c>
      <c r="O4580" s="167">
        <v>42538</v>
      </c>
      <c r="P4580" s="14">
        <v>14.7</v>
      </c>
      <c r="Q4580" s="14">
        <f t="shared" si="151"/>
        <v>2.3000000000000007</v>
      </c>
      <c r="R4580" s="169">
        <f t="shared" si="152"/>
        <v>2</v>
      </c>
    </row>
    <row r="4581" spans="13:18" x14ac:dyDescent="0.2">
      <c r="M4581" s="168" t="s">
        <v>63</v>
      </c>
      <c r="N4581" s="14" t="s">
        <v>64</v>
      </c>
      <c r="O4581" s="167">
        <v>42539</v>
      </c>
      <c r="P4581" s="14">
        <v>14.2</v>
      </c>
      <c r="Q4581" s="14">
        <f t="shared" si="151"/>
        <v>2.8000000000000007</v>
      </c>
      <c r="R4581" s="169">
        <f t="shared" si="152"/>
        <v>1.7000000000000004</v>
      </c>
    </row>
    <row r="4582" spans="13:18" x14ac:dyDescent="0.2">
      <c r="M4582" s="168" t="s">
        <v>63</v>
      </c>
      <c r="N4582" s="14" t="s">
        <v>64</v>
      </c>
      <c r="O4582" s="167">
        <v>42540</v>
      </c>
      <c r="P4582" s="14">
        <v>13.5</v>
      </c>
      <c r="Q4582" s="14">
        <f t="shared" si="151"/>
        <v>3.5</v>
      </c>
      <c r="R4582" s="169">
        <f t="shared" si="152"/>
        <v>2.8666666666666671</v>
      </c>
    </row>
    <row r="4583" spans="13:18" x14ac:dyDescent="0.2">
      <c r="M4583" s="168" t="s">
        <v>63</v>
      </c>
      <c r="N4583" s="14" t="s">
        <v>64</v>
      </c>
      <c r="O4583" s="167">
        <v>42541</v>
      </c>
      <c r="P4583" s="14">
        <v>12.5</v>
      </c>
      <c r="Q4583" s="14">
        <f t="shared" si="151"/>
        <v>4.5</v>
      </c>
      <c r="R4583" s="169">
        <f t="shared" si="152"/>
        <v>3.6</v>
      </c>
    </row>
    <row r="4584" spans="13:18" x14ac:dyDescent="0.2">
      <c r="M4584" s="168" t="s">
        <v>63</v>
      </c>
      <c r="N4584" s="14" t="s">
        <v>64</v>
      </c>
      <c r="O4584" s="167">
        <v>42542</v>
      </c>
      <c r="P4584" s="14">
        <v>16.399999999999999</v>
      </c>
      <c r="Q4584" s="14">
        <f t="shared" si="151"/>
        <v>0.60000000000000142</v>
      </c>
      <c r="R4584" s="169">
        <f t="shared" si="152"/>
        <v>2.8666666666666671</v>
      </c>
    </row>
    <row r="4585" spans="13:18" x14ac:dyDescent="0.2">
      <c r="M4585" s="168" t="s">
        <v>63</v>
      </c>
      <c r="N4585" s="14" t="s">
        <v>64</v>
      </c>
      <c r="O4585" s="167">
        <v>42543</v>
      </c>
      <c r="P4585" s="14">
        <v>16.100000000000001</v>
      </c>
      <c r="Q4585" s="14">
        <f t="shared" si="151"/>
        <v>0.89999999999999858</v>
      </c>
      <c r="R4585" s="169">
        <f t="shared" si="152"/>
        <v>2</v>
      </c>
    </row>
    <row r="4586" spans="13:18" x14ac:dyDescent="0.2">
      <c r="M4586" s="168" t="s">
        <v>63</v>
      </c>
      <c r="N4586" s="14" t="s">
        <v>64</v>
      </c>
      <c r="O4586" s="167">
        <v>42544</v>
      </c>
      <c r="P4586" s="14">
        <v>16.100000000000001</v>
      </c>
      <c r="Q4586" s="14">
        <f t="shared" si="151"/>
        <v>0.89999999999999858</v>
      </c>
      <c r="R4586" s="169">
        <f t="shared" si="152"/>
        <v>0.79999999999999949</v>
      </c>
    </row>
    <row r="4587" spans="13:18" x14ac:dyDescent="0.2">
      <c r="M4587" s="168" t="s">
        <v>63</v>
      </c>
      <c r="N4587" s="14" t="s">
        <v>64</v>
      </c>
      <c r="O4587" s="167">
        <v>42545</v>
      </c>
      <c r="P4587" s="14">
        <v>17.7</v>
      </c>
      <c r="Q4587" s="14">
        <f t="shared" si="151"/>
        <v>0</v>
      </c>
      <c r="R4587" s="169">
        <f t="shared" si="152"/>
        <v>0.59999999999999909</v>
      </c>
    </row>
    <row r="4588" spans="13:18" x14ac:dyDescent="0.2">
      <c r="M4588" s="168" t="s">
        <v>63</v>
      </c>
      <c r="N4588" s="14" t="s">
        <v>64</v>
      </c>
      <c r="O4588" s="167">
        <v>42546</v>
      </c>
      <c r="P4588" s="14">
        <v>19.600000000000001</v>
      </c>
      <c r="Q4588" s="14">
        <f t="shared" si="151"/>
        <v>0</v>
      </c>
      <c r="R4588" s="169">
        <f t="shared" si="152"/>
        <v>0.29999999999999954</v>
      </c>
    </row>
    <row r="4589" spans="13:18" x14ac:dyDescent="0.2">
      <c r="M4589" s="168" t="s">
        <v>63</v>
      </c>
      <c r="N4589" s="14" t="s">
        <v>64</v>
      </c>
      <c r="O4589" s="167">
        <v>42547</v>
      </c>
      <c r="P4589" s="14">
        <v>17.8</v>
      </c>
      <c r="Q4589" s="14">
        <f t="shared" si="151"/>
        <v>0</v>
      </c>
      <c r="R4589" s="169">
        <f t="shared" si="152"/>
        <v>0</v>
      </c>
    </row>
    <row r="4590" spans="13:18" x14ac:dyDescent="0.2">
      <c r="M4590" s="168" t="s">
        <v>63</v>
      </c>
      <c r="N4590" s="14" t="s">
        <v>64</v>
      </c>
      <c r="O4590" s="167">
        <v>42548</v>
      </c>
      <c r="P4590" s="14">
        <v>15.5</v>
      </c>
      <c r="Q4590" s="14">
        <f t="shared" si="151"/>
        <v>1.5</v>
      </c>
      <c r="R4590" s="169">
        <f t="shared" si="152"/>
        <v>0.5</v>
      </c>
    </row>
    <row r="4591" spans="13:18" x14ac:dyDescent="0.2">
      <c r="M4591" s="168" t="s">
        <v>63</v>
      </c>
      <c r="N4591" s="14" t="s">
        <v>64</v>
      </c>
      <c r="O4591" s="167">
        <v>42549</v>
      </c>
      <c r="P4591" s="14">
        <v>16</v>
      </c>
      <c r="Q4591" s="14">
        <f t="shared" si="151"/>
        <v>1</v>
      </c>
      <c r="R4591" s="169">
        <f t="shared" si="152"/>
        <v>0.83333333333333337</v>
      </c>
    </row>
    <row r="4592" spans="13:18" x14ac:dyDescent="0.2">
      <c r="M4592" s="168" t="s">
        <v>63</v>
      </c>
      <c r="N4592" s="14" t="s">
        <v>64</v>
      </c>
      <c r="O4592" s="167">
        <v>42550</v>
      </c>
      <c r="P4592" s="14">
        <v>15.9</v>
      </c>
      <c r="Q4592" s="14">
        <f t="shared" si="151"/>
        <v>1.0999999999999996</v>
      </c>
      <c r="R4592" s="169">
        <f t="shared" si="152"/>
        <v>1.2</v>
      </c>
    </row>
    <row r="4593" spans="13:18" x14ac:dyDescent="0.2">
      <c r="M4593" s="168" t="s">
        <v>63</v>
      </c>
      <c r="N4593" s="14" t="s">
        <v>64</v>
      </c>
      <c r="O4593" s="167">
        <v>42551</v>
      </c>
      <c r="P4593" s="14">
        <v>13.8</v>
      </c>
      <c r="Q4593" s="14">
        <f t="shared" si="151"/>
        <v>3.1999999999999993</v>
      </c>
      <c r="R4593" s="169">
        <f t="shared" si="152"/>
        <v>1.7666666666666664</v>
      </c>
    </row>
    <row r="4594" spans="13:18" x14ac:dyDescent="0.2">
      <c r="M4594" s="168" t="s">
        <v>63</v>
      </c>
      <c r="N4594" s="14" t="s">
        <v>64</v>
      </c>
      <c r="O4594" s="167">
        <v>42552</v>
      </c>
      <c r="P4594" s="14">
        <v>13.6</v>
      </c>
      <c r="Q4594" s="14">
        <f t="shared" si="151"/>
        <v>3.4000000000000004</v>
      </c>
      <c r="R4594" s="169">
        <f t="shared" si="152"/>
        <v>2.5666666666666664</v>
      </c>
    </row>
    <row r="4595" spans="13:18" x14ac:dyDescent="0.2">
      <c r="M4595" s="168" t="s">
        <v>63</v>
      </c>
      <c r="N4595" s="14" t="s">
        <v>64</v>
      </c>
      <c r="O4595" s="167">
        <v>42553</v>
      </c>
      <c r="P4595" s="14">
        <v>12.9</v>
      </c>
      <c r="Q4595" s="14">
        <f t="shared" si="151"/>
        <v>4.0999999999999996</v>
      </c>
      <c r="R4595" s="169">
        <f t="shared" si="152"/>
        <v>3.5666666666666664</v>
      </c>
    </row>
    <row r="4596" spans="13:18" x14ac:dyDescent="0.2">
      <c r="M4596" s="168" t="s">
        <v>63</v>
      </c>
      <c r="N4596" s="14" t="s">
        <v>64</v>
      </c>
      <c r="O4596" s="167">
        <v>42554</v>
      </c>
      <c r="P4596" s="14">
        <v>13</v>
      </c>
      <c r="Q4596" s="14">
        <f t="shared" si="151"/>
        <v>4</v>
      </c>
      <c r="R4596" s="169">
        <f t="shared" si="152"/>
        <v>3.8333333333333335</v>
      </c>
    </row>
    <row r="4597" spans="13:18" x14ac:dyDescent="0.2">
      <c r="M4597" s="168" t="s">
        <v>63</v>
      </c>
      <c r="N4597" s="14" t="s">
        <v>64</v>
      </c>
      <c r="O4597" s="167">
        <v>42555</v>
      </c>
      <c r="P4597" s="14">
        <v>13.5</v>
      </c>
      <c r="Q4597" s="14">
        <f t="shared" si="151"/>
        <v>3.5</v>
      </c>
      <c r="R4597" s="169">
        <f t="shared" si="152"/>
        <v>3.8666666666666667</v>
      </c>
    </row>
    <row r="4598" spans="13:18" x14ac:dyDescent="0.2">
      <c r="M4598" s="168" t="s">
        <v>63</v>
      </c>
      <c r="N4598" s="14" t="s">
        <v>64</v>
      </c>
      <c r="O4598" s="167">
        <v>42556</v>
      </c>
      <c r="P4598" s="14">
        <v>13.8</v>
      </c>
      <c r="Q4598" s="14">
        <f t="shared" si="151"/>
        <v>3.1999999999999993</v>
      </c>
      <c r="R4598" s="169">
        <f t="shared" si="152"/>
        <v>3.5666666666666664</v>
      </c>
    </row>
    <row r="4599" spans="13:18" x14ac:dyDescent="0.2">
      <c r="M4599" s="168" t="s">
        <v>63</v>
      </c>
      <c r="N4599" s="14" t="s">
        <v>64</v>
      </c>
      <c r="O4599" s="167">
        <v>42557</v>
      </c>
      <c r="P4599" s="14">
        <v>14.9</v>
      </c>
      <c r="Q4599" s="14">
        <f t="shared" si="151"/>
        <v>2.0999999999999996</v>
      </c>
      <c r="R4599" s="169">
        <f t="shared" si="152"/>
        <v>2.9333333333333331</v>
      </c>
    </row>
    <row r="4600" spans="13:18" x14ac:dyDescent="0.2">
      <c r="M4600" s="168" t="s">
        <v>63</v>
      </c>
      <c r="N4600" s="14" t="s">
        <v>64</v>
      </c>
      <c r="O4600" s="167">
        <v>42558</v>
      </c>
      <c r="P4600" s="14">
        <v>14.2</v>
      </c>
      <c r="Q4600" s="14">
        <f t="shared" si="151"/>
        <v>2.8000000000000007</v>
      </c>
      <c r="R4600" s="169">
        <f t="shared" si="152"/>
        <v>2.6999999999999997</v>
      </c>
    </row>
    <row r="4601" spans="13:18" x14ac:dyDescent="0.2">
      <c r="M4601" s="168" t="s">
        <v>63</v>
      </c>
      <c r="N4601" s="14" t="s">
        <v>64</v>
      </c>
      <c r="O4601" s="167">
        <v>42559</v>
      </c>
      <c r="P4601" s="14">
        <v>15.4</v>
      </c>
      <c r="Q4601" s="14">
        <f t="shared" si="151"/>
        <v>1.5999999999999996</v>
      </c>
      <c r="R4601" s="169">
        <f t="shared" si="152"/>
        <v>2.1666666666666665</v>
      </c>
    </row>
    <row r="4602" spans="13:18" x14ac:dyDescent="0.2">
      <c r="M4602" s="168" t="s">
        <v>63</v>
      </c>
      <c r="N4602" s="14" t="s">
        <v>64</v>
      </c>
      <c r="O4602" s="167">
        <v>42560</v>
      </c>
      <c r="P4602" s="14">
        <v>15.1</v>
      </c>
      <c r="Q4602" s="14">
        <f t="shared" si="151"/>
        <v>1.9000000000000004</v>
      </c>
      <c r="R4602" s="169">
        <f t="shared" si="152"/>
        <v>2.1</v>
      </c>
    </row>
    <row r="4603" spans="13:18" x14ac:dyDescent="0.2">
      <c r="M4603" s="168" t="s">
        <v>63</v>
      </c>
      <c r="N4603" s="14" t="s">
        <v>64</v>
      </c>
      <c r="O4603" s="167">
        <v>42561</v>
      </c>
      <c r="P4603" s="14">
        <v>16.600000000000001</v>
      </c>
      <c r="Q4603" s="14">
        <f t="shared" si="151"/>
        <v>0.39999999999999858</v>
      </c>
      <c r="R4603" s="169">
        <f t="shared" si="152"/>
        <v>1.2999999999999996</v>
      </c>
    </row>
    <row r="4604" spans="13:18" x14ac:dyDescent="0.2">
      <c r="M4604" s="168" t="s">
        <v>63</v>
      </c>
      <c r="N4604" s="14" t="s">
        <v>64</v>
      </c>
      <c r="O4604" s="167">
        <v>42562</v>
      </c>
      <c r="P4604" s="14">
        <v>16.2</v>
      </c>
      <c r="Q4604" s="14">
        <f t="shared" si="151"/>
        <v>0.80000000000000071</v>
      </c>
      <c r="R4604" s="169">
        <f t="shared" si="152"/>
        <v>1.0333333333333332</v>
      </c>
    </row>
    <row r="4605" spans="13:18" x14ac:dyDescent="0.2">
      <c r="M4605" s="168" t="s">
        <v>63</v>
      </c>
      <c r="N4605" s="14" t="s">
        <v>64</v>
      </c>
      <c r="O4605" s="167">
        <v>42563</v>
      </c>
      <c r="P4605" s="14">
        <v>16</v>
      </c>
      <c r="Q4605" s="14">
        <f t="shared" si="151"/>
        <v>1</v>
      </c>
      <c r="R4605" s="169">
        <f t="shared" si="152"/>
        <v>0.73333333333333306</v>
      </c>
    </row>
    <row r="4606" spans="13:18" x14ac:dyDescent="0.2">
      <c r="M4606" s="168" t="s">
        <v>63</v>
      </c>
      <c r="N4606" s="14" t="s">
        <v>64</v>
      </c>
      <c r="O4606" s="167">
        <v>42564</v>
      </c>
      <c r="P4606" s="14">
        <v>16.2</v>
      </c>
      <c r="Q4606" s="14">
        <f t="shared" si="151"/>
        <v>0.80000000000000071</v>
      </c>
      <c r="R4606" s="169">
        <f t="shared" si="152"/>
        <v>0.86666666666666714</v>
      </c>
    </row>
    <row r="4607" spans="13:18" x14ac:dyDescent="0.2">
      <c r="M4607" s="168" t="s">
        <v>63</v>
      </c>
      <c r="N4607" s="14" t="s">
        <v>64</v>
      </c>
      <c r="O4607" s="167">
        <v>42565</v>
      </c>
      <c r="P4607" s="14">
        <v>17</v>
      </c>
      <c r="Q4607" s="14">
        <f t="shared" si="151"/>
        <v>0</v>
      </c>
      <c r="R4607" s="169">
        <f t="shared" si="152"/>
        <v>0.6000000000000002</v>
      </c>
    </row>
    <row r="4608" spans="13:18" x14ac:dyDescent="0.2">
      <c r="M4608" s="168" t="s">
        <v>63</v>
      </c>
      <c r="N4608" s="14" t="s">
        <v>64</v>
      </c>
      <c r="O4608" s="167">
        <v>42566</v>
      </c>
      <c r="P4608" s="14">
        <v>17.899999999999999</v>
      </c>
      <c r="Q4608" s="14">
        <f t="shared" si="151"/>
        <v>0</v>
      </c>
      <c r="R4608" s="169">
        <f t="shared" si="152"/>
        <v>0.26666666666666689</v>
      </c>
    </row>
    <row r="4609" spans="13:18" x14ac:dyDescent="0.2">
      <c r="M4609" s="168" t="s">
        <v>63</v>
      </c>
      <c r="N4609" s="14" t="s">
        <v>64</v>
      </c>
      <c r="O4609" s="167">
        <v>42567</v>
      </c>
      <c r="P4609" s="14">
        <v>16.899999999999999</v>
      </c>
      <c r="Q4609" s="14">
        <f t="shared" si="151"/>
        <v>0.10000000000000142</v>
      </c>
      <c r="R4609" s="169">
        <f t="shared" si="152"/>
        <v>3.3333333333333805E-2</v>
      </c>
    </row>
    <row r="4610" spans="13:18" x14ac:dyDescent="0.2">
      <c r="M4610" s="168" t="s">
        <v>63</v>
      </c>
      <c r="N4610" s="14" t="s">
        <v>64</v>
      </c>
      <c r="O4610" s="167">
        <v>42568</v>
      </c>
      <c r="P4610" s="14">
        <v>14.7</v>
      </c>
      <c r="Q4610" s="14">
        <f t="shared" si="151"/>
        <v>2.3000000000000007</v>
      </c>
      <c r="R4610" s="169">
        <f t="shared" si="152"/>
        <v>0.80000000000000071</v>
      </c>
    </row>
    <row r="4611" spans="13:18" x14ac:dyDescent="0.2">
      <c r="M4611" s="168" t="s">
        <v>63</v>
      </c>
      <c r="N4611" s="14" t="s">
        <v>64</v>
      </c>
      <c r="O4611" s="167">
        <v>42569</v>
      </c>
      <c r="P4611" s="14">
        <v>15.3</v>
      </c>
      <c r="Q4611" s="14">
        <f t="shared" si="151"/>
        <v>1.6999999999999993</v>
      </c>
      <c r="R4611" s="169">
        <f t="shared" si="152"/>
        <v>1.3666666666666671</v>
      </c>
    </row>
    <row r="4612" spans="13:18" x14ac:dyDescent="0.2">
      <c r="M4612" s="168" t="s">
        <v>63</v>
      </c>
      <c r="N4612" s="14" t="s">
        <v>64</v>
      </c>
      <c r="O4612" s="167">
        <v>42570</v>
      </c>
      <c r="P4612" s="14">
        <v>16.7</v>
      </c>
      <c r="Q4612" s="14">
        <f t="shared" si="151"/>
        <v>0.30000000000000071</v>
      </c>
      <c r="R4612" s="169">
        <f t="shared" si="152"/>
        <v>1.4333333333333336</v>
      </c>
    </row>
    <row r="4613" spans="13:18" x14ac:dyDescent="0.2">
      <c r="M4613" s="168" t="s">
        <v>63</v>
      </c>
      <c r="N4613" s="14" t="s">
        <v>64</v>
      </c>
      <c r="O4613" s="167">
        <v>42571</v>
      </c>
      <c r="P4613" s="14">
        <v>19.399999999999999</v>
      </c>
      <c r="Q4613" s="14">
        <f t="shared" si="151"/>
        <v>0</v>
      </c>
      <c r="R4613" s="169">
        <f t="shared" si="152"/>
        <v>0.66666666666666663</v>
      </c>
    </row>
    <row r="4614" spans="13:18" x14ac:dyDescent="0.2">
      <c r="M4614" s="168" t="s">
        <v>63</v>
      </c>
      <c r="N4614" s="14" t="s">
        <v>64</v>
      </c>
      <c r="O4614" s="167">
        <v>42572</v>
      </c>
      <c r="P4614" s="14">
        <v>20.100000000000001</v>
      </c>
      <c r="Q4614" s="14">
        <f t="shared" si="151"/>
        <v>0</v>
      </c>
      <c r="R4614" s="169">
        <f t="shared" si="152"/>
        <v>0.10000000000000024</v>
      </c>
    </row>
    <row r="4615" spans="13:18" x14ac:dyDescent="0.2">
      <c r="M4615" s="168" t="s">
        <v>63</v>
      </c>
      <c r="N4615" s="14" t="s">
        <v>64</v>
      </c>
      <c r="O4615" s="167">
        <v>42573</v>
      </c>
      <c r="P4615" s="14">
        <v>20.7</v>
      </c>
      <c r="Q4615" s="14">
        <f t="shared" si="151"/>
        <v>0</v>
      </c>
      <c r="R4615" s="169">
        <f t="shared" si="152"/>
        <v>0</v>
      </c>
    </row>
    <row r="4616" spans="13:18" x14ac:dyDescent="0.2">
      <c r="M4616" s="168" t="s">
        <v>63</v>
      </c>
      <c r="N4616" s="14" t="s">
        <v>64</v>
      </c>
      <c r="O4616" s="167">
        <v>42574</v>
      </c>
      <c r="P4616" s="14">
        <v>20.3</v>
      </c>
      <c r="Q4616" s="14">
        <f t="shared" si="151"/>
        <v>0</v>
      </c>
      <c r="R4616" s="169">
        <f t="shared" si="152"/>
        <v>0</v>
      </c>
    </row>
    <row r="4617" spans="13:18" x14ac:dyDescent="0.2">
      <c r="M4617" s="168" t="s">
        <v>63</v>
      </c>
      <c r="N4617" s="14" t="s">
        <v>64</v>
      </c>
      <c r="O4617" s="167">
        <v>42575</v>
      </c>
      <c r="P4617" s="14">
        <v>21.5</v>
      </c>
      <c r="Q4617" s="14">
        <f t="shared" si="151"/>
        <v>0</v>
      </c>
      <c r="R4617" s="169">
        <f t="shared" si="152"/>
        <v>0</v>
      </c>
    </row>
    <row r="4618" spans="13:18" x14ac:dyDescent="0.2">
      <c r="M4618" s="168" t="s">
        <v>63</v>
      </c>
      <c r="N4618" s="14" t="s">
        <v>64</v>
      </c>
      <c r="O4618" s="167">
        <v>42576</v>
      </c>
      <c r="P4618" s="14">
        <v>20.5</v>
      </c>
      <c r="Q4618" s="14">
        <f t="shared" si="151"/>
        <v>0</v>
      </c>
      <c r="R4618" s="169">
        <f t="shared" si="152"/>
        <v>0</v>
      </c>
    </row>
    <row r="4619" spans="13:18" x14ac:dyDescent="0.2">
      <c r="M4619" s="168" t="s">
        <v>63</v>
      </c>
      <c r="N4619" s="14" t="s">
        <v>64</v>
      </c>
      <c r="O4619" s="167">
        <v>42577</v>
      </c>
      <c r="P4619" s="14">
        <v>17.399999999999999</v>
      </c>
      <c r="Q4619" s="14">
        <f t="shared" si="151"/>
        <v>0</v>
      </c>
      <c r="R4619" s="169">
        <f t="shared" si="152"/>
        <v>0</v>
      </c>
    </row>
    <row r="4620" spans="13:18" x14ac:dyDescent="0.2">
      <c r="M4620" s="168" t="s">
        <v>63</v>
      </c>
      <c r="N4620" s="14" t="s">
        <v>64</v>
      </c>
      <c r="O4620" s="167">
        <v>42578</v>
      </c>
      <c r="P4620" s="14">
        <v>16</v>
      </c>
      <c r="Q4620" s="14">
        <f t="shared" si="151"/>
        <v>1</v>
      </c>
      <c r="R4620" s="169">
        <f t="shared" si="152"/>
        <v>0.33333333333333331</v>
      </c>
    </row>
    <row r="4621" spans="13:18" x14ac:dyDescent="0.2">
      <c r="M4621" s="168" t="s">
        <v>63</v>
      </c>
      <c r="N4621" s="14" t="s">
        <v>64</v>
      </c>
      <c r="O4621" s="167">
        <v>42579</v>
      </c>
      <c r="P4621" s="14">
        <v>17.5</v>
      </c>
      <c r="Q4621" s="14">
        <f t="shared" ref="Q4621:Q4684" si="153">IF($D$45&gt;P4621,$D$45-P4621,0)</f>
        <v>0</v>
      </c>
      <c r="R4621" s="169">
        <f t="shared" si="152"/>
        <v>0.33333333333333331</v>
      </c>
    </row>
    <row r="4622" spans="13:18" x14ac:dyDescent="0.2">
      <c r="M4622" s="168" t="s">
        <v>63</v>
      </c>
      <c r="N4622" s="14" t="s">
        <v>64</v>
      </c>
      <c r="O4622" s="167">
        <v>42580</v>
      </c>
      <c r="P4622" s="14">
        <v>17.2</v>
      </c>
      <c r="Q4622" s="14">
        <f t="shared" si="153"/>
        <v>0</v>
      </c>
      <c r="R4622" s="169">
        <f t="shared" si="152"/>
        <v>0.33333333333333331</v>
      </c>
    </row>
    <row r="4623" spans="13:18" x14ac:dyDescent="0.2">
      <c r="M4623" s="168" t="s">
        <v>63</v>
      </c>
      <c r="N4623" s="14" t="s">
        <v>64</v>
      </c>
      <c r="O4623" s="167">
        <v>42581</v>
      </c>
      <c r="P4623" s="14">
        <v>15.8</v>
      </c>
      <c r="Q4623" s="14">
        <f t="shared" si="153"/>
        <v>1.1999999999999993</v>
      </c>
      <c r="R4623" s="169">
        <f t="shared" ref="R4623:R4686" si="154">AVERAGE(Q4621:Q4623)</f>
        <v>0.39999999999999974</v>
      </c>
    </row>
    <row r="4624" spans="13:18" x14ac:dyDescent="0.2">
      <c r="M4624" s="168" t="s">
        <v>63</v>
      </c>
      <c r="N4624" s="14" t="s">
        <v>64</v>
      </c>
      <c r="O4624" s="167">
        <v>42582</v>
      </c>
      <c r="P4624" s="14">
        <v>13.6</v>
      </c>
      <c r="Q4624" s="14">
        <f t="shared" si="153"/>
        <v>3.4000000000000004</v>
      </c>
      <c r="R4624" s="169">
        <f t="shared" si="154"/>
        <v>1.5333333333333332</v>
      </c>
    </row>
    <row r="4625" spans="13:18" x14ac:dyDescent="0.2">
      <c r="M4625" s="168" t="s">
        <v>63</v>
      </c>
      <c r="N4625" s="14" t="s">
        <v>64</v>
      </c>
      <c r="O4625" s="167">
        <v>42583</v>
      </c>
      <c r="P4625" s="14">
        <v>14.4</v>
      </c>
      <c r="Q4625" s="14">
        <f t="shared" si="153"/>
        <v>2.5999999999999996</v>
      </c>
      <c r="R4625" s="169">
        <f t="shared" si="154"/>
        <v>2.4</v>
      </c>
    </row>
    <row r="4626" spans="13:18" x14ac:dyDescent="0.2">
      <c r="M4626" s="168" t="s">
        <v>63</v>
      </c>
      <c r="N4626" s="14" t="s">
        <v>64</v>
      </c>
      <c r="O4626" s="167">
        <v>42584</v>
      </c>
      <c r="P4626" s="14">
        <v>15.2</v>
      </c>
      <c r="Q4626" s="14">
        <f t="shared" si="153"/>
        <v>1.8000000000000007</v>
      </c>
      <c r="R4626" s="169">
        <f t="shared" si="154"/>
        <v>2.6</v>
      </c>
    </row>
    <row r="4627" spans="13:18" x14ac:dyDescent="0.2">
      <c r="M4627" s="168" t="s">
        <v>63</v>
      </c>
      <c r="N4627" s="14" t="s">
        <v>64</v>
      </c>
      <c r="O4627" s="167">
        <v>42585</v>
      </c>
      <c r="P4627" s="14">
        <v>14.5</v>
      </c>
      <c r="Q4627" s="14">
        <f t="shared" si="153"/>
        <v>2.5</v>
      </c>
      <c r="R4627" s="169">
        <f t="shared" si="154"/>
        <v>2.3000000000000003</v>
      </c>
    </row>
    <row r="4628" spans="13:18" x14ac:dyDescent="0.2">
      <c r="M4628" s="168" t="s">
        <v>63</v>
      </c>
      <c r="N4628" s="14" t="s">
        <v>64</v>
      </c>
      <c r="O4628" s="167">
        <v>42586</v>
      </c>
      <c r="P4628" s="14">
        <v>14.3</v>
      </c>
      <c r="Q4628" s="14">
        <f t="shared" si="153"/>
        <v>2.6999999999999993</v>
      </c>
      <c r="R4628" s="169">
        <f t="shared" si="154"/>
        <v>2.3333333333333335</v>
      </c>
    </row>
    <row r="4629" spans="13:18" x14ac:dyDescent="0.2">
      <c r="M4629" s="168" t="s">
        <v>63</v>
      </c>
      <c r="N4629" s="14" t="s">
        <v>64</v>
      </c>
      <c r="O4629" s="167">
        <v>42587</v>
      </c>
      <c r="P4629" s="14">
        <v>15.8</v>
      </c>
      <c r="Q4629" s="14">
        <f t="shared" si="153"/>
        <v>1.1999999999999993</v>
      </c>
      <c r="R4629" s="169">
        <f t="shared" si="154"/>
        <v>2.1333333333333329</v>
      </c>
    </row>
    <row r="4630" spans="13:18" x14ac:dyDescent="0.2">
      <c r="M4630" s="168" t="s">
        <v>63</v>
      </c>
      <c r="N4630" s="14" t="s">
        <v>64</v>
      </c>
      <c r="O4630" s="167">
        <v>42588</v>
      </c>
      <c r="P4630" s="14">
        <v>14.8</v>
      </c>
      <c r="Q4630" s="14">
        <f t="shared" si="153"/>
        <v>2.1999999999999993</v>
      </c>
      <c r="R4630" s="169">
        <f t="shared" si="154"/>
        <v>2.0333333333333328</v>
      </c>
    </row>
    <row r="4631" spans="13:18" x14ac:dyDescent="0.2">
      <c r="M4631" s="168" t="s">
        <v>63</v>
      </c>
      <c r="N4631" s="14" t="s">
        <v>64</v>
      </c>
      <c r="O4631" s="167">
        <v>42589</v>
      </c>
      <c r="P4631" s="14">
        <v>14.7</v>
      </c>
      <c r="Q4631" s="14">
        <f t="shared" si="153"/>
        <v>2.3000000000000007</v>
      </c>
      <c r="R4631" s="169">
        <f t="shared" si="154"/>
        <v>1.8999999999999997</v>
      </c>
    </row>
    <row r="4632" spans="13:18" x14ac:dyDescent="0.2">
      <c r="M4632" s="168" t="s">
        <v>63</v>
      </c>
      <c r="N4632" s="14" t="s">
        <v>64</v>
      </c>
      <c r="O4632" s="167">
        <v>42590</v>
      </c>
      <c r="P4632" s="14">
        <v>14.3</v>
      </c>
      <c r="Q4632" s="14">
        <f t="shared" si="153"/>
        <v>2.6999999999999993</v>
      </c>
      <c r="R4632" s="169">
        <f t="shared" si="154"/>
        <v>2.4</v>
      </c>
    </row>
    <row r="4633" spans="13:18" x14ac:dyDescent="0.2">
      <c r="M4633" s="168" t="s">
        <v>63</v>
      </c>
      <c r="N4633" s="14" t="s">
        <v>64</v>
      </c>
      <c r="O4633" s="167">
        <v>42591</v>
      </c>
      <c r="P4633" s="14">
        <v>12.2</v>
      </c>
      <c r="Q4633" s="14">
        <f t="shared" si="153"/>
        <v>4.8000000000000007</v>
      </c>
      <c r="R4633" s="169">
        <f t="shared" si="154"/>
        <v>3.2666666666666671</v>
      </c>
    </row>
    <row r="4634" spans="13:18" x14ac:dyDescent="0.2">
      <c r="M4634" s="168" t="s">
        <v>63</v>
      </c>
      <c r="N4634" s="14" t="s">
        <v>64</v>
      </c>
      <c r="O4634" s="167">
        <v>42592</v>
      </c>
      <c r="P4634" s="14">
        <v>8.5</v>
      </c>
      <c r="Q4634" s="14">
        <f t="shared" si="153"/>
        <v>8.5</v>
      </c>
      <c r="R4634" s="169">
        <f t="shared" si="154"/>
        <v>5.333333333333333</v>
      </c>
    </row>
    <row r="4635" spans="13:18" x14ac:dyDescent="0.2">
      <c r="M4635" s="168" t="s">
        <v>63</v>
      </c>
      <c r="N4635" s="14" t="s">
        <v>64</v>
      </c>
      <c r="O4635" s="167">
        <v>42593</v>
      </c>
      <c r="P4635" s="14">
        <v>9.6999999999999993</v>
      </c>
      <c r="Q4635" s="14">
        <f t="shared" si="153"/>
        <v>7.3000000000000007</v>
      </c>
      <c r="R4635" s="169">
        <f t="shared" si="154"/>
        <v>6.8666666666666671</v>
      </c>
    </row>
    <row r="4636" spans="13:18" x14ac:dyDescent="0.2">
      <c r="M4636" s="168" t="s">
        <v>63</v>
      </c>
      <c r="N4636" s="14" t="s">
        <v>64</v>
      </c>
      <c r="O4636" s="167">
        <v>42594</v>
      </c>
      <c r="P4636" s="14">
        <v>10.3</v>
      </c>
      <c r="Q4636" s="14">
        <f t="shared" si="153"/>
        <v>6.6999999999999993</v>
      </c>
      <c r="R4636" s="169">
        <f t="shared" si="154"/>
        <v>7.5</v>
      </c>
    </row>
    <row r="4637" spans="13:18" x14ac:dyDescent="0.2">
      <c r="M4637" s="168" t="s">
        <v>63</v>
      </c>
      <c r="N4637" s="14" t="s">
        <v>64</v>
      </c>
      <c r="O4637" s="167">
        <v>42595</v>
      </c>
      <c r="P4637" s="14">
        <v>15.6</v>
      </c>
      <c r="Q4637" s="14">
        <f t="shared" si="153"/>
        <v>1.4000000000000004</v>
      </c>
      <c r="R4637" s="169">
        <f t="shared" si="154"/>
        <v>5.1333333333333337</v>
      </c>
    </row>
    <row r="4638" spans="13:18" x14ac:dyDescent="0.2">
      <c r="M4638" s="168" t="s">
        <v>63</v>
      </c>
      <c r="N4638" s="14" t="s">
        <v>64</v>
      </c>
      <c r="O4638" s="167">
        <v>42596</v>
      </c>
      <c r="P4638" s="14">
        <v>14</v>
      </c>
      <c r="Q4638" s="14">
        <f t="shared" si="153"/>
        <v>3</v>
      </c>
      <c r="R4638" s="169">
        <f t="shared" si="154"/>
        <v>3.6999999999999997</v>
      </c>
    </row>
    <row r="4639" spans="13:18" x14ac:dyDescent="0.2">
      <c r="M4639" s="168" t="s">
        <v>63</v>
      </c>
      <c r="N4639" s="14" t="s">
        <v>64</v>
      </c>
      <c r="O4639" s="167">
        <v>42597</v>
      </c>
      <c r="P4639" s="14">
        <v>13.7</v>
      </c>
      <c r="Q4639" s="14">
        <f t="shared" si="153"/>
        <v>3.3000000000000007</v>
      </c>
      <c r="R4639" s="169">
        <f t="shared" si="154"/>
        <v>2.5666666666666669</v>
      </c>
    </row>
    <row r="4640" spans="13:18" x14ac:dyDescent="0.2">
      <c r="M4640" s="168" t="s">
        <v>63</v>
      </c>
      <c r="N4640" s="14" t="s">
        <v>64</v>
      </c>
      <c r="O4640" s="167">
        <v>42598</v>
      </c>
      <c r="P4640" s="14">
        <v>16.8</v>
      </c>
      <c r="Q4640" s="14">
        <f t="shared" si="153"/>
        <v>0.19999999999999929</v>
      </c>
      <c r="R4640" s="169">
        <f t="shared" si="154"/>
        <v>2.1666666666666665</v>
      </c>
    </row>
    <row r="4641" spans="13:18" x14ac:dyDescent="0.2">
      <c r="M4641" s="168" t="s">
        <v>63</v>
      </c>
      <c r="N4641" s="14" t="s">
        <v>64</v>
      </c>
      <c r="O4641" s="167">
        <v>42599</v>
      </c>
      <c r="P4641" s="14">
        <v>16</v>
      </c>
      <c r="Q4641" s="14">
        <f t="shared" si="153"/>
        <v>1</v>
      </c>
      <c r="R4641" s="169">
        <f t="shared" si="154"/>
        <v>1.5</v>
      </c>
    </row>
    <row r="4642" spans="13:18" x14ac:dyDescent="0.2">
      <c r="M4642" s="168" t="s">
        <v>63</v>
      </c>
      <c r="N4642" s="14" t="s">
        <v>64</v>
      </c>
      <c r="O4642" s="167">
        <v>42600</v>
      </c>
      <c r="P4642" s="14">
        <v>16.2</v>
      </c>
      <c r="Q4642" s="14">
        <f t="shared" si="153"/>
        <v>0.80000000000000071</v>
      </c>
      <c r="R4642" s="169">
        <f t="shared" si="154"/>
        <v>0.66666666666666663</v>
      </c>
    </row>
    <row r="4643" spans="13:18" x14ac:dyDescent="0.2">
      <c r="M4643" s="168" t="s">
        <v>63</v>
      </c>
      <c r="N4643" s="14" t="s">
        <v>64</v>
      </c>
      <c r="O4643" s="167">
        <v>42601</v>
      </c>
      <c r="P4643" s="14">
        <v>14.4</v>
      </c>
      <c r="Q4643" s="14">
        <f t="shared" si="153"/>
        <v>2.5999999999999996</v>
      </c>
      <c r="R4643" s="169">
        <f t="shared" si="154"/>
        <v>1.4666666666666668</v>
      </c>
    </row>
    <row r="4644" spans="13:18" x14ac:dyDescent="0.2">
      <c r="M4644" s="168" t="s">
        <v>63</v>
      </c>
      <c r="N4644" s="14" t="s">
        <v>64</v>
      </c>
      <c r="O4644" s="167">
        <v>42602</v>
      </c>
      <c r="P4644" s="14">
        <v>15.8</v>
      </c>
      <c r="Q4644" s="14">
        <f t="shared" si="153"/>
        <v>1.1999999999999993</v>
      </c>
      <c r="R4644" s="169">
        <f t="shared" si="154"/>
        <v>1.5333333333333332</v>
      </c>
    </row>
    <row r="4645" spans="13:18" x14ac:dyDescent="0.2">
      <c r="M4645" s="168" t="s">
        <v>63</v>
      </c>
      <c r="N4645" s="14" t="s">
        <v>64</v>
      </c>
      <c r="O4645" s="167">
        <v>42603</v>
      </c>
      <c r="P4645" s="14">
        <v>15.9</v>
      </c>
      <c r="Q4645" s="14">
        <f t="shared" si="153"/>
        <v>1.0999999999999996</v>
      </c>
      <c r="R4645" s="169">
        <f t="shared" si="154"/>
        <v>1.6333333333333329</v>
      </c>
    </row>
    <row r="4646" spans="13:18" x14ac:dyDescent="0.2">
      <c r="M4646" s="168" t="s">
        <v>63</v>
      </c>
      <c r="N4646" s="14" t="s">
        <v>64</v>
      </c>
      <c r="O4646" s="167">
        <v>42604</v>
      </c>
      <c r="P4646" s="14">
        <v>14.3</v>
      </c>
      <c r="Q4646" s="14">
        <f t="shared" si="153"/>
        <v>2.6999999999999993</v>
      </c>
      <c r="R4646" s="169">
        <f t="shared" si="154"/>
        <v>1.6666666666666661</v>
      </c>
    </row>
    <row r="4647" spans="13:18" x14ac:dyDescent="0.2">
      <c r="M4647" s="168" t="s">
        <v>63</v>
      </c>
      <c r="N4647" s="14" t="s">
        <v>64</v>
      </c>
      <c r="O4647" s="167">
        <v>42605</v>
      </c>
      <c r="P4647" s="14">
        <v>16.600000000000001</v>
      </c>
      <c r="Q4647" s="14">
        <f t="shared" si="153"/>
        <v>0.39999999999999858</v>
      </c>
      <c r="R4647" s="169">
        <f t="shared" si="154"/>
        <v>1.3999999999999992</v>
      </c>
    </row>
    <row r="4648" spans="13:18" x14ac:dyDescent="0.2">
      <c r="M4648" s="168" t="s">
        <v>63</v>
      </c>
      <c r="N4648" s="14" t="s">
        <v>64</v>
      </c>
      <c r="O4648" s="167">
        <v>42606</v>
      </c>
      <c r="P4648" s="14">
        <v>14.6</v>
      </c>
      <c r="Q4648" s="14">
        <f t="shared" si="153"/>
        <v>2.4000000000000004</v>
      </c>
      <c r="R4648" s="169">
        <f t="shared" si="154"/>
        <v>1.8333333333333328</v>
      </c>
    </row>
    <row r="4649" spans="13:18" x14ac:dyDescent="0.2">
      <c r="M4649" s="168" t="s">
        <v>63</v>
      </c>
      <c r="N4649" s="14" t="s">
        <v>64</v>
      </c>
      <c r="O4649" s="167">
        <v>42607</v>
      </c>
      <c r="P4649" s="14">
        <v>17.5</v>
      </c>
      <c r="Q4649" s="14">
        <f t="shared" si="153"/>
        <v>0</v>
      </c>
      <c r="R4649" s="169">
        <f t="shared" si="154"/>
        <v>0.93333333333333302</v>
      </c>
    </row>
    <row r="4650" spans="13:18" x14ac:dyDescent="0.2">
      <c r="M4650" s="168" t="s">
        <v>63</v>
      </c>
      <c r="N4650" s="14" t="s">
        <v>64</v>
      </c>
      <c r="O4650" s="167">
        <v>42608</v>
      </c>
      <c r="P4650" s="14">
        <v>17.600000000000001</v>
      </c>
      <c r="Q4650" s="14">
        <f t="shared" si="153"/>
        <v>0</v>
      </c>
      <c r="R4650" s="169">
        <f t="shared" si="154"/>
        <v>0.80000000000000016</v>
      </c>
    </row>
    <row r="4651" spans="13:18" x14ac:dyDescent="0.2">
      <c r="M4651" s="168" t="s">
        <v>63</v>
      </c>
      <c r="N4651" s="14" t="s">
        <v>64</v>
      </c>
      <c r="O4651" s="167">
        <v>42609</v>
      </c>
      <c r="P4651" s="14">
        <v>15.2</v>
      </c>
      <c r="Q4651" s="14">
        <f t="shared" si="153"/>
        <v>1.8000000000000007</v>
      </c>
      <c r="R4651" s="169">
        <f t="shared" si="154"/>
        <v>0.6000000000000002</v>
      </c>
    </row>
    <row r="4652" spans="13:18" x14ac:dyDescent="0.2">
      <c r="M4652" s="168" t="s">
        <v>63</v>
      </c>
      <c r="N4652" s="14" t="s">
        <v>64</v>
      </c>
      <c r="O4652" s="167">
        <v>42610</v>
      </c>
      <c r="P4652" s="14">
        <v>10.8</v>
      </c>
      <c r="Q4652" s="14">
        <f t="shared" si="153"/>
        <v>6.1999999999999993</v>
      </c>
      <c r="R4652" s="169">
        <f t="shared" si="154"/>
        <v>2.6666666666666665</v>
      </c>
    </row>
    <row r="4653" spans="13:18" x14ac:dyDescent="0.2">
      <c r="M4653" s="168" t="s">
        <v>63</v>
      </c>
      <c r="N4653" s="14" t="s">
        <v>64</v>
      </c>
      <c r="O4653" s="167">
        <v>42611</v>
      </c>
      <c r="P4653" s="14">
        <v>9.3000000000000007</v>
      </c>
      <c r="Q4653" s="14">
        <f t="shared" si="153"/>
        <v>7.6999999999999993</v>
      </c>
      <c r="R4653" s="169">
        <f t="shared" si="154"/>
        <v>5.2333333333333334</v>
      </c>
    </row>
    <row r="4654" spans="13:18" x14ac:dyDescent="0.2">
      <c r="M4654" s="168" t="s">
        <v>63</v>
      </c>
      <c r="N4654" s="14" t="s">
        <v>64</v>
      </c>
      <c r="O4654" s="167">
        <v>42612</v>
      </c>
      <c r="P4654" s="14">
        <v>11.5</v>
      </c>
      <c r="Q4654" s="14">
        <f t="shared" si="153"/>
        <v>5.5</v>
      </c>
      <c r="R4654" s="169">
        <f t="shared" si="154"/>
        <v>6.4666666666666659</v>
      </c>
    </row>
    <row r="4655" spans="13:18" x14ac:dyDescent="0.2">
      <c r="M4655" s="168" t="s">
        <v>63</v>
      </c>
      <c r="N4655" s="14" t="s">
        <v>64</v>
      </c>
      <c r="O4655" s="167">
        <v>42613</v>
      </c>
      <c r="P4655" s="14">
        <v>15</v>
      </c>
      <c r="Q4655" s="14">
        <f t="shared" si="153"/>
        <v>2</v>
      </c>
      <c r="R4655" s="169">
        <f t="shared" si="154"/>
        <v>5.0666666666666664</v>
      </c>
    </row>
    <row r="4656" spans="13:18" x14ac:dyDescent="0.2">
      <c r="M4656" s="168" t="s">
        <v>63</v>
      </c>
      <c r="N4656" s="14" t="s">
        <v>64</v>
      </c>
      <c r="O4656" s="167">
        <v>42614</v>
      </c>
      <c r="P4656" s="14">
        <v>15.9</v>
      </c>
      <c r="Q4656" s="14">
        <f t="shared" si="153"/>
        <v>1.0999999999999996</v>
      </c>
      <c r="R4656" s="169">
        <f t="shared" si="154"/>
        <v>2.8666666666666667</v>
      </c>
    </row>
    <row r="4657" spans="13:18" x14ac:dyDescent="0.2">
      <c r="M4657" s="168" t="s">
        <v>63</v>
      </c>
      <c r="N4657" s="14" t="s">
        <v>64</v>
      </c>
      <c r="O4657" s="167">
        <v>42615</v>
      </c>
      <c r="P4657" s="14">
        <v>14.1</v>
      </c>
      <c r="Q4657" s="14">
        <f t="shared" si="153"/>
        <v>2.9000000000000004</v>
      </c>
      <c r="R4657" s="169">
        <f t="shared" si="154"/>
        <v>2</v>
      </c>
    </row>
    <row r="4658" spans="13:18" x14ac:dyDescent="0.2">
      <c r="M4658" s="168" t="s">
        <v>63</v>
      </c>
      <c r="N4658" s="14" t="s">
        <v>64</v>
      </c>
      <c r="O4658" s="167">
        <v>42616</v>
      </c>
      <c r="P4658" s="14">
        <v>14.2</v>
      </c>
      <c r="Q4658" s="14">
        <f t="shared" si="153"/>
        <v>2.8000000000000007</v>
      </c>
      <c r="R4658" s="169">
        <f t="shared" si="154"/>
        <v>2.2666666666666671</v>
      </c>
    </row>
    <row r="4659" spans="13:18" x14ac:dyDescent="0.2">
      <c r="M4659" s="168" t="s">
        <v>63</v>
      </c>
      <c r="N4659" s="14" t="s">
        <v>64</v>
      </c>
      <c r="O4659" s="167">
        <v>42617</v>
      </c>
      <c r="P4659" s="14">
        <v>10.7</v>
      </c>
      <c r="Q4659" s="14">
        <f t="shared" si="153"/>
        <v>6.3000000000000007</v>
      </c>
      <c r="R4659" s="169">
        <f t="shared" si="154"/>
        <v>4.0000000000000009</v>
      </c>
    </row>
    <row r="4660" spans="13:18" x14ac:dyDescent="0.2">
      <c r="M4660" s="168" t="s">
        <v>63</v>
      </c>
      <c r="N4660" s="14" t="s">
        <v>64</v>
      </c>
      <c r="O4660" s="167">
        <v>42618</v>
      </c>
      <c r="P4660" s="14">
        <v>11.2</v>
      </c>
      <c r="Q4660" s="14">
        <f t="shared" si="153"/>
        <v>5.8000000000000007</v>
      </c>
      <c r="R4660" s="169">
        <f t="shared" si="154"/>
        <v>4.9666666666666677</v>
      </c>
    </row>
    <row r="4661" spans="13:18" x14ac:dyDescent="0.2">
      <c r="M4661" s="168" t="s">
        <v>63</v>
      </c>
      <c r="N4661" s="14" t="s">
        <v>64</v>
      </c>
      <c r="O4661" s="167">
        <v>42619</v>
      </c>
      <c r="P4661" s="14">
        <v>15.1</v>
      </c>
      <c r="Q4661" s="14">
        <f t="shared" si="153"/>
        <v>1.9000000000000004</v>
      </c>
      <c r="R4661" s="169">
        <f t="shared" si="154"/>
        <v>4.666666666666667</v>
      </c>
    </row>
    <row r="4662" spans="13:18" x14ac:dyDescent="0.2">
      <c r="M4662" s="168" t="s">
        <v>63</v>
      </c>
      <c r="N4662" s="14" t="s">
        <v>64</v>
      </c>
      <c r="O4662" s="167">
        <v>42620</v>
      </c>
      <c r="P4662" s="14">
        <v>17</v>
      </c>
      <c r="Q4662" s="14">
        <f t="shared" si="153"/>
        <v>0</v>
      </c>
      <c r="R4662" s="169">
        <f t="shared" si="154"/>
        <v>2.5666666666666669</v>
      </c>
    </row>
    <row r="4663" spans="13:18" x14ac:dyDescent="0.2">
      <c r="M4663" s="168" t="s">
        <v>63</v>
      </c>
      <c r="N4663" s="14" t="s">
        <v>64</v>
      </c>
      <c r="O4663" s="167">
        <v>42621</v>
      </c>
      <c r="P4663" s="14">
        <v>15.4</v>
      </c>
      <c r="Q4663" s="14">
        <f t="shared" si="153"/>
        <v>1.5999999999999996</v>
      </c>
      <c r="R4663" s="169">
        <f t="shared" si="154"/>
        <v>1.1666666666666667</v>
      </c>
    </row>
    <row r="4664" spans="13:18" x14ac:dyDescent="0.2">
      <c r="M4664" s="168" t="s">
        <v>63</v>
      </c>
      <c r="N4664" s="14" t="s">
        <v>64</v>
      </c>
      <c r="O4664" s="167">
        <v>42622</v>
      </c>
      <c r="P4664" s="14">
        <v>16</v>
      </c>
      <c r="Q4664" s="14">
        <f t="shared" si="153"/>
        <v>1</v>
      </c>
      <c r="R4664" s="169">
        <f t="shared" si="154"/>
        <v>0.86666666666666659</v>
      </c>
    </row>
    <row r="4665" spans="13:18" x14ac:dyDescent="0.2">
      <c r="M4665" s="168" t="s">
        <v>63</v>
      </c>
      <c r="N4665" s="14" t="s">
        <v>64</v>
      </c>
      <c r="O4665" s="167">
        <v>42623</v>
      </c>
      <c r="P4665" s="14">
        <v>16.100000000000001</v>
      </c>
      <c r="Q4665" s="14">
        <f t="shared" si="153"/>
        <v>0.89999999999999858</v>
      </c>
      <c r="R4665" s="169">
        <f t="shared" si="154"/>
        <v>1.1666666666666661</v>
      </c>
    </row>
    <row r="4666" spans="13:18" x14ac:dyDescent="0.2">
      <c r="M4666" s="168" t="s">
        <v>63</v>
      </c>
      <c r="N4666" s="14" t="s">
        <v>64</v>
      </c>
      <c r="O4666" s="167">
        <v>42624</v>
      </c>
      <c r="P4666" s="14">
        <v>15.9</v>
      </c>
      <c r="Q4666" s="14">
        <f t="shared" si="153"/>
        <v>1.0999999999999996</v>
      </c>
      <c r="R4666" s="169">
        <f t="shared" si="154"/>
        <v>0.99999999999999944</v>
      </c>
    </row>
    <row r="4667" spans="13:18" x14ac:dyDescent="0.2">
      <c r="M4667" s="168" t="s">
        <v>63</v>
      </c>
      <c r="N4667" s="14" t="s">
        <v>64</v>
      </c>
      <c r="O4667" s="167">
        <v>42625</v>
      </c>
      <c r="P4667" s="14">
        <v>11.4</v>
      </c>
      <c r="Q4667" s="14">
        <f t="shared" si="153"/>
        <v>5.6</v>
      </c>
      <c r="R4667" s="169">
        <f t="shared" si="154"/>
        <v>2.5333333333333328</v>
      </c>
    </row>
    <row r="4668" spans="13:18" x14ac:dyDescent="0.2">
      <c r="M4668" s="168" t="s">
        <v>63</v>
      </c>
      <c r="N4668" s="14" t="s">
        <v>64</v>
      </c>
      <c r="O4668" s="167">
        <v>42626</v>
      </c>
      <c r="P4668" s="14">
        <v>15.8</v>
      </c>
      <c r="Q4668" s="14">
        <f t="shared" si="153"/>
        <v>1.1999999999999993</v>
      </c>
      <c r="R4668" s="169">
        <f t="shared" si="154"/>
        <v>2.6333333333333329</v>
      </c>
    </row>
    <row r="4669" spans="13:18" x14ac:dyDescent="0.2">
      <c r="M4669" s="168" t="s">
        <v>63</v>
      </c>
      <c r="N4669" s="14" t="s">
        <v>64</v>
      </c>
      <c r="O4669" s="167">
        <v>42627</v>
      </c>
      <c r="P4669" s="14">
        <v>16.2</v>
      </c>
      <c r="Q4669" s="14">
        <f t="shared" si="153"/>
        <v>0.80000000000000071</v>
      </c>
      <c r="R4669" s="169">
        <f t="shared" si="154"/>
        <v>2.5333333333333332</v>
      </c>
    </row>
    <row r="4670" spans="13:18" x14ac:dyDescent="0.2">
      <c r="M4670" s="168" t="s">
        <v>63</v>
      </c>
      <c r="N4670" s="14" t="s">
        <v>64</v>
      </c>
      <c r="O4670" s="167">
        <v>42628</v>
      </c>
      <c r="P4670" s="14">
        <v>15.8</v>
      </c>
      <c r="Q4670" s="14">
        <f t="shared" si="153"/>
        <v>1.1999999999999993</v>
      </c>
      <c r="R4670" s="169">
        <f t="shared" si="154"/>
        <v>1.0666666666666664</v>
      </c>
    </row>
    <row r="4671" spans="13:18" x14ac:dyDescent="0.2">
      <c r="M4671" s="168" t="s">
        <v>63</v>
      </c>
      <c r="N4671" s="14" t="s">
        <v>64</v>
      </c>
      <c r="O4671" s="167">
        <v>42629</v>
      </c>
      <c r="P4671" s="14">
        <v>13.5</v>
      </c>
      <c r="Q4671" s="14">
        <f t="shared" si="153"/>
        <v>3.5</v>
      </c>
      <c r="R4671" s="169">
        <f t="shared" si="154"/>
        <v>1.8333333333333333</v>
      </c>
    </row>
    <row r="4672" spans="13:18" x14ac:dyDescent="0.2">
      <c r="M4672" s="168" t="s">
        <v>63</v>
      </c>
      <c r="N4672" s="14" t="s">
        <v>64</v>
      </c>
      <c r="O4672" s="167">
        <v>42630</v>
      </c>
      <c r="P4672" s="14">
        <v>14</v>
      </c>
      <c r="Q4672" s="14">
        <f t="shared" si="153"/>
        <v>3</v>
      </c>
      <c r="R4672" s="169">
        <f t="shared" si="154"/>
        <v>2.5666666666666664</v>
      </c>
    </row>
    <row r="4673" spans="13:18" x14ac:dyDescent="0.2">
      <c r="M4673" s="168" t="s">
        <v>63</v>
      </c>
      <c r="N4673" s="14" t="s">
        <v>64</v>
      </c>
      <c r="O4673" s="167">
        <v>42631</v>
      </c>
      <c r="P4673" s="14">
        <v>14</v>
      </c>
      <c r="Q4673" s="14">
        <f t="shared" si="153"/>
        <v>3</v>
      </c>
      <c r="R4673" s="169">
        <f t="shared" si="154"/>
        <v>3.1666666666666665</v>
      </c>
    </row>
    <row r="4674" spans="13:18" x14ac:dyDescent="0.2">
      <c r="M4674" s="168" t="s">
        <v>63</v>
      </c>
      <c r="N4674" s="14" t="s">
        <v>64</v>
      </c>
      <c r="O4674" s="167">
        <v>42632</v>
      </c>
      <c r="P4674" s="14">
        <v>11.7</v>
      </c>
      <c r="Q4674" s="14">
        <f t="shared" si="153"/>
        <v>5.3000000000000007</v>
      </c>
      <c r="R4674" s="169">
        <f t="shared" si="154"/>
        <v>3.7666666666666671</v>
      </c>
    </row>
    <row r="4675" spans="13:18" x14ac:dyDescent="0.2">
      <c r="M4675" s="168" t="s">
        <v>63</v>
      </c>
      <c r="N4675" s="14" t="s">
        <v>64</v>
      </c>
      <c r="O4675" s="167">
        <v>42633</v>
      </c>
      <c r="P4675" s="14">
        <v>13.4</v>
      </c>
      <c r="Q4675" s="14">
        <f t="shared" si="153"/>
        <v>3.5999999999999996</v>
      </c>
      <c r="R4675" s="169">
        <f t="shared" si="154"/>
        <v>3.9666666666666668</v>
      </c>
    </row>
    <row r="4676" spans="13:18" x14ac:dyDescent="0.2">
      <c r="M4676" s="168" t="s">
        <v>63</v>
      </c>
      <c r="N4676" s="14" t="s">
        <v>64</v>
      </c>
      <c r="O4676" s="167">
        <v>42634</v>
      </c>
      <c r="P4676" s="14">
        <v>14.5</v>
      </c>
      <c r="Q4676" s="14">
        <f t="shared" si="153"/>
        <v>2.5</v>
      </c>
      <c r="R4676" s="169">
        <f t="shared" si="154"/>
        <v>3.8000000000000003</v>
      </c>
    </row>
    <row r="4677" spans="13:18" x14ac:dyDescent="0.2">
      <c r="M4677" s="168" t="s">
        <v>63</v>
      </c>
      <c r="N4677" s="14" t="s">
        <v>64</v>
      </c>
      <c r="O4677" s="167">
        <v>42635</v>
      </c>
      <c r="P4677" s="14">
        <v>13.3</v>
      </c>
      <c r="Q4677" s="14">
        <f t="shared" si="153"/>
        <v>3.6999999999999993</v>
      </c>
      <c r="R4677" s="169">
        <f t="shared" si="154"/>
        <v>3.2666666666666662</v>
      </c>
    </row>
    <row r="4678" spans="13:18" x14ac:dyDescent="0.2">
      <c r="M4678" s="168" t="s">
        <v>63</v>
      </c>
      <c r="N4678" s="14" t="s">
        <v>64</v>
      </c>
      <c r="O4678" s="167">
        <v>42636</v>
      </c>
      <c r="P4678" s="14">
        <v>11.4</v>
      </c>
      <c r="Q4678" s="14">
        <f t="shared" si="153"/>
        <v>5.6</v>
      </c>
      <c r="R4678" s="169">
        <f t="shared" si="154"/>
        <v>3.9333333333333331</v>
      </c>
    </row>
    <row r="4679" spans="13:18" x14ac:dyDescent="0.2">
      <c r="M4679" s="168" t="s">
        <v>63</v>
      </c>
      <c r="N4679" s="14" t="s">
        <v>64</v>
      </c>
      <c r="O4679" s="167">
        <v>42637</v>
      </c>
      <c r="P4679" s="14">
        <v>11</v>
      </c>
      <c r="Q4679" s="14">
        <f t="shared" si="153"/>
        <v>6</v>
      </c>
      <c r="R4679" s="169">
        <f t="shared" si="154"/>
        <v>5.0999999999999996</v>
      </c>
    </row>
    <row r="4680" spans="13:18" x14ac:dyDescent="0.2">
      <c r="M4680" s="168" t="s">
        <v>63</v>
      </c>
      <c r="N4680" s="14" t="s">
        <v>64</v>
      </c>
      <c r="O4680" s="167">
        <v>42638</v>
      </c>
      <c r="P4680" s="14">
        <v>14.5</v>
      </c>
      <c r="Q4680" s="14">
        <f t="shared" si="153"/>
        <v>2.5</v>
      </c>
      <c r="R4680" s="169">
        <f t="shared" si="154"/>
        <v>4.7</v>
      </c>
    </row>
    <row r="4681" spans="13:18" x14ac:dyDescent="0.2">
      <c r="M4681" s="168" t="s">
        <v>63</v>
      </c>
      <c r="N4681" s="14" t="s">
        <v>64</v>
      </c>
      <c r="O4681" s="167">
        <v>42639</v>
      </c>
      <c r="P4681" s="14">
        <v>12.1</v>
      </c>
      <c r="Q4681" s="14">
        <f t="shared" si="153"/>
        <v>4.9000000000000004</v>
      </c>
      <c r="R4681" s="169">
        <f t="shared" si="154"/>
        <v>4.4666666666666668</v>
      </c>
    </row>
    <row r="4682" spans="13:18" x14ac:dyDescent="0.2">
      <c r="M4682" s="168" t="s">
        <v>63</v>
      </c>
      <c r="N4682" s="14" t="s">
        <v>64</v>
      </c>
      <c r="O4682" s="167">
        <v>42640</v>
      </c>
      <c r="P4682" s="14">
        <v>12.1</v>
      </c>
      <c r="Q4682" s="14">
        <f t="shared" si="153"/>
        <v>4.9000000000000004</v>
      </c>
      <c r="R4682" s="169">
        <f t="shared" si="154"/>
        <v>4.1000000000000005</v>
      </c>
    </row>
    <row r="4683" spans="13:18" x14ac:dyDescent="0.2">
      <c r="M4683" s="168" t="s">
        <v>63</v>
      </c>
      <c r="N4683" s="14" t="s">
        <v>64</v>
      </c>
      <c r="O4683" s="167">
        <v>42641</v>
      </c>
      <c r="P4683" s="14">
        <v>12.4</v>
      </c>
      <c r="Q4683" s="14">
        <f t="shared" si="153"/>
        <v>4.5999999999999996</v>
      </c>
      <c r="R4683" s="169">
        <f t="shared" si="154"/>
        <v>4.8</v>
      </c>
    </row>
    <row r="4684" spans="13:18" x14ac:dyDescent="0.2">
      <c r="M4684" s="168" t="s">
        <v>63</v>
      </c>
      <c r="N4684" s="14" t="s">
        <v>64</v>
      </c>
      <c r="O4684" s="167">
        <v>42642</v>
      </c>
      <c r="P4684" s="14">
        <v>11.8</v>
      </c>
      <c r="Q4684" s="14">
        <f t="shared" si="153"/>
        <v>5.1999999999999993</v>
      </c>
      <c r="R4684" s="169">
        <f t="shared" si="154"/>
        <v>4.8999999999999995</v>
      </c>
    </row>
    <row r="4685" spans="13:18" x14ac:dyDescent="0.2">
      <c r="M4685" s="168" t="s">
        <v>63</v>
      </c>
      <c r="N4685" s="14" t="s">
        <v>64</v>
      </c>
      <c r="O4685" s="167">
        <v>42643</v>
      </c>
      <c r="P4685" s="14">
        <v>10.3</v>
      </c>
      <c r="Q4685" s="14">
        <f t="shared" ref="Q4685:Q4748" si="155">IF($D$45&gt;P4685,$D$45-P4685,0)</f>
        <v>6.6999999999999993</v>
      </c>
      <c r="R4685" s="169">
        <f t="shared" si="154"/>
        <v>5.5</v>
      </c>
    </row>
    <row r="4686" spans="13:18" x14ac:dyDescent="0.2">
      <c r="M4686" s="168" t="s">
        <v>63</v>
      </c>
      <c r="N4686" s="14" t="s">
        <v>64</v>
      </c>
      <c r="O4686" s="167">
        <v>42644</v>
      </c>
      <c r="P4686" s="14">
        <v>6.9</v>
      </c>
      <c r="Q4686" s="14">
        <f t="shared" si="155"/>
        <v>10.1</v>
      </c>
      <c r="R4686" s="169">
        <f t="shared" si="154"/>
        <v>7.333333333333333</v>
      </c>
    </row>
    <row r="4687" spans="13:18" x14ac:dyDescent="0.2">
      <c r="M4687" s="168" t="s">
        <v>63</v>
      </c>
      <c r="N4687" s="14" t="s">
        <v>64</v>
      </c>
      <c r="O4687" s="167">
        <v>42645</v>
      </c>
      <c r="P4687" s="14">
        <v>4.9000000000000004</v>
      </c>
      <c r="Q4687" s="14">
        <f t="shared" si="155"/>
        <v>12.1</v>
      </c>
      <c r="R4687" s="169">
        <f t="shared" ref="R4687:R4750" si="156">AVERAGE(Q4685:Q4687)</f>
        <v>9.6333333333333329</v>
      </c>
    </row>
    <row r="4688" spans="13:18" x14ac:dyDescent="0.2">
      <c r="M4688" s="168" t="s">
        <v>63</v>
      </c>
      <c r="N4688" s="14" t="s">
        <v>64</v>
      </c>
      <c r="O4688" s="167">
        <v>42646</v>
      </c>
      <c r="P4688" s="14">
        <v>3.2</v>
      </c>
      <c r="Q4688" s="14">
        <f t="shared" si="155"/>
        <v>13.8</v>
      </c>
      <c r="R4688" s="169">
        <f t="shared" si="156"/>
        <v>12</v>
      </c>
    </row>
    <row r="4689" spans="13:18" x14ac:dyDescent="0.2">
      <c r="M4689" s="168" t="s">
        <v>63</v>
      </c>
      <c r="N4689" s="14" t="s">
        <v>64</v>
      </c>
      <c r="O4689" s="167">
        <v>42647</v>
      </c>
      <c r="P4689" s="14">
        <v>2.7</v>
      </c>
      <c r="Q4689" s="14">
        <f t="shared" si="155"/>
        <v>14.3</v>
      </c>
      <c r="R4689" s="169">
        <f t="shared" si="156"/>
        <v>13.4</v>
      </c>
    </row>
    <row r="4690" spans="13:18" x14ac:dyDescent="0.2">
      <c r="M4690" s="168" t="s">
        <v>63</v>
      </c>
      <c r="N4690" s="14" t="s">
        <v>64</v>
      </c>
      <c r="O4690" s="167">
        <v>42648</v>
      </c>
      <c r="P4690" s="14">
        <v>1.6</v>
      </c>
      <c r="Q4690" s="14">
        <f t="shared" si="155"/>
        <v>15.4</v>
      </c>
      <c r="R4690" s="169">
        <f t="shared" si="156"/>
        <v>14.5</v>
      </c>
    </row>
    <row r="4691" spans="13:18" x14ac:dyDescent="0.2">
      <c r="M4691" s="168" t="s">
        <v>63</v>
      </c>
      <c r="N4691" s="14" t="s">
        <v>64</v>
      </c>
      <c r="O4691" s="167">
        <v>42649</v>
      </c>
      <c r="P4691" s="14">
        <v>3.8</v>
      </c>
      <c r="Q4691" s="14">
        <f t="shared" si="155"/>
        <v>13.2</v>
      </c>
      <c r="R4691" s="169">
        <f t="shared" si="156"/>
        <v>14.300000000000002</v>
      </c>
    </row>
    <row r="4692" spans="13:18" x14ac:dyDescent="0.2">
      <c r="M4692" s="168" t="s">
        <v>63</v>
      </c>
      <c r="N4692" s="14" t="s">
        <v>64</v>
      </c>
      <c r="O4692" s="167">
        <v>42650</v>
      </c>
      <c r="P4692" s="14">
        <v>7.9</v>
      </c>
      <c r="Q4692" s="14">
        <f t="shared" si="155"/>
        <v>9.1</v>
      </c>
      <c r="R4692" s="169">
        <f t="shared" si="156"/>
        <v>12.566666666666668</v>
      </c>
    </row>
    <row r="4693" spans="13:18" x14ac:dyDescent="0.2">
      <c r="M4693" s="168" t="s">
        <v>63</v>
      </c>
      <c r="N4693" s="14" t="s">
        <v>64</v>
      </c>
      <c r="O4693" s="167">
        <v>42651</v>
      </c>
      <c r="P4693" s="14">
        <v>6.4</v>
      </c>
      <c r="Q4693" s="14">
        <f t="shared" si="155"/>
        <v>10.6</v>
      </c>
      <c r="R4693" s="169">
        <f t="shared" si="156"/>
        <v>10.966666666666667</v>
      </c>
    </row>
    <row r="4694" spans="13:18" x14ac:dyDescent="0.2">
      <c r="M4694" s="168" t="s">
        <v>63</v>
      </c>
      <c r="N4694" s="14" t="s">
        <v>64</v>
      </c>
      <c r="O4694" s="167">
        <v>42652</v>
      </c>
      <c r="P4694" s="14">
        <v>5.5</v>
      </c>
      <c r="Q4694" s="14">
        <f t="shared" si="155"/>
        <v>11.5</v>
      </c>
      <c r="R4694" s="169">
        <f t="shared" si="156"/>
        <v>10.4</v>
      </c>
    </row>
    <row r="4695" spans="13:18" x14ac:dyDescent="0.2">
      <c r="M4695" s="168" t="s">
        <v>63</v>
      </c>
      <c r="N4695" s="14" t="s">
        <v>64</v>
      </c>
      <c r="O4695" s="167">
        <v>42653</v>
      </c>
      <c r="P4695" s="14">
        <v>4.9000000000000004</v>
      </c>
      <c r="Q4695" s="14">
        <f t="shared" si="155"/>
        <v>12.1</v>
      </c>
      <c r="R4695" s="169">
        <f t="shared" si="156"/>
        <v>11.4</v>
      </c>
    </row>
    <row r="4696" spans="13:18" x14ac:dyDescent="0.2">
      <c r="M4696" s="168" t="s">
        <v>63</v>
      </c>
      <c r="N4696" s="14" t="s">
        <v>64</v>
      </c>
      <c r="O4696" s="167">
        <v>42654</v>
      </c>
      <c r="P4696" s="14">
        <v>3.6</v>
      </c>
      <c r="Q4696" s="14">
        <f t="shared" si="155"/>
        <v>13.4</v>
      </c>
      <c r="R4696" s="169">
        <f t="shared" si="156"/>
        <v>12.333333333333334</v>
      </c>
    </row>
    <row r="4697" spans="13:18" x14ac:dyDescent="0.2">
      <c r="M4697" s="168" t="s">
        <v>63</v>
      </c>
      <c r="N4697" s="14" t="s">
        <v>64</v>
      </c>
      <c r="O4697" s="167">
        <v>42655</v>
      </c>
      <c r="P4697" s="14">
        <v>2.4</v>
      </c>
      <c r="Q4697" s="14">
        <f t="shared" si="155"/>
        <v>14.6</v>
      </c>
      <c r="R4697" s="169">
        <f t="shared" si="156"/>
        <v>13.366666666666667</v>
      </c>
    </row>
    <row r="4698" spans="13:18" x14ac:dyDescent="0.2">
      <c r="M4698" s="168" t="s">
        <v>63</v>
      </c>
      <c r="N4698" s="14" t="s">
        <v>64</v>
      </c>
      <c r="O4698" s="167">
        <v>42656</v>
      </c>
      <c r="P4698" s="14">
        <v>0.9</v>
      </c>
      <c r="Q4698" s="14">
        <f t="shared" si="155"/>
        <v>16.100000000000001</v>
      </c>
      <c r="R4698" s="169">
        <f t="shared" si="156"/>
        <v>14.700000000000001</v>
      </c>
    </row>
    <row r="4699" spans="13:18" x14ac:dyDescent="0.2">
      <c r="M4699" s="168" t="s">
        <v>63</v>
      </c>
      <c r="N4699" s="14" t="s">
        <v>64</v>
      </c>
      <c r="O4699" s="167">
        <v>42657</v>
      </c>
      <c r="P4699" s="14">
        <v>-0.5</v>
      </c>
      <c r="Q4699" s="14">
        <f t="shared" si="155"/>
        <v>17.5</v>
      </c>
      <c r="R4699" s="169">
        <f t="shared" si="156"/>
        <v>16.066666666666666</v>
      </c>
    </row>
    <row r="4700" spans="13:18" x14ac:dyDescent="0.2">
      <c r="M4700" s="168" t="s">
        <v>63</v>
      </c>
      <c r="N4700" s="14" t="s">
        <v>64</v>
      </c>
      <c r="O4700" s="167">
        <v>42658</v>
      </c>
      <c r="P4700" s="14">
        <v>3.5</v>
      </c>
      <c r="Q4700" s="14">
        <f t="shared" si="155"/>
        <v>13.5</v>
      </c>
      <c r="R4700" s="169">
        <f t="shared" si="156"/>
        <v>15.700000000000001</v>
      </c>
    </row>
    <row r="4701" spans="13:18" x14ac:dyDescent="0.2">
      <c r="M4701" s="168" t="s">
        <v>63</v>
      </c>
      <c r="N4701" s="14" t="s">
        <v>64</v>
      </c>
      <c r="O4701" s="167">
        <v>42659</v>
      </c>
      <c r="P4701" s="14">
        <v>5.6</v>
      </c>
      <c r="Q4701" s="14">
        <f t="shared" si="155"/>
        <v>11.4</v>
      </c>
      <c r="R4701" s="169">
        <f t="shared" si="156"/>
        <v>14.133333333333333</v>
      </c>
    </row>
    <row r="4702" spans="13:18" x14ac:dyDescent="0.2">
      <c r="M4702" s="168" t="s">
        <v>63</v>
      </c>
      <c r="N4702" s="14" t="s">
        <v>64</v>
      </c>
      <c r="O4702" s="167">
        <v>42660</v>
      </c>
      <c r="P4702" s="14">
        <v>5.3</v>
      </c>
      <c r="Q4702" s="14">
        <f t="shared" si="155"/>
        <v>11.7</v>
      </c>
      <c r="R4702" s="169">
        <f t="shared" si="156"/>
        <v>12.199999999999998</v>
      </c>
    </row>
    <row r="4703" spans="13:18" x14ac:dyDescent="0.2">
      <c r="M4703" s="168" t="s">
        <v>63</v>
      </c>
      <c r="N4703" s="14" t="s">
        <v>64</v>
      </c>
      <c r="O4703" s="167">
        <v>42661</v>
      </c>
      <c r="P4703" s="14">
        <v>6.3</v>
      </c>
      <c r="Q4703" s="14">
        <f t="shared" si="155"/>
        <v>10.7</v>
      </c>
      <c r="R4703" s="169">
        <f t="shared" si="156"/>
        <v>11.266666666666666</v>
      </c>
    </row>
    <row r="4704" spans="13:18" x14ac:dyDescent="0.2">
      <c r="M4704" s="168" t="s">
        <v>63</v>
      </c>
      <c r="N4704" s="14" t="s">
        <v>64</v>
      </c>
      <c r="O4704" s="167">
        <v>42662</v>
      </c>
      <c r="P4704" s="14">
        <v>6.9</v>
      </c>
      <c r="Q4704" s="14">
        <f t="shared" si="155"/>
        <v>10.1</v>
      </c>
      <c r="R4704" s="169">
        <f t="shared" si="156"/>
        <v>10.833333333333334</v>
      </c>
    </row>
    <row r="4705" spans="13:18" x14ac:dyDescent="0.2">
      <c r="M4705" s="168" t="s">
        <v>63</v>
      </c>
      <c r="N4705" s="14" t="s">
        <v>64</v>
      </c>
      <c r="O4705" s="167">
        <v>42663</v>
      </c>
      <c r="P4705" s="14">
        <v>5.7</v>
      </c>
      <c r="Q4705" s="14">
        <f t="shared" si="155"/>
        <v>11.3</v>
      </c>
      <c r="R4705" s="169">
        <f t="shared" si="156"/>
        <v>10.699999999999998</v>
      </c>
    </row>
    <row r="4706" spans="13:18" x14ac:dyDescent="0.2">
      <c r="M4706" s="168" t="s">
        <v>63</v>
      </c>
      <c r="N4706" s="14" t="s">
        <v>64</v>
      </c>
      <c r="O4706" s="167">
        <v>42664</v>
      </c>
      <c r="P4706" s="14">
        <v>4.3</v>
      </c>
      <c r="Q4706" s="14">
        <f t="shared" si="155"/>
        <v>12.7</v>
      </c>
      <c r="R4706" s="169">
        <f t="shared" si="156"/>
        <v>11.366666666666665</v>
      </c>
    </row>
    <row r="4707" spans="13:18" x14ac:dyDescent="0.2">
      <c r="M4707" s="168" t="s">
        <v>63</v>
      </c>
      <c r="N4707" s="14" t="s">
        <v>64</v>
      </c>
      <c r="O4707" s="167">
        <v>42665</v>
      </c>
      <c r="P4707" s="14">
        <v>2.5</v>
      </c>
      <c r="Q4707" s="14">
        <f t="shared" si="155"/>
        <v>14.5</v>
      </c>
      <c r="R4707" s="169">
        <f t="shared" si="156"/>
        <v>12.833333333333334</v>
      </c>
    </row>
    <row r="4708" spans="13:18" x14ac:dyDescent="0.2">
      <c r="M4708" s="168" t="s">
        <v>63</v>
      </c>
      <c r="N4708" s="14" t="s">
        <v>64</v>
      </c>
      <c r="O4708" s="167">
        <v>42666</v>
      </c>
      <c r="P4708" s="14">
        <v>3.6</v>
      </c>
      <c r="Q4708" s="14">
        <f t="shared" si="155"/>
        <v>13.4</v>
      </c>
      <c r="R4708" s="169">
        <f t="shared" si="156"/>
        <v>13.533333333333333</v>
      </c>
    </row>
    <row r="4709" spans="13:18" x14ac:dyDescent="0.2">
      <c r="M4709" s="168" t="s">
        <v>63</v>
      </c>
      <c r="N4709" s="14" t="s">
        <v>64</v>
      </c>
      <c r="O4709" s="167">
        <v>42667</v>
      </c>
      <c r="P4709" s="14">
        <v>5</v>
      </c>
      <c r="Q4709" s="14">
        <f t="shared" si="155"/>
        <v>12</v>
      </c>
      <c r="R4709" s="169">
        <f t="shared" si="156"/>
        <v>13.299999999999999</v>
      </c>
    </row>
    <row r="4710" spans="13:18" x14ac:dyDescent="0.2">
      <c r="M4710" s="168" t="s">
        <v>63</v>
      </c>
      <c r="N4710" s="14" t="s">
        <v>64</v>
      </c>
      <c r="O4710" s="167">
        <v>42668</v>
      </c>
      <c r="P4710" s="14">
        <v>3.3</v>
      </c>
      <c r="Q4710" s="14">
        <f t="shared" si="155"/>
        <v>13.7</v>
      </c>
      <c r="R4710" s="169">
        <f t="shared" si="156"/>
        <v>13.033333333333331</v>
      </c>
    </row>
    <row r="4711" spans="13:18" x14ac:dyDescent="0.2">
      <c r="M4711" s="168" t="s">
        <v>63</v>
      </c>
      <c r="N4711" s="14" t="s">
        <v>64</v>
      </c>
      <c r="O4711" s="167">
        <v>42669</v>
      </c>
      <c r="P4711" s="14">
        <v>3</v>
      </c>
      <c r="Q4711" s="14">
        <f t="shared" si="155"/>
        <v>14</v>
      </c>
      <c r="R4711" s="169">
        <f t="shared" si="156"/>
        <v>13.233333333333334</v>
      </c>
    </row>
    <row r="4712" spans="13:18" x14ac:dyDescent="0.2">
      <c r="M4712" s="168" t="s">
        <v>63</v>
      </c>
      <c r="N4712" s="14" t="s">
        <v>64</v>
      </c>
      <c r="O4712" s="167">
        <v>42670</v>
      </c>
      <c r="P4712" s="14">
        <v>7.2</v>
      </c>
      <c r="Q4712" s="14">
        <f t="shared" si="155"/>
        <v>9.8000000000000007</v>
      </c>
      <c r="R4712" s="169">
        <f t="shared" si="156"/>
        <v>12.5</v>
      </c>
    </row>
    <row r="4713" spans="13:18" x14ac:dyDescent="0.2">
      <c r="M4713" s="168" t="s">
        <v>63</v>
      </c>
      <c r="N4713" s="14" t="s">
        <v>64</v>
      </c>
      <c r="O4713" s="167">
        <v>42671</v>
      </c>
      <c r="P4713" s="14">
        <v>7.2</v>
      </c>
      <c r="Q4713" s="14">
        <f t="shared" si="155"/>
        <v>9.8000000000000007</v>
      </c>
      <c r="R4713" s="169">
        <f t="shared" si="156"/>
        <v>11.200000000000001</v>
      </c>
    </row>
    <row r="4714" spans="13:18" x14ac:dyDescent="0.2">
      <c r="M4714" s="168" t="s">
        <v>63</v>
      </c>
      <c r="N4714" s="14" t="s">
        <v>64</v>
      </c>
      <c r="O4714" s="167">
        <v>42672</v>
      </c>
      <c r="P4714" s="14">
        <v>4</v>
      </c>
      <c r="Q4714" s="14">
        <f t="shared" si="155"/>
        <v>13</v>
      </c>
      <c r="R4714" s="169">
        <f t="shared" si="156"/>
        <v>10.866666666666667</v>
      </c>
    </row>
    <row r="4715" spans="13:18" x14ac:dyDescent="0.2">
      <c r="M4715" s="168" t="s">
        <v>63</v>
      </c>
      <c r="N4715" s="14" t="s">
        <v>64</v>
      </c>
      <c r="O4715" s="167">
        <v>42673</v>
      </c>
      <c r="P4715" s="14">
        <v>2.1</v>
      </c>
      <c r="Q4715" s="14">
        <f t="shared" si="155"/>
        <v>14.9</v>
      </c>
      <c r="R4715" s="169">
        <f t="shared" si="156"/>
        <v>12.566666666666668</v>
      </c>
    </row>
    <row r="4716" spans="13:18" x14ac:dyDescent="0.2">
      <c r="M4716" s="168" t="s">
        <v>63</v>
      </c>
      <c r="N4716" s="14" t="s">
        <v>64</v>
      </c>
      <c r="O4716" s="167">
        <v>42674</v>
      </c>
      <c r="P4716" s="14">
        <v>2.9</v>
      </c>
      <c r="Q4716" s="14">
        <f t="shared" si="155"/>
        <v>14.1</v>
      </c>
      <c r="R4716" s="169">
        <f t="shared" si="156"/>
        <v>14</v>
      </c>
    </row>
    <row r="4717" spans="13:18" x14ac:dyDescent="0.2">
      <c r="M4717" s="168" t="s">
        <v>63</v>
      </c>
      <c r="N4717" s="14" t="s">
        <v>64</v>
      </c>
      <c r="O4717" s="167">
        <v>42675</v>
      </c>
      <c r="P4717" s="14">
        <v>1.6</v>
      </c>
      <c r="Q4717" s="14">
        <f t="shared" si="155"/>
        <v>15.4</v>
      </c>
      <c r="R4717" s="169">
        <f t="shared" si="156"/>
        <v>14.799999999999999</v>
      </c>
    </row>
    <row r="4718" spans="13:18" x14ac:dyDescent="0.2">
      <c r="M4718" s="168" t="s">
        <v>63</v>
      </c>
      <c r="N4718" s="14" t="s">
        <v>64</v>
      </c>
      <c r="O4718" s="167">
        <v>42676</v>
      </c>
      <c r="P4718" s="14">
        <v>1.1000000000000001</v>
      </c>
      <c r="Q4718" s="14">
        <f t="shared" si="155"/>
        <v>15.9</v>
      </c>
      <c r="R4718" s="169">
        <f t="shared" si="156"/>
        <v>15.133333333333333</v>
      </c>
    </row>
    <row r="4719" spans="13:18" x14ac:dyDescent="0.2">
      <c r="M4719" s="168" t="s">
        <v>63</v>
      </c>
      <c r="N4719" s="14" t="s">
        <v>64</v>
      </c>
      <c r="O4719" s="167">
        <v>42677</v>
      </c>
      <c r="P4719" s="14">
        <v>-4.8</v>
      </c>
      <c r="Q4719" s="14">
        <f t="shared" si="155"/>
        <v>21.8</v>
      </c>
      <c r="R4719" s="169">
        <f t="shared" si="156"/>
        <v>17.7</v>
      </c>
    </row>
    <row r="4720" spans="13:18" x14ac:dyDescent="0.2">
      <c r="M4720" s="168" t="s">
        <v>63</v>
      </c>
      <c r="N4720" s="14" t="s">
        <v>64</v>
      </c>
      <c r="O4720" s="167">
        <v>42678</v>
      </c>
      <c r="P4720" s="14">
        <v>-2.2999999999999998</v>
      </c>
      <c r="Q4720" s="14">
        <f t="shared" si="155"/>
        <v>19.3</v>
      </c>
      <c r="R4720" s="169">
        <f t="shared" si="156"/>
        <v>19</v>
      </c>
    </row>
    <row r="4721" spans="13:18" x14ac:dyDescent="0.2">
      <c r="M4721" s="168" t="s">
        <v>63</v>
      </c>
      <c r="N4721" s="14" t="s">
        <v>64</v>
      </c>
      <c r="O4721" s="167">
        <v>42679</v>
      </c>
      <c r="P4721" s="14">
        <v>-0.9</v>
      </c>
      <c r="Q4721" s="14">
        <f t="shared" si="155"/>
        <v>17.899999999999999</v>
      </c>
      <c r="R4721" s="169">
        <f t="shared" si="156"/>
        <v>19.666666666666668</v>
      </c>
    </row>
    <row r="4722" spans="13:18" x14ac:dyDescent="0.2">
      <c r="M4722" s="168" t="s">
        <v>63</v>
      </c>
      <c r="N4722" s="14" t="s">
        <v>64</v>
      </c>
      <c r="O4722" s="167">
        <v>42680</v>
      </c>
      <c r="P4722" s="14">
        <v>-3.9</v>
      </c>
      <c r="Q4722" s="14">
        <f t="shared" si="155"/>
        <v>20.9</v>
      </c>
      <c r="R4722" s="169">
        <f t="shared" si="156"/>
        <v>19.366666666666667</v>
      </c>
    </row>
    <row r="4723" spans="13:18" x14ac:dyDescent="0.2">
      <c r="M4723" s="168" t="s">
        <v>63</v>
      </c>
      <c r="N4723" s="14" t="s">
        <v>64</v>
      </c>
      <c r="O4723" s="167">
        <v>42681</v>
      </c>
      <c r="P4723" s="14">
        <v>-7.4</v>
      </c>
      <c r="Q4723" s="14">
        <f t="shared" si="155"/>
        <v>24.4</v>
      </c>
      <c r="R4723" s="169">
        <f t="shared" si="156"/>
        <v>21.066666666666666</v>
      </c>
    </row>
    <row r="4724" spans="13:18" x14ac:dyDescent="0.2">
      <c r="M4724" s="168" t="s">
        <v>63</v>
      </c>
      <c r="N4724" s="14" t="s">
        <v>64</v>
      </c>
      <c r="O4724" s="167">
        <v>42682</v>
      </c>
      <c r="P4724" s="14">
        <v>-5.8</v>
      </c>
      <c r="Q4724" s="14">
        <f t="shared" si="155"/>
        <v>22.8</v>
      </c>
      <c r="R4724" s="169">
        <f t="shared" si="156"/>
        <v>22.7</v>
      </c>
    </row>
    <row r="4725" spans="13:18" x14ac:dyDescent="0.2">
      <c r="M4725" s="168" t="s">
        <v>63</v>
      </c>
      <c r="N4725" s="14" t="s">
        <v>64</v>
      </c>
      <c r="O4725" s="167">
        <v>42683</v>
      </c>
      <c r="P4725" s="14">
        <v>-4.5</v>
      </c>
      <c r="Q4725" s="14">
        <f t="shared" si="155"/>
        <v>21.5</v>
      </c>
      <c r="R4725" s="169">
        <f t="shared" si="156"/>
        <v>22.900000000000002</v>
      </c>
    </row>
    <row r="4726" spans="13:18" x14ac:dyDescent="0.2">
      <c r="M4726" s="168" t="s">
        <v>63</v>
      </c>
      <c r="N4726" s="14" t="s">
        <v>64</v>
      </c>
      <c r="O4726" s="167">
        <v>42684</v>
      </c>
      <c r="P4726" s="14">
        <v>-5.5</v>
      </c>
      <c r="Q4726" s="14">
        <f t="shared" si="155"/>
        <v>22.5</v>
      </c>
      <c r="R4726" s="169">
        <f t="shared" si="156"/>
        <v>22.266666666666666</v>
      </c>
    </row>
    <row r="4727" spans="13:18" x14ac:dyDescent="0.2">
      <c r="M4727" s="168" t="s">
        <v>63</v>
      </c>
      <c r="N4727" s="14" t="s">
        <v>64</v>
      </c>
      <c r="O4727" s="167">
        <v>42685</v>
      </c>
      <c r="P4727" s="14">
        <v>-10</v>
      </c>
      <c r="Q4727" s="14">
        <f t="shared" si="155"/>
        <v>27</v>
      </c>
      <c r="R4727" s="169">
        <f t="shared" si="156"/>
        <v>23.666666666666668</v>
      </c>
    </row>
    <row r="4728" spans="13:18" x14ac:dyDescent="0.2">
      <c r="M4728" s="168" t="s">
        <v>63</v>
      </c>
      <c r="N4728" s="14" t="s">
        <v>64</v>
      </c>
      <c r="O4728" s="167">
        <v>42686</v>
      </c>
      <c r="P4728" s="14">
        <v>-7.5</v>
      </c>
      <c r="Q4728" s="14">
        <f t="shared" si="155"/>
        <v>24.5</v>
      </c>
      <c r="R4728" s="169">
        <f t="shared" si="156"/>
        <v>24.666666666666668</v>
      </c>
    </row>
    <row r="4729" spans="13:18" x14ac:dyDescent="0.2">
      <c r="M4729" s="168" t="s">
        <v>63</v>
      </c>
      <c r="N4729" s="14" t="s">
        <v>64</v>
      </c>
      <c r="O4729" s="167">
        <v>42687</v>
      </c>
      <c r="P4729" s="14">
        <v>0.4</v>
      </c>
      <c r="Q4729" s="14">
        <f t="shared" si="155"/>
        <v>16.600000000000001</v>
      </c>
      <c r="R4729" s="169">
        <f t="shared" si="156"/>
        <v>22.7</v>
      </c>
    </row>
    <row r="4730" spans="13:18" x14ac:dyDescent="0.2">
      <c r="M4730" s="168" t="s">
        <v>63</v>
      </c>
      <c r="N4730" s="14" t="s">
        <v>64</v>
      </c>
      <c r="O4730" s="167">
        <v>42688</v>
      </c>
      <c r="P4730" s="14">
        <v>2.9</v>
      </c>
      <c r="Q4730" s="14">
        <f t="shared" si="155"/>
        <v>14.1</v>
      </c>
      <c r="R4730" s="169">
        <f t="shared" si="156"/>
        <v>18.400000000000002</v>
      </c>
    </row>
    <row r="4731" spans="13:18" x14ac:dyDescent="0.2">
      <c r="M4731" s="168" t="s">
        <v>63</v>
      </c>
      <c r="N4731" s="14" t="s">
        <v>64</v>
      </c>
      <c r="O4731" s="167">
        <v>42689</v>
      </c>
      <c r="P4731" s="14">
        <v>2.2999999999999998</v>
      </c>
      <c r="Q4731" s="14">
        <f t="shared" si="155"/>
        <v>14.7</v>
      </c>
      <c r="R4731" s="169">
        <f t="shared" si="156"/>
        <v>15.133333333333335</v>
      </c>
    </row>
    <row r="4732" spans="13:18" x14ac:dyDescent="0.2">
      <c r="M4732" s="168" t="s">
        <v>63</v>
      </c>
      <c r="N4732" s="14" t="s">
        <v>64</v>
      </c>
      <c r="O4732" s="167">
        <v>42690</v>
      </c>
      <c r="P4732" s="14">
        <v>0.9</v>
      </c>
      <c r="Q4732" s="14">
        <f t="shared" si="155"/>
        <v>16.100000000000001</v>
      </c>
      <c r="R4732" s="169">
        <f t="shared" si="156"/>
        <v>14.966666666666667</v>
      </c>
    </row>
    <row r="4733" spans="13:18" x14ac:dyDescent="0.2">
      <c r="M4733" s="168" t="s">
        <v>63</v>
      </c>
      <c r="N4733" s="14" t="s">
        <v>64</v>
      </c>
      <c r="O4733" s="167">
        <v>42691</v>
      </c>
      <c r="P4733" s="14">
        <v>1.9</v>
      </c>
      <c r="Q4733" s="14">
        <f t="shared" si="155"/>
        <v>15.1</v>
      </c>
      <c r="R4733" s="169">
        <f t="shared" si="156"/>
        <v>15.299999999999999</v>
      </c>
    </row>
    <row r="4734" spans="13:18" x14ac:dyDescent="0.2">
      <c r="M4734" s="168" t="s">
        <v>63</v>
      </c>
      <c r="N4734" s="14" t="s">
        <v>64</v>
      </c>
      <c r="O4734" s="167">
        <v>42692</v>
      </c>
      <c r="P4734" s="14">
        <v>2.9</v>
      </c>
      <c r="Q4734" s="14">
        <f t="shared" si="155"/>
        <v>14.1</v>
      </c>
      <c r="R4734" s="169">
        <f t="shared" si="156"/>
        <v>15.100000000000001</v>
      </c>
    </row>
    <row r="4735" spans="13:18" x14ac:dyDescent="0.2">
      <c r="M4735" s="168" t="s">
        <v>63</v>
      </c>
      <c r="N4735" s="14" t="s">
        <v>64</v>
      </c>
      <c r="O4735" s="167">
        <v>42693</v>
      </c>
      <c r="P4735" s="14">
        <v>2.7</v>
      </c>
      <c r="Q4735" s="14">
        <f t="shared" si="155"/>
        <v>14.3</v>
      </c>
      <c r="R4735" s="169">
        <f t="shared" si="156"/>
        <v>14.5</v>
      </c>
    </row>
    <row r="4736" spans="13:18" x14ac:dyDescent="0.2">
      <c r="M4736" s="168" t="s">
        <v>63</v>
      </c>
      <c r="N4736" s="14" t="s">
        <v>64</v>
      </c>
      <c r="O4736" s="167">
        <v>42694</v>
      </c>
      <c r="P4736" s="14">
        <v>2.6</v>
      </c>
      <c r="Q4736" s="14">
        <f t="shared" si="155"/>
        <v>14.4</v>
      </c>
      <c r="R4736" s="169">
        <f t="shared" si="156"/>
        <v>14.266666666666666</v>
      </c>
    </row>
    <row r="4737" spans="13:18" x14ac:dyDescent="0.2">
      <c r="M4737" s="168" t="s">
        <v>63</v>
      </c>
      <c r="N4737" s="14" t="s">
        <v>64</v>
      </c>
      <c r="O4737" s="167">
        <v>42695</v>
      </c>
      <c r="P4737" s="14">
        <v>1.8</v>
      </c>
      <c r="Q4737" s="14">
        <f t="shared" si="155"/>
        <v>15.2</v>
      </c>
      <c r="R4737" s="169">
        <f t="shared" si="156"/>
        <v>14.633333333333335</v>
      </c>
    </row>
    <row r="4738" spans="13:18" x14ac:dyDescent="0.2">
      <c r="M4738" s="168" t="s">
        <v>63</v>
      </c>
      <c r="N4738" s="14" t="s">
        <v>64</v>
      </c>
      <c r="O4738" s="167">
        <v>42696</v>
      </c>
      <c r="P4738" s="14">
        <v>4.2</v>
      </c>
      <c r="Q4738" s="14">
        <f t="shared" si="155"/>
        <v>12.8</v>
      </c>
      <c r="R4738" s="169">
        <f t="shared" si="156"/>
        <v>14.133333333333335</v>
      </c>
    </row>
    <row r="4739" spans="13:18" x14ac:dyDescent="0.2">
      <c r="M4739" s="168" t="s">
        <v>63</v>
      </c>
      <c r="N4739" s="14" t="s">
        <v>64</v>
      </c>
      <c r="O4739" s="167">
        <v>42697</v>
      </c>
      <c r="P4739" s="14">
        <v>6.3</v>
      </c>
      <c r="Q4739" s="14">
        <f t="shared" si="155"/>
        <v>10.7</v>
      </c>
      <c r="R4739" s="169">
        <f t="shared" si="156"/>
        <v>12.9</v>
      </c>
    </row>
    <row r="4740" spans="13:18" x14ac:dyDescent="0.2">
      <c r="M4740" s="168" t="s">
        <v>63</v>
      </c>
      <c r="N4740" s="14" t="s">
        <v>64</v>
      </c>
      <c r="O4740" s="167">
        <v>42698</v>
      </c>
      <c r="P4740" s="14">
        <v>-0.7</v>
      </c>
      <c r="Q4740" s="14">
        <f t="shared" si="155"/>
        <v>17.7</v>
      </c>
      <c r="R4740" s="169">
        <f t="shared" si="156"/>
        <v>13.733333333333334</v>
      </c>
    </row>
    <row r="4741" spans="13:18" x14ac:dyDescent="0.2">
      <c r="M4741" s="168" t="s">
        <v>63</v>
      </c>
      <c r="N4741" s="14" t="s">
        <v>64</v>
      </c>
      <c r="O4741" s="167">
        <v>42699</v>
      </c>
      <c r="P4741" s="14">
        <v>1.6</v>
      </c>
      <c r="Q4741" s="14">
        <f t="shared" si="155"/>
        <v>15.4</v>
      </c>
      <c r="R4741" s="169">
        <f t="shared" si="156"/>
        <v>14.6</v>
      </c>
    </row>
    <row r="4742" spans="13:18" x14ac:dyDescent="0.2">
      <c r="M4742" s="168" t="s">
        <v>63</v>
      </c>
      <c r="N4742" s="14" t="s">
        <v>64</v>
      </c>
      <c r="O4742" s="167">
        <v>42700</v>
      </c>
      <c r="P4742" s="14">
        <v>4.0999999999999996</v>
      </c>
      <c r="Q4742" s="14">
        <f t="shared" si="155"/>
        <v>12.9</v>
      </c>
      <c r="R4742" s="169">
        <f t="shared" si="156"/>
        <v>15.333333333333334</v>
      </c>
    </row>
    <row r="4743" spans="13:18" x14ac:dyDescent="0.2">
      <c r="M4743" s="168" t="s">
        <v>63</v>
      </c>
      <c r="N4743" s="14" t="s">
        <v>64</v>
      </c>
      <c r="O4743" s="167">
        <v>42701</v>
      </c>
      <c r="P4743" s="14">
        <v>1.1000000000000001</v>
      </c>
      <c r="Q4743" s="14">
        <f t="shared" si="155"/>
        <v>15.9</v>
      </c>
      <c r="R4743" s="169">
        <f t="shared" si="156"/>
        <v>14.733333333333334</v>
      </c>
    </row>
    <row r="4744" spans="13:18" x14ac:dyDescent="0.2">
      <c r="M4744" s="168" t="s">
        <v>63</v>
      </c>
      <c r="N4744" s="14" t="s">
        <v>64</v>
      </c>
      <c r="O4744" s="167">
        <v>42702</v>
      </c>
      <c r="P4744" s="14">
        <v>-3.2</v>
      </c>
      <c r="Q4744" s="14">
        <f t="shared" si="155"/>
        <v>20.2</v>
      </c>
      <c r="R4744" s="169">
        <f t="shared" si="156"/>
        <v>16.333333333333332</v>
      </c>
    </row>
    <row r="4745" spans="13:18" x14ac:dyDescent="0.2">
      <c r="M4745" s="168" t="s">
        <v>63</v>
      </c>
      <c r="N4745" s="14" t="s">
        <v>64</v>
      </c>
      <c r="O4745" s="167">
        <v>42703</v>
      </c>
      <c r="P4745" s="14">
        <v>-3</v>
      </c>
      <c r="Q4745" s="14">
        <f t="shared" si="155"/>
        <v>20</v>
      </c>
      <c r="R4745" s="169">
        <f t="shared" si="156"/>
        <v>18.7</v>
      </c>
    </row>
    <row r="4746" spans="13:18" x14ac:dyDescent="0.2">
      <c r="M4746" s="168" t="s">
        <v>63</v>
      </c>
      <c r="N4746" s="14" t="s">
        <v>64</v>
      </c>
      <c r="O4746" s="167">
        <v>42704</v>
      </c>
      <c r="P4746" s="14">
        <v>-6.6</v>
      </c>
      <c r="Q4746" s="14">
        <f t="shared" si="155"/>
        <v>23.6</v>
      </c>
      <c r="R4746" s="169">
        <f t="shared" si="156"/>
        <v>21.266666666666669</v>
      </c>
    </row>
    <row r="4747" spans="13:18" x14ac:dyDescent="0.2">
      <c r="M4747" s="168" t="s">
        <v>63</v>
      </c>
      <c r="N4747" s="14" t="s">
        <v>64</v>
      </c>
      <c r="O4747" s="167">
        <v>42705</v>
      </c>
      <c r="P4747" s="14">
        <v>-5.3</v>
      </c>
      <c r="Q4747" s="14">
        <f t="shared" si="155"/>
        <v>22.3</v>
      </c>
      <c r="R4747" s="169">
        <f t="shared" si="156"/>
        <v>21.966666666666669</v>
      </c>
    </row>
    <row r="4748" spans="13:18" x14ac:dyDescent="0.2">
      <c r="M4748" s="168" t="s">
        <v>63</v>
      </c>
      <c r="N4748" s="14" t="s">
        <v>64</v>
      </c>
      <c r="O4748" s="167">
        <v>42706</v>
      </c>
      <c r="P4748" s="14">
        <v>-0.1</v>
      </c>
      <c r="Q4748" s="14">
        <f t="shared" si="155"/>
        <v>17.100000000000001</v>
      </c>
      <c r="R4748" s="169">
        <f t="shared" si="156"/>
        <v>21.000000000000004</v>
      </c>
    </row>
    <row r="4749" spans="13:18" x14ac:dyDescent="0.2">
      <c r="M4749" s="168" t="s">
        <v>63</v>
      </c>
      <c r="N4749" s="14" t="s">
        <v>64</v>
      </c>
      <c r="O4749" s="167">
        <v>42707</v>
      </c>
      <c r="P4749" s="14">
        <v>-5.0999999999999996</v>
      </c>
      <c r="Q4749" s="14">
        <f t="shared" ref="Q4749:Q4812" si="157">IF($D$45&gt;P4749,$D$45-P4749,0)</f>
        <v>22.1</v>
      </c>
      <c r="R4749" s="169">
        <f t="shared" si="156"/>
        <v>20.500000000000004</v>
      </c>
    </row>
    <row r="4750" spans="13:18" x14ac:dyDescent="0.2">
      <c r="M4750" s="168" t="s">
        <v>63</v>
      </c>
      <c r="N4750" s="14" t="s">
        <v>64</v>
      </c>
      <c r="O4750" s="167">
        <v>42708</v>
      </c>
      <c r="P4750" s="14">
        <v>-5.0999999999999996</v>
      </c>
      <c r="Q4750" s="14">
        <f t="shared" si="157"/>
        <v>22.1</v>
      </c>
      <c r="R4750" s="169">
        <f t="shared" si="156"/>
        <v>20.433333333333334</v>
      </c>
    </row>
    <row r="4751" spans="13:18" x14ac:dyDescent="0.2">
      <c r="M4751" s="168" t="s">
        <v>63</v>
      </c>
      <c r="N4751" s="14" t="s">
        <v>64</v>
      </c>
      <c r="O4751" s="167">
        <v>42709</v>
      </c>
      <c r="P4751" s="14">
        <v>1.4</v>
      </c>
      <c r="Q4751" s="14">
        <f t="shared" si="157"/>
        <v>15.6</v>
      </c>
      <c r="R4751" s="169">
        <f t="shared" ref="R4751:R4814" si="158">AVERAGE(Q4749:Q4751)</f>
        <v>19.933333333333334</v>
      </c>
    </row>
    <row r="4752" spans="13:18" x14ac:dyDescent="0.2">
      <c r="M4752" s="168" t="s">
        <v>63</v>
      </c>
      <c r="N4752" s="14" t="s">
        <v>64</v>
      </c>
      <c r="O4752" s="167">
        <v>42710</v>
      </c>
      <c r="P4752" s="14">
        <v>-7.5</v>
      </c>
      <c r="Q4752" s="14">
        <f t="shared" si="157"/>
        <v>24.5</v>
      </c>
      <c r="R4752" s="169">
        <f t="shared" si="158"/>
        <v>20.733333333333334</v>
      </c>
    </row>
    <row r="4753" spans="13:18" x14ac:dyDescent="0.2">
      <c r="M4753" s="168" t="s">
        <v>63</v>
      </c>
      <c r="N4753" s="14" t="s">
        <v>64</v>
      </c>
      <c r="O4753" s="167">
        <v>42711</v>
      </c>
      <c r="P4753" s="14">
        <v>-1.3</v>
      </c>
      <c r="Q4753" s="14">
        <f t="shared" si="157"/>
        <v>18.3</v>
      </c>
      <c r="R4753" s="169">
        <f t="shared" si="158"/>
        <v>19.466666666666669</v>
      </c>
    </row>
    <row r="4754" spans="13:18" x14ac:dyDescent="0.2">
      <c r="M4754" s="168" t="s">
        <v>63</v>
      </c>
      <c r="N4754" s="14" t="s">
        <v>64</v>
      </c>
      <c r="O4754" s="167">
        <v>42712</v>
      </c>
      <c r="P4754" s="14">
        <v>2</v>
      </c>
      <c r="Q4754" s="14">
        <f t="shared" si="157"/>
        <v>15</v>
      </c>
      <c r="R4754" s="169">
        <f t="shared" si="158"/>
        <v>19.266666666666666</v>
      </c>
    </row>
    <row r="4755" spans="13:18" x14ac:dyDescent="0.2">
      <c r="M4755" s="168" t="s">
        <v>63</v>
      </c>
      <c r="N4755" s="14" t="s">
        <v>64</v>
      </c>
      <c r="O4755" s="167">
        <v>42713</v>
      </c>
      <c r="P4755" s="14">
        <v>1</v>
      </c>
      <c r="Q4755" s="14">
        <f t="shared" si="157"/>
        <v>16</v>
      </c>
      <c r="R4755" s="169">
        <f t="shared" si="158"/>
        <v>16.433333333333334</v>
      </c>
    </row>
    <row r="4756" spans="13:18" x14ac:dyDescent="0.2">
      <c r="M4756" s="168" t="s">
        <v>63</v>
      </c>
      <c r="N4756" s="14" t="s">
        <v>64</v>
      </c>
      <c r="O4756" s="167">
        <v>42714</v>
      </c>
      <c r="P4756" s="14">
        <v>0.3</v>
      </c>
      <c r="Q4756" s="14">
        <f t="shared" si="157"/>
        <v>16.7</v>
      </c>
      <c r="R4756" s="169">
        <f t="shared" si="158"/>
        <v>15.9</v>
      </c>
    </row>
    <row r="4757" spans="13:18" x14ac:dyDescent="0.2">
      <c r="M4757" s="168" t="s">
        <v>63</v>
      </c>
      <c r="N4757" s="14" t="s">
        <v>64</v>
      </c>
      <c r="O4757" s="167">
        <v>42715</v>
      </c>
      <c r="P4757" s="14">
        <v>-1.3</v>
      </c>
      <c r="Q4757" s="14">
        <f t="shared" si="157"/>
        <v>18.3</v>
      </c>
      <c r="R4757" s="169">
        <f t="shared" si="158"/>
        <v>17</v>
      </c>
    </row>
    <row r="4758" spans="13:18" x14ac:dyDescent="0.2">
      <c r="M4758" s="168" t="s">
        <v>63</v>
      </c>
      <c r="N4758" s="14" t="s">
        <v>64</v>
      </c>
      <c r="O4758" s="167">
        <v>42716</v>
      </c>
      <c r="P4758" s="14">
        <v>-3.8</v>
      </c>
      <c r="Q4758" s="14">
        <f t="shared" si="157"/>
        <v>20.8</v>
      </c>
      <c r="R4758" s="169">
        <f t="shared" si="158"/>
        <v>18.599999999999998</v>
      </c>
    </row>
    <row r="4759" spans="13:18" x14ac:dyDescent="0.2">
      <c r="M4759" s="168" t="s">
        <v>63</v>
      </c>
      <c r="N4759" s="14" t="s">
        <v>64</v>
      </c>
      <c r="O4759" s="167">
        <v>42717</v>
      </c>
      <c r="P4759" s="14">
        <v>-5.2</v>
      </c>
      <c r="Q4759" s="14">
        <f t="shared" si="157"/>
        <v>22.2</v>
      </c>
      <c r="R4759" s="169">
        <f t="shared" si="158"/>
        <v>20.433333333333334</v>
      </c>
    </row>
    <row r="4760" spans="13:18" x14ac:dyDescent="0.2">
      <c r="M4760" s="168" t="s">
        <v>63</v>
      </c>
      <c r="N4760" s="14" t="s">
        <v>64</v>
      </c>
      <c r="O4760" s="167">
        <v>42718</v>
      </c>
      <c r="P4760" s="14">
        <v>-10.7</v>
      </c>
      <c r="Q4760" s="14">
        <f t="shared" si="157"/>
        <v>27.7</v>
      </c>
      <c r="R4760" s="169">
        <f t="shared" si="158"/>
        <v>23.566666666666666</v>
      </c>
    </row>
    <row r="4761" spans="13:18" x14ac:dyDescent="0.2">
      <c r="M4761" s="168" t="s">
        <v>63</v>
      </c>
      <c r="N4761" s="14" t="s">
        <v>64</v>
      </c>
      <c r="O4761" s="167">
        <v>42719</v>
      </c>
      <c r="P4761" s="14">
        <v>-12.6</v>
      </c>
      <c r="Q4761" s="14">
        <f t="shared" si="157"/>
        <v>29.6</v>
      </c>
      <c r="R4761" s="169">
        <f t="shared" si="158"/>
        <v>26.5</v>
      </c>
    </row>
    <row r="4762" spans="13:18" x14ac:dyDescent="0.2">
      <c r="M4762" s="168" t="s">
        <v>63</v>
      </c>
      <c r="N4762" s="14" t="s">
        <v>64</v>
      </c>
      <c r="O4762" s="167">
        <v>42720</v>
      </c>
      <c r="P4762" s="14">
        <v>-6.6</v>
      </c>
      <c r="Q4762" s="14">
        <f t="shared" si="157"/>
        <v>23.6</v>
      </c>
      <c r="R4762" s="169">
        <f t="shared" si="158"/>
        <v>26.966666666666669</v>
      </c>
    </row>
    <row r="4763" spans="13:18" x14ac:dyDescent="0.2">
      <c r="M4763" s="168" t="s">
        <v>63</v>
      </c>
      <c r="N4763" s="14" t="s">
        <v>64</v>
      </c>
      <c r="O4763" s="167">
        <v>42721</v>
      </c>
      <c r="P4763" s="14">
        <v>-3.7</v>
      </c>
      <c r="Q4763" s="14">
        <f t="shared" si="157"/>
        <v>20.7</v>
      </c>
      <c r="R4763" s="169">
        <f t="shared" si="158"/>
        <v>24.633333333333336</v>
      </c>
    </row>
    <row r="4764" spans="13:18" x14ac:dyDescent="0.2">
      <c r="M4764" s="168" t="s">
        <v>63</v>
      </c>
      <c r="N4764" s="14" t="s">
        <v>64</v>
      </c>
      <c r="O4764" s="167">
        <v>42722</v>
      </c>
      <c r="P4764" s="14">
        <v>-6.6</v>
      </c>
      <c r="Q4764" s="14">
        <f t="shared" si="157"/>
        <v>23.6</v>
      </c>
      <c r="R4764" s="169">
        <f t="shared" si="158"/>
        <v>22.633333333333336</v>
      </c>
    </row>
    <row r="4765" spans="13:18" x14ac:dyDescent="0.2">
      <c r="M4765" s="168" t="s">
        <v>63</v>
      </c>
      <c r="N4765" s="14" t="s">
        <v>64</v>
      </c>
      <c r="O4765" s="167">
        <v>42723</v>
      </c>
      <c r="P4765" s="14">
        <v>-3</v>
      </c>
      <c r="Q4765" s="14">
        <f t="shared" si="157"/>
        <v>20</v>
      </c>
      <c r="R4765" s="169">
        <f t="shared" si="158"/>
        <v>21.433333333333334</v>
      </c>
    </row>
    <row r="4766" spans="13:18" x14ac:dyDescent="0.2">
      <c r="M4766" s="168" t="s">
        <v>63</v>
      </c>
      <c r="N4766" s="14" t="s">
        <v>64</v>
      </c>
      <c r="O4766" s="167">
        <v>42724</v>
      </c>
      <c r="P4766" s="14">
        <v>3.1</v>
      </c>
      <c r="Q4766" s="14">
        <f t="shared" si="157"/>
        <v>13.9</v>
      </c>
      <c r="R4766" s="169">
        <f t="shared" si="158"/>
        <v>19.166666666666668</v>
      </c>
    </row>
    <row r="4767" spans="13:18" x14ac:dyDescent="0.2">
      <c r="M4767" s="168" t="s">
        <v>63</v>
      </c>
      <c r="N4767" s="14" t="s">
        <v>64</v>
      </c>
      <c r="O4767" s="167">
        <v>42725</v>
      </c>
      <c r="P4767" s="14">
        <v>1.9</v>
      </c>
      <c r="Q4767" s="14">
        <f t="shared" si="157"/>
        <v>15.1</v>
      </c>
      <c r="R4767" s="169">
        <f t="shared" si="158"/>
        <v>16.333333333333332</v>
      </c>
    </row>
    <row r="4768" spans="13:18" x14ac:dyDescent="0.2">
      <c r="M4768" s="168" t="s">
        <v>63</v>
      </c>
      <c r="N4768" s="14" t="s">
        <v>64</v>
      </c>
      <c r="O4768" s="167">
        <v>42726</v>
      </c>
      <c r="P4768" s="14">
        <v>3.2</v>
      </c>
      <c r="Q4768" s="14">
        <f t="shared" si="157"/>
        <v>13.8</v>
      </c>
      <c r="R4768" s="169">
        <f t="shared" si="158"/>
        <v>14.266666666666666</v>
      </c>
    </row>
    <row r="4769" spans="13:18" x14ac:dyDescent="0.2">
      <c r="M4769" s="168" t="s">
        <v>63</v>
      </c>
      <c r="N4769" s="14" t="s">
        <v>64</v>
      </c>
      <c r="O4769" s="167">
        <v>42727</v>
      </c>
      <c r="P4769" s="14">
        <v>1.1000000000000001</v>
      </c>
      <c r="Q4769" s="14">
        <f t="shared" si="157"/>
        <v>15.9</v>
      </c>
      <c r="R4769" s="169">
        <f t="shared" si="158"/>
        <v>14.933333333333332</v>
      </c>
    </row>
    <row r="4770" spans="13:18" x14ac:dyDescent="0.2">
      <c r="M4770" s="168" t="s">
        <v>63</v>
      </c>
      <c r="N4770" s="14" t="s">
        <v>64</v>
      </c>
      <c r="O4770" s="167">
        <v>42728</v>
      </c>
      <c r="P4770" s="14">
        <v>2.5</v>
      </c>
      <c r="Q4770" s="14">
        <f t="shared" si="157"/>
        <v>14.5</v>
      </c>
      <c r="R4770" s="169">
        <f t="shared" si="158"/>
        <v>14.733333333333334</v>
      </c>
    </row>
    <row r="4771" spans="13:18" x14ac:dyDescent="0.2">
      <c r="M4771" s="168" t="s">
        <v>63</v>
      </c>
      <c r="N4771" s="14" t="s">
        <v>64</v>
      </c>
      <c r="O4771" s="167">
        <v>42729</v>
      </c>
      <c r="P4771" s="14">
        <v>2.2999999999999998</v>
      </c>
      <c r="Q4771" s="14">
        <f t="shared" si="157"/>
        <v>14.7</v>
      </c>
      <c r="R4771" s="169">
        <f t="shared" si="158"/>
        <v>15.033333333333331</v>
      </c>
    </row>
    <row r="4772" spans="13:18" x14ac:dyDescent="0.2">
      <c r="M4772" s="168" t="s">
        <v>63</v>
      </c>
      <c r="N4772" s="14" t="s">
        <v>64</v>
      </c>
      <c r="O4772" s="167">
        <v>42730</v>
      </c>
      <c r="P4772" s="14">
        <v>2.4</v>
      </c>
      <c r="Q4772" s="14">
        <f t="shared" si="157"/>
        <v>14.6</v>
      </c>
      <c r="R4772" s="169">
        <f t="shared" si="158"/>
        <v>14.6</v>
      </c>
    </row>
    <row r="4773" spans="13:18" x14ac:dyDescent="0.2">
      <c r="M4773" s="168" t="s">
        <v>63</v>
      </c>
      <c r="N4773" s="14" t="s">
        <v>64</v>
      </c>
      <c r="O4773" s="167">
        <v>42731</v>
      </c>
      <c r="P4773" s="14">
        <v>0.7</v>
      </c>
      <c r="Q4773" s="14">
        <f t="shared" si="157"/>
        <v>16.3</v>
      </c>
      <c r="R4773" s="169">
        <f t="shared" si="158"/>
        <v>15.199999999999998</v>
      </c>
    </row>
    <row r="4774" spans="13:18" x14ac:dyDescent="0.2">
      <c r="M4774" s="168" t="s">
        <v>63</v>
      </c>
      <c r="N4774" s="14" t="s">
        <v>64</v>
      </c>
      <c r="O4774" s="167">
        <v>42732</v>
      </c>
      <c r="P4774" s="14">
        <v>-3</v>
      </c>
      <c r="Q4774" s="14">
        <f t="shared" si="157"/>
        <v>20</v>
      </c>
      <c r="R4774" s="169">
        <f t="shared" si="158"/>
        <v>16.966666666666665</v>
      </c>
    </row>
    <row r="4775" spans="13:18" x14ac:dyDescent="0.2">
      <c r="M4775" s="168" t="s">
        <v>63</v>
      </c>
      <c r="N4775" s="14" t="s">
        <v>64</v>
      </c>
      <c r="O4775" s="167">
        <v>42733</v>
      </c>
      <c r="P4775" s="14">
        <v>0.5</v>
      </c>
      <c r="Q4775" s="14">
        <f t="shared" si="157"/>
        <v>16.5</v>
      </c>
      <c r="R4775" s="169">
        <f t="shared" si="158"/>
        <v>17.599999999999998</v>
      </c>
    </row>
    <row r="4776" spans="13:18" x14ac:dyDescent="0.2">
      <c r="M4776" s="168" t="s">
        <v>63</v>
      </c>
      <c r="N4776" s="14" t="s">
        <v>64</v>
      </c>
      <c r="O4776" s="167">
        <v>42734</v>
      </c>
      <c r="P4776" s="14">
        <v>4.4000000000000004</v>
      </c>
      <c r="Q4776" s="14">
        <f t="shared" si="157"/>
        <v>12.6</v>
      </c>
      <c r="R4776" s="169">
        <f t="shared" si="158"/>
        <v>16.366666666666667</v>
      </c>
    </row>
    <row r="4777" spans="13:18" x14ac:dyDescent="0.2">
      <c r="M4777" s="168" t="s">
        <v>63</v>
      </c>
      <c r="N4777" s="14" t="s">
        <v>64</v>
      </c>
      <c r="O4777" s="167">
        <v>42735</v>
      </c>
      <c r="P4777" s="14">
        <v>4.2</v>
      </c>
      <c r="Q4777" s="14">
        <f t="shared" si="157"/>
        <v>12.8</v>
      </c>
      <c r="R4777" s="169">
        <f t="shared" si="158"/>
        <v>13.966666666666669</v>
      </c>
    </row>
    <row r="4778" spans="13:18" x14ac:dyDescent="0.2">
      <c r="M4778" s="168" t="s">
        <v>63</v>
      </c>
      <c r="N4778" s="14" t="s">
        <v>64</v>
      </c>
      <c r="O4778" s="167">
        <v>42736</v>
      </c>
      <c r="P4778" s="14">
        <v>0.2</v>
      </c>
      <c r="Q4778" s="14">
        <f t="shared" si="157"/>
        <v>16.8</v>
      </c>
      <c r="R4778" s="169">
        <f t="shared" si="158"/>
        <v>14.066666666666668</v>
      </c>
    </row>
    <row r="4779" spans="13:18" x14ac:dyDescent="0.2">
      <c r="M4779" s="168" t="s">
        <v>63</v>
      </c>
      <c r="N4779" s="14" t="s">
        <v>64</v>
      </c>
      <c r="O4779" s="167">
        <v>42737</v>
      </c>
      <c r="P4779" s="14">
        <v>-4.5999999999999996</v>
      </c>
      <c r="Q4779" s="14">
        <f t="shared" si="157"/>
        <v>21.6</v>
      </c>
      <c r="R4779" s="169">
        <f t="shared" si="158"/>
        <v>17.066666666666666</v>
      </c>
    </row>
    <row r="4780" spans="13:18" x14ac:dyDescent="0.2">
      <c r="M4780" s="168" t="s">
        <v>63</v>
      </c>
      <c r="N4780" s="14" t="s">
        <v>64</v>
      </c>
      <c r="O4780" s="167">
        <v>42738</v>
      </c>
      <c r="P4780" s="14">
        <v>-5.9</v>
      </c>
      <c r="Q4780" s="14">
        <f t="shared" si="157"/>
        <v>22.9</v>
      </c>
      <c r="R4780" s="169">
        <f t="shared" si="158"/>
        <v>20.433333333333334</v>
      </c>
    </row>
    <row r="4781" spans="13:18" x14ac:dyDescent="0.2">
      <c r="M4781" s="168" t="s">
        <v>63</v>
      </c>
      <c r="N4781" s="14" t="s">
        <v>64</v>
      </c>
      <c r="O4781" s="167">
        <v>42739</v>
      </c>
      <c r="P4781" s="14">
        <v>-6.5</v>
      </c>
      <c r="Q4781" s="14">
        <f t="shared" si="157"/>
        <v>23.5</v>
      </c>
      <c r="R4781" s="169">
        <f t="shared" si="158"/>
        <v>22.666666666666668</v>
      </c>
    </row>
    <row r="4782" spans="13:18" x14ac:dyDescent="0.2">
      <c r="M4782" s="168" t="s">
        <v>63</v>
      </c>
      <c r="N4782" s="14" t="s">
        <v>64</v>
      </c>
      <c r="O4782" s="167">
        <v>42740</v>
      </c>
      <c r="P4782" s="14">
        <v>-18.600000000000001</v>
      </c>
      <c r="Q4782" s="14">
        <f t="shared" si="157"/>
        <v>35.6</v>
      </c>
      <c r="R4782" s="169">
        <f t="shared" si="158"/>
        <v>27.333333333333332</v>
      </c>
    </row>
    <row r="4783" spans="13:18" x14ac:dyDescent="0.2">
      <c r="M4783" s="168" t="s">
        <v>63</v>
      </c>
      <c r="N4783" s="14" t="s">
        <v>64</v>
      </c>
      <c r="O4783" s="167">
        <v>42741</v>
      </c>
      <c r="P4783" s="14">
        <v>-11.4</v>
      </c>
      <c r="Q4783" s="14">
        <f t="shared" si="157"/>
        <v>28.4</v>
      </c>
      <c r="R4783" s="169">
        <f t="shared" si="158"/>
        <v>29.166666666666668</v>
      </c>
    </row>
    <row r="4784" spans="13:18" x14ac:dyDescent="0.2">
      <c r="M4784" s="168" t="s">
        <v>63</v>
      </c>
      <c r="N4784" s="14" t="s">
        <v>64</v>
      </c>
      <c r="O4784" s="167">
        <v>42742</v>
      </c>
      <c r="P4784" s="14">
        <v>-4.2</v>
      </c>
      <c r="Q4784" s="14">
        <f t="shared" si="157"/>
        <v>21.2</v>
      </c>
      <c r="R4784" s="169">
        <f t="shared" si="158"/>
        <v>28.400000000000002</v>
      </c>
    </row>
    <row r="4785" spans="13:18" x14ac:dyDescent="0.2">
      <c r="M4785" s="168" t="s">
        <v>63</v>
      </c>
      <c r="N4785" s="14" t="s">
        <v>64</v>
      </c>
      <c r="O4785" s="167">
        <v>42743</v>
      </c>
      <c r="P4785" s="14">
        <v>-10.5</v>
      </c>
      <c r="Q4785" s="14">
        <f t="shared" si="157"/>
        <v>27.5</v>
      </c>
      <c r="R4785" s="169">
        <f t="shared" si="158"/>
        <v>25.7</v>
      </c>
    </row>
    <row r="4786" spans="13:18" x14ac:dyDescent="0.2">
      <c r="M4786" s="168" t="s">
        <v>63</v>
      </c>
      <c r="N4786" s="14" t="s">
        <v>64</v>
      </c>
      <c r="O4786" s="167">
        <v>42744</v>
      </c>
      <c r="P4786" s="14">
        <v>-5.6</v>
      </c>
      <c r="Q4786" s="14">
        <f t="shared" si="157"/>
        <v>22.6</v>
      </c>
      <c r="R4786" s="169">
        <f t="shared" si="158"/>
        <v>23.766666666666669</v>
      </c>
    </row>
    <row r="4787" spans="13:18" x14ac:dyDescent="0.2">
      <c r="M4787" s="168" t="s">
        <v>63</v>
      </c>
      <c r="N4787" s="14" t="s">
        <v>64</v>
      </c>
      <c r="O4787" s="167">
        <v>42745</v>
      </c>
      <c r="P4787" s="14">
        <v>1.2</v>
      </c>
      <c r="Q4787" s="14">
        <f t="shared" si="157"/>
        <v>15.8</v>
      </c>
      <c r="R4787" s="169">
        <f t="shared" si="158"/>
        <v>21.966666666666669</v>
      </c>
    </row>
    <row r="4788" spans="13:18" x14ac:dyDescent="0.2">
      <c r="M4788" s="168" t="s">
        <v>63</v>
      </c>
      <c r="N4788" s="14" t="s">
        <v>64</v>
      </c>
      <c r="O4788" s="167">
        <v>42746</v>
      </c>
      <c r="P4788" s="14">
        <v>1.2</v>
      </c>
      <c r="Q4788" s="14">
        <f t="shared" si="157"/>
        <v>15.8</v>
      </c>
      <c r="R4788" s="169">
        <f t="shared" si="158"/>
        <v>18.066666666666666</v>
      </c>
    </row>
    <row r="4789" spans="13:18" x14ac:dyDescent="0.2">
      <c r="M4789" s="168" t="s">
        <v>63</v>
      </c>
      <c r="N4789" s="14" t="s">
        <v>64</v>
      </c>
      <c r="O4789" s="167">
        <v>42747</v>
      </c>
      <c r="P4789" s="14">
        <v>-2</v>
      </c>
      <c r="Q4789" s="14">
        <f t="shared" si="157"/>
        <v>19</v>
      </c>
      <c r="R4789" s="169">
        <f t="shared" si="158"/>
        <v>16.866666666666667</v>
      </c>
    </row>
    <row r="4790" spans="13:18" x14ac:dyDescent="0.2">
      <c r="M4790" s="168" t="s">
        <v>63</v>
      </c>
      <c r="N4790" s="14" t="s">
        <v>64</v>
      </c>
      <c r="O4790" s="167">
        <v>42748</v>
      </c>
      <c r="P4790" s="14">
        <v>-7.9</v>
      </c>
      <c r="Q4790" s="14">
        <f t="shared" si="157"/>
        <v>24.9</v>
      </c>
      <c r="R4790" s="169">
        <f t="shared" si="158"/>
        <v>19.899999999999999</v>
      </c>
    </row>
    <row r="4791" spans="13:18" x14ac:dyDescent="0.2">
      <c r="M4791" s="168" t="s">
        <v>63</v>
      </c>
      <c r="N4791" s="14" t="s">
        <v>64</v>
      </c>
      <c r="O4791" s="167">
        <v>42749</v>
      </c>
      <c r="P4791" s="14">
        <v>-11.9</v>
      </c>
      <c r="Q4791" s="14">
        <f t="shared" si="157"/>
        <v>28.9</v>
      </c>
      <c r="R4791" s="169">
        <f t="shared" si="158"/>
        <v>24.266666666666666</v>
      </c>
    </row>
    <row r="4792" spans="13:18" x14ac:dyDescent="0.2">
      <c r="M4792" s="168" t="s">
        <v>63</v>
      </c>
      <c r="N4792" s="14" t="s">
        <v>64</v>
      </c>
      <c r="O4792" s="167">
        <v>42750</v>
      </c>
      <c r="P4792" s="14">
        <v>-14.3</v>
      </c>
      <c r="Q4792" s="14">
        <f t="shared" si="157"/>
        <v>31.3</v>
      </c>
      <c r="R4792" s="169">
        <f t="shared" si="158"/>
        <v>28.366666666666664</v>
      </c>
    </row>
    <row r="4793" spans="13:18" x14ac:dyDescent="0.2">
      <c r="M4793" s="168" t="s">
        <v>63</v>
      </c>
      <c r="N4793" s="14" t="s">
        <v>64</v>
      </c>
      <c r="O4793" s="167">
        <v>42751</v>
      </c>
      <c r="P4793" s="14">
        <v>-13.9</v>
      </c>
      <c r="Q4793" s="14">
        <f t="shared" si="157"/>
        <v>30.9</v>
      </c>
      <c r="R4793" s="169">
        <f t="shared" si="158"/>
        <v>30.366666666666664</v>
      </c>
    </row>
    <row r="4794" spans="13:18" x14ac:dyDescent="0.2">
      <c r="M4794" s="168" t="s">
        <v>63</v>
      </c>
      <c r="N4794" s="14" t="s">
        <v>64</v>
      </c>
      <c r="O4794" s="167">
        <v>42752</v>
      </c>
      <c r="P4794" s="14">
        <v>-8.6</v>
      </c>
      <c r="Q4794" s="14">
        <f t="shared" si="157"/>
        <v>25.6</v>
      </c>
      <c r="R4794" s="169">
        <f t="shared" si="158"/>
        <v>29.266666666666669</v>
      </c>
    </row>
    <row r="4795" spans="13:18" x14ac:dyDescent="0.2">
      <c r="M4795" s="168" t="s">
        <v>63</v>
      </c>
      <c r="N4795" s="14" t="s">
        <v>64</v>
      </c>
      <c r="O4795" s="167">
        <v>42753</v>
      </c>
      <c r="P4795" s="14">
        <v>-6</v>
      </c>
      <c r="Q4795" s="14">
        <f t="shared" si="157"/>
        <v>23</v>
      </c>
      <c r="R4795" s="169">
        <f t="shared" si="158"/>
        <v>26.5</v>
      </c>
    </row>
    <row r="4796" spans="13:18" x14ac:dyDescent="0.2">
      <c r="M4796" s="168" t="s">
        <v>63</v>
      </c>
      <c r="N4796" s="14" t="s">
        <v>64</v>
      </c>
      <c r="O4796" s="167">
        <v>42754</v>
      </c>
      <c r="P4796" s="14">
        <v>-3.2</v>
      </c>
      <c r="Q4796" s="14">
        <f t="shared" si="157"/>
        <v>20.2</v>
      </c>
      <c r="R4796" s="169">
        <f t="shared" si="158"/>
        <v>22.933333333333334</v>
      </c>
    </row>
    <row r="4797" spans="13:18" x14ac:dyDescent="0.2">
      <c r="M4797" s="168" t="s">
        <v>63</v>
      </c>
      <c r="N4797" s="14" t="s">
        <v>64</v>
      </c>
      <c r="O4797" s="167">
        <v>42755</v>
      </c>
      <c r="P4797" s="14">
        <v>0.8</v>
      </c>
      <c r="Q4797" s="14">
        <f t="shared" si="157"/>
        <v>16.2</v>
      </c>
      <c r="R4797" s="169">
        <f t="shared" si="158"/>
        <v>19.8</v>
      </c>
    </row>
    <row r="4798" spans="13:18" x14ac:dyDescent="0.2">
      <c r="M4798" s="168" t="s">
        <v>63</v>
      </c>
      <c r="N4798" s="14" t="s">
        <v>64</v>
      </c>
      <c r="O4798" s="167">
        <v>42756</v>
      </c>
      <c r="P4798" s="14">
        <v>-5.0999999999999996</v>
      </c>
      <c r="Q4798" s="14">
        <f t="shared" si="157"/>
        <v>22.1</v>
      </c>
      <c r="R4798" s="169">
        <f t="shared" si="158"/>
        <v>19.5</v>
      </c>
    </row>
    <row r="4799" spans="13:18" x14ac:dyDescent="0.2">
      <c r="M4799" s="168" t="s">
        <v>63</v>
      </c>
      <c r="N4799" s="14" t="s">
        <v>64</v>
      </c>
      <c r="O4799" s="167">
        <v>42757</v>
      </c>
      <c r="P4799" s="14">
        <v>-4.5999999999999996</v>
      </c>
      <c r="Q4799" s="14">
        <f t="shared" si="157"/>
        <v>21.6</v>
      </c>
      <c r="R4799" s="169">
        <f t="shared" si="158"/>
        <v>19.966666666666665</v>
      </c>
    </row>
    <row r="4800" spans="13:18" x14ac:dyDescent="0.2">
      <c r="M4800" s="168" t="s">
        <v>63</v>
      </c>
      <c r="N4800" s="14" t="s">
        <v>64</v>
      </c>
      <c r="O4800" s="167">
        <v>42758</v>
      </c>
      <c r="P4800" s="14">
        <v>-4.7</v>
      </c>
      <c r="Q4800" s="14">
        <f t="shared" si="157"/>
        <v>21.7</v>
      </c>
      <c r="R4800" s="169">
        <f t="shared" si="158"/>
        <v>21.8</v>
      </c>
    </row>
    <row r="4801" spans="13:18" x14ac:dyDescent="0.2">
      <c r="M4801" s="168" t="s">
        <v>63</v>
      </c>
      <c r="N4801" s="14" t="s">
        <v>64</v>
      </c>
      <c r="O4801" s="167">
        <v>42759</v>
      </c>
      <c r="P4801" s="14">
        <v>-9.5</v>
      </c>
      <c r="Q4801" s="14">
        <f t="shared" si="157"/>
        <v>26.5</v>
      </c>
      <c r="R4801" s="169">
        <f t="shared" si="158"/>
        <v>23.266666666666666</v>
      </c>
    </row>
    <row r="4802" spans="13:18" x14ac:dyDescent="0.2">
      <c r="M4802" s="168" t="s">
        <v>63</v>
      </c>
      <c r="N4802" s="14" t="s">
        <v>64</v>
      </c>
      <c r="O4802" s="167">
        <v>42760</v>
      </c>
      <c r="P4802" s="14">
        <v>-2</v>
      </c>
      <c r="Q4802" s="14">
        <f t="shared" si="157"/>
        <v>19</v>
      </c>
      <c r="R4802" s="169">
        <f t="shared" si="158"/>
        <v>22.400000000000002</v>
      </c>
    </row>
    <row r="4803" spans="13:18" x14ac:dyDescent="0.2">
      <c r="M4803" s="168" t="s">
        <v>63</v>
      </c>
      <c r="N4803" s="14" t="s">
        <v>64</v>
      </c>
      <c r="O4803" s="167">
        <v>42761</v>
      </c>
      <c r="P4803" s="14">
        <v>1.6</v>
      </c>
      <c r="Q4803" s="14">
        <f t="shared" si="157"/>
        <v>15.4</v>
      </c>
      <c r="R4803" s="169">
        <f t="shared" si="158"/>
        <v>20.3</v>
      </c>
    </row>
    <row r="4804" spans="13:18" x14ac:dyDescent="0.2">
      <c r="M4804" s="168" t="s">
        <v>63</v>
      </c>
      <c r="N4804" s="14" t="s">
        <v>64</v>
      </c>
      <c r="O4804" s="167">
        <v>42762</v>
      </c>
      <c r="P4804" s="14">
        <v>-0.8</v>
      </c>
      <c r="Q4804" s="14">
        <f t="shared" si="157"/>
        <v>17.8</v>
      </c>
      <c r="R4804" s="169">
        <f t="shared" si="158"/>
        <v>17.400000000000002</v>
      </c>
    </row>
    <row r="4805" spans="13:18" x14ac:dyDescent="0.2">
      <c r="M4805" s="168" t="s">
        <v>63</v>
      </c>
      <c r="N4805" s="14" t="s">
        <v>64</v>
      </c>
      <c r="O4805" s="167">
        <v>42763</v>
      </c>
      <c r="P4805" s="14">
        <v>-1.4</v>
      </c>
      <c r="Q4805" s="14">
        <f t="shared" si="157"/>
        <v>18.399999999999999</v>
      </c>
      <c r="R4805" s="169">
        <f t="shared" si="158"/>
        <v>17.2</v>
      </c>
    </row>
    <row r="4806" spans="13:18" x14ac:dyDescent="0.2">
      <c r="M4806" s="168" t="s">
        <v>63</v>
      </c>
      <c r="N4806" s="14" t="s">
        <v>64</v>
      </c>
      <c r="O4806" s="167">
        <v>42764</v>
      </c>
      <c r="P4806" s="14">
        <v>-1.5</v>
      </c>
      <c r="Q4806" s="14">
        <f t="shared" si="157"/>
        <v>18.5</v>
      </c>
      <c r="R4806" s="169">
        <f t="shared" si="158"/>
        <v>18.233333333333334</v>
      </c>
    </row>
    <row r="4807" spans="13:18" x14ac:dyDescent="0.2">
      <c r="M4807" s="168" t="s">
        <v>63</v>
      </c>
      <c r="N4807" s="14" t="s">
        <v>64</v>
      </c>
      <c r="O4807" s="167">
        <v>42765</v>
      </c>
      <c r="P4807" s="14">
        <v>-1.3</v>
      </c>
      <c r="Q4807" s="14">
        <f t="shared" si="157"/>
        <v>18.3</v>
      </c>
      <c r="R4807" s="169">
        <f t="shared" si="158"/>
        <v>18.400000000000002</v>
      </c>
    </row>
    <row r="4808" spans="13:18" x14ac:dyDescent="0.2">
      <c r="M4808" s="168" t="s">
        <v>63</v>
      </c>
      <c r="N4808" s="14" t="s">
        <v>64</v>
      </c>
      <c r="O4808" s="167">
        <v>42766</v>
      </c>
      <c r="P4808" s="14">
        <v>-4.0999999999999996</v>
      </c>
      <c r="Q4808" s="14">
        <f t="shared" si="157"/>
        <v>21.1</v>
      </c>
      <c r="R4808" s="169">
        <f t="shared" si="158"/>
        <v>19.3</v>
      </c>
    </row>
    <row r="4809" spans="13:18" x14ac:dyDescent="0.2">
      <c r="M4809" s="168" t="s">
        <v>63</v>
      </c>
      <c r="N4809" s="14" t="s">
        <v>64</v>
      </c>
      <c r="O4809" s="167">
        <v>42767</v>
      </c>
      <c r="P4809" s="14">
        <v>-2.4</v>
      </c>
      <c r="Q4809" s="14">
        <f t="shared" si="157"/>
        <v>19.399999999999999</v>
      </c>
      <c r="R4809" s="169">
        <f t="shared" si="158"/>
        <v>19.600000000000001</v>
      </c>
    </row>
    <row r="4810" spans="13:18" x14ac:dyDescent="0.2">
      <c r="M4810" s="168" t="s">
        <v>63</v>
      </c>
      <c r="N4810" s="14" t="s">
        <v>64</v>
      </c>
      <c r="O4810" s="167">
        <v>42768</v>
      </c>
      <c r="P4810" s="14">
        <v>-1.4</v>
      </c>
      <c r="Q4810" s="14">
        <f t="shared" si="157"/>
        <v>18.399999999999999</v>
      </c>
      <c r="R4810" s="169">
        <f t="shared" si="158"/>
        <v>19.633333333333333</v>
      </c>
    </row>
    <row r="4811" spans="13:18" x14ac:dyDescent="0.2">
      <c r="M4811" s="168" t="s">
        <v>63</v>
      </c>
      <c r="N4811" s="14" t="s">
        <v>64</v>
      </c>
      <c r="O4811" s="167">
        <v>42769</v>
      </c>
      <c r="P4811" s="14">
        <v>-0.9</v>
      </c>
      <c r="Q4811" s="14">
        <f t="shared" si="157"/>
        <v>17.899999999999999</v>
      </c>
      <c r="R4811" s="169">
        <f t="shared" si="158"/>
        <v>18.566666666666666</v>
      </c>
    </row>
    <row r="4812" spans="13:18" x14ac:dyDescent="0.2">
      <c r="M4812" s="168" t="s">
        <v>63</v>
      </c>
      <c r="N4812" s="14" t="s">
        <v>64</v>
      </c>
      <c r="O4812" s="167">
        <v>42770</v>
      </c>
      <c r="P4812" s="14">
        <v>-0.6</v>
      </c>
      <c r="Q4812" s="14">
        <f t="shared" si="157"/>
        <v>17.600000000000001</v>
      </c>
      <c r="R4812" s="169">
        <f t="shared" si="158"/>
        <v>17.966666666666665</v>
      </c>
    </row>
    <row r="4813" spans="13:18" x14ac:dyDescent="0.2">
      <c r="M4813" s="168" t="s">
        <v>63</v>
      </c>
      <c r="N4813" s="14" t="s">
        <v>64</v>
      </c>
      <c r="O4813" s="167">
        <v>42771</v>
      </c>
      <c r="P4813" s="14">
        <v>-0.5</v>
      </c>
      <c r="Q4813" s="14">
        <f t="shared" ref="Q4813:Q4876" si="159">IF($D$45&gt;P4813,$D$45-P4813,0)</f>
        <v>17.5</v>
      </c>
      <c r="R4813" s="169">
        <f t="shared" si="158"/>
        <v>17.666666666666668</v>
      </c>
    </row>
    <row r="4814" spans="13:18" x14ac:dyDescent="0.2">
      <c r="M4814" s="168" t="s">
        <v>63</v>
      </c>
      <c r="N4814" s="14" t="s">
        <v>64</v>
      </c>
      <c r="O4814" s="167">
        <v>42772</v>
      </c>
      <c r="P4814" s="14">
        <v>-1.5</v>
      </c>
      <c r="Q4814" s="14">
        <f t="shared" si="159"/>
        <v>18.5</v>
      </c>
      <c r="R4814" s="169">
        <f t="shared" si="158"/>
        <v>17.866666666666667</v>
      </c>
    </row>
    <row r="4815" spans="13:18" x14ac:dyDescent="0.2">
      <c r="M4815" s="168" t="s">
        <v>63</v>
      </c>
      <c r="N4815" s="14" t="s">
        <v>64</v>
      </c>
      <c r="O4815" s="167">
        <v>42773</v>
      </c>
      <c r="P4815" s="14">
        <v>-7.1</v>
      </c>
      <c r="Q4815" s="14">
        <f t="shared" si="159"/>
        <v>24.1</v>
      </c>
      <c r="R4815" s="169">
        <f t="shared" ref="R4815:R4878" si="160">AVERAGE(Q4813:Q4815)</f>
        <v>20.033333333333335</v>
      </c>
    </row>
    <row r="4816" spans="13:18" x14ac:dyDescent="0.2">
      <c r="M4816" s="168" t="s">
        <v>63</v>
      </c>
      <c r="N4816" s="14" t="s">
        <v>64</v>
      </c>
      <c r="O4816" s="167">
        <v>42774</v>
      </c>
      <c r="P4816" s="14">
        <v>-10.8</v>
      </c>
      <c r="Q4816" s="14">
        <f t="shared" si="159"/>
        <v>27.8</v>
      </c>
      <c r="R4816" s="169">
        <f t="shared" si="160"/>
        <v>23.466666666666669</v>
      </c>
    </row>
    <row r="4817" spans="13:18" x14ac:dyDescent="0.2">
      <c r="M4817" s="168" t="s">
        <v>63</v>
      </c>
      <c r="N4817" s="14" t="s">
        <v>64</v>
      </c>
      <c r="O4817" s="167">
        <v>42775</v>
      </c>
      <c r="P4817" s="14">
        <v>-9.3000000000000007</v>
      </c>
      <c r="Q4817" s="14">
        <f t="shared" si="159"/>
        <v>26.3</v>
      </c>
      <c r="R4817" s="169">
        <f t="shared" si="160"/>
        <v>26.066666666666666</v>
      </c>
    </row>
    <row r="4818" spans="13:18" x14ac:dyDescent="0.2">
      <c r="M4818" s="168" t="s">
        <v>63</v>
      </c>
      <c r="N4818" s="14" t="s">
        <v>64</v>
      </c>
      <c r="O4818" s="167">
        <v>42776</v>
      </c>
      <c r="P4818" s="14">
        <v>-5.6</v>
      </c>
      <c r="Q4818" s="14">
        <f t="shared" si="159"/>
        <v>22.6</v>
      </c>
      <c r="R4818" s="169">
        <f t="shared" si="160"/>
        <v>25.566666666666666</v>
      </c>
    </row>
    <row r="4819" spans="13:18" x14ac:dyDescent="0.2">
      <c r="M4819" s="168" t="s">
        <v>63</v>
      </c>
      <c r="N4819" s="14" t="s">
        <v>64</v>
      </c>
      <c r="O4819" s="167">
        <v>42777</v>
      </c>
      <c r="P4819" s="14">
        <v>-5.3</v>
      </c>
      <c r="Q4819" s="14">
        <f t="shared" si="159"/>
        <v>22.3</v>
      </c>
      <c r="R4819" s="169">
        <f t="shared" si="160"/>
        <v>23.733333333333334</v>
      </c>
    </row>
    <row r="4820" spans="13:18" x14ac:dyDescent="0.2">
      <c r="M4820" s="168" t="s">
        <v>63</v>
      </c>
      <c r="N4820" s="14" t="s">
        <v>64</v>
      </c>
      <c r="O4820" s="167">
        <v>42778</v>
      </c>
      <c r="P4820" s="14">
        <v>-6.9</v>
      </c>
      <c r="Q4820" s="14">
        <f t="shared" si="159"/>
        <v>23.9</v>
      </c>
      <c r="R4820" s="169">
        <f t="shared" si="160"/>
        <v>22.933333333333337</v>
      </c>
    </row>
    <row r="4821" spans="13:18" x14ac:dyDescent="0.2">
      <c r="M4821" s="168" t="s">
        <v>63</v>
      </c>
      <c r="N4821" s="14" t="s">
        <v>64</v>
      </c>
      <c r="O4821" s="167">
        <v>42779</v>
      </c>
      <c r="P4821" s="14">
        <v>-6.8</v>
      </c>
      <c r="Q4821" s="14">
        <f t="shared" si="159"/>
        <v>23.8</v>
      </c>
      <c r="R4821" s="169">
        <f t="shared" si="160"/>
        <v>23.333333333333332</v>
      </c>
    </row>
    <row r="4822" spans="13:18" x14ac:dyDescent="0.2">
      <c r="M4822" s="168" t="s">
        <v>63</v>
      </c>
      <c r="N4822" s="14" t="s">
        <v>64</v>
      </c>
      <c r="O4822" s="167">
        <v>42780</v>
      </c>
      <c r="P4822" s="14">
        <v>-7.3</v>
      </c>
      <c r="Q4822" s="14">
        <f t="shared" si="159"/>
        <v>24.3</v>
      </c>
      <c r="R4822" s="169">
        <f t="shared" si="160"/>
        <v>24</v>
      </c>
    </row>
    <row r="4823" spans="13:18" x14ac:dyDescent="0.2">
      <c r="M4823" s="168" t="s">
        <v>63</v>
      </c>
      <c r="N4823" s="14" t="s">
        <v>64</v>
      </c>
      <c r="O4823" s="167">
        <v>42781</v>
      </c>
      <c r="P4823" s="14">
        <v>-7.9</v>
      </c>
      <c r="Q4823" s="14">
        <f t="shared" si="159"/>
        <v>24.9</v>
      </c>
      <c r="R4823" s="169">
        <f t="shared" si="160"/>
        <v>24.333333333333332</v>
      </c>
    </row>
    <row r="4824" spans="13:18" x14ac:dyDescent="0.2">
      <c r="M4824" s="168" t="s">
        <v>63</v>
      </c>
      <c r="N4824" s="14" t="s">
        <v>64</v>
      </c>
      <c r="O4824" s="167">
        <v>42782</v>
      </c>
      <c r="P4824" s="14">
        <v>-5.3</v>
      </c>
      <c r="Q4824" s="14">
        <f t="shared" si="159"/>
        <v>22.3</v>
      </c>
      <c r="R4824" s="169">
        <f t="shared" si="160"/>
        <v>23.833333333333332</v>
      </c>
    </row>
    <row r="4825" spans="13:18" x14ac:dyDescent="0.2">
      <c r="M4825" s="168" t="s">
        <v>63</v>
      </c>
      <c r="N4825" s="14" t="s">
        <v>64</v>
      </c>
      <c r="O4825" s="167">
        <v>42783</v>
      </c>
      <c r="P4825" s="14">
        <v>-5.9</v>
      </c>
      <c r="Q4825" s="14">
        <f t="shared" si="159"/>
        <v>22.9</v>
      </c>
      <c r="R4825" s="169">
        <f t="shared" si="160"/>
        <v>23.366666666666664</v>
      </c>
    </row>
    <row r="4826" spans="13:18" x14ac:dyDescent="0.2">
      <c r="M4826" s="168" t="s">
        <v>63</v>
      </c>
      <c r="N4826" s="14" t="s">
        <v>64</v>
      </c>
      <c r="O4826" s="167">
        <v>42784</v>
      </c>
      <c r="P4826" s="14">
        <v>-4.3</v>
      </c>
      <c r="Q4826" s="14">
        <f t="shared" si="159"/>
        <v>21.3</v>
      </c>
      <c r="R4826" s="169">
        <f t="shared" si="160"/>
        <v>22.166666666666668</v>
      </c>
    </row>
    <row r="4827" spans="13:18" x14ac:dyDescent="0.2">
      <c r="M4827" s="168" t="s">
        <v>63</v>
      </c>
      <c r="N4827" s="14" t="s">
        <v>64</v>
      </c>
      <c r="O4827" s="167">
        <v>42785</v>
      </c>
      <c r="P4827" s="14">
        <v>2.2000000000000002</v>
      </c>
      <c r="Q4827" s="14">
        <f t="shared" si="159"/>
        <v>14.8</v>
      </c>
      <c r="R4827" s="169">
        <f t="shared" si="160"/>
        <v>19.666666666666668</v>
      </c>
    </row>
    <row r="4828" spans="13:18" x14ac:dyDescent="0.2">
      <c r="M4828" s="168" t="s">
        <v>63</v>
      </c>
      <c r="N4828" s="14" t="s">
        <v>64</v>
      </c>
      <c r="O4828" s="167">
        <v>42786</v>
      </c>
      <c r="P4828" s="14">
        <v>2.6</v>
      </c>
      <c r="Q4828" s="14">
        <f t="shared" si="159"/>
        <v>14.4</v>
      </c>
      <c r="R4828" s="169">
        <f t="shared" si="160"/>
        <v>16.833333333333332</v>
      </c>
    </row>
    <row r="4829" spans="13:18" x14ac:dyDescent="0.2">
      <c r="M4829" s="168" t="s">
        <v>63</v>
      </c>
      <c r="N4829" s="14" t="s">
        <v>64</v>
      </c>
      <c r="O4829" s="167">
        <v>42787</v>
      </c>
      <c r="P4829" s="14">
        <v>0</v>
      </c>
      <c r="Q4829" s="14">
        <f t="shared" si="159"/>
        <v>17</v>
      </c>
      <c r="R4829" s="169">
        <f t="shared" si="160"/>
        <v>15.4</v>
      </c>
    </row>
    <row r="4830" spans="13:18" x14ac:dyDescent="0.2">
      <c r="M4830" s="168" t="s">
        <v>63</v>
      </c>
      <c r="N4830" s="14" t="s">
        <v>64</v>
      </c>
      <c r="O4830" s="167">
        <v>42788</v>
      </c>
      <c r="P4830" s="14">
        <v>0.2</v>
      </c>
      <c r="Q4830" s="14">
        <f t="shared" si="159"/>
        <v>16.8</v>
      </c>
      <c r="R4830" s="169">
        <f t="shared" si="160"/>
        <v>16.066666666666666</v>
      </c>
    </row>
    <row r="4831" spans="13:18" x14ac:dyDescent="0.2">
      <c r="M4831" s="168" t="s">
        <v>63</v>
      </c>
      <c r="N4831" s="14" t="s">
        <v>64</v>
      </c>
      <c r="O4831" s="167">
        <v>42789</v>
      </c>
      <c r="P4831" s="14">
        <v>-3.4</v>
      </c>
      <c r="Q4831" s="14">
        <f t="shared" si="159"/>
        <v>20.399999999999999</v>
      </c>
      <c r="R4831" s="169">
        <f t="shared" si="160"/>
        <v>18.066666666666666</v>
      </c>
    </row>
    <row r="4832" spans="13:18" x14ac:dyDescent="0.2">
      <c r="M4832" s="168" t="s">
        <v>63</v>
      </c>
      <c r="N4832" s="14" t="s">
        <v>64</v>
      </c>
      <c r="O4832" s="167">
        <v>42790</v>
      </c>
      <c r="P4832" s="14">
        <v>-6.9</v>
      </c>
      <c r="Q4832" s="14">
        <f t="shared" si="159"/>
        <v>23.9</v>
      </c>
      <c r="R4832" s="169">
        <f t="shared" si="160"/>
        <v>20.366666666666667</v>
      </c>
    </row>
    <row r="4833" spans="13:18" x14ac:dyDescent="0.2">
      <c r="M4833" s="168" t="s">
        <v>63</v>
      </c>
      <c r="N4833" s="14" t="s">
        <v>64</v>
      </c>
      <c r="O4833" s="167">
        <v>42791</v>
      </c>
      <c r="P4833" s="14">
        <v>-5</v>
      </c>
      <c r="Q4833" s="14">
        <f t="shared" si="159"/>
        <v>22</v>
      </c>
      <c r="R4833" s="169">
        <f t="shared" si="160"/>
        <v>22.099999999999998</v>
      </c>
    </row>
    <row r="4834" spans="13:18" x14ac:dyDescent="0.2">
      <c r="M4834" s="168" t="s">
        <v>63</v>
      </c>
      <c r="N4834" s="14" t="s">
        <v>64</v>
      </c>
      <c r="O4834" s="167">
        <v>42792</v>
      </c>
      <c r="P4834" s="14">
        <v>-2.4</v>
      </c>
      <c r="Q4834" s="14">
        <f t="shared" si="159"/>
        <v>19.399999999999999</v>
      </c>
      <c r="R4834" s="169">
        <f t="shared" si="160"/>
        <v>21.766666666666666</v>
      </c>
    </row>
    <row r="4835" spans="13:18" x14ac:dyDescent="0.2">
      <c r="M4835" s="168" t="s">
        <v>63</v>
      </c>
      <c r="N4835" s="14" t="s">
        <v>64</v>
      </c>
      <c r="O4835" s="167">
        <v>42793</v>
      </c>
      <c r="P4835" s="14">
        <v>1.3</v>
      </c>
      <c r="Q4835" s="14">
        <f t="shared" si="159"/>
        <v>15.7</v>
      </c>
      <c r="R4835" s="169">
        <f t="shared" si="160"/>
        <v>19.033333333333331</v>
      </c>
    </row>
    <row r="4836" spans="13:18" x14ac:dyDescent="0.2">
      <c r="M4836" s="168" t="s">
        <v>63</v>
      </c>
      <c r="N4836" s="14" t="s">
        <v>64</v>
      </c>
      <c r="O4836" s="167">
        <v>42794</v>
      </c>
      <c r="P4836" s="14">
        <v>2.2999999999999998</v>
      </c>
      <c r="Q4836" s="14">
        <f t="shared" si="159"/>
        <v>14.7</v>
      </c>
      <c r="R4836" s="169">
        <f t="shared" si="160"/>
        <v>16.599999999999998</v>
      </c>
    </row>
    <row r="4837" spans="13:18" x14ac:dyDescent="0.2">
      <c r="M4837" s="168" t="s">
        <v>63</v>
      </c>
      <c r="N4837" s="14" t="s">
        <v>64</v>
      </c>
      <c r="O4837" s="167">
        <v>42795</v>
      </c>
      <c r="P4837" s="14">
        <v>1.4</v>
      </c>
      <c r="Q4837" s="14">
        <f t="shared" si="159"/>
        <v>15.6</v>
      </c>
      <c r="R4837" s="169">
        <f t="shared" si="160"/>
        <v>15.333333333333334</v>
      </c>
    </row>
    <row r="4838" spans="13:18" x14ac:dyDescent="0.2">
      <c r="M4838" s="168" t="s">
        <v>63</v>
      </c>
      <c r="N4838" s="14" t="s">
        <v>64</v>
      </c>
      <c r="O4838" s="167">
        <v>42796</v>
      </c>
      <c r="P4838" s="14">
        <v>-0.8</v>
      </c>
      <c r="Q4838" s="14">
        <f t="shared" si="159"/>
        <v>17.8</v>
      </c>
      <c r="R4838" s="169">
        <f t="shared" si="160"/>
        <v>16.033333333333331</v>
      </c>
    </row>
    <row r="4839" spans="13:18" x14ac:dyDescent="0.2">
      <c r="M4839" s="168" t="s">
        <v>63</v>
      </c>
      <c r="N4839" s="14" t="s">
        <v>64</v>
      </c>
      <c r="O4839" s="167">
        <v>42797</v>
      </c>
      <c r="P4839" s="14">
        <v>-2.8</v>
      </c>
      <c r="Q4839" s="14">
        <f t="shared" si="159"/>
        <v>19.8</v>
      </c>
      <c r="R4839" s="169">
        <f t="shared" si="160"/>
        <v>17.733333333333334</v>
      </c>
    </row>
    <row r="4840" spans="13:18" x14ac:dyDescent="0.2">
      <c r="M4840" s="168" t="s">
        <v>63</v>
      </c>
      <c r="N4840" s="14" t="s">
        <v>64</v>
      </c>
      <c r="O4840" s="167">
        <v>42798</v>
      </c>
      <c r="P4840" s="14">
        <v>-1.8</v>
      </c>
      <c r="Q4840" s="14">
        <f t="shared" si="159"/>
        <v>18.8</v>
      </c>
      <c r="R4840" s="169">
        <f t="shared" si="160"/>
        <v>18.8</v>
      </c>
    </row>
    <row r="4841" spans="13:18" x14ac:dyDescent="0.2">
      <c r="M4841" s="168" t="s">
        <v>63</v>
      </c>
      <c r="N4841" s="14" t="s">
        <v>64</v>
      </c>
      <c r="O4841" s="167">
        <v>42799</v>
      </c>
      <c r="P4841" s="14">
        <v>-2.6</v>
      </c>
      <c r="Q4841" s="14">
        <f t="shared" si="159"/>
        <v>19.600000000000001</v>
      </c>
      <c r="R4841" s="169">
        <f t="shared" si="160"/>
        <v>19.400000000000002</v>
      </c>
    </row>
    <row r="4842" spans="13:18" x14ac:dyDescent="0.2">
      <c r="M4842" s="168" t="s">
        <v>63</v>
      </c>
      <c r="N4842" s="14" t="s">
        <v>64</v>
      </c>
      <c r="O4842" s="167">
        <v>42800</v>
      </c>
      <c r="P4842" s="14">
        <v>-4.5999999999999996</v>
      </c>
      <c r="Q4842" s="14">
        <f t="shared" si="159"/>
        <v>21.6</v>
      </c>
      <c r="R4842" s="169">
        <f t="shared" si="160"/>
        <v>20.000000000000004</v>
      </c>
    </row>
    <row r="4843" spans="13:18" x14ac:dyDescent="0.2">
      <c r="M4843" s="168" t="s">
        <v>63</v>
      </c>
      <c r="N4843" s="14" t="s">
        <v>64</v>
      </c>
      <c r="O4843" s="167">
        <v>42801</v>
      </c>
      <c r="P4843" s="14">
        <v>-4.7</v>
      </c>
      <c r="Q4843" s="14">
        <f t="shared" si="159"/>
        <v>21.7</v>
      </c>
      <c r="R4843" s="169">
        <f t="shared" si="160"/>
        <v>20.966666666666669</v>
      </c>
    </row>
    <row r="4844" spans="13:18" x14ac:dyDescent="0.2">
      <c r="M4844" s="168" t="s">
        <v>63</v>
      </c>
      <c r="N4844" s="14" t="s">
        <v>64</v>
      </c>
      <c r="O4844" s="167">
        <v>42802</v>
      </c>
      <c r="P4844" s="14">
        <v>-3.7</v>
      </c>
      <c r="Q4844" s="14">
        <f t="shared" si="159"/>
        <v>20.7</v>
      </c>
      <c r="R4844" s="169">
        <f t="shared" si="160"/>
        <v>21.333333333333332</v>
      </c>
    </row>
    <row r="4845" spans="13:18" x14ac:dyDescent="0.2">
      <c r="M4845" s="168" t="s">
        <v>63</v>
      </c>
      <c r="N4845" s="14" t="s">
        <v>64</v>
      </c>
      <c r="O4845" s="167">
        <v>42803</v>
      </c>
      <c r="P4845" s="14">
        <v>0.2</v>
      </c>
      <c r="Q4845" s="14">
        <f t="shared" si="159"/>
        <v>16.8</v>
      </c>
      <c r="R4845" s="169">
        <f t="shared" si="160"/>
        <v>19.733333333333334</v>
      </c>
    </row>
    <row r="4846" spans="13:18" x14ac:dyDescent="0.2">
      <c r="M4846" s="168" t="s">
        <v>63</v>
      </c>
      <c r="N4846" s="14" t="s">
        <v>64</v>
      </c>
      <c r="O4846" s="167">
        <v>42804</v>
      </c>
      <c r="P4846" s="14">
        <v>1.2</v>
      </c>
      <c r="Q4846" s="14">
        <f t="shared" si="159"/>
        <v>15.8</v>
      </c>
      <c r="R4846" s="169">
        <f t="shared" si="160"/>
        <v>17.766666666666666</v>
      </c>
    </row>
    <row r="4847" spans="13:18" x14ac:dyDescent="0.2">
      <c r="M4847" s="168" t="s">
        <v>63</v>
      </c>
      <c r="N4847" s="14" t="s">
        <v>64</v>
      </c>
      <c r="O4847" s="167">
        <v>42805</v>
      </c>
      <c r="P4847" s="14">
        <v>-0.3</v>
      </c>
      <c r="Q4847" s="14">
        <f t="shared" si="159"/>
        <v>17.3</v>
      </c>
      <c r="R4847" s="169">
        <f t="shared" si="160"/>
        <v>16.633333333333336</v>
      </c>
    </row>
    <row r="4848" spans="13:18" x14ac:dyDescent="0.2">
      <c r="M4848" s="168" t="s">
        <v>63</v>
      </c>
      <c r="N4848" s="14" t="s">
        <v>64</v>
      </c>
      <c r="O4848" s="167">
        <v>42806</v>
      </c>
      <c r="P4848" s="14">
        <v>2.2999999999999998</v>
      </c>
      <c r="Q4848" s="14">
        <f t="shared" si="159"/>
        <v>14.7</v>
      </c>
      <c r="R4848" s="169">
        <f t="shared" si="160"/>
        <v>15.933333333333332</v>
      </c>
    </row>
    <row r="4849" spans="13:18" x14ac:dyDescent="0.2">
      <c r="M4849" s="168" t="s">
        <v>63</v>
      </c>
      <c r="N4849" s="14" t="s">
        <v>64</v>
      </c>
      <c r="O4849" s="167">
        <v>42807</v>
      </c>
      <c r="P4849" s="14">
        <v>2</v>
      </c>
      <c r="Q4849" s="14">
        <f t="shared" si="159"/>
        <v>15</v>
      </c>
      <c r="R4849" s="169">
        <f t="shared" si="160"/>
        <v>15.666666666666666</v>
      </c>
    </row>
    <row r="4850" spans="13:18" x14ac:dyDescent="0.2">
      <c r="M4850" s="168" t="s">
        <v>63</v>
      </c>
      <c r="N4850" s="14" t="s">
        <v>64</v>
      </c>
      <c r="O4850" s="167">
        <v>42808</v>
      </c>
      <c r="P4850" s="14">
        <v>3.5</v>
      </c>
      <c r="Q4850" s="14">
        <f t="shared" si="159"/>
        <v>13.5</v>
      </c>
      <c r="R4850" s="169">
        <f t="shared" si="160"/>
        <v>14.4</v>
      </c>
    </row>
    <row r="4851" spans="13:18" x14ac:dyDescent="0.2">
      <c r="M4851" s="168" t="s">
        <v>63</v>
      </c>
      <c r="N4851" s="14" t="s">
        <v>64</v>
      </c>
      <c r="O4851" s="167">
        <v>42809</v>
      </c>
      <c r="P4851" s="14">
        <v>5.4</v>
      </c>
      <c r="Q4851" s="14">
        <f t="shared" si="159"/>
        <v>11.6</v>
      </c>
      <c r="R4851" s="169">
        <f t="shared" si="160"/>
        <v>13.366666666666667</v>
      </c>
    </row>
    <row r="4852" spans="13:18" x14ac:dyDescent="0.2">
      <c r="M4852" s="168" t="s">
        <v>63</v>
      </c>
      <c r="N4852" s="14" t="s">
        <v>64</v>
      </c>
      <c r="O4852" s="167">
        <v>42810</v>
      </c>
      <c r="P4852" s="14">
        <v>2.8</v>
      </c>
      <c r="Q4852" s="14">
        <f t="shared" si="159"/>
        <v>14.2</v>
      </c>
      <c r="R4852" s="169">
        <f t="shared" si="160"/>
        <v>13.1</v>
      </c>
    </row>
    <row r="4853" spans="13:18" x14ac:dyDescent="0.2">
      <c r="M4853" s="168" t="s">
        <v>63</v>
      </c>
      <c r="N4853" s="14" t="s">
        <v>64</v>
      </c>
      <c r="O4853" s="167">
        <v>42811</v>
      </c>
      <c r="P4853" s="14">
        <v>4.3</v>
      </c>
      <c r="Q4853" s="14">
        <f t="shared" si="159"/>
        <v>12.7</v>
      </c>
      <c r="R4853" s="169">
        <f t="shared" si="160"/>
        <v>12.833333333333334</v>
      </c>
    </row>
    <row r="4854" spans="13:18" x14ac:dyDescent="0.2">
      <c r="M4854" s="168" t="s">
        <v>63</v>
      </c>
      <c r="N4854" s="14" t="s">
        <v>64</v>
      </c>
      <c r="O4854" s="167">
        <v>42812</v>
      </c>
      <c r="P4854" s="14">
        <v>0</v>
      </c>
      <c r="Q4854" s="14">
        <f t="shared" si="159"/>
        <v>17</v>
      </c>
      <c r="R4854" s="169">
        <f t="shared" si="160"/>
        <v>14.633333333333333</v>
      </c>
    </row>
    <row r="4855" spans="13:18" x14ac:dyDescent="0.2">
      <c r="M4855" s="168" t="s">
        <v>63</v>
      </c>
      <c r="N4855" s="14" t="s">
        <v>64</v>
      </c>
      <c r="O4855" s="167">
        <v>42813</v>
      </c>
      <c r="P4855" s="14">
        <v>-0.9</v>
      </c>
      <c r="Q4855" s="14">
        <f t="shared" si="159"/>
        <v>17.899999999999999</v>
      </c>
      <c r="R4855" s="169">
        <f t="shared" si="160"/>
        <v>15.866666666666665</v>
      </c>
    </row>
    <row r="4856" spans="13:18" x14ac:dyDescent="0.2">
      <c r="M4856" s="168" t="s">
        <v>63</v>
      </c>
      <c r="N4856" s="14" t="s">
        <v>64</v>
      </c>
      <c r="O4856" s="167">
        <v>42814</v>
      </c>
      <c r="P4856" s="14">
        <v>1.3</v>
      </c>
      <c r="Q4856" s="14">
        <f t="shared" si="159"/>
        <v>15.7</v>
      </c>
      <c r="R4856" s="169">
        <f t="shared" si="160"/>
        <v>16.866666666666664</v>
      </c>
    </row>
    <row r="4857" spans="13:18" x14ac:dyDescent="0.2">
      <c r="M4857" s="168" t="s">
        <v>63</v>
      </c>
      <c r="N4857" s="14" t="s">
        <v>64</v>
      </c>
      <c r="O4857" s="167">
        <v>42815</v>
      </c>
      <c r="P4857" s="14">
        <v>2.4</v>
      </c>
      <c r="Q4857" s="14">
        <f t="shared" si="159"/>
        <v>14.6</v>
      </c>
      <c r="R4857" s="169">
        <f t="shared" si="160"/>
        <v>16.066666666666666</v>
      </c>
    </row>
    <row r="4858" spans="13:18" x14ac:dyDescent="0.2">
      <c r="M4858" s="168" t="s">
        <v>63</v>
      </c>
      <c r="N4858" s="14" t="s">
        <v>64</v>
      </c>
      <c r="O4858" s="167">
        <v>42816</v>
      </c>
      <c r="P4858" s="14">
        <v>1.3</v>
      </c>
      <c r="Q4858" s="14">
        <f t="shared" si="159"/>
        <v>15.7</v>
      </c>
      <c r="R4858" s="169">
        <f t="shared" si="160"/>
        <v>15.333333333333334</v>
      </c>
    </row>
    <row r="4859" spans="13:18" x14ac:dyDescent="0.2">
      <c r="M4859" s="168" t="s">
        <v>63</v>
      </c>
      <c r="N4859" s="14" t="s">
        <v>64</v>
      </c>
      <c r="O4859" s="167">
        <v>42817</v>
      </c>
      <c r="P4859" s="14">
        <v>0.4</v>
      </c>
      <c r="Q4859" s="14">
        <f t="shared" si="159"/>
        <v>16.600000000000001</v>
      </c>
      <c r="R4859" s="169">
        <f t="shared" si="160"/>
        <v>15.633333333333333</v>
      </c>
    </row>
    <row r="4860" spans="13:18" x14ac:dyDescent="0.2">
      <c r="M4860" s="168" t="s">
        <v>63</v>
      </c>
      <c r="N4860" s="14" t="s">
        <v>64</v>
      </c>
      <c r="O4860" s="167">
        <v>42818</v>
      </c>
      <c r="P4860" s="14">
        <v>-0.1</v>
      </c>
      <c r="Q4860" s="14">
        <f t="shared" si="159"/>
        <v>17.100000000000001</v>
      </c>
      <c r="R4860" s="169">
        <f t="shared" si="160"/>
        <v>16.466666666666665</v>
      </c>
    </row>
    <row r="4861" spans="13:18" x14ac:dyDescent="0.2">
      <c r="M4861" s="168" t="s">
        <v>63</v>
      </c>
      <c r="N4861" s="14" t="s">
        <v>64</v>
      </c>
      <c r="O4861" s="167">
        <v>42819</v>
      </c>
      <c r="P4861" s="14">
        <v>3.1</v>
      </c>
      <c r="Q4861" s="14">
        <f t="shared" si="159"/>
        <v>13.9</v>
      </c>
      <c r="R4861" s="169">
        <f t="shared" si="160"/>
        <v>15.866666666666667</v>
      </c>
    </row>
    <row r="4862" spans="13:18" x14ac:dyDescent="0.2">
      <c r="M4862" s="168" t="s">
        <v>63</v>
      </c>
      <c r="N4862" s="14" t="s">
        <v>64</v>
      </c>
      <c r="O4862" s="167">
        <v>42820</v>
      </c>
      <c r="P4862" s="14">
        <v>8.9</v>
      </c>
      <c r="Q4862" s="14">
        <f t="shared" si="159"/>
        <v>8.1</v>
      </c>
      <c r="R4862" s="169">
        <f t="shared" si="160"/>
        <v>13.033333333333333</v>
      </c>
    </row>
    <row r="4863" spans="13:18" x14ac:dyDescent="0.2">
      <c r="M4863" s="168" t="s">
        <v>63</v>
      </c>
      <c r="N4863" s="14" t="s">
        <v>64</v>
      </c>
      <c r="O4863" s="167">
        <v>42821</v>
      </c>
      <c r="P4863" s="14">
        <v>7.8</v>
      </c>
      <c r="Q4863" s="14">
        <f t="shared" si="159"/>
        <v>9.1999999999999993</v>
      </c>
      <c r="R4863" s="169">
        <f t="shared" si="160"/>
        <v>10.4</v>
      </c>
    </row>
    <row r="4864" spans="13:18" x14ac:dyDescent="0.2">
      <c r="M4864" s="168" t="s">
        <v>63</v>
      </c>
      <c r="N4864" s="14" t="s">
        <v>64</v>
      </c>
      <c r="O4864" s="167">
        <v>42822</v>
      </c>
      <c r="P4864" s="14">
        <v>3.3</v>
      </c>
      <c r="Q4864" s="14">
        <f t="shared" si="159"/>
        <v>13.7</v>
      </c>
      <c r="R4864" s="169">
        <f t="shared" si="160"/>
        <v>10.333333333333332</v>
      </c>
    </row>
    <row r="4865" spans="13:18" x14ac:dyDescent="0.2">
      <c r="M4865" s="168" t="s">
        <v>63</v>
      </c>
      <c r="N4865" s="14" t="s">
        <v>64</v>
      </c>
      <c r="O4865" s="167">
        <v>42823</v>
      </c>
      <c r="P4865" s="14">
        <v>1.6</v>
      </c>
      <c r="Q4865" s="14">
        <f t="shared" si="159"/>
        <v>15.4</v>
      </c>
      <c r="R4865" s="169">
        <f t="shared" si="160"/>
        <v>12.766666666666666</v>
      </c>
    </row>
    <row r="4866" spans="13:18" x14ac:dyDescent="0.2">
      <c r="M4866" s="168" t="s">
        <v>63</v>
      </c>
      <c r="N4866" s="14" t="s">
        <v>64</v>
      </c>
      <c r="O4866" s="167">
        <v>42824</v>
      </c>
      <c r="P4866" s="14">
        <v>-0.6</v>
      </c>
      <c r="Q4866" s="14">
        <f t="shared" si="159"/>
        <v>17.600000000000001</v>
      </c>
      <c r="R4866" s="169">
        <f t="shared" si="160"/>
        <v>15.566666666666668</v>
      </c>
    </row>
    <row r="4867" spans="13:18" x14ac:dyDescent="0.2">
      <c r="M4867" s="168" t="s">
        <v>63</v>
      </c>
      <c r="N4867" s="14" t="s">
        <v>64</v>
      </c>
      <c r="O4867" s="167">
        <v>42825</v>
      </c>
      <c r="P4867" s="14">
        <v>1.9</v>
      </c>
      <c r="Q4867" s="14">
        <f t="shared" si="159"/>
        <v>15.1</v>
      </c>
      <c r="R4867" s="169">
        <f t="shared" si="160"/>
        <v>16.033333333333335</v>
      </c>
    </row>
    <row r="4868" spans="13:18" x14ac:dyDescent="0.2">
      <c r="M4868" s="168" t="s">
        <v>63</v>
      </c>
      <c r="N4868" s="14" t="s">
        <v>64</v>
      </c>
      <c r="O4868" s="167">
        <v>42826</v>
      </c>
      <c r="P4868" s="14">
        <v>5.9</v>
      </c>
      <c r="Q4868" s="14">
        <f t="shared" si="159"/>
        <v>11.1</v>
      </c>
      <c r="R4868" s="169">
        <f t="shared" si="160"/>
        <v>14.600000000000001</v>
      </c>
    </row>
    <row r="4869" spans="13:18" x14ac:dyDescent="0.2">
      <c r="M4869" s="168" t="s">
        <v>63</v>
      </c>
      <c r="N4869" s="14" t="s">
        <v>64</v>
      </c>
      <c r="O4869" s="167">
        <v>42827</v>
      </c>
      <c r="P4869" s="14">
        <v>6.4</v>
      </c>
      <c r="Q4869" s="14">
        <f t="shared" si="159"/>
        <v>10.6</v>
      </c>
      <c r="R4869" s="169">
        <f t="shared" si="160"/>
        <v>12.266666666666666</v>
      </c>
    </row>
    <row r="4870" spans="13:18" x14ac:dyDescent="0.2">
      <c r="M4870" s="168" t="s">
        <v>63</v>
      </c>
      <c r="N4870" s="14" t="s">
        <v>64</v>
      </c>
      <c r="O4870" s="167">
        <v>42828</v>
      </c>
      <c r="P4870" s="14">
        <v>6.2</v>
      </c>
      <c r="Q4870" s="14">
        <f t="shared" si="159"/>
        <v>10.8</v>
      </c>
      <c r="R4870" s="169">
        <f t="shared" si="160"/>
        <v>10.833333333333334</v>
      </c>
    </row>
    <row r="4871" spans="13:18" x14ac:dyDescent="0.2">
      <c r="M4871" s="168" t="s">
        <v>63</v>
      </c>
      <c r="N4871" s="14" t="s">
        <v>64</v>
      </c>
      <c r="O4871" s="167">
        <v>42829</v>
      </c>
      <c r="P4871" s="14">
        <v>5.2</v>
      </c>
      <c r="Q4871" s="14">
        <f t="shared" si="159"/>
        <v>11.8</v>
      </c>
      <c r="R4871" s="169">
        <f t="shared" si="160"/>
        <v>11.066666666666668</v>
      </c>
    </row>
    <row r="4872" spans="13:18" x14ac:dyDescent="0.2">
      <c r="M4872" s="168" t="s">
        <v>63</v>
      </c>
      <c r="N4872" s="14" t="s">
        <v>64</v>
      </c>
      <c r="O4872" s="167">
        <v>42830</v>
      </c>
      <c r="P4872" s="14">
        <v>4.9000000000000004</v>
      </c>
      <c r="Q4872" s="14">
        <f t="shared" si="159"/>
        <v>12.1</v>
      </c>
      <c r="R4872" s="169">
        <f t="shared" si="160"/>
        <v>11.566666666666668</v>
      </c>
    </row>
    <row r="4873" spans="13:18" x14ac:dyDescent="0.2">
      <c r="M4873" s="168" t="s">
        <v>63</v>
      </c>
      <c r="N4873" s="14" t="s">
        <v>64</v>
      </c>
      <c r="O4873" s="167">
        <v>42831</v>
      </c>
      <c r="P4873" s="14">
        <v>2.4</v>
      </c>
      <c r="Q4873" s="14">
        <f t="shared" si="159"/>
        <v>14.6</v>
      </c>
      <c r="R4873" s="169">
        <f t="shared" si="160"/>
        <v>12.833333333333334</v>
      </c>
    </row>
    <row r="4874" spans="13:18" x14ac:dyDescent="0.2">
      <c r="M4874" s="168" t="s">
        <v>63</v>
      </c>
      <c r="N4874" s="14" t="s">
        <v>64</v>
      </c>
      <c r="O4874" s="167">
        <v>42832</v>
      </c>
      <c r="P4874" s="14">
        <v>5.2</v>
      </c>
      <c r="Q4874" s="14">
        <f t="shared" si="159"/>
        <v>11.8</v>
      </c>
      <c r="R4874" s="169">
        <f t="shared" si="160"/>
        <v>12.833333333333334</v>
      </c>
    </row>
    <row r="4875" spans="13:18" x14ac:dyDescent="0.2">
      <c r="M4875" s="168" t="s">
        <v>63</v>
      </c>
      <c r="N4875" s="14" t="s">
        <v>64</v>
      </c>
      <c r="O4875" s="167">
        <v>42833</v>
      </c>
      <c r="P4875" s="14">
        <v>5.8</v>
      </c>
      <c r="Q4875" s="14">
        <f t="shared" si="159"/>
        <v>11.2</v>
      </c>
      <c r="R4875" s="169">
        <f t="shared" si="160"/>
        <v>12.533333333333331</v>
      </c>
    </row>
    <row r="4876" spans="13:18" x14ac:dyDescent="0.2">
      <c r="M4876" s="168" t="s">
        <v>63</v>
      </c>
      <c r="N4876" s="14" t="s">
        <v>64</v>
      </c>
      <c r="O4876" s="167">
        <v>42834</v>
      </c>
      <c r="P4876" s="14">
        <v>6.5</v>
      </c>
      <c r="Q4876" s="14">
        <f t="shared" si="159"/>
        <v>10.5</v>
      </c>
      <c r="R4876" s="169">
        <f t="shared" si="160"/>
        <v>11.166666666666666</v>
      </c>
    </row>
    <row r="4877" spans="13:18" x14ac:dyDescent="0.2">
      <c r="M4877" s="168" t="s">
        <v>63</v>
      </c>
      <c r="N4877" s="14" t="s">
        <v>64</v>
      </c>
      <c r="O4877" s="167">
        <v>42835</v>
      </c>
      <c r="P4877" s="14">
        <v>7.6</v>
      </c>
      <c r="Q4877" s="14">
        <f t="shared" ref="Q4877:Q4940" si="161">IF($D$45&gt;P4877,$D$45-P4877,0)</f>
        <v>9.4</v>
      </c>
      <c r="R4877" s="169">
        <f t="shared" si="160"/>
        <v>10.366666666666667</v>
      </c>
    </row>
    <row r="4878" spans="13:18" x14ac:dyDescent="0.2">
      <c r="M4878" s="168" t="s">
        <v>63</v>
      </c>
      <c r="N4878" s="14" t="s">
        <v>64</v>
      </c>
      <c r="O4878" s="167">
        <v>42836</v>
      </c>
      <c r="P4878" s="14">
        <v>4.3</v>
      </c>
      <c r="Q4878" s="14">
        <f t="shared" si="161"/>
        <v>12.7</v>
      </c>
      <c r="R4878" s="169">
        <f t="shared" si="160"/>
        <v>10.866666666666665</v>
      </c>
    </row>
    <row r="4879" spans="13:18" x14ac:dyDescent="0.2">
      <c r="M4879" s="168" t="s">
        <v>63</v>
      </c>
      <c r="N4879" s="14" t="s">
        <v>64</v>
      </c>
      <c r="O4879" s="167">
        <v>42837</v>
      </c>
      <c r="P4879" s="14">
        <v>2.2000000000000002</v>
      </c>
      <c r="Q4879" s="14">
        <f t="shared" si="161"/>
        <v>14.8</v>
      </c>
      <c r="R4879" s="169">
        <f t="shared" ref="R4879:R4942" si="162">AVERAGE(Q4877:Q4879)</f>
        <v>12.300000000000002</v>
      </c>
    </row>
    <row r="4880" spans="13:18" x14ac:dyDescent="0.2">
      <c r="M4880" s="168" t="s">
        <v>63</v>
      </c>
      <c r="N4880" s="14" t="s">
        <v>64</v>
      </c>
      <c r="O4880" s="167">
        <v>42838</v>
      </c>
      <c r="P4880" s="14">
        <v>0.5</v>
      </c>
      <c r="Q4880" s="14">
        <f t="shared" si="161"/>
        <v>16.5</v>
      </c>
      <c r="R4880" s="169">
        <f t="shared" si="162"/>
        <v>14.666666666666666</v>
      </c>
    </row>
    <row r="4881" spans="13:18" x14ac:dyDescent="0.2">
      <c r="M4881" s="168" t="s">
        <v>63</v>
      </c>
      <c r="N4881" s="14" t="s">
        <v>64</v>
      </c>
      <c r="O4881" s="167">
        <v>42839</v>
      </c>
      <c r="P4881" s="14">
        <v>-1.2</v>
      </c>
      <c r="Q4881" s="14">
        <f t="shared" si="161"/>
        <v>18.2</v>
      </c>
      <c r="R4881" s="169">
        <f t="shared" si="162"/>
        <v>16.5</v>
      </c>
    </row>
    <row r="4882" spans="13:18" x14ac:dyDescent="0.2">
      <c r="M4882" s="168" t="s">
        <v>63</v>
      </c>
      <c r="N4882" s="14" t="s">
        <v>64</v>
      </c>
      <c r="O4882" s="167">
        <v>42840</v>
      </c>
      <c r="P4882" s="14">
        <v>-1.6</v>
      </c>
      <c r="Q4882" s="14">
        <f t="shared" si="161"/>
        <v>18.600000000000001</v>
      </c>
      <c r="R4882" s="169">
        <f t="shared" si="162"/>
        <v>17.766666666666669</v>
      </c>
    </row>
    <row r="4883" spans="13:18" x14ac:dyDescent="0.2">
      <c r="M4883" s="168" t="s">
        <v>63</v>
      </c>
      <c r="N4883" s="14" t="s">
        <v>64</v>
      </c>
      <c r="O4883" s="167">
        <v>42841</v>
      </c>
      <c r="P4883" s="14">
        <v>0.1</v>
      </c>
      <c r="Q4883" s="14">
        <f t="shared" si="161"/>
        <v>16.899999999999999</v>
      </c>
      <c r="R4883" s="169">
        <f t="shared" si="162"/>
        <v>17.899999999999999</v>
      </c>
    </row>
    <row r="4884" spans="13:18" x14ac:dyDescent="0.2">
      <c r="M4884" s="168" t="s">
        <v>63</v>
      </c>
      <c r="N4884" s="14" t="s">
        <v>64</v>
      </c>
      <c r="O4884" s="167">
        <v>42842</v>
      </c>
      <c r="P4884" s="14">
        <v>0.3</v>
      </c>
      <c r="Q4884" s="14">
        <f t="shared" si="161"/>
        <v>16.7</v>
      </c>
      <c r="R4884" s="169">
        <f t="shared" si="162"/>
        <v>17.400000000000002</v>
      </c>
    </row>
    <row r="4885" spans="13:18" x14ac:dyDescent="0.2">
      <c r="M4885" s="168" t="s">
        <v>63</v>
      </c>
      <c r="N4885" s="14" t="s">
        <v>64</v>
      </c>
      <c r="O4885" s="167">
        <v>42843</v>
      </c>
      <c r="P4885" s="14">
        <v>1.1000000000000001</v>
      </c>
      <c r="Q4885" s="14">
        <f t="shared" si="161"/>
        <v>15.9</v>
      </c>
      <c r="R4885" s="169">
        <f t="shared" si="162"/>
        <v>16.499999999999996</v>
      </c>
    </row>
    <row r="4886" spans="13:18" x14ac:dyDescent="0.2">
      <c r="M4886" s="168" t="s">
        <v>63</v>
      </c>
      <c r="N4886" s="14" t="s">
        <v>64</v>
      </c>
      <c r="O4886" s="167">
        <v>42844</v>
      </c>
      <c r="P4886" s="14">
        <v>2.4</v>
      </c>
      <c r="Q4886" s="14">
        <f t="shared" si="161"/>
        <v>14.6</v>
      </c>
      <c r="R4886" s="169">
        <f t="shared" si="162"/>
        <v>15.733333333333334</v>
      </c>
    </row>
    <row r="4887" spans="13:18" x14ac:dyDescent="0.2">
      <c r="M4887" s="168" t="s">
        <v>63</v>
      </c>
      <c r="N4887" s="14" t="s">
        <v>64</v>
      </c>
      <c r="O4887" s="167">
        <v>42845</v>
      </c>
      <c r="P4887" s="14">
        <v>5.9</v>
      </c>
      <c r="Q4887" s="14">
        <f t="shared" si="161"/>
        <v>11.1</v>
      </c>
      <c r="R4887" s="169">
        <f t="shared" si="162"/>
        <v>13.866666666666667</v>
      </c>
    </row>
    <row r="4888" spans="13:18" x14ac:dyDescent="0.2">
      <c r="M4888" s="168" t="s">
        <v>63</v>
      </c>
      <c r="N4888" s="14" t="s">
        <v>64</v>
      </c>
      <c r="O4888" s="167">
        <v>42846</v>
      </c>
      <c r="P4888" s="14">
        <v>6.1</v>
      </c>
      <c r="Q4888" s="14">
        <f t="shared" si="161"/>
        <v>10.9</v>
      </c>
      <c r="R4888" s="169">
        <f t="shared" si="162"/>
        <v>12.200000000000001</v>
      </c>
    </row>
    <row r="4889" spans="13:18" x14ac:dyDescent="0.2">
      <c r="M4889" s="168" t="s">
        <v>63</v>
      </c>
      <c r="N4889" s="14" t="s">
        <v>64</v>
      </c>
      <c r="O4889" s="167">
        <v>42847</v>
      </c>
      <c r="P4889" s="14">
        <v>4.5</v>
      </c>
      <c r="Q4889" s="14">
        <f t="shared" si="161"/>
        <v>12.5</v>
      </c>
      <c r="R4889" s="169">
        <f t="shared" si="162"/>
        <v>11.5</v>
      </c>
    </row>
    <row r="4890" spans="13:18" x14ac:dyDescent="0.2">
      <c r="M4890" s="168" t="s">
        <v>63</v>
      </c>
      <c r="N4890" s="14" t="s">
        <v>64</v>
      </c>
      <c r="O4890" s="167">
        <v>42848</v>
      </c>
      <c r="P4890" s="14">
        <v>2.2999999999999998</v>
      </c>
      <c r="Q4890" s="14">
        <f t="shared" si="161"/>
        <v>14.7</v>
      </c>
      <c r="R4890" s="169">
        <f t="shared" si="162"/>
        <v>12.699999999999998</v>
      </c>
    </row>
    <row r="4891" spans="13:18" x14ac:dyDescent="0.2">
      <c r="M4891" s="168" t="s">
        <v>63</v>
      </c>
      <c r="N4891" s="14" t="s">
        <v>64</v>
      </c>
      <c r="O4891" s="167">
        <v>42849</v>
      </c>
      <c r="P4891" s="14">
        <v>-0.3</v>
      </c>
      <c r="Q4891" s="14">
        <f t="shared" si="161"/>
        <v>17.3</v>
      </c>
      <c r="R4891" s="169">
        <f t="shared" si="162"/>
        <v>14.833333333333334</v>
      </c>
    </row>
    <row r="4892" spans="13:18" x14ac:dyDescent="0.2">
      <c r="M4892" s="168" t="s">
        <v>63</v>
      </c>
      <c r="N4892" s="14" t="s">
        <v>64</v>
      </c>
      <c r="O4892" s="167">
        <v>42850</v>
      </c>
      <c r="P4892" s="14">
        <v>2.5</v>
      </c>
      <c r="Q4892" s="14">
        <f t="shared" si="161"/>
        <v>14.5</v>
      </c>
      <c r="R4892" s="169">
        <f t="shared" si="162"/>
        <v>15.5</v>
      </c>
    </row>
    <row r="4893" spans="13:18" x14ac:dyDescent="0.2">
      <c r="M4893" s="168" t="s">
        <v>63</v>
      </c>
      <c r="N4893" s="14" t="s">
        <v>64</v>
      </c>
      <c r="O4893" s="167">
        <v>42851</v>
      </c>
      <c r="P4893" s="14">
        <v>3.2</v>
      </c>
      <c r="Q4893" s="14">
        <f t="shared" si="161"/>
        <v>13.8</v>
      </c>
      <c r="R4893" s="169">
        <f t="shared" si="162"/>
        <v>15.200000000000001</v>
      </c>
    </row>
    <row r="4894" spans="13:18" x14ac:dyDescent="0.2">
      <c r="M4894" s="168" t="s">
        <v>63</v>
      </c>
      <c r="N4894" s="14" t="s">
        <v>64</v>
      </c>
      <c r="O4894" s="167">
        <v>42852</v>
      </c>
      <c r="P4894" s="14">
        <v>1.2</v>
      </c>
      <c r="Q4894" s="14">
        <f t="shared" si="161"/>
        <v>15.8</v>
      </c>
      <c r="R4894" s="169">
        <f t="shared" si="162"/>
        <v>14.700000000000001</v>
      </c>
    </row>
    <row r="4895" spans="13:18" x14ac:dyDescent="0.2">
      <c r="M4895" s="168" t="s">
        <v>63</v>
      </c>
      <c r="N4895" s="14" t="s">
        <v>64</v>
      </c>
      <c r="O4895" s="167">
        <v>42853</v>
      </c>
      <c r="P4895" s="14">
        <v>2.8</v>
      </c>
      <c r="Q4895" s="14">
        <f t="shared" si="161"/>
        <v>14.2</v>
      </c>
      <c r="R4895" s="169">
        <f t="shared" si="162"/>
        <v>14.6</v>
      </c>
    </row>
    <row r="4896" spans="13:18" x14ac:dyDescent="0.2">
      <c r="M4896" s="168" t="s">
        <v>63</v>
      </c>
      <c r="N4896" s="14" t="s">
        <v>64</v>
      </c>
      <c r="O4896" s="167">
        <v>42854</v>
      </c>
      <c r="P4896" s="14">
        <v>4.2</v>
      </c>
      <c r="Q4896" s="14">
        <f t="shared" si="161"/>
        <v>12.8</v>
      </c>
      <c r="R4896" s="169">
        <f t="shared" si="162"/>
        <v>14.266666666666666</v>
      </c>
    </row>
    <row r="4897" spans="13:18" x14ac:dyDescent="0.2">
      <c r="M4897" s="168" t="s">
        <v>63</v>
      </c>
      <c r="N4897" s="14" t="s">
        <v>64</v>
      </c>
      <c r="O4897" s="167">
        <v>42855</v>
      </c>
      <c r="P4897" s="14">
        <v>5.3</v>
      </c>
      <c r="Q4897" s="14">
        <f t="shared" si="161"/>
        <v>11.7</v>
      </c>
      <c r="R4897" s="169">
        <f t="shared" si="162"/>
        <v>12.9</v>
      </c>
    </row>
    <row r="4898" spans="13:18" x14ac:dyDescent="0.2">
      <c r="M4898" s="168" t="s">
        <v>63</v>
      </c>
      <c r="N4898" s="14" t="s">
        <v>64</v>
      </c>
      <c r="O4898" s="167">
        <v>42856</v>
      </c>
      <c r="P4898" s="14">
        <v>7.2</v>
      </c>
      <c r="Q4898" s="14">
        <f t="shared" si="161"/>
        <v>9.8000000000000007</v>
      </c>
      <c r="R4898" s="169">
        <f t="shared" si="162"/>
        <v>11.433333333333332</v>
      </c>
    </row>
    <row r="4899" spans="13:18" x14ac:dyDescent="0.2">
      <c r="M4899" s="168" t="s">
        <v>63</v>
      </c>
      <c r="N4899" s="14" t="s">
        <v>64</v>
      </c>
      <c r="O4899" s="167">
        <v>42857</v>
      </c>
      <c r="P4899" s="14">
        <v>9</v>
      </c>
      <c r="Q4899" s="14">
        <f t="shared" si="161"/>
        <v>8</v>
      </c>
      <c r="R4899" s="169">
        <f t="shared" si="162"/>
        <v>9.8333333333333339</v>
      </c>
    </row>
    <row r="4900" spans="13:18" x14ac:dyDescent="0.2">
      <c r="M4900" s="168" t="s">
        <v>63</v>
      </c>
      <c r="N4900" s="14" t="s">
        <v>64</v>
      </c>
      <c r="O4900" s="167">
        <v>42858</v>
      </c>
      <c r="P4900" s="14">
        <v>9</v>
      </c>
      <c r="Q4900" s="14">
        <f t="shared" si="161"/>
        <v>8</v>
      </c>
      <c r="R4900" s="169">
        <f t="shared" si="162"/>
        <v>8.6</v>
      </c>
    </row>
    <row r="4901" spans="13:18" x14ac:dyDescent="0.2">
      <c r="M4901" s="168" t="s">
        <v>63</v>
      </c>
      <c r="N4901" s="14" t="s">
        <v>64</v>
      </c>
      <c r="O4901" s="167">
        <v>42859</v>
      </c>
      <c r="P4901" s="14">
        <v>8.6999999999999993</v>
      </c>
      <c r="Q4901" s="14">
        <f t="shared" si="161"/>
        <v>8.3000000000000007</v>
      </c>
      <c r="R4901" s="169">
        <f t="shared" si="162"/>
        <v>8.1</v>
      </c>
    </row>
    <row r="4902" spans="13:18" x14ac:dyDescent="0.2">
      <c r="M4902" s="168" t="s">
        <v>63</v>
      </c>
      <c r="N4902" s="14" t="s">
        <v>64</v>
      </c>
      <c r="O4902" s="167">
        <v>42860</v>
      </c>
      <c r="P4902" s="14">
        <v>12.8</v>
      </c>
      <c r="Q4902" s="14">
        <f t="shared" si="161"/>
        <v>4.1999999999999993</v>
      </c>
      <c r="R4902" s="169">
        <f t="shared" si="162"/>
        <v>6.833333333333333</v>
      </c>
    </row>
    <row r="4903" spans="13:18" x14ac:dyDescent="0.2">
      <c r="M4903" s="168" t="s">
        <v>63</v>
      </c>
      <c r="N4903" s="14" t="s">
        <v>64</v>
      </c>
      <c r="O4903" s="167">
        <v>42861</v>
      </c>
      <c r="P4903" s="14">
        <v>13</v>
      </c>
      <c r="Q4903" s="14">
        <f t="shared" si="161"/>
        <v>4</v>
      </c>
      <c r="R4903" s="169">
        <f t="shared" si="162"/>
        <v>5.5</v>
      </c>
    </row>
    <row r="4904" spans="13:18" x14ac:dyDescent="0.2">
      <c r="M4904" s="168" t="s">
        <v>63</v>
      </c>
      <c r="N4904" s="14" t="s">
        <v>64</v>
      </c>
      <c r="O4904" s="167">
        <v>42862</v>
      </c>
      <c r="P4904" s="14">
        <v>7.7</v>
      </c>
      <c r="Q4904" s="14">
        <f t="shared" si="161"/>
        <v>9.3000000000000007</v>
      </c>
      <c r="R4904" s="169">
        <f t="shared" si="162"/>
        <v>5.833333333333333</v>
      </c>
    </row>
    <row r="4905" spans="13:18" x14ac:dyDescent="0.2">
      <c r="M4905" s="168" t="s">
        <v>63</v>
      </c>
      <c r="N4905" s="14" t="s">
        <v>64</v>
      </c>
      <c r="O4905" s="167">
        <v>42863</v>
      </c>
      <c r="P4905" s="14">
        <v>4.5</v>
      </c>
      <c r="Q4905" s="14">
        <f t="shared" si="161"/>
        <v>12.5</v>
      </c>
      <c r="R4905" s="169">
        <f t="shared" si="162"/>
        <v>8.6</v>
      </c>
    </row>
    <row r="4906" spans="13:18" x14ac:dyDescent="0.2">
      <c r="M4906" s="168" t="s">
        <v>63</v>
      </c>
      <c r="N4906" s="14" t="s">
        <v>64</v>
      </c>
      <c r="O4906" s="167">
        <v>42864</v>
      </c>
      <c r="P4906" s="14">
        <v>4.5</v>
      </c>
      <c r="Q4906" s="14">
        <f t="shared" si="161"/>
        <v>12.5</v>
      </c>
      <c r="R4906" s="169">
        <f t="shared" si="162"/>
        <v>11.433333333333332</v>
      </c>
    </row>
    <row r="4907" spans="13:18" x14ac:dyDescent="0.2">
      <c r="M4907" s="168" t="s">
        <v>63</v>
      </c>
      <c r="N4907" s="14" t="s">
        <v>64</v>
      </c>
      <c r="O4907" s="167">
        <v>42865</v>
      </c>
      <c r="P4907" s="14">
        <v>2.8</v>
      </c>
      <c r="Q4907" s="14">
        <f t="shared" si="161"/>
        <v>14.2</v>
      </c>
      <c r="R4907" s="169">
        <f t="shared" si="162"/>
        <v>13.066666666666668</v>
      </c>
    </row>
    <row r="4908" spans="13:18" x14ac:dyDescent="0.2">
      <c r="M4908" s="168" t="s">
        <v>63</v>
      </c>
      <c r="N4908" s="14" t="s">
        <v>64</v>
      </c>
      <c r="O4908" s="167">
        <v>42866</v>
      </c>
      <c r="P4908" s="14">
        <v>2.2999999999999998</v>
      </c>
      <c r="Q4908" s="14">
        <f t="shared" si="161"/>
        <v>14.7</v>
      </c>
      <c r="R4908" s="169">
        <f t="shared" si="162"/>
        <v>13.799999999999999</v>
      </c>
    </row>
    <row r="4909" spans="13:18" x14ac:dyDescent="0.2">
      <c r="M4909" s="168" t="s">
        <v>63</v>
      </c>
      <c r="N4909" s="14" t="s">
        <v>64</v>
      </c>
      <c r="O4909" s="167">
        <v>42867</v>
      </c>
      <c r="P4909" s="14">
        <v>5.2</v>
      </c>
      <c r="Q4909" s="14">
        <f t="shared" si="161"/>
        <v>11.8</v>
      </c>
      <c r="R4909" s="169">
        <f t="shared" si="162"/>
        <v>13.566666666666668</v>
      </c>
    </row>
    <row r="4910" spans="13:18" x14ac:dyDescent="0.2">
      <c r="M4910" s="168" t="s">
        <v>63</v>
      </c>
      <c r="N4910" s="14" t="s">
        <v>64</v>
      </c>
      <c r="O4910" s="167">
        <v>42868</v>
      </c>
      <c r="P4910" s="14">
        <v>8</v>
      </c>
      <c r="Q4910" s="14">
        <f t="shared" si="161"/>
        <v>9</v>
      </c>
      <c r="R4910" s="169">
        <f t="shared" si="162"/>
        <v>11.833333333333334</v>
      </c>
    </row>
    <row r="4911" spans="13:18" x14ac:dyDescent="0.2">
      <c r="M4911" s="168" t="s">
        <v>63</v>
      </c>
      <c r="N4911" s="14" t="s">
        <v>64</v>
      </c>
      <c r="O4911" s="167">
        <v>42869</v>
      </c>
      <c r="P4911" s="14">
        <v>9.6</v>
      </c>
      <c r="Q4911" s="14">
        <f t="shared" si="161"/>
        <v>7.4</v>
      </c>
      <c r="R4911" s="169">
        <f t="shared" si="162"/>
        <v>9.4</v>
      </c>
    </row>
    <row r="4912" spans="13:18" x14ac:dyDescent="0.2">
      <c r="M4912" s="168" t="s">
        <v>63</v>
      </c>
      <c r="N4912" s="14" t="s">
        <v>64</v>
      </c>
      <c r="O4912" s="167">
        <v>42870</v>
      </c>
      <c r="P4912" s="14">
        <v>6.9</v>
      </c>
      <c r="Q4912" s="14">
        <f t="shared" si="161"/>
        <v>10.1</v>
      </c>
      <c r="R4912" s="169">
        <f t="shared" si="162"/>
        <v>8.8333333333333339</v>
      </c>
    </row>
    <row r="4913" spans="13:18" x14ac:dyDescent="0.2">
      <c r="M4913" s="168" t="s">
        <v>63</v>
      </c>
      <c r="N4913" s="14" t="s">
        <v>64</v>
      </c>
      <c r="O4913" s="167">
        <v>42871</v>
      </c>
      <c r="P4913" s="14">
        <v>6</v>
      </c>
      <c r="Q4913" s="14">
        <f t="shared" si="161"/>
        <v>11</v>
      </c>
      <c r="R4913" s="169">
        <f t="shared" si="162"/>
        <v>9.5</v>
      </c>
    </row>
    <row r="4914" spans="13:18" x14ac:dyDescent="0.2">
      <c r="M4914" s="168" t="s">
        <v>63</v>
      </c>
      <c r="N4914" s="14" t="s">
        <v>64</v>
      </c>
      <c r="O4914" s="167">
        <v>42872</v>
      </c>
      <c r="P4914" s="14">
        <v>11.6</v>
      </c>
      <c r="Q4914" s="14">
        <f t="shared" si="161"/>
        <v>5.4</v>
      </c>
      <c r="R4914" s="169">
        <f t="shared" si="162"/>
        <v>8.8333333333333339</v>
      </c>
    </row>
    <row r="4915" spans="13:18" x14ac:dyDescent="0.2">
      <c r="M4915" s="168" t="s">
        <v>63</v>
      </c>
      <c r="N4915" s="14" t="s">
        <v>64</v>
      </c>
      <c r="O4915" s="167">
        <v>42873</v>
      </c>
      <c r="P4915" s="14">
        <v>14.9</v>
      </c>
      <c r="Q4915" s="14">
        <f t="shared" si="161"/>
        <v>2.0999999999999996</v>
      </c>
      <c r="R4915" s="169">
        <f t="shared" si="162"/>
        <v>6.166666666666667</v>
      </c>
    </row>
    <row r="4916" spans="13:18" x14ac:dyDescent="0.2">
      <c r="M4916" s="168" t="s">
        <v>63</v>
      </c>
      <c r="N4916" s="14" t="s">
        <v>64</v>
      </c>
      <c r="O4916" s="167">
        <v>42874</v>
      </c>
      <c r="P4916" s="14">
        <v>15.9</v>
      </c>
      <c r="Q4916" s="14">
        <f t="shared" si="161"/>
        <v>1.0999999999999996</v>
      </c>
      <c r="R4916" s="169">
        <f t="shared" si="162"/>
        <v>2.8666666666666667</v>
      </c>
    </row>
    <row r="4917" spans="13:18" x14ac:dyDescent="0.2">
      <c r="M4917" s="168" t="s">
        <v>63</v>
      </c>
      <c r="N4917" s="14" t="s">
        <v>64</v>
      </c>
      <c r="O4917" s="167">
        <v>42875</v>
      </c>
      <c r="P4917" s="14">
        <v>12.7</v>
      </c>
      <c r="Q4917" s="14">
        <f t="shared" si="161"/>
        <v>4.3000000000000007</v>
      </c>
      <c r="R4917" s="169">
        <f t="shared" si="162"/>
        <v>2.5</v>
      </c>
    </row>
    <row r="4918" spans="13:18" x14ac:dyDescent="0.2">
      <c r="M4918" s="168" t="s">
        <v>63</v>
      </c>
      <c r="N4918" s="14" t="s">
        <v>64</v>
      </c>
      <c r="O4918" s="167">
        <v>42876</v>
      </c>
      <c r="P4918" s="14">
        <v>11.8</v>
      </c>
      <c r="Q4918" s="14">
        <f t="shared" si="161"/>
        <v>5.1999999999999993</v>
      </c>
      <c r="R4918" s="169">
        <f t="shared" si="162"/>
        <v>3.5333333333333332</v>
      </c>
    </row>
    <row r="4919" spans="13:18" x14ac:dyDescent="0.2">
      <c r="M4919" s="168" t="s">
        <v>63</v>
      </c>
      <c r="N4919" s="14" t="s">
        <v>64</v>
      </c>
      <c r="O4919" s="167">
        <v>42877</v>
      </c>
      <c r="P4919" s="14">
        <v>10.8</v>
      </c>
      <c r="Q4919" s="14">
        <f t="shared" si="161"/>
        <v>6.1999999999999993</v>
      </c>
      <c r="R4919" s="169">
        <f t="shared" si="162"/>
        <v>5.2333333333333334</v>
      </c>
    </row>
    <row r="4920" spans="13:18" x14ac:dyDescent="0.2">
      <c r="M4920" s="168" t="s">
        <v>63</v>
      </c>
      <c r="N4920" s="14" t="s">
        <v>64</v>
      </c>
      <c r="O4920" s="167">
        <v>42878</v>
      </c>
      <c r="P4920" s="14">
        <v>12.6</v>
      </c>
      <c r="Q4920" s="14">
        <f t="shared" si="161"/>
        <v>4.4000000000000004</v>
      </c>
      <c r="R4920" s="169">
        <f t="shared" si="162"/>
        <v>5.2666666666666666</v>
      </c>
    </row>
    <row r="4921" spans="13:18" x14ac:dyDescent="0.2">
      <c r="M4921" s="168" t="s">
        <v>63</v>
      </c>
      <c r="N4921" s="14" t="s">
        <v>64</v>
      </c>
      <c r="O4921" s="167">
        <v>42879</v>
      </c>
      <c r="P4921" s="14">
        <v>14.6</v>
      </c>
      <c r="Q4921" s="14">
        <f t="shared" si="161"/>
        <v>2.4000000000000004</v>
      </c>
      <c r="R4921" s="169">
        <f t="shared" si="162"/>
        <v>4.333333333333333</v>
      </c>
    </row>
    <row r="4922" spans="13:18" x14ac:dyDescent="0.2">
      <c r="M4922" s="168" t="s">
        <v>63</v>
      </c>
      <c r="N4922" s="14" t="s">
        <v>64</v>
      </c>
      <c r="O4922" s="167">
        <v>42880</v>
      </c>
      <c r="P4922" s="14">
        <v>13.2</v>
      </c>
      <c r="Q4922" s="14">
        <f t="shared" si="161"/>
        <v>3.8000000000000007</v>
      </c>
      <c r="R4922" s="169">
        <f t="shared" si="162"/>
        <v>3.5333333333333337</v>
      </c>
    </row>
    <row r="4923" spans="13:18" x14ac:dyDescent="0.2">
      <c r="M4923" s="168" t="s">
        <v>63</v>
      </c>
      <c r="N4923" s="14" t="s">
        <v>64</v>
      </c>
      <c r="O4923" s="167">
        <v>42881</v>
      </c>
      <c r="P4923" s="14">
        <v>16.600000000000001</v>
      </c>
      <c r="Q4923" s="14">
        <f t="shared" si="161"/>
        <v>0.39999999999999858</v>
      </c>
      <c r="R4923" s="169">
        <f t="shared" si="162"/>
        <v>2.1999999999999997</v>
      </c>
    </row>
    <row r="4924" spans="13:18" x14ac:dyDescent="0.2">
      <c r="M4924" s="168" t="s">
        <v>63</v>
      </c>
      <c r="N4924" s="14" t="s">
        <v>64</v>
      </c>
      <c r="O4924" s="167">
        <v>42882</v>
      </c>
      <c r="P4924" s="14">
        <v>19.399999999999999</v>
      </c>
      <c r="Q4924" s="14">
        <f t="shared" si="161"/>
        <v>0</v>
      </c>
      <c r="R4924" s="169">
        <f t="shared" si="162"/>
        <v>1.3999999999999997</v>
      </c>
    </row>
    <row r="4925" spans="13:18" x14ac:dyDescent="0.2">
      <c r="M4925" s="168" t="s">
        <v>63</v>
      </c>
      <c r="N4925" s="14" t="s">
        <v>64</v>
      </c>
      <c r="O4925" s="167">
        <v>42883</v>
      </c>
      <c r="P4925" s="14">
        <v>17.2</v>
      </c>
      <c r="Q4925" s="14">
        <f t="shared" si="161"/>
        <v>0</v>
      </c>
      <c r="R4925" s="169">
        <f t="shared" si="162"/>
        <v>0.13333333333333286</v>
      </c>
    </row>
    <row r="4926" spans="13:18" x14ac:dyDescent="0.2">
      <c r="M4926" s="168" t="s">
        <v>63</v>
      </c>
      <c r="N4926" s="14" t="s">
        <v>64</v>
      </c>
      <c r="O4926" s="167">
        <v>42884</v>
      </c>
      <c r="P4926" s="14">
        <v>15.9</v>
      </c>
      <c r="Q4926" s="14">
        <f t="shared" si="161"/>
        <v>1.0999999999999996</v>
      </c>
      <c r="R4926" s="169">
        <f t="shared" si="162"/>
        <v>0.36666666666666653</v>
      </c>
    </row>
    <row r="4927" spans="13:18" x14ac:dyDescent="0.2">
      <c r="M4927" s="168" t="s">
        <v>63</v>
      </c>
      <c r="N4927" s="14" t="s">
        <v>64</v>
      </c>
      <c r="O4927" s="167">
        <v>42885</v>
      </c>
      <c r="P4927" s="14">
        <v>12.8</v>
      </c>
      <c r="Q4927" s="14">
        <f t="shared" si="161"/>
        <v>4.1999999999999993</v>
      </c>
      <c r="R4927" s="169">
        <f t="shared" si="162"/>
        <v>1.7666666666666664</v>
      </c>
    </row>
    <row r="4928" spans="13:18" x14ac:dyDescent="0.2">
      <c r="M4928" s="168" t="s">
        <v>63</v>
      </c>
      <c r="N4928" s="14" t="s">
        <v>64</v>
      </c>
      <c r="O4928" s="167">
        <v>42886</v>
      </c>
      <c r="P4928" s="14">
        <v>11.6</v>
      </c>
      <c r="Q4928" s="14">
        <f t="shared" si="161"/>
        <v>5.4</v>
      </c>
      <c r="R4928" s="169">
        <f t="shared" si="162"/>
        <v>3.5666666666666664</v>
      </c>
    </row>
    <row r="4929" spans="13:18" x14ac:dyDescent="0.2">
      <c r="M4929" s="168" t="s">
        <v>63</v>
      </c>
      <c r="N4929" s="14" t="s">
        <v>64</v>
      </c>
      <c r="O4929" s="167">
        <v>42887</v>
      </c>
      <c r="P4929" s="14">
        <v>10.3</v>
      </c>
      <c r="Q4929" s="14">
        <f t="shared" si="161"/>
        <v>6.6999999999999993</v>
      </c>
      <c r="R4929" s="169">
        <f t="shared" si="162"/>
        <v>5.4333333333333327</v>
      </c>
    </row>
    <row r="4930" spans="13:18" x14ac:dyDescent="0.2">
      <c r="M4930" s="168" t="s">
        <v>63</v>
      </c>
      <c r="N4930" s="14" t="s">
        <v>64</v>
      </c>
      <c r="O4930" s="167">
        <v>42888</v>
      </c>
      <c r="P4930" s="14">
        <v>10.4</v>
      </c>
      <c r="Q4930" s="14">
        <f t="shared" si="161"/>
        <v>6.6</v>
      </c>
      <c r="R4930" s="169">
        <f t="shared" si="162"/>
        <v>6.2333333333333334</v>
      </c>
    </row>
    <row r="4931" spans="13:18" x14ac:dyDescent="0.2">
      <c r="M4931" s="168" t="s">
        <v>63</v>
      </c>
      <c r="N4931" s="14" t="s">
        <v>64</v>
      </c>
      <c r="O4931" s="167">
        <v>42889</v>
      </c>
      <c r="P4931" s="14">
        <v>10.199999999999999</v>
      </c>
      <c r="Q4931" s="14">
        <f t="shared" si="161"/>
        <v>6.8000000000000007</v>
      </c>
      <c r="R4931" s="169">
        <f t="shared" si="162"/>
        <v>6.7</v>
      </c>
    </row>
    <row r="4932" spans="13:18" x14ac:dyDescent="0.2">
      <c r="M4932" s="168" t="s">
        <v>63</v>
      </c>
      <c r="N4932" s="14" t="s">
        <v>64</v>
      </c>
      <c r="O4932" s="167">
        <v>42890</v>
      </c>
      <c r="P4932" s="14">
        <v>12.3</v>
      </c>
      <c r="Q4932" s="14">
        <f t="shared" si="161"/>
        <v>4.6999999999999993</v>
      </c>
      <c r="R4932" s="169">
        <f t="shared" si="162"/>
        <v>6.0333333333333341</v>
      </c>
    </row>
    <row r="4933" spans="13:18" x14ac:dyDescent="0.2">
      <c r="M4933" s="168" t="s">
        <v>63</v>
      </c>
      <c r="N4933" s="14" t="s">
        <v>64</v>
      </c>
      <c r="O4933" s="167">
        <v>42891</v>
      </c>
      <c r="P4933" s="14">
        <v>13.1</v>
      </c>
      <c r="Q4933" s="14">
        <f t="shared" si="161"/>
        <v>3.9000000000000004</v>
      </c>
      <c r="R4933" s="169">
        <f t="shared" si="162"/>
        <v>5.1333333333333337</v>
      </c>
    </row>
    <row r="4934" spans="13:18" x14ac:dyDescent="0.2">
      <c r="M4934" s="168" t="s">
        <v>63</v>
      </c>
      <c r="N4934" s="14" t="s">
        <v>64</v>
      </c>
      <c r="O4934" s="167">
        <v>42892</v>
      </c>
      <c r="P4934" s="14">
        <v>14.7</v>
      </c>
      <c r="Q4934" s="14">
        <f t="shared" si="161"/>
        <v>2.3000000000000007</v>
      </c>
      <c r="R4934" s="169">
        <f t="shared" si="162"/>
        <v>3.6333333333333333</v>
      </c>
    </row>
    <row r="4935" spans="13:18" x14ac:dyDescent="0.2">
      <c r="M4935" s="168" t="s">
        <v>63</v>
      </c>
      <c r="N4935" s="14" t="s">
        <v>64</v>
      </c>
      <c r="O4935" s="167">
        <v>42893</v>
      </c>
      <c r="P4935" s="14">
        <v>13.8</v>
      </c>
      <c r="Q4935" s="14">
        <f t="shared" si="161"/>
        <v>3.1999999999999993</v>
      </c>
      <c r="R4935" s="169">
        <f t="shared" si="162"/>
        <v>3.1333333333333333</v>
      </c>
    </row>
    <row r="4936" spans="13:18" x14ac:dyDescent="0.2">
      <c r="M4936" s="168" t="s">
        <v>63</v>
      </c>
      <c r="N4936" s="14" t="s">
        <v>64</v>
      </c>
      <c r="O4936" s="167">
        <v>42894</v>
      </c>
      <c r="P4936" s="14">
        <v>12.3</v>
      </c>
      <c r="Q4936" s="14">
        <f t="shared" si="161"/>
        <v>4.6999999999999993</v>
      </c>
      <c r="R4936" s="169">
        <f t="shared" si="162"/>
        <v>3.4</v>
      </c>
    </row>
    <row r="4937" spans="13:18" x14ac:dyDescent="0.2">
      <c r="M4937" s="168" t="s">
        <v>63</v>
      </c>
      <c r="N4937" s="14" t="s">
        <v>64</v>
      </c>
      <c r="O4937" s="167">
        <v>42895</v>
      </c>
      <c r="P4937" s="14">
        <v>12.1</v>
      </c>
      <c r="Q4937" s="14">
        <f t="shared" si="161"/>
        <v>4.9000000000000004</v>
      </c>
      <c r="R4937" s="169">
        <f t="shared" si="162"/>
        <v>4.2666666666666666</v>
      </c>
    </row>
    <row r="4938" spans="13:18" x14ac:dyDescent="0.2">
      <c r="M4938" s="168" t="s">
        <v>63</v>
      </c>
      <c r="N4938" s="14" t="s">
        <v>64</v>
      </c>
      <c r="O4938" s="167">
        <v>42896</v>
      </c>
      <c r="P4938" s="14">
        <v>14.9</v>
      </c>
      <c r="Q4938" s="14">
        <f t="shared" si="161"/>
        <v>2.0999999999999996</v>
      </c>
      <c r="R4938" s="169">
        <f t="shared" si="162"/>
        <v>3.9</v>
      </c>
    </row>
    <row r="4939" spans="13:18" x14ac:dyDescent="0.2">
      <c r="M4939" s="168" t="s">
        <v>63</v>
      </c>
      <c r="N4939" s="14" t="s">
        <v>64</v>
      </c>
      <c r="O4939" s="167">
        <v>42897</v>
      </c>
      <c r="P4939" s="14">
        <v>13.4</v>
      </c>
      <c r="Q4939" s="14">
        <f t="shared" si="161"/>
        <v>3.5999999999999996</v>
      </c>
      <c r="R4939" s="169">
        <f t="shared" si="162"/>
        <v>3.5333333333333332</v>
      </c>
    </row>
    <row r="4940" spans="13:18" x14ac:dyDescent="0.2">
      <c r="M4940" s="168" t="s">
        <v>63</v>
      </c>
      <c r="N4940" s="14" t="s">
        <v>64</v>
      </c>
      <c r="O4940" s="167">
        <v>42898</v>
      </c>
      <c r="P4940" s="14">
        <v>14.3</v>
      </c>
      <c r="Q4940" s="14">
        <f t="shared" si="161"/>
        <v>2.6999999999999993</v>
      </c>
      <c r="R4940" s="169">
        <f t="shared" si="162"/>
        <v>2.7999999999999994</v>
      </c>
    </row>
    <row r="4941" spans="13:18" x14ac:dyDescent="0.2">
      <c r="M4941" s="168" t="s">
        <v>63</v>
      </c>
      <c r="N4941" s="14" t="s">
        <v>64</v>
      </c>
      <c r="O4941" s="167">
        <v>42899</v>
      </c>
      <c r="P4941" s="14">
        <v>15.8</v>
      </c>
      <c r="Q4941" s="14">
        <f t="shared" ref="Q4941:Q5004" si="163">IF($D$45&gt;P4941,$D$45-P4941,0)</f>
        <v>1.1999999999999993</v>
      </c>
      <c r="R4941" s="169">
        <f t="shared" si="162"/>
        <v>2.4999999999999996</v>
      </c>
    </row>
    <row r="4942" spans="13:18" x14ac:dyDescent="0.2">
      <c r="M4942" s="168" t="s">
        <v>63</v>
      </c>
      <c r="N4942" s="14" t="s">
        <v>64</v>
      </c>
      <c r="O4942" s="167">
        <v>42900</v>
      </c>
      <c r="P4942" s="14">
        <v>17</v>
      </c>
      <c r="Q4942" s="14">
        <f t="shared" si="163"/>
        <v>0</v>
      </c>
      <c r="R4942" s="169">
        <f t="shared" si="162"/>
        <v>1.2999999999999996</v>
      </c>
    </row>
    <row r="4943" spans="13:18" x14ac:dyDescent="0.2">
      <c r="M4943" s="168" t="s">
        <v>63</v>
      </c>
      <c r="N4943" s="14" t="s">
        <v>64</v>
      </c>
      <c r="O4943" s="167">
        <v>42901</v>
      </c>
      <c r="P4943" s="14">
        <v>17.3</v>
      </c>
      <c r="Q4943" s="14">
        <f t="shared" si="163"/>
        <v>0</v>
      </c>
      <c r="R4943" s="169">
        <f t="shared" ref="R4943:R5006" si="164">AVERAGE(Q4941:Q4943)</f>
        <v>0.39999999999999974</v>
      </c>
    </row>
    <row r="4944" spans="13:18" x14ac:dyDescent="0.2">
      <c r="M4944" s="168" t="s">
        <v>63</v>
      </c>
      <c r="N4944" s="14" t="s">
        <v>64</v>
      </c>
      <c r="O4944" s="167">
        <v>42902</v>
      </c>
      <c r="P4944" s="14">
        <v>16.2</v>
      </c>
      <c r="Q4944" s="14">
        <f t="shared" si="163"/>
        <v>0.80000000000000071</v>
      </c>
      <c r="R4944" s="169">
        <f t="shared" si="164"/>
        <v>0.26666666666666689</v>
      </c>
    </row>
    <row r="4945" spans="13:18" x14ac:dyDescent="0.2">
      <c r="M4945" s="168" t="s">
        <v>63</v>
      </c>
      <c r="N4945" s="14" t="s">
        <v>64</v>
      </c>
      <c r="O4945" s="167">
        <v>42903</v>
      </c>
      <c r="P4945" s="14">
        <v>17.5</v>
      </c>
      <c r="Q4945" s="14">
        <f t="shared" si="163"/>
        <v>0</v>
      </c>
      <c r="R4945" s="169">
        <f t="shared" si="164"/>
        <v>0.26666666666666689</v>
      </c>
    </row>
    <row r="4946" spans="13:18" x14ac:dyDescent="0.2">
      <c r="M4946" s="168" t="s">
        <v>63</v>
      </c>
      <c r="N4946" s="14" t="s">
        <v>64</v>
      </c>
      <c r="O4946" s="167">
        <v>42904</v>
      </c>
      <c r="P4946" s="14">
        <v>17.8</v>
      </c>
      <c r="Q4946" s="14">
        <f t="shared" si="163"/>
        <v>0</v>
      </c>
      <c r="R4946" s="169">
        <f t="shared" si="164"/>
        <v>0.26666666666666689</v>
      </c>
    </row>
    <row r="4947" spans="13:18" x14ac:dyDescent="0.2">
      <c r="M4947" s="168" t="s">
        <v>63</v>
      </c>
      <c r="N4947" s="14" t="s">
        <v>64</v>
      </c>
      <c r="O4947" s="167">
        <v>42905</v>
      </c>
      <c r="P4947" s="14">
        <v>14.5</v>
      </c>
      <c r="Q4947" s="14">
        <f t="shared" si="163"/>
        <v>2.5</v>
      </c>
      <c r="R4947" s="169">
        <f t="shared" si="164"/>
        <v>0.83333333333333337</v>
      </c>
    </row>
    <row r="4948" spans="13:18" x14ac:dyDescent="0.2">
      <c r="M4948" s="168" t="s">
        <v>63</v>
      </c>
      <c r="N4948" s="14" t="s">
        <v>64</v>
      </c>
      <c r="O4948" s="167">
        <v>42906</v>
      </c>
      <c r="P4948" s="14">
        <v>14.2</v>
      </c>
      <c r="Q4948" s="14">
        <f t="shared" si="163"/>
        <v>2.8000000000000007</v>
      </c>
      <c r="R4948" s="169">
        <f t="shared" si="164"/>
        <v>1.7666666666666668</v>
      </c>
    </row>
    <row r="4949" spans="13:18" x14ac:dyDescent="0.2">
      <c r="M4949" s="168" t="s">
        <v>63</v>
      </c>
      <c r="N4949" s="14" t="s">
        <v>64</v>
      </c>
      <c r="O4949" s="167">
        <v>42907</v>
      </c>
      <c r="P4949" s="14">
        <v>14.1</v>
      </c>
      <c r="Q4949" s="14">
        <f t="shared" si="163"/>
        <v>2.9000000000000004</v>
      </c>
      <c r="R4949" s="169">
        <f t="shared" si="164"/>
        <v>2.7333333333333338</v>
      </c>
    </row>
    <row r="4950" spans="13:18" x14ac:dyDescent="0.2">
      <c r="M4950" s="168" t="s">
        <v>63</v>
      </c>
      <c r="N4950" s="14" t="s">
        <v>64</v>
      </c>
      <c r="O4950" s="167">
        <v>42908</v>
      </c>
      <c r="P4950" s="14">
        <v>14.2</v>
      </c>
      <c r="Q4950" s="14">
        <f t="shared" si="163"/>
        <v>2.8000000000000007</v>
      </c>
      <c r="R4950" s="169">
        <f t="shared" si="164"/>
        <v>2.8333333333333339</v>
      </c>
    </row>
    <row r="4951" spans="13:18" x14ac:dyDescent="0.2">
      <c r="M4951" s="168" t="s">
        <v>63</v>
      </c>
      <c r="N4951" s="14" t="s">
        <v>64</v>
      </c>
      <c r="O4951" s="167">
        <v>42909</v>
      </c>
      <c r="P4951" s="14">
        <v>14.1</v>
      </c>
      <c r="Q4951" s="14">
        <f t="shared" si="163"/>
        <v>2.9000000000000004</v>
      </c>
      <c r="R4951" s="169">
        <f t="shared" si="164"/>
        <v>2.8666666666666671</v>
      </c>
    </row>
    <row r="4952" spans="13:18" x14ac:dyDescent="0.2">
      <c r="M4952" s="168" t="s">
        <v>63</v>
      </c>
      <c r="N4952" s="14" t="s">
        <v>64</v>
      </c>
      <c r="O4952" s="167">
        <v>42910</v>
      </c>
      <c r="P4952" s="14">
        <v>15.4</v>
      </c>
      <c r="Q4952" s="14">
        <f t="shared" si="163"/>
        <v>1.5999999999999996</v>
      </c>
      <c r="R4952" s="169">
        <f t="shared" si="164"/>
        <v>2.4333333333333336</v>
      </c>
    </row>
    <row r="4953" spans="13:18" x14ac:dyDescent="0.2">
      <c r="M4953" s="168" t="s">
        <v>63</v>
      </c>
      <c r="N4953" s="14" t="s">
        <v>64</v>
      </c>
      <c r="O4953" s="167">
        <v>42911</v>
      </c>
      <c r="P4953" s="14">
        <v>12.2</v>
      </c>
      <c r="Q4953" s="14">
        <f t="shared" si="163"/>
        <v>4.8000000000000007</v>
      </c>
      <c r="R4953" s="169">
        <f t="shared" si="164"/>
        <v>3.1</v>
      </c>
    </row>
    <row r="4954" spans="13:18" x14ac:dyDescent="0.2">
      <c r="M4954" s="168" t="s">
        <v>63</v>
      </c>
      <c r="N4954" s="14" t="s">
        <v>64</v>
      </c>
      <c r="O4954" s="167">
        <v>42912</v>
      </c>
      <c r="P4954" s="14">
        <v>13.1</v>
      </c>
      <c r="Q4954" s="14">
        <f t="shared" si="163"/>
        <v>3.9000000000000004</v>
      </c>
      <c r="R4954" s="169">
        <f t="shared" si="164"/>
        <v>3.4333333333333336</v>
      </c>
    </row>
    <row r="4955" spans="13:18" x14ac:dyDescent="0.2">
      <c r="M4955" s="168" t="s">
        <v>63</v>
      </c>
      <c r="N4955" s="14" t="s">
        <v>64</v>
      </c>
      <c r="O4955" s="167">
        <v>42913</v>
      </c>
      <c r="P4955" s="14">
        <v>13</v>
      </c>
      <c r="Q4955" s="14">
        <f t="shared" si="163"/>
        <v>4</v>
      </c>
      <c r="R4955" s="169">
        <f t="shared" si="164"/>
        <v>4.2333333333333334</v>
      </c>
    </row>
    <row r="4956" spans="13:18" x14ac:dyDescent="0.2">
      <c r="M4956" s="168" t="s">
        <v>63</v>
      </c>
      <c r="N4956" s="14" t="s">
        <v>64</v>
      </c>
      <c r="O4956" s="167">
        <v>42914</v>
      </c>
      <c r="P4956" s="14">
        <v>14.5</v>
      </c>
      <c r="Q4956" s="14">
        <f t="shared" si="163"/>
        <v>2.5</v>
      </c>
      <c r="R4956" s="169">
        <f t="shared" si="164"/>
        <v>3.4666666666666668</v>
      </c>
    </row>
    <row r="4957" spans="13:18" x14ac:dyDescent="0.2">
      <c r="M4957" s="168" t="s">
        <v>63</v>
      </c>
      <c r="N4957" s="14" t="s">
        <v>64</v>
      </c>
      <c r="O4957" s="167">
        <v>42915</v>
      </c>
      <c r="P4957" s="14">
        <v>15.3</v>
      </c>
      <c r="Q4957" s="14">
        <f t="shared" si="163"/>
        <v>1.6999999999999993</v>
      </c>
      <c r="R4957" s="169">
        <f t="shared" si="164"/>
        <v>2.7333333333333329</v>
      </c>
    </row>
    <row r="4958" spans="13:18" x14ac:dyDescent="0.2">
      <c r="M4958" s="168" t="s">
        <v>63</v>
      </c>
      <c r="N4958" s="14" t="s">
        <v>64</v>
      </c>
      <c r="O4958" s="167">
        <v>42916</v>
      </c>
      <c r="P4958" s="14">
        <v>17.8</v>
      </c>
      <c r="Q4958" s="14">
        <f t="shared" si="163"/>
        <v>0</v>
      </c>
      <c r="R4958" s="169">
        <f t="shared" si="164"/>
        <v>1.3999999999999997</v>
      </c>
    </row>
    <row r="4959" spans="13:18" x14ac:dyDescent="0.2">
      <c r="M4959" s="168" t="s">
        <v>63</v>
      </c>
      <c r="N4959" s="14" t="s">
        <v>64</v>
      </c>
      <c r="O4959" s="167">
        <v>42917</v>
      </c>
      <c r="P4959" s="14">
        <v>18.5</v>
      </c>
      <c r="Q4959" s="14">
        <f t="shared" si="163"/>
        <v>0</v>
      </c>
      <c r="R4959" s="169">
        <f t="shared" si="164"/>
        <v>0.56666666666666643</v>
      </c>
    </row>
    <row r="4960" spans="13:18" x14ac:dyDescent="0.2">
      <c r="M4960" s="168" t="s">
        <v>63</v>
      </c>
      <c r="N4960" s="14" t="s">
        <v>64</v>
      </c>
      <c r="O4960" s="167">
        <v>42918</v>
      </c>
      <c r="P4960" s="14">
        <v>16.899999999999999</v>
      </c>
      <c r="Q4960" s="14">
        <f t="shared" si="163"/>
        <v>0.10000000000000142</v>
      </c>
      <c r="R4960" s="169">
        <f t="shared" si="164"/>
        <v>3.3333333333333805E-2</v>
      </c>
    </row>
    <row r="4961" spans="13:18" x14ac:dyDescent="0.2">
      <c r="M4961" s="168" t="s">
        <v>63</v>
      </c>
      <c r="N4961" s="14" t="s">
        <v>64</v>
      </c>
      <c r="O4961" s="167">
        <v>42919</v>
      </c>
      <c r="P4961" s="14">
        <v>13.5</v>
      </c>
      <c r="Q4961" s="14">
        <f t="shared" si="163"/>
        <v>3.5</v>
      </c>
      <c r="R4961" s="169">
        <f t="shared" si="164"/>
        <v>1.2000000000000004</v>
      </c>
    </row>
    <row r="4962" spans="13:18" x14ac:dyDescent="0.2">
      <c r="M4962" s="168" t="s">
        <v>63</v>
      </c>
      <c r="N4962" s="14" t="s">
        <v>64</v>
      </c>
      <c r="O4962" s="167">
        <v>42920</v>
      </c>
      <c r="P4962" s="14">
        <v>13.4</v>
      </c>
      <c r="Q4962" s="14">
        <f t="shared" si="163"/>
        <v>3.5999999999999996</v>
      </c>
      <c r="R4962" s="169">
        <f t="shared" si="164"/>
        <v>2.4000000000000004</v>
      </c>
    </row>
    <row r="4963" spans="13:18" x14ac:dyDescent="0.2">
      <c r="M4963" s="168" t="s">
        <v>63</v>
      </c>
      <c r="N4963" s="14" t="s">
        <v>64</v>
      </c>
      <c r="O4963" s="167">
        <v>42921</v>
      </c>
      <c r="P4963" s="14">
        <v>13.5</v>
      </c>
      <c r="Q4963" s="14">
        <f t="shared" si="163"/>
        <v>3.5</v>
      </c>
      <c r="R4963" s="169">
        <f t="shared" si="164"/>
        <v>3.5333333333333332</v>
      </c>
    </row>
    <row r="4964" spans="13:18" x14ac:dyDescent="0.2">
      <c r="M4964" s="168" t="s">
        <v>63</v>
      </c>
      <c r="N4964" s="14" t="s">
        <v>64</v>
      </c>
      <c r="O4964" s="167">
        <v>42922</v>
      </c>
      <c r="P4964" s="14">
        <v>14.1</v>
      </c>
      <c r="Q4964" s="14">
        <f t="shared" si="163"/>
        <v>2.9000000000000004</v>
      </c>
      <c r="R4964" s="169">
        <f t="shared" si="164"/>
        <v>3.3333333333333335</v>
      </c>
    </row>
    <row r="4965" spans="13:18" x14ac:dyDescent="0.2">
      <c r="M4965" s="168" t="s">
        <v>63</v>
      </c>
      <c r="N4965" s="14" t="s">
        <v>64</v>
      </c>
      <c r="O4965" s="167">
        <v>42923</v>
      </c>
      <c r="P4965" s="14">
        <v>15.5</v>
      </c>
      <c r="Q4965" s="14">
        <f t="shared" si="163"/>
        <v>1.5</v>
      </c>
      <c r="R4965" s="169">
        <f t="shared" si="164"/>
        <v>2.6333333333333333</v>
      </c>
    </row>
    <row r="4966" spans="13:18" x14ac:dyDescent="0.2">
      <c r="M4966" s="168" t="s">
        <v>63</v>
      </c>
      <c r="N4966" s="14" t="s">
        <v>64</v>
      </c>
      <c r="O4966" s="167">
        <v>42924</v>
      </c>
      <c r="P4966" s="14">
        <v>14.8</v>
      </c>
      <c r="Q4966" s="14">
        <f t="shared" si="163"/>
        <v>2.1999999999999993</v>
      </c>
      <c r="R4966" s="169">
        <f t="shared" si="164"/>
        <v>2.1999999999999997</v>
      </c>
    </row>
    <row r="4967" spans="13:18" x14ac:dyDescent="0.2">
      <c r="M4967" s="168" t="s">
        <v>63</v>
      </c>
      <c r="N4967" s="14" t="s">
        <v>64</v>
      </c>
      <c r="O4967" s="167">
        <v>42925</v>
      </c>
      <c r="P4967" s="14">
        <v>16</v>
      </c>
      <c r="Q4967" s="14">
        <f t="shared" si="163"/>
        <v>1</v>
      </c>
      <c r="R4967" s="169">
        <f t="shared" si="164"/>
        <v>1.5666666666666664</v>
      </c>
    </row>
    <row r="4968" spans="13:18" x14ac:dyDescent="0.2">
      <c r="M4968" s="168" t="s">
        <v>63</v>
      </c>
      <c r="N4968" s="14" t="s">
        <v>64</v>
      </c>
      <c r="O4968" s="167">
        <v>42926</v>
      </c>
      <c r="P4968" s="14">
        <v>14.6</v>
      </c>
      <c r="Q4968" s="14">
        <f t="shared" si="163"/>
        <v>2.4000000000000004</v>
      </c>
      <c r="R4968" s="169">
        <f t="shared" si="164"/>
        <v>1.8666666666666665</v>
      </c>
    </row>
    <row r="4969" spans="13:18" x14ac:dyDescent="0.2">
      <c r="M4969" s="168" t="s">
        <v>63</v>
      </c>
      <c r="N4969" s="14" t="s">
        <v>64</v>
      </c>
      <c r="O4969" s="167">
        <v>42927</v>
      </c>
      <c r="P4969" s="14">
        <v>14.9</v>
      </c>
      <c r="Q4969" s="14">
        <f t="shared" si="163"/>
        <v>2.0999999999999996</v>
      </c>
      <c r="R4969" s="169">
        <f t="shared" si="164"/>
        <v>1.8333333333333333</v>
      </c>
    </row>
    <row r="4970" spans="13:18" x14ac:dyDescent="0.2">
      <c r="M4970" s="168" t="s">
        <v>63</v>
      </c>
      <c r="N4970" s="14" t="s">
        <v>64</v>
      </c>
      <c r="O4970" s="167">
        <v>42928</v>
      </c>
      <c r="P4970" s="14">
        <v>13</v>
      </c>
      <c r="Q4970" s="14">
        <f t="shared" si="163"/>
        <v>4</v>
      </c>
      <c r="R4970" s="169">
        <f t="shared" si="164"/>
        <v>2.8333333333333335</v>
      </c>
    </row>
    <row r="4971" spans="13:18" x14ac:dyDescent="0.2">
      <c r="M4971" s="168" t="s">
        <v>63</v>
      </c>
      <c r="N4971" s="14" t="s">
        <v>64</v>
      </c>
      <c r="O4971" s="167">
        <v>42929</v>
      </c>
      <c r="P4971" s="14">
        <v>12.5</v>
      </c>
      <c r="Q4971" s="14">
        <f t="shared" si="163"/>
        <v>4.5</v>
      </c>
      <c r="R4971" s="169">
        <f t="shared" si="164"/>
        <v>3.5333333333333332</v>
      </c>
    </row>
    <row r="4972" spans="13:18" x14ac:dyDescent="0.2">
      <c r="M4972" s="168" t="s">
        <v>63</v>
      </c>
      <c r="N4972" s="14" t="s">
        <v>64</v>
      </c>
      <c r="O4972" s="167">
        <v>42930</v>
      </c>
      <c r="P4972" s="14">
        <v>13.7</v>
      </c>
      <c r="Q4972" s="14">
        <f t="shared" si="163"/>
        <v>3.3000000000000007</v>
      </c>
      <c r="R4972" s="169">
        <f t="shared" si="164"/>
        <v>3.9333333333333336</v>
      </c>
    </row>
    <row r="4973" spans="13:18" x14ac:dyDescent="0.2">
      <c r="M4973" s="168" t="s">
        <v>63</v>
      </c>
      <c r="N4973" s="14" t="s">
        <v>64</v>
      </c>
      <c r="O4973" s="167">
        <v>42931</v>
      </c>
      <c r="P4973" s="14">
        <v>15.8</v>
      </c>
      <c r="Q4973" s="14">
        <f t="shared" si="163"/>
        <v>1.1999999999999993</v>
      </c>
      <c r="R4973" s="169">
        <f t="shared" si="164"/>
        <v>3</v>
      </c>
    </row>
    <row r="4974" spans="13:18" x14ac:dyDescent="0.2">
      <c r="M4974" s="168" t="s">
        <v>63</v>
      </c>
      <c r="N4974" s="14" t="s">
        <v>64</v>
      </c>
      <c r="O4974" s="167">
        <v>42932</v>
      </c>
      <c r="P4974" s="14">
        <v>14.1</v>
      </c>
      <c r="Q4974" s="14">
        <f t="shared" si="163"/>
        <v>2.9000000000000004</v>
      </c>
      <c r="R4974" s="169">
        <f t="shared" si="164"/>
        <v>2.4666666666666668</v>
      </c>
    </row>
    <row r="4975" spans="13:18" x14ac:dyDescent="0.2">
      <c r="M4975" s="168" t="s">
        <v>63</v>
      </c>
      <c r="N4975" s="14" t="s">
        <v>64</v>
      </c>
      <c r="O4975" s="167">
        <v>42933</v>
      </c>
      <c r="P4975" s="14">
        <v>13.9</v>
      </c>
      <c r="Q4975" s="14">
        <f t="shared" si="163"/>
        <v>3.0999999999999996</v>
      </c>
      <c r="R4975" s="169">
        <f t="shared" si="164"/>
        <v>2.4</v>
      </c>
    </row>
    <row r="4976" spans="13:18" x14ac:dyDescent="0.2">
      <c r="M4976" s="168" t="s">
        <v>63</v>
      </c>
      <c r="N4976" s="14" t="s">
        <v>64</v>
      </c>
      <c r="O4976" s="167">
        <v>42934</v>
      </c>
      <c r="P4976" s="14">
        <v>14.9</v>
      </c>
      <c r="Q4976" s="14">
        <f t="shared" si="163"/>
        <v>2.0999999999999996</v>
      </c>
      <c r="R4976" s="169">
        <f t="shared" si="164"/>
        <v>2.6999999999999997</v>
      </c>
    </row>
    <row r="4977" spans="13:18" x14ac:dyDescent="0.2">
      <c r="M4977" s="168" t="s">
        <v>63</v>
      </c>
      <c r="N4977" s="14" t="s">
        <v>64</v>
      </c>
      <c r="O4977" s="167">
        <v>42935</v>
      </c>
      <c r="P4977" s="14">
        <v>14.7</v>
      </c>
      <c r="Q4977" s="14">
        <f t="shared" si="163"/>
        <v>2.3000000000000007</v>
      </c>
      <c r="R4977" s="169">
        <f t="shared" si="164"/>
        <v>2.5</v>
      </c>
    </row>
    <row r="4978" spans="13:18" x14ac:dyDescent="0.2">
      <c r="M4978" s="168" t="s">
        <v>63</v>
      </c>
      <c r="N4978" s="14" t="s">
        <v>64</v>
      </c>
      <c r="O4978" s="167">
        <v>42936</v>
      </c>
      <c r="P4978" s="14">
        <v>16.8</v>
      </c>
      <c r="Q4978" s="14">
        <f t="shared" si="163"/>
        <v>0.19999999999999929</v>
      </c>
      <c r="R4978" s="169">
        <f t="shared" si="164"/>
        <v>1.5333333333333332</v>
      </c>
    </row>
    <row r="4979" spans="13:18" x14ac:dyDescent="0.2">
      <c r="M4979" s="168" t="s">
        <v>63</v>
      </c>
      <c r="N4979" s="14" t="s">
        <v>64</v>
      </c>
      <c r="O4979" s="167">
        <v>42937</v>
      </c>
      <c r="P4979" s="14">
        <v>17.3</v>
      </c>
      <c r="Q4979" s="14">
        <f t="shared" si="163"/>
        <v>0</v>
      </c>
      <c r="R4979" s="169">
        <f t="shared" si="164"/>
        <v>0.83333333333333337</v>
      </c>
    </row>
    <row r="4980" spans="13:18" x14ac:dyDescent="0.2">
      <c r="M4980" s="168" t="s">
        <v>63</v>
      </c>
      <c r="N4980" s="14" t="s">
        <v>64</v>
      </c>
      <c r="O4980" s="167">
        <v>42938</v>
      </c>
      <c r="P4980" s="14">
        <v>17.100000000000001</v>
      </c>
      <c r="Q4980" s="14">
        <f t="shared" si="163"/>
        <v>0</v>
      </c>
      <c r="R4980" s="169">
        <f t="shared" si="164"/>
        <v>6.666666666666643E-2</v>
      </c>
    </row>
    <row r="4981" spans="13:18" x14ac:dyDescent="0.2">
      <c r="M4981" s="168" t="s">
        <v>63</v>
      </c>
      <c r="N4981" s="14" t="s">
        <v>64</v>
      </c>
      <c r="O4981" s="167">
        <v>42939</v>
      </c>
      <c r="P4981" s="14">
        <v>16.8</v>
      </c>
      <c r="Q4981" s="14">
        <f t="shared" si="163"/>
        <v>0.19999999999999929</v>
      </c>
      <c r="R4981" s="169">
        <f t="shared" si="164"/>
        <v>6.666666666666643E-2</v>
      </c>
    </row>
    <row r="4982" spans="13:18" x14ac:dyDescent="0.2">
      <c r="M4982" s="168" t="s">
        <v>63</v>
      </c>
      <c r="N4982" s="14" t="s">
        <v>64</v>
      </c>
      <c r="O4982" s="167">
        <v>42940</v>
      </c>
      <c r="P4982" s="14">
        <v>16.100000000000001</v>
      </c>
      <c r="Q4982" s="14">
        <f t="shared" si="163"/>
        <v>0.89999999999999858</v>
      </c>
      <c r="R4982" s="169">
        <f t="shared" si="164"/>
        <v>0.36666666666666597</v>
      </c>
    </row>
    <row r="4983" spans="13:18" x14ac:dyDescent="0.2">
      <c r="M4983" s="168" t="s">
        <v>63</v>
      </c>
      <c r="N4983" s="14" t="s">
        <v>64</v>
      </c>
      <c r="O4983" s="167">
        <v>42941</v>
      </c>
      <c r="P4983" s="14">
        <v>16.3</v>
      </c>
      <c r="Q4983" s="14">
        <f t="shared" si="163"/>
        <v>0.69999999999999929</v>
      </c>
      <c r="R4983" s="169">
        <f t="shared" si="164"/>
        <v>0.59999999999999909</v>
      </c>
    </row>
    <row r="4984" spans="13:18" x14ac:dyDescent="0.2">
      <c r="M4984" s="168" t="s">
        <v>63</v>
      </c>
      <c r="N4984" s="14" t="s">
        <v>64</v>
      </c>
      <c r="O4984" s="167">
        <v>42942</v>
      </c>
      <c r="P4984" s="14">
        <v>17.3</v>
      </c>
      <c r="Q4984" s="14">
        <f t="shared" si="163"/>
        <v>0</v>
      </c>
      <c r="R4984" s="169">
        <f t="shared" si="164"/>
        <v>0.53333333333333266</v>
      </c>
    </row>
    <row r="4985" spans="13:18" x14ac:dyDescent="0.2">
      <c r="M4985" s="168" t="s">
        <v>63</v>
      </c>
      <c r="N4985" s="14" t="s">
        <v>64</v>
      </c>
      <c r="O4985" s="167">
        <v>42943</v>
      </c>
      <c r="P4985" s="14">
        <v>15.9</v>
      </c>
      <c r="Q4985" s="14">
        <f t="shared" si="163"/>
        <v>1.0999999999999996</v>
      </c>
      <c r="R4985" s="169">
        <f t="shared" si="164"/>
        <v>0.59999999999999964</v>
      </c>
    </row>
    <row r="4986" spans="13:18" x14ac:dyDescent="0.2">
      <c r="M4986" s="168" t="s">
        <v>63</v>
      </c>
      <c r="N4986" s="14" t="s">
        <v>64</v>
      </c>
      <c r="O4986" s="167">
        <v>42944</v>
      </c>
      <c r="P4986" s="14">
        <v>15.8</v>
      </c>
      <c r="Q4986" s="14">
        <f t="shared" si="163"/>
        <v>1.1999999999999993</v>
      </c>
      <c r="R4986" s="169">
        <f t="shared" si="164"/>
        <v>0.76666666666666627</v>
      </c>
    </row>
    <row r="4987" spans="13:18" x14ac:dyDescent="0.2">
      <c r="M4987" s="168" t="s">
        <v>63</v>
      </c>
      <c r="N4987" s="14" t="s">
        <v>64</v>
      </c>
      <c r="O4987" s="167">
        <v>42945</v>
      </c>
      <c r="P4987" s="14">
        <v>14.9</v>
      </c>
      <c r="Q4987" s="14">
        <f t="shared" si="163"/>
        <v>2.0999999999999996</v>
      </c>
      <c r="R4987" s="169">
        <f t="shared" si="164"/>
        <v>1.4666666666666661</v>
      </c>
    </row>
    <row r="4988" spans="13:18" x14ac:dyDescent="0.2">
      <c r="M4988" s="168" t="s">
        <v>63</v>
      </c>
      <c r="N4988" s="14" t="s">
        <v>64</v>
      </c>
      <c r="O4988" s="167">
        <v>42946</v>
      </c>
      <c r="P4988" s="14">
        <v>15.5</v>
      </c>
      <c r="Q4988" s="14">
        <f t="shared" si="163"/>
        <v>1.5</v>
      </c>
      <c r="R4988" s="169">
        <f t="shared" si="164"/>
        <v>1.5999999999999996</v>
      </c>
    </row>
    <row r="4989" spans="13:18" x14ac:dyDescent="0.2">
      <c r="M4989" s="168" t="s">
        <v>63</v>
      </c>
      <c r="N4989" s="14" t="s">
        <v>64</v>
      </c>
      <c r="O4989" s="167">
        <v>42947</v>
      </c>
      <c r="P4989" s="14">
        <v>16</v>
      </c>
      <c r="Q4989" s="14">
        <f t="shared" si="163"/>
        <v>1</v>
      </c>
      <c r="R4989" s="169">
        <f t="shared" si="164"/>
        <v>1.5333333333333332</v>
      </c>
    </row>
    <row r="4990" spans="13:18" x14ac:dyDescent="0.2">
      <c r="M4990" s="168" t="s">
        <v>63</v>
      </c>
      <c r="N4990" s="14" t="s">
        <v>64</v>
      </c>
      <c r="O4990" s="167">
        <v>42948</v>
      </c>
      <c r="P4990" s="14">
        <v>16.5</v>
      </c>
      <c r="Q4990" s="14">
        <f t="shared" si="163"/>
        <v>0.5</v>
      </c>
      <c r="R4990" s="169">
        <f t="shared" si="164"/>
        <v>1</v>
      </c>
    </row>
    <row r="4991" spans="13:18" x14ac:dyDescent="0.2">
      <c r="M4991" s="168" t="s">
        <v>63</v>
      </c>
      <c r="N4991" s="14" t="s">
        <v>64</v>
      </c>
      <c r="O4991" s="167">
        <v>42949</v>
      </c>
      <c r="P4991" s="14">
        <v>14.2</v>
      </c>
      <c r="Q4991" s="14">
        <f t="shared" si="163"/>
        <v>2.8000000000000007</v>
      </c>
      <c r="R4991" s="169">
        <f t="shared" si="164"/>
        <v>1.4333333333333336</v>
      </c>
    </row>
    <row r="4992" spans="13:18" x14ac:dyDescent="0.2">
      <c r="M4992" s="168" t="s">
        <v>63</v>
      </c>
      <c r="N4992" s="14" t="s">
        <v>64</v>
      </c>
      <c r="O4992" s="167">
        <v>42950</v>
      </c>
      <c r="P4992" s="14">
        <v>14.1</v>
      </c>
      <c r="Q4992" s="14">
        <f t="shared" si="163"/>
        <v>2.9000000000000004</v>
      </c>
      <c r="R4992" s="169">
        <f t="shared" si="164"/>
        <v>2.0666666666666669</v>
      </c>
    </row>
    <row r="4993" spans="13:18" x14ac:dyDescent="0.2">
      <c r="M4993" s="168" t="s">
        <v>63</v>
      </c>
      <c r="N4993" s="14" t="s">
        <v>64</v>
      </c>
      <c r="O4993" s="167">
        <v>42951</v>
      </c>
      <c r="P4993" s="14">
        <v>15.4</v>
      </c>
      <c r="Q4993" s="14">
        <f t="shared" si="163"/>
        <v>1.5999999999999996</v>
      </c>
      <c r="R4993" s="169">
        <f t="shared" si="164"/>
        <v>2.4333333333333336</v>
      </c>
    </row>
    <row r="4994" spans="13:18" x14ac:dyDescent="0.2">
      <c r="M4994" s="168" t="s">
        <v>63</v>
      </c>
      <c r="N4994" s="14" t="s">
        <v>64</v>
      </c>
      <c r="O4994" s="167">
        <v>42952</v>
      </c>
      <c r="P4994" s="14">
        <v>15.3</v>
      </c>
      <c r="Q4994" s="14">
        <f t="shared" si="163"/>
        <v>1.6999999999999993</v>
      </c>
      <c r="R4994" s="169">
        <f t="shared" si="164"/>
        <v>2.0666666666666664</v>
      </c>
    </row>
    <row r="4995" spans="13:18" x14ac:dyDescent="0.2">
      <c r="M4995" s="168" t="s">
        <v>63</v>
      </c>
      <c r="N4995" s="14" t="s">
        <v>64</v>
      </c>
      <c r="O4995" s="167">
        <v>42953</v>
      </c>
      <c r="P4995" s="14">
        <v>14.3</v>
      </c>
      <c r="Q4995" s="14">
        <f t="shared" si="163"/>
        <v>2.6999999999999993</v>
      </c>
      <c r="R4995" s="169">
        <f t="shared" si="164"/>
        <v>1.9999999999999993</v>
      </c>
    </row>
    <row r="4996" spans="13:18" x14ac:dyDescent="0.2">
      <c r="M4996" s="168" t="s">
        <v>63</v>
      </c>
      <c r="N4996" s="14" t="s">
        <v>64</v>
      </c>
      <c r="O4996" s="167">
        <v>42954</v>
      </c>
      <c r="P4996" s="14">
        <v>14.4</v>
      </c>
      <c r="Q4996" s="14">
        <f t="shared" si="163"/>
        <v>2.5999999999999996</v>
      </c>
      <c r="R4996" s="169">
        <f t="shared" si="164"/>
        <v>2.3333333333333326</v>
      </c>
    </row>
    <row r="4997" spans="13:18" x14ac:dyDescent="0.2">
      <c r="M4997" s="168" t="s">
        <v>63</v>
      </c>
      <c r="N4997" s="14" t="s">
        <v>64</v>
      </c>
      <c r="O4997" s="167">
        <v>42955</v>
      </c>
      <c r="P4997" s="14">
        <v>15.7</v>
      </c>
      <c r="Q4997" s="14">
        <f t="shared" si="163"/>
        <v>1.3000000000000007</v>
      </c>
      <c r="R4997" s="169">
        <f t="shared" si="164"/>
        <v>2.1999999999999997</v>
      </c>
    </row>
    <row r="4998" spans="13:18" x14ac:dyDescent="0.2">
      <c r="M4998" s="168" t="s">
        <v>63</v>
      </c>
      <c r="N4998" s="14" t="s">
        <v>64</v>
      </c>
      <c r="O4998" s="167">
        <v>42956</v>
      </c>
      <c r="P4998" s="14">
        <v>13.9</v>
      </c>
      <c r="Q4998" s="14">
        <f t="shared" si="163"/>
        <v>3.0999999999999996</v>
      </c>
      <c r="R4998" s="169">
        <f t="shared" si="164"/>
        <v>2.3333333333333335</v>
      </c>
    </row>
    <row r="4999" spans="13:18" x14ac:dyDescent="0.2">
      <c r="M4999" s="168" t="s">
        <v>63</v>
      </c>
      <c r="N4999" s="14" t="s">
        <v>64</v>
      </c>
      <c r="O4999" s="167">
        <v>42957</v>
      </c>
      <c r="P4999" s="14">
        <v>15.6</v>
      </c>
      <c r="Q4999" s="14">
        <f t="shared" si="163"/>
        <v>1.4000000000000004</v>
      </c>
      <c r="R4999" s="169">
        <f t="shared" si="164"/>
        <v>1.9333333333333336</v>
      </c>
    </row>
    <row r="5000" spans="13:18" x14ac:dyDescent="0.2">
      <c r="M5000" s="168" t="s">
        <v>63</v>
      </c>
      <c r="N5000" s="14" t="s">
        <v>64</v>
      </c>
      <c r="O5000" s="167">
        <v>42958</v>
      </c>
      <c r="P5000" s="14">
        <v>16.3</v>
      </c>
      <c r="Q5000" s="14">
        <f t="shared" si="163"/>
        <v>0.69999999999999929</v>
      </c>
      <c r="R5000" s="169">
        <f t="shared" si="164"/>
        <v>1.7333333333333332</v>
      </c>
    </row>
    <row r="5001" spans="13:18" x14ac:dyDescent="0.2">
      <c r="M5001" s="168" t="s">
        <v>63</v>
      </c>
      <c r="N5001" s="14" t="s">
        <v>64</v>
      </c>
      <c r="O5001" s="167">
        <v>42959</v>
      </c>
      <c r="P5001" s="14">
        <v>15.4</v>
      </c>
      <c r="Q5001" s="14">
        <f t="shared" si="163"/>
        <v>1.5999999999999996</v>
      </c>
      <c r="R5001" s="169">
        <f t="shared" si="164"/>
        <v>1.2333333333333332</v>
      </c>
    </row>
    <row r="5002" spans="13:18" x14ac:dyDescent="0.2">
      <c r="M5002" s="168" t="s">
        <v>63</v>
      </c>
      <c r="N5002" s="14" t="s">
        <v>64</v>
      </c>
      <c r="O5002" s="167">
        <v>42960</v>
      </c>
      <c r="P5002" s="14">
        <v>12.9</v>
      </c>
      <c r="Q5002" s="14">
        <f t="shared" si="163"/>
        <v>4.0999999999999996</v>
      </c>
      <c r="R5002" s="169">
        <f t="shared" si="164"/>
        <v>2.1333333333333329</v>
      </c>
    </row>
    <row r="5003" spans="13:18" x14ac:dyDescent="0.2">
      <c r="M5003" s="168" t="s">
        <v>63</v>
      </c>
      <c r="N5003" s="14" t="s">
        <v>64</v>
      </c>
      <c r="O5003" s="167">
        <v>42961</v>
      </c>
      <c r="P5003" s="14">
        <v>12.6</v>
      </c>
      <c r="Q5003" s="14">
        <f t="shared" si="163"/>
        <v>4.4000000000000004</v>
      </c>
      <c r="R5003" s="169">
        <f t="shared" si="164"/>
        <v>3.3666666666666667</v>
      </c>
    </row>
    <row r="5004" spans="13:18" x14ac:dyDescent="0.2">
      <c r="M5004" s="168" t="s">
        <v>63</v>
      </c>
      <c r="N5004" s="14" t="s">
        <v>64</v>
      </c>
      <c r="O5004" s="167">
        <v>42962</v>
      </c>
      <c r="P5004" s="14">
        <v>14.3</v>
      </c>
      <c r="Q5004" s="14">
        <f t="shared" si="163"/>
        <v>2.6999999999999993</v>
      </c>
      <c r="R5004" s="169">
        <f t="shared" si="164"/>
        <v>3.7333333333333329</v>
      </c>
    </row>
    <row r="5005" spans="13:18" x14ac:dyDescent="0.2">
      <c r="M5005" s="168" t="s">
        <v>63</v>
      </c>
      <c r="N5005" s="14" t="s">
        <v>64</v>
      </c>
      <c r="O5005" s="167">
        <v>42963</v>
      </c>
      <c r="P5005" s="14">
        <v>16.2</v>
      </c>
      <c r="Q5005" s="14">
        <f t="shared" ref="Q5005:Q5068" si="165">IF($D$45&gt;P5005,$D$45-P5005,0)</f>
        <v>0.80000000000000071</v>
      </c>
      <c r="R5005" s="169">
        <f t="shared" si="164"/>
        <v>2.6333333333333333</v>
      </c>
    </row>
    <row r="5006" spans="13:18" x14ac:dyDescent="0.2">
      <c r="M5006" s="168" t="s">
        <v>63</v>
      </c>
      <c r="N5006" s="14" t="s">
        <v>64</v>
      </c>
      <c r="O5006" s="167">
        <v>42964</v>
      </c>
      <c r="P5006" s="14">
        <v>15.4</v>
      </c>
      <c r="Q5006" s="14">
        <f t="shared" si="165"/>
        <v>1.5999999999999996</v>
      </c>
      <c r="R5006" s="169">
        <f t="shared" si="164"/>
        <v>1.7</v>
      </c>
    </row>
    <row r="5007" spans="13:18" x14ac:dyDescent="0.2">
      <c r="M5007" s="168" t="s">
        <v>63</v>
      </c>
      <c r="N5007" s="14" t="s">
        <v>64</v>
      </c>
      <c r="O5007" s="167">
        <v>42965</v>
      </c>
      <c r="P5007" s="14">
        <v>15.1</v>
      </c>
      <c r="Q5007" s="14">
        <f t="shared" si="165"/>
        <v>1.9000000000000004</v>
      </c>
      <c r="R5007" s="169">
        <f t="shared" ref="R5007:R5070" si="166">AVERAGE(Q5005:Q5007)</f>
        <v>1.4333333333333336</v>
      </c>
    </row>
    <row r="5008" spans="13:18" x14ac:dyDescent="0.2">
      <c r="M5008" s="168" t="s">
        <v>63</v>
      </c>
      <c r="N5008" s="14" t="s">
        <v>64</v>
      </c>
      <c r="O5008" s="167">
        <v>42966</v>
      </c>
      <c r="P5008" s="14">
        <v>14.2</v>
      </c>
      <c r="Q5008" s="14">
        <f t="shared" si="165"/>
        <v>2.8000000000000007</v>
      </c>
      <c r="R5008" s="169">
        <f t="shared" si="166"/>
        <v>2.1</v>
      </c>
    </row>
    <row r="5009" spans="13:18" x14ac:dyDescent="0.2">
      <c r="M5009" s="168" t="s">
        <v>63</v>
      </c>
      <c r="N5009" s="14" t="s">
        <v>64</v>
      </c>
      <c r="O5009" s="167">
        <v>42967</v>
      </c>
      <c r="P5009" s="14">
        <v>14.4</v>
      </c>
      <c r="Q5009" s="14">
        <f t="shared" si="165"/>
        <v>2.5999999999999996</v>
      </c>
      <c r="R5009" s="169">
        <f t="shared" si="166"/>
        <v>2.4333333333333336</v>
      </c>
    </row>
    <row r="5010" spans="13:18" x14ac:dyDescent="0.2">
      <c r="M5010" s="168" t="s">
        <v>63</v>
      </c>
      <c r="N5010" s="14" t="s">
        <v>64</v>
      </c>
      <c r="O5010" s="167">
        <v>42968</v>
      </c>
      <c r="P5010" s="14">
        <v>14.1</v>
      </c>
      <c r="Q5010" s="14">
        <f t="shared" si="165"/>
        <v>2.9000000000000004</v>
      </c>
      <c r="R5010" s="169">
        <f t="shared" si="166"/>
        <v>2.7666666666666671</v>
      </c>
    </row>
    <row r="5011" spans="13:18" x14ac:dyDescent="0.2">
      <c r="M5011" s="168" t="s">
        <v>63</v>
      </c>
      <c r="N5011" s="14" t="s">
        <v>64</v>
      </c>
      <c r="O5011" s="167">
        <v>42969</v>
      </c>
      <c r="P5011" s="14">
        <v>11.3</v>
      </c>
      <c r="Q5011" s="14">
        <f t="shared" si="165"/>
        <v>5.6999999999999993</v>
      </c>
      <c r="R5011" s="169">
        <f t="shared" si="166"/>
        <v>3.7333333333333329</v>
      </c>
    </row>
    <row r="5012" spans="13:18" x14ac:dyDescent="0.2">
      <c r="M5012" s="168" t="s">
        <v>63</v>
      </c>
      <c r="N5012" s="14" t="s">
        <v>64</v>
      </c>
      <c r="O5012" s="167">
        <v>42970</v>
      </c>
      <c r="P5012" s="14">
        <v>11.4</v>
      </c>
      <c r="Q5012" s="14">
        <f t="shared" si="165"/>
        <v>5.6</v>
      </c>
      <c r="R5012" s="169">
        <f t="shared" si="166"/>
        <v>4.7333333333333334</v>
      </c>
    </row>
    <row r="5013" spans="13:18" x14ac:dyDescent="0.2">
      <c r="M5013" s="168" t="s">
        <v>63</v>
      </c>
      <c r="N5013" s="14" t="s">
        <v>64</v>
      </c>
      <c r="O5013" s="167">
        <v>42971</v>
      </c>
      <c r="P5013" s="14">
        <v>13.9</v>
      </c>
      <c r="Q5013" s="14">
        <f t="shared" si="165"/>
        <v>3.0999999999999996</v>
      </c>
      <c r="R5013" s="169">
        <f t="shared" si="166"/>
        <v>4.8</v>
      </c>
    </row>
    <row r="5014" spans="13:18" x14ac:dyDescent="0.2">
      <c r="M5014" s="168" t="s">
        <v>63</v>
      </c>
      <c r="N5014" s="14" t="s">
        <v>64</v>
      </c>
      <c r="O5014" s="167">
        <v>42972</v>
      </c>
      <c r="P5014" s="14">
        <v>12.3</v>
      </c>
      <c r="Q5014" s="14">
        <f t="shared" si="165"/>
        <v>4.6999999999999993</v>
      </c>
      <c r="R5014" s="169">
        <f t="shared" si="166"/>
        <v>4.4666666666666659</v>
      </c>
    </row>
    <row r="5015" spans="13:18" x14ac:dyDescent="0.2">
      <c r="M5015" s="168" t="s">
        <v>63</v>
      </c>
      <c r="N5015" s="14" t="s">
        <v>64</v>
      </c>
      <c r="O5015" s="167">
        <v>42973</v>
      </c>
      <c r="P5015" s="14">
        <v>11.5</v>
      </c>
      <c r="Q5015" s="14">
        <f t="shared" si="165"/>
        <v>5.5</v>
      </c>
      <c r="R5015" s="169">
        <f t="shared" si="166"/>
        <v>4.4333333333333327</v>
      </c>
    </row>
    <row r="5016" spans="13:18" x14ac:dyDescent="0.2">
      <c r="M5016" s="168" t="s">
        <v>63</v>
      </c>
      <c r="N5016" s="14" t="s">
        <v>64</v>
      </c>
      <c r="O5016" s="167">
        <v>42974</v>
      </c>
      <c r="P5016" s="14">
        <v>10.9</v>
      </c>
      <c r="Q5016" s="14">
        <f t="shared" si="165"/>
        <v>6.1</v>
      </c>
      <c r="R5016" s="169">
        <f t="shared" si="166"/>
        <v>5.4333333333333327</v>
      </c>
    </row>
    <row r="5017" spans="13:18" x14ac:dyDescent="0.2">
      <c r="M5017" s="168" t="s">
        <v>63</v>
      </c>
      <c r="N5017" s="14" t="s">
        <v>64</v>
      </c>
      <c r="O5017" s="167">
        <v>42975</v>
      </c>
      <c r="P5017" s="14">
        <v>13.5</v>
      </c>
      <c r="Q5017" s="14">
        <f t="shared" si="165"/>
        <v>3.5</v>
      </c>
      <c r="R5017" s="169">
        <f t="shared" si="166"/>
        <v>5.0333333333333332</v>
      </c>
    </row>
    <row r="5018" spans="13:18" x14ac:dyDescent="0.2">
      <c r="M5018" s="168" t="s">
        <v>63</v>
      </c>
      <c r="N5018" s="14" t="s">
        <v>64</v>
      </c>
      <c r="O5018" s="167">
        <v>42976</v>
      </c>
      <c r="P5018" s="14">
        <v>15.4</v>
      </c>
      <c r="Q5018" s="14">
        <f t="shared" si="165"/>
        <v>1.5999999999999996</v>
      </c>
      <c r="R5018" s="169">
        <f t="shared" si="166"/>
        <v>3.7333333333333329</v>
      </c>
    </row>
    <row r="5019" spans="13:18" x14ac:dyDescent="0.2">
      <c r="M5019" s="168" t="s">
        <v>63</v>
      </c>
      <c r="N5019" s="14" t="s">
        <v>64</v>
      </c>
      <c r="O5019" s="167">
        <v>42977</v>
      </c>
      <c r="P5019" s="14">
        <v>13</v>
      </c>
      <c r="Q5019" s="14">
        <f t="shared" si="165"/>
        <v>4</v>
      </c>
      <c r="R5019" s="169">
        <f t="shared" si="166"/>
        <v>3.0333333333333332</v>
      </c>
    </row>
    <row r="5020" spans="13:18" x14ac:dyDescent="0.2">
      <c r="M5020" s="168" t="s">
        <v>63</v>
      </c>
      <c r="N5020" s="14" t="s">
        <v>64</v>
      </c>
      <c r="O5020" s="167">
        <v>42978</v>
      </c>
      <c r="P5020" s="14">
        <v>10.3</v>
      </c>
      <c r="Q5020" s="14">
        <f t="shared" si="165"/>
        <v>6.6999999999999993</v>
      </c>
      <c r="R5020" s="169">
        <f t="shared" si="166"/>
        <v>4.0999999999999996</v>
      </c>
    </row>
    <row r="5021" spans="13:18" x14ac:dyDescent="0.2">
      <c r="M5021" s="168" t="s">
        <v>63</v>
      </c>
      <c r="N5021" s="14" t="s">
        <v>64</v>
      </c>
      <c r="O5021" s="167">
        <v>42979</v>
      </c>
      <c r="P5021" s="14">
        <v>10.8</v>
      </c>
      <c r="Q5021" s="14">
        <f t="shared" si="165"/>
        <v>6.1999999999999993</v>
      </c>
      <c r="R5021" s="169">
        <f t="shared" si="166"/>
        <v>5.6333333333333329</v>
      </c>
    </row>
    <row r="5022" spans="13:18" x14ac:dyDescent="0.2">
      <c r="M5022" s="168" t="s">
        <v>63</v>
      </c>
      <c r="N5022" s="14" t="s">
        <v>64</v>
      </c>
      <c r="O5022" s="167">
        <v>42980</v>
      </c>
      <c r="P5022" s="14">
        <v>11</v>
      </c>
      <c r="Q5022" s="14">
        <f t="shared" si="165"/>
        <v>6</v>
      </c>
      <c r="R5022" s="169">
        <f t="shared" si="166"/>
        <v>6.3</v>
      </c>
    </row>
    <row r="5023" spans="13:18" x14ac:dyDescent="0.2">
      <c r="M5023" s="168" t="s">
        <v>63</v>
      </c>
      <c r="N5023" s="14" t="s">
        <v>64</v>
      </c>
      <c r="O5023" s="167">
        <v>42981</v>
      </c>
      <c r="P5023" s="14">
        <v>12.1</v>
      </c>
      <c r="Q5023" s="14">
        <f t="shared" si="165"/>
        <v>4.9000000000000004</v>
      </c>
      <c r="R5023" s="169">
        <f t="shared" si="166"/>
        <v>5.7</v>
      </c>
    </row>
    <row r="5024" spans="13:18" x14ac:dyDescent="0.2">
      <c r="M5024" s="168" t="s">
        <v>63</v>
      </c>
      <c r="N5024" s="14" t="s">
        <v>64</v>
      </c>
      <c r="O5024" s="167">
        <v>42982</v>
      </c>
      <c r="P5024" s="14">
        <v>10.3</v>
      </c>
      <c r="Q5024" s="14">
        <f t="shared" si="165"/>
        <v>6.6999999999999993</v>
      </c>
      <c r="R5024" s="169">
        <f t="shared" si="166"/>
        <v>5.8666666666666671</v>
      </c>
    </row>
    <row r="5025" spans="13:18" x14ac:dyDescent="0.2">
      <c r="M5025" s="168" t="s">
        <v>63</v>
      </c>
      <c r="N5025" s="14" t="s">
        <v>64</v>
      </c>
      <c r="O5025" s="167">
        <v>42983</v>
      </c>
      <c r="P5025" s="14">
        <v>10.8</v>
      </c>
      <c r="Q5025" s="14">
        <f t="shared" si="165"/>
        <v>6.1999999999999993</v>
      </c>
      <c r="R5025" s="169">
        <f t="shared" si="166"/>
        <v>5.9333333333333327</v>
      </c>
    </row>
    <row r="5026" spans="13:18" x14ac:dyDescent="0.2">
      <c r="M5026" s="168" t="s">
        <v>63</v>
      </c>
      <c r="N5026" s="14" t="s">
        <v>64</v>
      </c>
      <c r="O5026" s="167">
        <v>42984</v>
      </c>
      <c r="P5026" s="14">
        <v>10.5</v>
      </c>
      <c r="Q5026" s="14">
        <f t="shared" si="165"/>
        <v>6.5</v>
      </c>
      <c r="R5026" s="169">
        <f t="shared" si="166"/>
        <v>6.4666666666666659</v>
      </c>
    </row>
    <row r="5027" spans="13:18" x14ac:dyDescent="0.2">
      <c r="M5027" s="168" t="s">
        <v>63</v>
      </c>
      <c r="N5027" s="14" t="s">
        <v>64</v>
      </c>
      <c r="O5027" s="167">
        <v>42985</v>
      </c>
      <c r="P5027" s="14">
        <v>9.3000000000000007</v>
      </c>
      <c r="Q5027" s="14">
        <f t="shared" si="165"/>
        <v>7.6999999999999993</v>
      </c>
      <c r="R5027" s="169">
        <f t="shared" si="166"/>
        <v>6.8</v>
      </c>
    </row>
    <row r="5028" spans="13:18" x14ac:dyDescent="0.2">
      <c r="M5028" s="168" t="s">
        <v>63</v>
      </c>
      <c r="N5028" s="14" t="s">
        <v>64</v>
      </c>
      <c r="O5028" s="167">
        <v>42986</v>
      </c>
      <c r="P5028" s="14">
        <v>9.6999999999999993</v>
      </c>
      <c r="Q5028" s="14">
        <f t="shared" si="165"/>
        <v>7.3000000000000007</v>
      </c>
      <c r="R5028" s="169">
        <f t="shared" si="166"/>
        <v>7.166666666666667</v>
      </c>
    </row>
    <row r="5029" spans="13:18" x14ac:dyDescent="0.2">
      <c r="M5029" s="168" t="s">
        <v>63</v>
      </c>
      <c r="N5029" s="14" t="s">
        <v>64</v>
      </c>
      <c r="O5029" s="167">
        <v>42987</v>
      </c>
      <c r="P5029" s="14">
        <v>10.9</v>
      </c>
      <c r="Q5029" s="14">
        <f t="shared" si="165"/>
        <v>6.1</v>
      </c>
      <c r="R5029" s="169">
        <f t="shared" si="166"/>
        <v>7.0333333333333341</v>
      </c>
    </row>
    <row r="5030" spans="13:18" x14ac:dyDescent="0.2">
      <c r="M5030" s="168" t="s">
        <v>63</v>
      </c>
      <c r="N5030" s="14" t="s">
        <v>64</v>
      </c>
      <c r="O5030" s="167">
        <v>42988</v>
      </c>
      <c r="P5030" s="14">
        <v>12.4</v>
      </c>
      <c r="Q5030" s="14">
        <f t="shared" si="165"/>
        <v>4.5999999999999996</v>
      </c>
      <c r="R5030" s="169">
        <f t="shared" si="166"/>
        <v>6</v>
      </c>
    </row>
    <row r="5031" spans="13:18" x14ac:dyDescent="0.2">
      <c r="M5031" s="168" t="s">
        <v>63</v>
      </c>
      <c r="N5031" s="14" t="s">
        <v>64</v>
      </c>
      <c r="O5031" s="167">
        <v>42989</v>
      </c>
      <c r="P5031" s="14">
        <v>12.4</v>
      </c>
      <c r="Q5031" s="14">
        <f t="shared" si="165"/>
        <v>4.5999999999999996</v>
      </c>
      <c r="R5031" s="169">
        <f t="shared" si="166"/>
        <v>5.0999999999999996</v>
      </c>
    </row>
    <row r="5032" spans="13:18" x14ac:dyDescent="0.2">
      <c r="M5032" s="168" t="s">
        <v>63</v>
      </c>
      <c r="N5032" s="14" t="s">
        <v>64</v>
      </c>
      <c r="O5032" s="167">
        <v>42990</v>
      </c>
      <c r="P5032" s="14">
        <v>12.4</v>
      </c>
      <c r="Q5032" s="14">
        <f t="shared" si="165"/>
        <v>4.5999999999999996</v>
      </c>
      <c r="R5032" s="169">
        <f t="shared" si="166"/>
        <v>4.5999999999999996</v>
      </c>
    </row>
    <row r="5033" spans="13:18" x14ac:dyDescent="0.2">
      <c r="M5033" s="168" t="s">
        <v>63</v>
      </c>
      <c r="N5033" s="14" t="s">
        <v>64</v>
      </c>
      <c r="O5033" s="167">
        <v>42991</v>
      </c>
      <c r="P5033" s="14">
        <v>11.5</v>
      </c>
      <c r="Q5033" s="14">
        <f t="shared" si="165"/>
        <v>5.5</v>
      </c>
      <c r="R5033" s="169">
        <f t="shared" si="166"/>
        <v>4.8999999999999995</v>
      </c>
    </row>
    <row r="5034" spans="13:18" x14ac:dyDescent="0.2">
      <c r="M5034" s="168" t="s">
        <v>63</v>
      </c>
      <c r="N5034" s="14" t="s">
        <v>64</v>
      </c>
      <c r="O5034" s="167">
        <v>42992</v>
      </c>
      <c r="P5034" s="14">
        <v>11</v>
      </c>
      <c r="Q5034" s="14">
        <f t="shared" si="165"/>
        <v>6</v>
      </c>
      <c r="R5034" s="169">
        <f t="shared" si="166"/>
        <v>5.3666666666666671</v>
      </c>
    </row>
    <row r="5035" spans="13:18" x14ac:dyDescent="0.2">
      <c r="M5035" s="168" t="s">
        <v>63</v>
      </c>
      <c r="N5035" s="14" t="s">
        <v>64</v>
      </c>
      <c r="O5035" s="167">
        <v>42993</v>
      </c>
      <c r="P5035" s="14">
        <v>11.5</v>
      </c>
      <c r="Q5035" s="14">
        <f t="shared" si="165"/>
        <v>5.5</v>
      </c>
      <c r="R5035" s="169">
        <f t="shared" si="166"/>
        <v>5.666666666666667</v>
      </c>
    </row>
    <row r="5036" spans="13:18" x14ac:dyDescent="0.2">
      <c r="M5036" s="168" t="s">
        <v>63</v>
      </c>
      <c r="N5036" s="14" t="s">
        <v>64</v>
      </c>
      <c r="O5036" s="167">
        <v>42994</v>
      </c>
      <c r="P5036" s="14">
        <v>10.9</v>
      </c>
      <c r="Q5036" s="14">
        <f t="shared" si="165"/>
        <v>6.1</v>
      </c>
      <c r="R5036" s="169">
        <f t="shared" si="166"/>
        <v>5.8666666666666671</v>
      </c>
    </row>
    <row r="5037" spans="13:18" x14ac:dyDescent="0.2">
      <c r="M5037" s="168" t="s">
        <v>63</v>
      </c>
      <c r="N5037" s="14" t="s">
        <v>64</v>
      </c>
      <c r="O5037" s="167">
        <v>42995</v>
      </c>
      <c r="P5037" s="14">
        <v>8.9</v>
      </c>
      <c r="Q5037" s="14">
        <f t="shared" si="165"/>
        <v>8.1</v>
      </c>
      <c r="R5037" s="169">
        <f t="shared" si="166"/>
        <v>6.5666666666666664</v>
      </c>
    </row>
    <row r="5038" spans="13:18" x14ac:dyDescent="0.2">
      <c r="M5038" s="168" t="s">
        <v>63</v>
      </c>
      <c r="N5038" s="14" t="s">
        <v>64</v>
      </c>
      <c r="O5038" s="167">
        <v>42996</v>
      </c>
      <c r="P5038" s="14">
        <v>11.3</v>
      </c>
      <c r="Q5038" s="14">
        <f t="shared" si="165"/>
        <v>5.6999999999999993</v>
      </c>
      <c r="R5038" s="169">
        <f t="shared" si="166"/>
        <v>6.6333333333333329</v>
      </c>
    </row>
    <row r="5039" spans="13:18" x14ac:dyDescent="0.2">
      <c r="M5039" s="168" t="s">
        <v>63</v>
      </c>
      <c r="N5039" s="14" t="s">
        <v>64</v>
      </c>
      <c r="O5039" s="167">
        <v>42999</v>
      </c>
      <c r="P5039" s="14">
        <v>8</v>
      </c>
      <c r="Q5039" s="14">
        <f t="shared" si="165"/>
        <v>9</v>
      </c>
      <c r="R5039" s="169">
        <f t="shared" si="166"/>
        <v>7.5999999999999988</v>
      </c>
    </row>
    <row r="5040" spans="13:18" x14ac:dyDescent="0.2">
      <c r="M5040" s="168" t="s">
        <v>63</v>
      </c>
      <c r="N5040" s="14" t="s">
        <v>64</v>
      </c>
      <c r="O5040" s="167">
        <v>43000</v>
      </c>
      <c r="P5040" s="14">
        <v>10.5</v>
      </c>
      <c r="Q5040" s="14">
        <f t="shared" si="165"/>
        <v>6.5</v>
      </c>
      <c r="R5040" s="169">
        <f t="shared" si="166"/>
        <v>7.0666666666666664</v>
      </c>
    </row>
    <row r="5041" spans="13:18" x14ac:dyDescent="0.2">
      <c r="M5041" s="168" t="s">
        <v>63</v>
      </c>
      <c r="N5041" s="14" t="s">
        <v>64</v>
      </c>
      <c r="O5041" s="167">
        <v>43001</v>
      </c>
      <c r="P5041" s="14">
        <v>11.2</v>
      </c>
      <c r="Q5041" s="14">
        <f t="shared" si="165"/>
        <v>5.8000000000000007</v>
      </c>
      <c r="R5041" s="169">
        <f t="shared" si="166"/>
        <v>7.1000000000000005</v>
      </c>
    </row>
    <row r="5042" spans="13:18" x14ac:dyDescent="0.2">
      <c r="M5042" s="168" t="s">
        <v>63</v>
      </c>
      <c r="N5042" s="14" t="s">
        <v>64</v>
      </c>
      <c r="O5042" s="167">
        <v>43002</v>
      </c>
      <c r="P5042" s="14">
        <v>12.7</v>
      </c>
      <c r="Q5042" s="14">
        <f t="shared" si="165"/>
        <v>4.3000000000000007</v>
      </c>
      <c r="R5042" s="169">
        <f t="shared" si="166"/>
        <v>5.5333333333333341</v>
      </c>
    </row>
    <row r="5043" spans="13:18" x14ac:dyDescent="0.2">
      <c r="M5043" s="168" t="s">
        <v>63</v>
      </c>
      <c r="N5043" s="14" t="s">
        <v>64</v>
      </c>
      <c r="O5043" s="167">
        <v>43003</v>
      </c>
      <c r="P5043" s="14">
        <v>12.3</v>
      </c>
      <c r="Q5043" s="14">
        <f t="shared" si="165"/>
        <v>4.6999999999999993</v>
      </c>
      <c r="R5043" s="169">
        <f t="shared" si="166"/>
        <v>4.9333333333333336</v>
      </c>
    </row>
    <row r="5044" spans="13:18" x14ac:dyDescent="0.2">
      <c r="M5044" s="168" t="s">
        <v>63</v>
      </c>
      <c r="N5044" s="14" t="s">
        <v>64</v>
      </c>
      <c r="O5044" s="167">
        <v>43004</v>
      </c>
      <c r="P5044" s="14">
        <v>11.5</v>
      </c>
      <c r="Q5044" s="14">
        <f t="shared" si="165"/>
        <v>5.5</v>
      </c>
      <c r="R5044" s="169">
        <f t="shared" si="166"/>
        <v>4.833333333333333</v>
      </c>
    </row>
    <row r="5045" spans="13:18" x14ac:dyDescent="0.2">
      <c r="M5045" s="168" t="s">
        <v>63</v>
      </c>
      <c r="N5045" s="14" t="s">
        <v>64</v>
      </c>
      <c r="O5045" s="167">
        <v>43005</v>
      </c>
      <c r="P5045" s="14">
        <v>11.8</v>
      </c>
      <c r="Q5045" s="14">
        <f t="shared" si="165"/>
        <v>5.1999999999999993</v>
      </c>
      <c r="R5045" s="169">
        <f t="shared" si="166"/>
        <v>5.1333333333333329</v>
      </c>
    </row>
    <row r="5046" spans="13:18" x14ac:dyDescent="0.2">
      <c r="M5046" s="168" t="s">
        <v>63</v>
      </c>
      <c r="N5046" s="14" t="s">
        <v>64</v>
      </c>
      <c r="O5046" s="167">
        <v>43006</v>
      </c>
      <c r="P5046" s="14">
        <v>11.3</v>
      </c>
      <c r="Q5046" s="14">
        <f t="shared" si="165"/>
        <v>5.6999999999999993</v>
      </c>
      <c r="R5046" s="169">
        <f t="shared" si="166"/>
        <v>5.4666666666666659</v>
      </c>
    </row>
    <row r="5047" spans="13:18" x14ac:dyDescent="0.2">
      <c r="M5047" s="168" t="s">
        <v>63</v>
      </c>
      <c r="N5047" s="14" t="s">
        <v>64</v>
      </c>
      <c r="O5047" s="167">
        <v>43007</v>
      </c>
      <c r="P5047" s="14">
        <v>10.3</v>
      </c>
      <c r="Q5047" s="14">
        <f t="shared" si="165"/>
        <v>6.6999999999999993</v>
      </c>
      <c r="R5047" s="169">
        <f t="shared" si="166"/>
        <v>5.8666666666666663</v>
      </c>
    </row>
    <row r="5048" spans="13:18" x14ac:dyDescent="0.2">
      <c r="M5048" s="168" t="s">
        <v>63</v>
      </c>
      <c r="N5048" s="14" t="s">
        <v>64</v>
      </c>
      <c r="O5048" s="167">
        <v>43008</v>
      </c>
      <c r="P5048" s="14">
        <v>11.2</v>
      </c>
      <c r="Q5048" s="14">
        <f t="shared" si="165"/>
        <v>5.8000000000000007</v>
      </c>
      <c r="R5048" s="169">
        <f t="shared" si="166"/>
        <v>6.0666666666666664</v>
      </c>
    </row>
    <row r="5049" spans="13:18" x14ac:dyDescent="0.2">
      <c r="M5049" s="168" t="s">
        <v>63</v>
      </c>
      <c r="N5049" s="14" t="s">
        <v>64</v>
      </c>
      <c r="O5049" s="167">
        <v>43009</v>
      </c>
      <c r="P5049" s="14">
        <v>10.7</v>
      </c>
      <c r="Q5049" s="14">
        <f t="shared" si="165"/>
        <v>6.3000000000000007</v>
      </c>
      <c r="R5049" s="169">
        <f t="shared" si="166"/>
        <v>6.2666666666666666</v>
      </c>
    </row>
    <row r="5050" spans="13:18" x14ac:dyDescent="0.2">
      <c r="M5050" s="168" t="s">
        <v>63</v>
      </c>
      <c r="N5050" s="14" t="s">
        <v>64</v>
      </c>
      <c r="O5050" s="167">
        <v>43010</v>
      </c>
      <c r="P5050" s="14">
        <v>10.5</v>
      </c>
      <c r="Q5050" s="14">
        <f t="shared" si="165"/>
        <v>6.5</v>
      </c>
      <c r="R5050" s="169">
        <f t="shared" si="166"/>
        <v>6.2</v>
      </c>
    </row>
    <row r="5051" spans="13:18" x14ac:dyDescent="0.2">
      <c r="M5051" s="168" t="s">
        <v>63</v>
      </c>
      <c r="N5051" s="14" t="s">
        <v>64</v>
      </c>
      <c r="O5051" s="167">
        <v>43011</v>
      </c>
      <c r="P5051" s="14">
        <v>10.199999999999999</v>
      </c>
      <c r="Q5051" s="14">
        <f t="shared" si="165"/>
        <v>6.8000000000000007</v>
      </c>
      <c r="R5051" s="169">
        <f t="shared" si="166"/>
        <v>6.5333333333333341</v>
      </c>
    </row>
    <row r="5052" spans="13:18" x14ac:dyDescent="0.2">
      <c r="M5052" s="168" t="s">
        <v>63</v>
      </c>
      <c r="N5052" s="14" t="s">
        <v>64</v>
      </c>
      <c r="O5052" s="167">
        <v>43012</v>
      </c>
      <c r="P5052" s="14">
        <v>7.8</v>
      </c>
      <c r="Q5052" s="14">
        <f t="shared" si="165"/>
        <v>9.1999999999999993</v>
      </c>
      <c r="R5052" s="169">
        <f t="shared" si="166"/>
        <v>7.5</v>
      </c>
    </row>
    <row r="5053" spans="13:18" x14ac:dyDescent="0.2">
      <c r="M5053" s="168" t="s">
        <v>63</v>
      </c>
      <c r="N5053" s="14" t="s">
        <v>64</v>
      </c>
      <c r="O5053" s="167">
        <v>43013</v>
      </c>
      <c r="P5053" s="14">
        <v>4.3</v>
      </c>
      <c r="Q5053" s="14">
        <f t="shared" si="165"/>
        <v>12.7</v>
      </c>
      <c r="R5053" s="169">
        <f t="shared" si="166"/>
        <v>9.5666666666666664</v>
      </c>
    </row>
    <row r="5054" spans="13:18" x14ac:dyDescent="0.2">
      <c r="M5054" s="168" t="s">
        <v>63</v>
      </c>
      <c r="N5054" s="14" t="s">
        <v>64</v>
      </c>
      <c r="O5054" s="167">
        <v>43014</v>
      </c>
      <c r="P5054" s="14">
        <v>6.6</v>
      </c>
      <c r="Q5054" s="14">
        <f t="shared" si="165"/>
        <v>10.4</v>
      </c>
      <c r="R5054" s="169">
        <f t="shared" si="166"/>
        <v>10.766666666666666</v>
      </c>
    </row>
    <row r="5055" spans="13:18" x14ac:dyDescent="0.2">
      <c r="M5055" s="168" t="s">
        <v>63</v>
      </c>
      <c r="N5055" s="14" t="s">
        <v>64</v>
      </c>
      <c r="O5055" s="167">
        <v>43015</v>
      </c>
      <c r="P5055" s="14">
        <v>5.4</v>
      </c>
      <c r="Q5055" s="14">
        <f t="shared" si="165"/>
        <v>11.6</v>
      </c>
      <c r="R5055" s="169">
        <f t="shared" si="166"/>
        <v>11.566666666666668</v>
      </c>
    </row>
    <row r="5056" spans="13:18" x14ac:dyDescent="0.2">
      <c r="M5056" s="168" t="s">
        <v>63</v>
      </c>
      <c r="N5056" s="14" t="s">
        <v>64</v>
      </c>
      <c r="O5056" s="167">
        <v>43016</v>
      </c>
      <c r="P5056" s="14">
        <v>6.5</v>
      </c>
      <c r="Q5056" s="14">
        <f t="shared" si="165"/>
        <v>10.5</v>
      </c>
      <c r="R5056" s="169">
        <f t="shared" si="166"/>
        <v>10.833333333333334</v>
      </c>
    </row>
    <row r="5057" spans="13:18" x14ac:dyDescent="0.2">
      <c r="M5057" s="168" t="s">
        <v>63</v>
      </c>
      <c r="N5057" s="14" t="s">
        <v>64</v>
      </c>
      <c r="O5057" s="167">
        <v>43017</v>
      </c>
      <c r="P5057" s="14">
        <v>5</v>
      </c>
      <c r="Q5057" s="14">
        <f t="shared" si="165"/>
        <v>12</v>
      </c>
      <c r="R5057" s="169">
        <f t="shared" si="166"/>
        <v>11.366666666666667</v>
      </c>
    </row>
    <row r="5058" spans="13:18" x14ac:dyDescent="0.2">
      <c r="M5058" s="168" t="s">
        <v>63</v>
      </c>
      <c r="N5058" s="14" t="s">
        <v>64</v>
      </c>
      <c r="O5058" s="167">
        <v>43018</v>
      </c>
      <c r="P5058" s="14">
        <v>4</v>
      </c>
      <c r="Q5058" s="14">
        <f t="shared" si="165"/>
        <v>13</v>
      </c>
      <c r="R5058" s="169">
        <f t="shared" si="166"/>
        <v>11.833333333333334</v>
      </c>
    </row>
    <row r="5059" spans="13:18" x14ac:dyDescent="0.2">
      <c r="M5059" s="168" t="s">
        <v>63</v>
      </c>
      <c r="N5059" s="14" t="s">
        <v>64</v>
      </c>
      <c r="O5059" s="167">
        <v>43019</v>
      </c>
      <c r="P5059" s="14">
        <v>4.8</v>
      </c>
      <c r="Q5059" s="14">
        <f t="shared" si="165"/>
        <v>12.2</v>
      </c>
      <c r="R5059" s="169">
        <f t="shared" si="166"/>
        <v>12.4</v>
      </c>
    </row>
    <row r="5060" spans="13:18" x14ac:dyDescent="0.2">
      <c r="M5060" s="168" t="s">
        <v>63</v>
      </c>
      <c r="N5060" s="14" t="s">
        <v>64</v>
      </c>
      <c r="O5060" s="167">
        <v>43020</v>
      </c>
      <c r="P5060" s="14">
        <v>6.8</v>
      </c>
      <c r="Q5060" s="14">
        <f t="shared" si="165"/>
        <v>10.199999999999999</v>
      </c>
      <c r="R5060" s="169">
        <f t="shared" si="166"/>
        <v>11.799999999999999</v>
      </c>
    </row>
    <row r="5061" spans="13:18" x14ac:dyDescent="0.2">
      <c r="M5061" s="168" t="s">
        <v>63</v>
      </c>
      <c r="N5061" s="14" t="s">
        <v>64</v>
      </c>
      <c r="O5061" s="167">
        <v>43021</v>
      </c>
      <c r="P5061" s="14">
        <v>5</v>
      </c>
      <c r="Q5061" s="14">
        <f t="shared" si="165"/>
        <v>12</v>
      </c>
      <c r="R5061" s="169">
        <f t="shared" si="166"/>
        <v>11.466666666666667</v>
      </c>
    </row>
    <row r="5062" spans="13:18" x14ac:dyDescent="0.2">
      <c r="M5062" s="168" t="s">
        <v>63</v>
      </c>
      <c r="N5062" s="14" t="s">
        <v>64</v>
      </c>
      <c r="O5062" s="167">
        <v>43022</v>
      </c>
      <c r="P5062" s="14">
        <v>9.6999999999999993</v>
      </c>
      <c r="Q5062" s="14">
        <f t="shared" si="165"/>
        <v>7.3000000000000007</v>
      </c>
      <c r="R5062" s="169">
        <f t="shared" si="166"/>
        <v>9.8333333333333339</v>
      </c>
    </row>
    <row r="5063" spans="13:18" x14ac:dyDescent="0.2">
      <c r="M5063" s="168" t="s">
        <v>63</v>
      </c>
      <c r="N5063" s="14" t="s">
        <v>64</v>
      </c>
      <c r="O5063" s="167">
        <v>43023</v>
      </c>
      <c r="P5063" s="14">
        <v>8.5</v>
      </c>
      <c r="Q5063" s="14">
        <f t="shared" si="165"/>
        <v>8.5</v>
      </c>
      <c r="R5063" s="169">
        <f t="shared" si="166"/>
        <v>9.2666666666666675</v>
      </c>
    </row>
    <row r="5064" spans="13:18" x14ac:dyDescent="0.2">
      <c r="M5064" s="168" t="s">
        <v>63</v>
      </c>
      <c r="N5064" s="14" t="s">
        <v>64</v>
      </c>
      <c r="O5064" s="167">
        <v>43024</v>
      </c>
      <c r="P5064" s="14">
        <v>11.7</v>
      </c>
      <c r="Q5064" s="14">
        <f t="shared" si="165"/>
        <v>5.3000000000000007</v>
      </c>
      <c r="R5064" s="169">
        <f t="shared" si="166"/>
        <v>7.0333333333333341</v>
      </c>
    </row>
    <row r="5065" spans="13:18" x14ac:dyDescent="0.2">
      <c r="M5065" s="168" t="s">
        <v>63</v>
      </c>
      <c r="N5065" s="14" t="s">
        <v>64</v>
      </c>
      <c r="O5065" s="167">
        <v>43025</v>
      </c>
      <c r="P5065" s="14">
        <v>7.4</v>
      </c>
      <c r="Q5065" s="14">
        <f t="shared" si="165"/>
        <v>9.6</v>
      </c>
      <c r="R5065" s="169">
        <f t="shared" si="166"/>
        <v>7.8</v>
      </c>
    </row>
    <row r="5066" spans="13:18" x14ac:dyDescent="0.2">
      <c r="M5066" s="168" t="s">
        <v>63</v>
      </c>
      <c r="N5066" s="14" t="s">
        <v>64</v>
      </c>
      <c r="O5066" s="167">
        <v>43026</v>
      </c>
      <c r="P5066" s="14">
        <v>3.1</v>
      </c>
      <c r="Q5066" s="14">
        <f t="shared" si="165"/>
        <v>13.9</v>
      </c>
      <c r="R5066" s="169">
        <f t="shared" si="166"/>
        <v>9.6</v>
      </c>
    </row>
    <row r="5067" spans="13:18" x14ac:dyDescent="0.2">
      <c r="M5067" s="168" t="s">
        <v>63</v>
      </c>
      <c r="N5067" s="14" t="s">
        <v>64</v>
      </c>
      <c r="O5067" s="167">
        <v>43027</v>
      </c>
      <c r="P5067" s="14">
        <v>-1.3</v>
      </c>
      <c r="Q5067" s="14">
        <f t="shared" si="165"/>
        <v>18.3</v>
      </c>
      <c r="R5067" s="169">
        <f t="shared" si="166"/>
        <v>13.933333333333332</v>
      </c>
    </row>
    <row r="5068" spans="13:18" x14ac:dyDescent="0.2">
      <c r="M5068" s="168" t="s">
        <v>63</v>
      </c>
      <c r="N5068" s="14" t="s">
        <v>64</v>
      </c>
      <c r="O5068" s="167">
        <v>43028</v>
      </c>
      <c r="P5068" s="14">
        <v>3.5</v>
      </c>
      <c r="Q5068" s="14">
        <f t="shared" si="165"/>
        <v>13.5</v>
      </c>
      <c r="R5068" s="169">
        <f t="shared" si="166"/>
        <v>15.233333333333334</v>
      </c>
    </row>
    <row r="5069" spans="13:18" x14ac:dyDescent="0.2">
      <c r="M5069" s="168" t="s">
        <v>63</v>
      </c>
      <c r="N5069" s="14" t="s">
        <v>64</v>
      </c>
      <c r="O5069" s="167">
        <v>43029</v>
      </c>
      <c r="P5069" s="14">
        <v>5.2</v>
      </c>
      <c r="Q5069" s="14">
        <f t="shared" ref="Q5069:Q5132" si="167">IF($D$45&gt;P5069,$D$45-P5069,0)</f>
        <v>11.8</v>
      </c>
      <c r="R5069" s="169">
        <f t="shared" si="166"/>
        <v>14.533333333333333</v>
      </c>
    </row>
    <row r="5070" spans="13:18" x14ac:dyDescent="0.2">
      <c r="M5070" s="168" t="s">
        <v>63</v>
      </c>
      <c r="N5070" s="14" t="s">
        <v>64</v>
      </c>
      <c r="O5070" s="167">
        <v>43030</v>
      </c>
      <c r="P5070" s="14">
        <v>4.5999999999999996</v>
      </c>
      <c r="Q5070" s="14">
        <f t="shared" si="167"/>
        <v>12.4</v>
      </c>
      <c r="R5070" s="169">
        <f t="shared" si="166"/>
        <v>12.566666666666668</v>
      </c>
    </row>
    <row r="5071" spans="13:18" x14ac:dyDescent="0.2">
      <c r="M5071" s="168" t="s">
        <v>63</v>
      </c>
      <c r="N5071" s="14" t="s">
        <v>64</v>
      </c>
      <c r="O5071" s="167">
        <v>43031</v>
      </c>
      <c r="P5071" s="14">
        <v>2.2000000000000002</v>
      </c>
      <c r="Q5071" s="14">
        <f t="shared" si="167"/>
        <v>14.8</v>
      </c>
      <c r="R5071" s="169">
        <f t="shared" ref="R5071:R5134" si="168">AVERAGE(Q5069:Q5071)</f>
        <v>13</v>
      </c>
    </row>
    <row r="5072" spans="13:18" x14ac:dyDescent="0.2">
      <c r="M5072" s="168" t="s">
        <v>63</v>
      </c>
      <c r="N5072" s="14" t="s">
        <v>64</v>
      </c>
      <c r="O5072" s="167">
        <v>43032</v>
      </c>
      <c r="P5072" s="14">
        <v>2.2000000000000002</v>
      </c>
      <c r="Q5072" s="14">
        <f t="shared" si="167"/>
        <v>14.8</v>
      </c>
      <c r="R5072" s="169">
        <f t="shared" si="168"/>
        <v>14</v>
      </c>
    </row>
    <row r="5073" spans="13:18" x14ac:dyDescent="0.2">
      <c r="M5073" s="168" t="s">
        <v>63</v>
      </c>
      <c r="N5073" s="14" t="s">
        <v>64</v>
      </c>
      <c r="O5073" s="167">
        <v>43033</v>
      </c>
      <c r="P5073" s="14">
        <v>2.1</v>
      </c>
      <c r="Q5073" s="14">
        <f t="shared" si="167"/>
        <v>14.9</v>
      </c>
      <c r="R5073" s="169">
        <f t="shared" si="168"/>
        <v>14.833333333333334</v>
      </c>
    </row>
    <row r="5074" spans="13:18" x14ac:dyDescent="0.2">
      <c r="M5074" s="168" t="s">
        <v>63</v>
      </c>
      <c r="N5074" s="14" t="s">
        <v>64</v>
      </c>
      <c r="O5074" s="167">
        <v>43034</v>
      </c>
      <c r="P5074" s="14">
        <v>1.2</v>
      </c>
      <c r="Q5074" s="14">
        <f t="shared" si="167"/>
        <v>15.8</v>
      </c>
      <c r="R5074" s="169">
        <f t="shared" si="168"/>
        <v>15.166666666666666</v>
      </c>
    </row>
    <row r="5075" spans="13:18" x14ac:dyDescent="0.2">
      <c r="M5075" s="168" t="s">
        <v>63</v>
      </c>
      <c r="N5075" s="14" t="s">
        <v>64</v>
      </c>
      <c r="O5075" s="167">
        <v>43035</v>
      </c>
      <c r="P5075" s="14">
        <v>0.8</v>
      </c>
      <c r="Q5075" s="14">
        <f t="shared" si="167"/>
        <v>16.2</v>
      </c>
      <c r="R5075" s="169">
        <f t="shared" si="168"/>
        <v>15.633333333333335</v>
      </c>
    </row>
    <row r="5076" spans="13:18" x14ac:dyDescent="0.2">
      <c r="M5076" s="168" t="s">
        <v>63</v>
      </c>
      <c r="N5076" s="14" t="s">
        <v>64</v>
      </c>
      <c r="O5076" s="167">
        <v>43036</v>
      </c>
      <c r="P5076" s="14">
        <v>6.1</v>
      </c>
      <c r="Q5076" s="14">
        <f t="shared" si="167"/>
        <v>10.9</v>
      </c>
      <c r="R5076" s="169">
        <f t="shared" si="168"/>
        <v>14.299999999999999</v>
      </c>
    </row>
    <row r="5077" spans="13:18" x14ac:dyDescent="0.2">
      <c r="M5077" s="168" t="s">
        <v>63</v>
      </c>
      <c r="N5077" s="14" t="s">
        <v>64</v>
      </c>
      <c r="O5077" s="167">
        <v>43037</v>
      </c>
      <c r="P5077" s="14">
        <v>3.6</v>
      </c>
      <c r="Q5077" s="14">
        <f t="shared" si="167"/>
        <v>13.4</v>
      </c>
      <c r="R5077" s="169">
        <f t="shared" si="168"/>
        <v>13.5</v>
      </c>
    </row>
    <row r="5078" spans="13:18" x14ac:dyDescent="0.2">
      <c r="M5078" s="168" t="s">
        <v>63</v>
      </c>
      <c r="N5078" s="14" t="s">
        <v>64</v>
      </c>
      <c r="O5078" s="167">
        <v>43038</v>
      </c>
      <c r="P5078" s="14">
        <v>0.7</v>
      </c>
      <c r="Q5078" s="14">
        <f t="shared" si="167"/>
        <v>16.3</v>
      </c>
      <c r="R5078" s="169">
        <f t="shared" si="168"/>
        <v>13.533333333333333</v>
      </c>
    </row>
    <row r="5079" spans="13:18" x14ac:dyDescent="0.2">
      <c r="M5079" s="168" t="s">
        <v>63</v>
      </c>
      <c r="N5079" s="14" t="s">
        <v>64</v>
      </c>
      <c r="O5079" s="167">
        <v>43039</v>
      </c>
      <c r="P5079" s="14">
        <v>1.8</v>
      </c>
      <c r="Q5079" s="14">
        <f t="shared" si="167"/>
        <v>15.2</v>
      </c>
      <c r="R5079" s="169">
        <f t="shared" si="168"/>
        <v>14.966666666666669</v>
      </c>
    </row>
    <row r="5080" spans="13:18" x14ac:dyDescent="0.2">
      <c r="M5080" s="168" t="s">
        <v>63</v>
      </c>
      <c r="N5080" s="14" t="s">
        <v>64</v>
      </c>
      <c r="O5080" s="167">
        <v>43040</v>
      </c>
      <c r="P5080" s="14">
        <v>1.4</v>
      </c>
      <c r="Q5080" s="14">
        <f t="shared" si="167"/>
        <v>15.6</v>
      </c>
      <c r="R5080" s="169">
        <f t="shared" si="168"/>
        <v>15.700000000000001</v>
      </c>
    </row>
    <row r="5081" spans="13:18" x14ac:dyDescent="0.2">
      <c r="M5081" s="168" t="s">
        <v>63</v>
      </c>
      <c r="N5081" s="14" t="s">
        <v>64</v>
      </c>
      <c r="O5081" s="167">
        <v>43041</v>
      </c>
      <c r="P5081" s="14">
        <v>3</v>
      </c>
      <c r="Q5081" s="14">
        <f t="shared" si="167"/>
        <v>14</v>
      </c>
      <c r="R5081" s="169">
        <f t="shared" si="168"/>
        <v>14.933333333333332</v>
      </c>
    </row>
    <row r="5082" spans="13:18" x14ac:dyDescent="0.2">
      <c r="M5082" s="168" t="s">
        <v>63</v>
      </c>
      <c r="N5082" s="14" t="s">
        <v>64</v>
      </c>
      <c r="O5082" s="167">
        <v>43042</v>
      </c>
      <c r="P5082" s="14">
        <v>1.5</v>
      </c>
      <c r="Q5082" s="14">
        <f t="shared" si="167"/>
        <v>15.5</v>
      </c>
      <c r="R5082" s="169">
        <f t="shared" si="168"/>
        <v>15.033333333333333</v>
      </c>
    </row>
    <row r="5083" spans="13:18" x14ac:dyDescent="0.2">
      <c r="M5083" s="168" t="s">
        <v>63</v>
      </c>
      <c r="N5083" s="14" t="s">
        <v>64</v>
      </c>
      <c r="O5083" s="167">
        <v>43043</v>
      </c>
      <c r="P5083" s="14">
        <v>0.6</v>
      </c>
      <c r="Q5083" s="14">
        <f t="shared" si="167"/>
        <v>16.399999999999999</v>
      </c>
      <c r="R5083" s="169">
        <f t="shared" si="168"/>
        <v>15.299999999999999</v>
      </c>
    </row>
    <row r="5084" spans="13:18" x14ac:dyDescent="0.2">
      <c r="M5084" s="168" t="s">
        <v>63</v>
      </c>
      <c r="N5084" s="14" t="s">
        <v>64</v>
      </c>
      <c r="O5084" s="167">
        <v>43046</v>
      </c>
      <c r="P5084" s="14">
        <v>2.7</v>
      </c>
      <c r="Q5084" s="14">
        <f t="shared" si="167"/>
        <v>14.3</v>
      </c>
      <c r="R5084" s="169">
        <f t="shared" si="168"/>
        <v>15.4</v>
      </c>
    </row>
    <row r="5085" spans="13:18" x14ac:dyDescent="0.2">
      <c r="M5085" s="168" t="s">
        <v>63</v>
      </c>
      <c r="N5085" s="14" t="s">
        <v>64</v>
      </c>
      <c r="O5085" s="167">
        <v>43047</v>
      </c>
      <c r="P5085" s="14">
        <v>4.9000000000000004</v>
      </c>
      <c r="Q5085" s="14">
        <f t="shared" si="167"/>
        <v>12.1</v>
      </c>
      <c r="R5085" s="169">
        <f t="shared" si="168"/>
        <v>14.266666666666666</v>
      </c>
    </row>
    <row r="5086" spans="13:18" x14ac:dyDescent="0.2">
      <c r="M5086" s="168" t="s">
        <v>63</v>
      </c>
      <c r="N5086" s="14" t="s">
        <v>64</v>
      </c>
      <c r="O5086" s="167">
        <v>43048</v>
      </c>
      <c r="P5086" s="14">
        <v>5.0999999999999996</v>
      </c>
      <c r="Q5086" s="14">
        <f t="shared" si="167"/>
        <v>11.9</v>
      </c>
      <c r="R5086" s="169">
        <f t="shared" si="168"/>
        <v>12.766666666666666</v>
      </c>
    </row>
    <row r="5087" spans="13:18" x14ac:dyDescent="0.2">
      <c r="M5087" s="168" t="s">
        <v>63</v>
      </c>
      <c r="N5087" s="14" t="s">
        <v>64</v>
      </c>
      <c r="O5087" s="167">
        <v>43049</v>
      </c>
      <c r="P5087" s="14">
        <v>1.2</v>
      </c>
      <c r="Q5087" s="14">
        <f t="shared" si="167"/>
        <v>15.8</v>
      </c>
      <c r="R5087" s="169">
        <f t="shared" si="168"/>
        <v>13.266666666666666</v>
      </c>
    </row>
    <row r="5088" spans="13:18" x14ac:dyDescent="0.2">
      <c r="M5088" s="168" t="s">
        <v>63</v>
      </c>
      <c r="N5088" s="14" t="s">
        <v>64</v>
      </c>
      <c r="O5088" s="167">
        <v>43050</v>
      </c>
      <c r="P5088" s="14">
        <v>-2.5</v>
      </c>
      <c r="Q5088" s="14">
        <f t="shared" si="167"/>
        <v>19.5</v>
      </c>
      <c r="R5088" s="169">
        <f t="shared" si="168"/>
        <v>15.733333333333334</v>
      </c>
    </row>
    <row r="5089" spans="13:18" x14ac:dyDescent="0.2">
      <c r="M5089" s="168" t="s">
        <v>63</v>
      </c>
      <c r="N5089" s="14" t="s">
        <v>64</v>
      </c>
      <c r="O5089" s="167">
        <v>43051</v>
      </c>
      <c r="P5089" s="14">
        <v>-3.8</v>
      </c>
      <c r="Q5089" s="14">
        <f t="shared" si="167"/>
        <v>20.8</v>
      </c>
      <c r="R5089" s="169">
        <f t="shared" si="168"/>
        <v>18.7</v>
      </c>
    </row>
    <row r="5090" spans="13:18" x14ac:dyDescent="0.2">
      <c r="M5090" s="168" t="s">
        <v>63</v>
      </c>
      <c r="N5090" s="14" t="s">
        <v>64</v>
      </c>
      <c r="O5090" s="167">
        <v>43052</v>
      </c>
      <c r="P5090" s="14">
        <v>-0.6</v>
      </c>
      <c r="Q5090" s="14">
        <f t="shared" si="167"/>
        <v>17.600000000000001</v>
      </c>
      <c r="R5090" s="169">
        <f t="shared" si="168"/>
        <v>19.3</v>
      </c>
    </row>
    <row r="5091" spans="13:18" x14ac:dyDescent="0.2">
      <c r="M5091" s="168" t="s">
        <v>63</v>
      </c>
      <c r="N5091" s="14" t="s">
        <v>64</v>
      </c>
      <c r="O5091" s="167">
        <v>43053</v>
      </c>
      <c r="P5091" s="14">
        <v>-5.7</v>
      </c>
      <c r="Q5091" s="14">
        <f t="shared" si="167"/>
        <v>22.7</v>
      </c>
      <c r="R5091" s="169">
        <f t="shared" si="168"/>
        <v>20.366666666666671</v>
      </c>
    </row>
    <row r="5092" spans="13:18" x14ac:dyDescent="0.2">
      <c r="M5092" s="168" t="s">
        <v>63</v>
      </c>
      <c r="N5092" s="14" t="s">
        <v>64</v>
      </c>
      <c r="O5092" s="167">
        <v>43054</v>
      </c>
      <c r="P5092" s="14">
        <v>-1.9</v>
      </c>
      <c r="Q5092" s="14">
        <f t="shared" si="167"/>
        <v>18.899999999999999</v>
      </c>
      <c r="R5092" s="169">
        <f t="shared" si="168"/>
        <v>19.733333333333331</v>
      </c>
    </row>
    <row r="5093" spans="13:18" x14ac:dyDescent="0.2">
      <c r="M5093" s="168" t="s">
        <v>63</v>
      </c>
      <c r="N5093" s="14" t="s">
        <v>64</v>
      </c>
      <c r="O5093" s="167">
        <v>43055</v>
      </c>
      <c r="P5093" s="14">
        <v>-3</v>
      </c>
      <c r="Q5093" s="14">
        <f t="shared" si="167"/>
        <v>20</v>
      </c>
      <c r="R5093" s="169">
        <f t="shared" si="168"/>
        <v>20.533333333333331</v>
      </c>
    </row>
    <row r="5094" spans="13:18" x14ac:dyDescent="0.2">
      <c r="M5094" s="168" t="s">
        <v>63</v>
      </c>
      <c r="N5094" s="14" t="s">
        <v>64</v>
      </c>
      <c r="O5094" s="167">
        <v>43056</v>
      </c>
      <c r="P5094" s="14">
        <v>2.4</v>
      </c>
      <c r="Q5094" s="14">
        <f t="shared" si="167"/>
        <v>14.6</v>
      </c>
      <c r="R5094" s="169">
        <f t="shared" si="168"/>
        <v>17.833333333333332</v>
      </c>
    </row>
    <row r="5095" spans="13:18" x14ac:dyDescent="0.2">
      <c r="M5095" s="168" t="s">
        <v>63</v>
      </c>
      <c r="N5095" s="14" t="s">
        <v>64</v>
      </c>
      <c r="O5095" s="167">
        <v>43057</v>
      </c>
      <c r="P5095" s="14">
        <v>-0.5</v>
      </c>
      <c r="Q5095" s="14">
        <f t="shared" si="167"/>
        <v>17.5</v>
      </c>
      <c r="R5095" s="169">
        <f t="shared" si="168"/>
        <v>17.366666666666667</v>
      </c>
    </row>
    <row r="5096" spans="13:18" x14ac:dyDescent="0.2">
      <c r="M5096" s="168" t="s">
        <v>63</v>
      </c>
      <c r="N5096" s="14" t="s">
        <v>64</v>
      </c>
      <c r="O5096" s="167">
        <v>43058</v>
      </c>
      <c r="P5096" s="14">
        <v>-3.3</v>
      </c>
      <c r="Q5096" s="14">
        <f t="shared" si="167"/>
        <v>20.3</v>
      </c>
      <c r="R5096" s="169">
        <f t="shared" si="168"/>
        <v>17.466666666666669</v>
      </c>
    </row>
    <row r="5097" spans="13:18" x14ac:dyDescent="0.2">
      <c r="M5097" s="168" t="s">
        <v>63</v>
      </c>
      <c r="N5097" s="14" t="s">
        <v>64</v>
      </c>
      <c r="O5097" s="167">
        <v>43059</v>
      </c>
      <c r="P5097" s="14">
        <v>-10.1</v>
      </c>
      <c r="Q5097" s="14">
        <f t="shared" si="167"/>
        <v>27.1</v>
      </c>
      <c r="R5097" s="169">
        <f t="shared" si="168"/>
        <v>21.633333333333336</v>
      </c>
    </row>
    <row r="5098" spans="13:18" x14ac:dyDescent="0.2">
      <c r="M5098" s="168" t="s">
        <v>63</v>
      </c>
      <c r="N5098" s="14" t="s">
        <v>64</v>
      </c>
      <c r="O5098" s="167">
        <v>43060</v>
      </c>
      <c r="P5098" s="14">
        <v>-11</v>
      </c>
      <c r="Q5098" s="14">
        <f t="shared" si="167"/>
        <v>28</v>
      </c>
      <c r="R5098" s="169">
        <f t="shared" si="168"/>
        <v>25.133333333333336</v>
      </c>
    </row>
    <row r="5099" spans="13:18" x14ac:dyDescent="0.2">
      <c r="M5099" s="168" t="s">
        <v>63</v>
      </c>
      <c r="N5099" s="14" t="s">
        <v>64</v>
      </c>
      <c r="O5099" s="167">
        <v>43061</v>
      </c>
      <c r="P5099" s="14">
        <v>-6.6</v>
      </c>
      <c r="Q5099" s="14">
        <f t="shared" si="167"/>
        <v>23.6</v>
      </c>
      <c r="R5099" s="169">
        <f t="shared" si="168"/>
        <v>26.233333333333334</v>
      </c>
    </row>
    <row r="5100" spans="13:18" x14ac:dyDescent="0.2">
      <c r="M5100" s="168" t="s">
        <v>63</v>
      </c>
      <c r="N5100" s="14" t="s">
        <v>64</v>
      </c>
      <c r="O5100" s="167">
        <v>43062</v>
      </c>
      <c r="P5100" s="14">
        <v>5</v>
      </c>
      <c r="Q5100" s="14">
        <f t="shared" si="167"/>
        <v>12</v>
      </c>
      <c r="R5100" s="169">
        <f t="shared" si="168"/>
        <v>21.2</v>
      </c>
    </row>
    <row r="5101" spans="13:18" x14ac:dyDescent="0.2">
      <c r="M5101" s="168" t="s">
        <v>63</v>
      </c>
      <c r="N5101" s="14" t="s">
        <v>64</v>
      </c>
      <c r="O5101" s="167">
        <v>43063</v>
      </c>
      <c r="P5101" s="14">
        <v>2.1</v>
      </c>
      <c r="Q5101" s="14">
        <f t="shared" si="167"/>
        <v>14.9</v>
      </c>
      <c r="R5101" s="169">
        <f t="shared" si="168"/>
        <v>16.833333333333332</v>
      </c>
    </row>
    <row r="5102" spans="13:18" x14ac:dyDescent="0.2">
      <c r="M5102" s="168" t="s">
        <v>63</v>
      </c>
      <c r="N5102" s="14" t="s">
        <v>64</v>
      </c>
      <c r="O5102" s="167">
        <v>43064</v>
      </c>
      <c r="P5102" s="14">
        <v>0.7</v>
      </c>
      <c r="Q5102" s="14">
        <f t="shared" si="167"/>
        <v>16.3</v>
      </c>
      <c r="R5102" s="169">
        <f t="shared" si="168"/>
        <v>14.4</v>
      </c>
    </row>
    <row r="5103" spans="13:18" x14ac:dyDescent="0.2">
      <c r="M5103" s="168" t="s">
        <v>63</v>
      </c>
      <c r="N5103" s="14" t="s">
        <v>64</v>
      </c>
      <c r="O5103" s="167">
        <v>43065</v>
      </c>
      <c r="P5103" s="14">
        <v>1.3</v>
      </c>
      <c r="Q5103" s="14">
        <f t="shared" si="167"/>
        <v>15.7</v>
      </c>
      <c r="R5103" s="169">
        <f t="shared" si="168"/>
        <v>15.633333333333335</v>
      </c>
    </row>
    <row r="5104" spans="13:18" x14ac:dyDescent="0.2">
      <c r="M5104" s="168" t="s">
        <v>63</v>
      </c>
      <c r="N5104" s="14" t="s">
        <v>64</v>
      </c>
      <c r="O5104" s="167">
        <v>43066</v>
      </c>
      <c r="P5104" s="14">
        <v>-2.5</v>
      </c>
      <c r="Q5104" s="14">
        <f t="shared" si="167"/>
        <v>19.5</v>
      </c>
      <c r="R5104" s="169">
        <f t="shared" si="168"/>
        <v>17.166666666666668</v>
      </c>
    </row>
    <row r="5105" spans="13:18" x14ac:dyDescent="0.2">
      <c r="M5105" s="168" t="s">
        <v>63</v>
      </c>
      <c r="N5105" s="14" t="s">
        <v>64</v>
      </c>
      <c r="O5105" s="167">
        <v>43067</v>
      </c>
      <c r="P5105" s="14">
        <v>-2</v>
      </c>
      <c r="Q5105" s="14">
        <f t="shared" si="167"/>
        <v>19</v>
      </c>
      <c r="R5105" s="169">
        <f t="shared" si="168"/>
        <v>18.066666666666666</v>
      </c>
    </row>
    <row r="5106" spans="13:18" x14ac:dyDescent="0.2">
      <c r="M5106" s="168" t="s">
        <v>63</v>
      </c>
      <c r="N5106" s="14" t="s">
        <v>64</v>
      </c>
      <c r="O5106" s="167">
        <v>43068</v>
      </c>
      <c r="P5106" s="14">
        <v>-1.9</v>
      </c>
      <c r="Q5106" s="14">
        <f t="shared" si="167"/>
        <v>18.899999999999999</v>
      </c>
      <c r="R5106" s="169">
        <f t="shared" si="168"/>
        <v>19.133333333333333</v>
      </c>
    </row>
    <row r="5107" spans="13:18" x14ac:dyDescent="0.2">
      <c r="M5107" s="168" t="s">
        <v>63</v>
      </c>
      <c r="N5107" s="14" t="s">
        <v>64</v>
      </c>
      <c r="O5107" s="167">
        <v>43069</v>
      </c>
      <c r="P5107" s="14">
        <v>-2</v>
      </c>
      <c r="Q5107" s="14">
        <f t="shared" si="167"/>
        <v>19</v>
      </c>
      <c r="R5107" s="169">
        <f t="shared" si="168"/>
        <v>18.966666666666665</v>
      </c>
    </row>
    <row r="5108" spans="13:18" x14ac:dyDescent="0.2">
      <c r="M5108" s="168" t="s">
        <v>63</v>
      </c>
      <c r="N5108" s="14" t="s">
        <v>64</v>
      </c>
      <c r="O5108" s="167">
        <v>43070</v>
      </c>
      <c r="P5108" s="14">
        <v>-7.2</v>
      </c>
      <c r="Q5108" s="14">
        <f t="shared" si="167"/>
        <v>24.2</v>
      </c>
      <c r="R5108" s="169">
        <f t="shared" si="168"/>
        <v>20.7</v>
      </c>
    </row>
    <row r="5109" spans="13:18" x14ac:dyDescent="0.2">
      <c r="M5109" s="168" t="s">
        <v>63</v>
      </c>
      <c r="N5109" s="14" t="s">
        <v>64</v>
      </c>
      <c r="O5109" s="167">
        <v>43071</v>
      </c>
      <c r="P5109" s="14">
        <v>-8.1</v>
      </c>
      <c r="Q5109" s="14">
        <f t="shared" si="167"/>
        <v>25.1</v>
      </c>
      <c r="R5109" s="169">
        <f t="shared" si="168"/>
        <v>22.766666666666669</v>
      </c>
    </row>
    <row r="5110" spans="13:18" x14ac:dyDescent="0.2">
      <c r="M5110" s="168" t="s">
        <v>63</v>
      </c>
      <c r="N5110" s="14" t="s">
        <v>64</v>
      </c>
      <c r="O5110" s="167">
        <v>43072</v>
      </c>
      <c r="P5110" s="14">
        <v>-9.9</v>
      </c>
      <c r="Q5110" s="14">
        <f t="shared" si="167"/>
        <v>26.9</v>
      </c>
      <c r="R5110" s="169">
        <f t="shared" si="168"/>
        <v>25.399999999999995</v>
      </c>
    </row>
    <row r="5111" spans="13:18" x14ac:dyDescent="0.2">
      <c r="M5111" s="168" t="s">
        <v>63</v>
      </c>
      <c r="N5111" s="14" t="s">
        <v>64</v>
      </c>
      <c r="O5111" s="167">
        <v>43073</v>
      </c>
      <c r="P5111" s="14">
        <v>-12.5</v>
      </c>
      <c r="Q5111" s="14">
        <f t="shared" si="167"/>
        <v>29.5</v>
      </c>
      <c r="R5111" s="169">
        <f t="shared" si="168"/>
        <v>27.166666666666668</v>
      </c>
    </row>
    <row r="5112" spans="13:18" x14ac:dyDescent="0.2">
      <c r="M5112" s="168" t="s">
        <v>63</v>
      </c>
      <c r="N5112" s="14" t="s">
        <v>64</v>
      </c>
      <c r="O5112" s="167">
        <v>43074</v>
      </c>
      <c r="P5112" s="14">
        <v>-10.5</v>
      </c>
      <c r="Q5112" s="14">
        <f t="shared" si="167"/>
        <v>27.5</v>
      </c>
      <c r="R5112" s="169">
        <f t="shared" si="168"/>
        <v>27.966666666666669</v>
      </c>
    </row>
    <row r="5113" spans="13:18" x14ac:dyDescent="0.2">
      <c r="M5113" s="168" t="s">
        <v>63</v>
      </c>
      <c r="N5113" s="14" t="s">
        <v>64</v>
      </c>
      <c r="O5113" s="167">
        <v>43075</v>
      </c>
      <c r="P5113" s="14">
        <v>-6.5</v>
      </c>
      <c r="Q5113" s="14">
        <f t="shared" si="167"/>
        <v>23.5</v>
      </c>
      <c r="R5113" s="169">
        <f t="shared" si="168"/>
        <v>26.833333333333332</v>
      </c>
    </row>
    <row r="5114" spans="13:18" x14ac:dyDescent="0.2">
      <c r="M5114" s="168" t="s">
        <v>63</v>
      </c>
      <c r="N5114" s="14" t="s">
        <v>64</v>
      </c>
      <c r="O5114" s="167">
        <v>43076</v>
      </c>
      <c r="P5114" s="14">
        <v>3</v>
      </c>
      <c r="Q5114" s="14">
        <f t="shared" si="167"/>
        <v>14</v>
      </c>
      <c r="R5114" s="169">
        <f t="shared" si="168"/>
        <v>21.666666666666668</v>
      </c>
    </row>
    <row r="5115" spans="13:18" x14ac:dyDescent="0.2">
      <c r="M5115" s="168" t="s">
        <v>63</v>
      </c>
      <c r="N5115" s="14" t="s">
        <v>64</v>
      </c>
      <c r="O5115" s="167">
        <v>43077</v>
      </c>
      <c r="P5115" s="14">
        <v>2.1</v>
      </c>
      <c r="Q5115" s="14">
        <f t="shared" si="167"/>
        <v>14.9</v>
      </c>
      <c r="R5115" s="169">
        <f t="shared" si="168"/>
        <v>17.466666666666665</v>
      </c>
    </row>
    <row r="5116" spans="13:18" x14ac:dyDescent="0.2">
      <c r="M5116" s="168" t="s">
        <v>63</v>
      </c>
      <c r="N5116" s="14" t="s">
        <v>64</v>
      </c>
      <c r="O5116" s="167">
        <v>43078</v>
      </c>
      <c r="P5116" s="14">
        <v>-0.9</v>
      </c>
      <c r="Q5116" s="14">
        <f t="shared" si="167"/>
        <v>17.899999999999999</v>
      </c>
      <c r="R5116" s="169">
        <f t="shared" si="168"/>
        <v>15.6</v>
      </c>
    </row>
    <row r="5117" spans="13:18" x14ac:dyDescent="0.2">
      <c r="M5117" s="168" t="s">
        <v>63</v>
      </c>
      <c r="N5117" s="14" t="s">
        <v>64</v>
      </c>
      <c r="O5117" s="167">
        <v>43079</v>
      </c>
      <c r="P5117" s="14">
        <v>-8.6</v>
      </c>
      <c r="Q5117" s="14">
        <f t="shared" si="167"/>
        <v>25.6</v>
      </c>
      <c r="R5117" s="169">
        <f t="shared" si="168"/>
        <v>19.466666666666665</v>
      </c>
    </row>
    <row r="5118" spans="13:18" x14ac:dyDescent="0.2">
      <c r="M5118" s="168" t="s">
        <v>63</v>
      </c>
      <c r="N5118" s="14" t="s">
        <v>64</v>
      </c>
      <c r="O5118" s="167">
        <v>43080</v>
      </c>
      <c r="P5118" s="14">
        <v>-5.4</v>
      </c>
      <c r="Q5118" s="14">
        <f t="shared" si="167"/>
        <v>22.4</v>
      </c>
      <c r="R5118" s="169">
        <f t="shared" si="168"/>
        <v>21.966666666666669</v>
      </c>
    </row>
    <row r="5119" spans="13:18" x14ac:dyDescent="0.2">
      <c r="M5119" s="168" t="s">
        <v>63</v>
      </c>
      <c r="N5119" s="14" t="s">
        <v>64</v>
      </c>
      <c r="O5119" s="167">
        <v>43081</v>
      </c>
      <c r="P5119" s="14">
        <v>-7.5</v>
      </c>
      <c r="Q5119" s="14">
        <f t="shared" si="167"/>
        <v>24.5</v>
      </c>
      <c r="R5119" s="169">
        <f t="shared" si="168"/>
        <v>24.166666666666668</v>
      </c>
    </row>
    <row r="5120" spans="13:18" x14ac:dyDescent="0.2">
      <c r="M5120" s="168" t="s">
        <v>63</v>
      </c>
      <c r="N5120" s="14" t="s">
        <v>64</v>
      </c>
      <c r="O5120" s="167">
        <v>43082</v>
      </c>
      <c r="P5120" s="14">
        <v>-11.5</v>
      </c>
      <c r="Q5120" s="14">
        <f t="shared" si="167"/>
        <v>28.5</v>
      </c>
      <c r="R5120" s="169">
        <f t="shared" si="168"/>
        <v>25.133333333333336</v>
      </c>
    </row>
    <row r="5121" spans="13:18" x14ac:dyDescent="0.2">
      <c r="M5121" s="168" t="s">
        <v>63</v>
      </c>
      <c r="N5121" s="14" t="s">
        <v>64</v>
      </c>
      <c r="O5121" s="167">
        <v>43083</v>
      </c>
      <c r="P5121" s="14">
        <v>-6</v>
      </c>
      <c r="Q5121" s="14">
        <f t="shared" si="167"/>
        <v>23</v>
      </c>
      <c r="R5121" s="169">
        <f t="shared" si="168"/>
        <v>25.333333333333332</v>
      </c>
    </row>
    <row r="5122" spans="13:18" x14ac:dyDescent="0.2">
      <c r="M5122" s="168" t="s">
        <v>63</v>
      </c>
      <c r="N5122" s="14" t="s">
        <v>64</v>
      </c>
      <c r="O5122" s="167">
        <v>43084</v>
      </c>
      <c r="P5122" s="14">
        <v>-5.6</v>
      </c>
      <c r="Q5122" s="14">
        <f t="shared" si="167"/>
        <v>22.6</v>
      </c>
      <c r="R5122" s="169">
        <f t="shared" si="168"/>
        <v>24.7</v>
      </c>
    </row>
    <row r="5123" spans="13:18" x14ac:dyDescent="0.2">
      <c r="M5123" s="168" t="s">
        <v>63</v>
      </c>
      <c r="N5123" s="14" t="s">
        <v>64</v>
      </c>
      <c r="O5123" s="167">
        <v>43085</v>
      </c>
      <c r="P5123" s="14">
        <v>-5.3</v>
      </c>
      <c r="Q5123" s="14">
        <f t="shared" si="167"/>
        <v>22.3</v>
      </c>
      <c r="R5123" s="169">
        <f t="shared" si="168"/>
        <v>22.633333333333336</v>
      </c>
    </row>
    <row r="5124" spans="13:18" x14ac:dyDescent="0.2">
      <c r="M5124" s="168" t="s">
        <v>63</v>
      </c>
      <c r="N5124" s="14" t="s">
        <v>64</v>
      </c>
      <c r="O5124" s="167">
        <v>43086</v>
      </c>
      <c r="P5124" s="14">
        <v>-16.8</v>
      </c>
      <c r="Q5124" s="14">
        <f t="shared" si="167"/>
        <v>33.799999999999997</v>
      </c>
      <c r="R5124" s="169">
        <f t="shared" si="168"/>
        <v>26.233333333333334</v>
      </c>
    </row>
    <row r="5125" spans="13:18" x14ac:dyDescent="0.2">
      <c r="M5125" s="168" t="s">
        <v>63</v>
      </c>
      <c r="N5125" s="14" t="s">
        <v>64</v>
      </c>
      <c r="O5125" s="167">
        <v>43087</v>
      </c>
      <c r="P5125" s="14">
        <v>-9.6999999999999993</v>
      </c>
      <c r="Q5125" s="14">
        <f t="shared" si="167"/>
        <v>26.7</v>
      </c>
      <c r="R5125" s="169">
        <f t="shared" si="168"/>
        <v>27.599999999999998</v>
      </c>
    </row>
    <row r="5126" spans="13:18" x14ac:dyDescent="0.2">
      <c r="M5126" s="168" t="s">
        <v>63</v>
      </c>
      <c r="N5126" s="14" t="s">
        <v>64</v>
      </c>
      <c r="O5126" s="167">
        <v>43088</v>
      </c>
      <c r="P5126" s="14">
        <v>-10.6</v>
      </c>
      <c r="Q5126" s="14">
        <f t="shared" si="167"/>
        <v>27.6</v>
      </c>
      <c r="R5126" s="169">
        <f t="shared" si="168"/>
        <v>29.366666666666664</v>
      </c>
    </row>
    <row r="5127" spans="13:18" x14ac:dyDescent="0.2">
      <c r="M5127" s="168" t="s">
        <v>63</v>
      </c>
      <c r="N5127" s="14" t="s">
        <v>64</v>
      </c>
      <c r="O5127" s="167">
        <v>43089</v>
      </c>
      <c r="P5127" s="14">
        <v>-4</v>
      </c>
      <c r="Q5127" s="14">
        <f t="shared" si="167"/>
        <v>21</v>
      </c>
      <c r="R5127" s="169">
        <f t="shared" si="168"/>
        <v>25.099999999999998</v>
      </c>
    </row>
    <row r="5128" spans="13:18" x14ac:dyDescent="0.2">
      <c r="M5128" s="168" t="s">
        <v>63</v>
      </c>
      <c r="N5128" s="14" t="s">
        <v>64</v>
      </c>
      <c r="O5128" s="167">
        <v>43090</v>
      </c>
      <c r="P5128" s="14">
        <v>-7.1</v>
      </c>
      <c r="Q5128" s="14">
        <f t="shared" si="167"/>
        <v>24.1</v>
      </c>
      <c r="R5128" s="169">
        <f t="shared" si="168"/>
        <v>24.233333333333334</v>
      </c>
    </row>
    <row r="5129" spans="13:18" x14ac:dyDescent="0.2">
      <c r="M5129" s="168" t="s">
        <v>63</v>
      </c>
      <c r="N5129" s="14" t="s">
        <v>64</v>
      </c>
      <c r="O5129" s="167">
        <v>43091</v>
      </c>
      <c r="P5129" s="14">
        <v>-12.2</v>
      </c>
      <c r="Q5129" s="14">
        <f t="shared" si="167"/>
        <v>29.2</v>
      </c>
      <c r="R5129" s="169">
        <f t="shared" si="168"/>
        <v>24.766666666666666</v>
      </c>
    </row>
    <row r="5130" spans="13:18" x14ac:dyDescent="0.2">
      <c r="M5130" s="168" t="s">
        <v>63</v>
      </c>
      <c r="N5130" s="14" t="s">
        <v>64</v>
      </c>
      <c r="O5130" s="167">
        <v>43092</v>
      </c>
      <c r="P5130" s="14">
        <v>0.1</v>
      </c>
      <c r="Q5130" s="14">
        <f t="shared" si="167"/>
        <v>16.899999999999999</v>
      </c>
      <c r="R5130" s="169">
        <f t="shared" si="168"/>
        <v>23.399999999999995</v>
      </c>
    </row>
    <row r="5131" spans="13:18" x14ac:dyDescent="0.2">
      <c r="M5131" s="168" t="s">
        <v>63</v>
      </c>
      <c r="N5131" s="14" t="s">
        <v>64</v>
      </c>
      <c r="O5131" s="167">
        <v>43093</v>
      </c>
      <c r="P5131" s="14">
        <v>-6.2</v>
      </c>
      <c r="Q5131" s="14">
        <f t="shared" si="167"/>
        <v>23.2</v>
      </c>
      <c r="R5131" s="169">
        <f t="shared" si="168"/>
        <v>23.099999999999998</v>
      </c>
    </row>
    <row r="5132" spans="13:18" x14ac:dyDescent="0.2">
      <c r="M5132" s="168" t="s">
        <v>63</v>
      </c>
      <c r="N5132" s="14" t="s">
        <v>64</v>
      </c>
      <c r="O5132" s="167">
        <v>43094</v>
      </c>
      <c r="P5132" s="14">
        <v>-6.2</v>
      </c>
      <c r="Q5132" s="14">
        <f t="shared" si="167"/>
        <v>23.2</v>
      </c>
      <c r="R5132" s="169">
        <f t="shared" si="168"/>
        <v>21.099999999999998</v>
      </c>
    </row>
    <row r="5133" spans="13:18" x14ac:dyDescent="0.2">
      <c r="M5133" s="168" t="s">
        <v>63</v>
      </c>
      <c r="N5133" s="14" t="s">
        <v>64</v>
      </c>
      <c r="O5133" s="167">
        <v>43095</v>
      </c>
      <c r="P5133" s="14">
        <v>-0.9</v>
      </c>
      <c r="Q5133" s="14">
        <f t="shared" ref="Q5133:Q5196" si="169">IF($D$45&gt;P5133,$D$45-P5133,0)</f>
        <v>17.899999999999999</v>
      </c>
      <c r="R5133" s="169">
        <f t="shared" si="168"/>
        <v>21.433333333333334</v>
      </c>
    </row>
    <row r="5134" spans="13:18" x14ac:dyDescent="0.2">
      <c r="M5134" s="168" t="s">
        <v>63</v>
      </c>
      <c r="N5134" s="14" t="s">
        <v>64</v>
      </c>
      <c r="O5134" s="167">
        <v>43096</v>
      </c>
      <c r="P5134" s="14">
        <v>0.6</v>
      </c>
      <c r="Q5134" s="14">
        <f t="shared" si="169"/>
        <v>16.399999999999999</v>
      </c>
      <c r="R5134" s="169">
        <f t="shared" si="168"/>
        <v>19.166666666666664</v>
      </c>
    </row>
    <row r="5135" spans="13:18" x14ac:dyDescent="0.2">
      <c r="M5135" s="168" t="s">
        <v>63</v>
      </c>
      <c r="N5135" s="14" t="s">
        <v>64</v>
      </c>
      <c r="O5135" s="167">
        <v>43097</v>
      </c>
      <c r="P5135" s="14">
        <v>0.4</v>
      </c>
      <c r="Q5135" s="14">
        <f t="shared" si="169"/>
        <v>16.600000000000001</v>
      </c>
      <c r="R5135" s="169">
        <f t="shared" ref="R5135:R5198" si="170">AVERAGE(Q5133:Q5135)</f>
        <v>16.966666666666665</v>
      </c>
    </row>
    <row r="5136" spans="13:18" x14ac:dyDescent="0.2">
      <c r="M5136" s="168" t="s">
        <v>63</v>
      </c>
      <c r="N5136" s="14" t="s">
        <v>64</v>
      </c>
      <c r="O5136" s="167">
        <v>43098</v>
      </c>
      <c r="P5136" s="14">
        <v>-0.6</v>
      </c>
      <c r="Q5136" s="14">
        <f t="shared" si="169"/>
        <v>17.600000000000001</v>
      </c>
      <c r="R5136" s="169">
        <f t="shared" si="170"/>
        <v>16.866666666666667</v>
      </c>
    </row>
    <row r="5137" spans="13:18" x14ac:dyDescent="0.2">
      <c r="M5137" s="168" t="s">
        <v>63</v>
      </c>
      <c r="N5137" s="14" t="s">
        <v>64</v>
      </c>
      <c r="O5137" s="167">
        <v>43099</v>
      </c>
      <c r="P5137" s="14">
        <v>-5.5</v>
      </c>
      <c r="Q5137" s="14">
        <f t="shared" si="169"/>
        <v>22.5</v>
      </c>
      <c r="R5137" s="169">
        <f t="shared" si="170"/>
        <v>18.900000000000002</v>
      </c>
    </row>
    <row r="5138" spans="13:18" x14ac:dyDescent="0.2">
      <c r="M5138" s="168" t="s">
        <v>63</v>
      </c>
      <c r="N5138" s="14" t="s">
        <v>64</v>
      </c>
      <c r="O5138" s="167">
        <v>43100</v>
      </c>
      <c r="P5138" s="14">
        <v>-4.8</v>
      </c>
      <c r="Q5138" s="14">
        <f t="shared" si="169"/>
        <v>21.8</v>
      </c>
      <c r="R5138" s="169">
        <f t="shared" si="170"/>
        <v>20.633333333333336</v>
      </c>
    </row>
    <row r="5139" spans="13:18" x14ac:dyDescent="0.2">
      <c r="M5139" s="168" t="s">
        <v>63</v>
      </c>
      <c r="N5139" s="14" t="s">
        <v>64</v>
      </c>
      <c r="O5139" s="167">
        <v>43101</v>
      </c>
      <c r="P5139" s="14">
        <v>0.9</v>
      </c>
      <c r="Q5139" s="14">
        <f t="shared" si="169"/>
        <v>16.100000000000001</v>
      </c>
      <c r="R5139" s="169">
        <f t="shared" si="170"/>
        <v>20.133333333333333</v>
      </c>
    </row>
    <row r="5140" spans="13:18" x14ac:dyDescent="0.2">
      <c r="M5140" s="168" t="s">
        <v>63</v>
      </c>
      <c r="N5140" s="14" t="s">
        <v>64</v>
      </c>
      <c r="O5140" s="167">
        <v>43102</v>
      </c>
      <c r="P5140" s="14">
        <v>-1.4</v>
      </c>
      <c r="Q5140" s="14">
        <f t="shared" si="169"/>
        <v>18.399999999999999</v>
      </c>
      <c r="R5140" s="169">
        <f t="shared" si="170"/>
        <v>18.766666666666669</v>
      </c>
    </row>
    <row r="5141" spans="13:18" x14ac:dyDescent="0.2">
      <c r="M5141" s="168" t="s">
        <v>63</v>
      </c>
      <c r="N5141" s="14" t="s">
        <v>64</v>
      </c>
      <c r="O5141" s="167">
        <v>43103</v>
      </c>
      <c r="P5141" s="14">
        <v>-3.7</v>
      </c>
      <c r="Q5141" s="14">
        <f t="shared" si="169"/>
        <v>20.7</v>
      </c>
      <c r="R5141" s="169">
        <f t="shared" si="170"/>
        <v>18.400000000000002</v>
      </c>
    </row>
    <row r="5142" spans="13:18" x14ac:dyDescent="0.2">
      <c r="M5142" s="168" t="s">
        <v>63</v>
      </c>
      <c r="N5142" s="14" t="s">
        <v>64</v>
      </c>
      <c r="O5142" s="167">
        <v>43104</v>
      </c>
      <c r="P5142" s="14">
        <v>-0.4</v>
      </c>
      <c r="Q5142" s="14">
        <f t="shared" si="169"/>
        <v>17.399999999999999</v>
      </c>
      <c r="R5142" s="169">
        <f t="shared" si="170"/>
        <v>18.833333333333332</v>
      </c>
    </row>
    <row r="5143" spans="13:18" x14ac:dyDescent="0.2">
      <c r="M5143" s="168" t="s">
        <v>63</v>
      </c>
      <c r="N5143" s="14" t="s">
        <v>64</v>
      </c>
      <c r="O5143" s="167">
        <v>43105</v>
      </c>
      <c r="P5143" s="14">
        <v>-4.7</v>
      </c>
      <c r="Q5143" s="14">
        <f t="shared" si="169"/>
        <v>21.7</v>
      </c>
      <c r="R5143" s="169">
        <f t="shared" si="170"/>
        <v>19.933333333333334</v>
      </c>
    </row>
    <row r="5144" spans="13:18" x14ac:dyDescent="0.2">
      <c r="M5144" s="168" t="s">
        <v>63</v>
      </c>
      <c r="N5144" s="14" t="s">
        <v>64</v>
      </c>
      <c r="O5144" s="167">
        <v>43106</v>
      </c>
      <c r="P5144" s="14">
        <v>-7.1</v>
      </c>
      <c r="Q5144" s="14">
        <f t="shared" si="169"/>
        <v>24.1</v>
      </c>
      <c r="R5144" s="169">
        <f t="shared" si="170"/>
        <v>21.066666666666666</v>
      </c>
    </row>
    <row r="5145" spans="13:18" x14ac:dyDescent="0.2">
      <c r="M5145" s="168" t="s">
        <v>63</v>
      </c>
      <c r="N5145" s="14" t="s">
        <v>64</v>
      </c>
      <c r="O5145" s="167">
        <v>43107</v>
      </c>
      <c r="P5145" s="14">
        <v>-10.8</v>
      </c>
      <c r="Q5145" s="14">
        <f t="shared" si="169"/>
        <v>27.8</v>
      </c>
      <c r="R5145" s="169">
        <f t="shared" si="170"/>
        <v>24.533333333333331</v>
      </c>
    </row>
    <row r="5146" spans="13:18" x14ac:dyDescent="0.2">
      <c r="M5146" s="168" t="s">
        <v>63</v>
      </c>
      <c r="N5146" s="14" t="s">
        <v>64</v>
      </c>
      <c r="O5146" s="167">
        <v>43108</v>
      </c>
      <c r="P5146" s="14">
        <v>-10.9</v>
      </c>
      <c r="Q5146" s="14">
        <f t="shared" si="169"/>
        <v>27.9</v>
      </c>
      <c r="R5146" s="169">
        <f t="shared" si="170"/>
        <v>26.600000000000005</v>
      </c>
    </row>
    <row r="5147" spans="13:18" x14ac:dyDescent="0.2">
      <c r="M5147" s="168" t="s">
        <v>63</v>
      </c>
      <c r="N5147" s="14" t="s">
        <v>64</v>
      </c>
      <c r="O5147" s="167">
        <v>43109</v>
      </c>
      <c r="P5147" s="14">
        <v>-13.1</v>
      </c>
      <c r="Q5147" s="14">
        <f t="shared" si="169"/>
        <v>30.1</v>
      </c>
      <c r="R5147" s="169">
        <f t="shared" si="170"/>
        <v>28.600000000000005</v>
      </c>
    </row>
    <row r="5148" spans="13:18" x14ac:dyDescent="0.2">
      <c r="M5148" s="168" t="s">
        <v>63</v>
      </c>
      <c r="N5148" s="14" t="s">
        <v>64</v>
      </c>
      <c r="O5148" s="167">
        <v>43110</v>
      </c>
      <c r="P5148" s="14">
        <v>-16.399999999999999</v>
      </c>
      <c r="Q5148" s="14">
        <f t="shared" si="169"/>
        <v>33.4</v>
      </c>
      <c r="R5148" s="169">
        <f t="shared" si="170"/>
        <v>30.466666666666669</v>
      </c>
    </row>
    <row r="5149" spans="13:18" x14ac:dyDescent="0.2">
      <c r="M5149" s="168" t="s">
        <v>63</v>
      </c>
      <c r="N5149" s="14" t="s">
        <v>64</v>
      </c>
      <c r="O5149" s="167">
        <v>43111</v>
      </c>
      <c r="P5149" s="14">
        <v>-8.6999999999999993</v>
      </c>
      <c r="Q5149" s="14">
        <f t="shared" si="169"/>
        <v>25.7</v>
      </c>
      <c r="R5149" s="169">
        <f t="shared" si="170"/>
        <v>29.733333333333334</v>
      </c>
    </row>
    <row r="5150" spans="13:18" x14ac:dyDescent="0.2">
      <c r="M5150" s="168" t="s">
        <v>63</v>
      </c>
      <c r="N5150" s="14" t="s">
        <v>64</v>
      </c>
      <c r="O5150" s="167">
        <v>43112</v>
      </c>
      <c r="P5150" s="14">
        <v>-6.8</v>
      </c>
      <c r="Q5150" s="14">
        <f t="shared" si="169"/>
        <v>23.8</v>
      </c>
      <c r="R5150" s="169">
        <f t="shared" si="170"/>
        <v>27.633333333333329</v>
      </c>
    </row>
    <row r="5151" spans="13:18" x14ac:dyDescent="0.2">
      <c r="M5151" s="168" t="s">
        <v>63</v>
      </c>
      <c r="N5151" s="14" t="s">
        <v>64</v>
      </c>
      <c r="O5151" s="167">
        <v>43113</v>
      </c>
      <c r="P5151" s="14">
        <v>-5.4</v>
      </c>
      <c r="Q5151" s="14">
        <f t="shared" si="169"/>
        <v>22.4</v>
      </c>
      <c r="R5151" s="169">
        <f t="shared" si="170"/>
        <v>23.966666666666669</v>
      </c>
    </row>
    <row r="5152" spans="13:18" x14ac:dyDescent="0.2">
      <c r="M5152" s="168" t="s">
        <v>63</v>
      </c>
      <c r="N5152" s="14" t="s">
        <v>64</v>
      </c>
      <c r="O5152" s="167">
        <v>43114</v>
      </c>
      <c r="P5152" s="14">
        <v>-4.5</v>
      </c>
      <c r="Q5152" s="14">
        <f t="shared" si="169"/>
        <v>21.5</v>
      </c>
      <c r="R5152" s="169">
        <f t="shared" si="170"/>
        <v>22.566666666666666</v>
      </c>
    </row>
    <row r="5153" spans="13:18" x14ac:dyDescent="0.2">
      <c r="M5153" s="168" t="s">
        <v>63</v>
      </c>
      <c r="N5153" s="14" t="s">
        <v>64</v>
      </c>
      <c r="O5153" s="167">
        <v>43115</v>
      </c>
      <c r="P5153" s="14">
        <v>-3.2</v>
      </c>
      <c r="Q5153" s="14">
        <f t="shared" si="169"/>
        <v>20.2</v>
      </c>
      <c r="R5153" s="169">
        <f t="shared" si="170"/>
        <v>21.366666666666664</v>
      </c>
    </row>
    <row r="5154" spans="13:18" x14ac:dyDescent="0.2">
      <c r="M5154" s="168" t="s">
        <v>63</v>
      </c>
      <c r="N5154" s="14" t="s">
        <v>64</v>
      </c>
      <c r="O5154" s="167">
        <v>43116</v>
      </c>
      <c r="P5154" s="14">
        <v>-0.6</v>
      </c>
      <c r="Q5154" s="14">
        <f t="shared" si="169"/>
        <v>17.600000000000001</v>
      </c>
      <c r="R5154" s="169">
        <f t="shared" si="170"/>
        <v>19.766666666666669</v>
      </c>
    </row>
    <row r="5155" spans="13:18" x14ac:dyDescent="0.2">
      <c r="M5155" s="168" t="s">
        <v>63</v>
      </c>
      <c r="N5155" s="14" t="s">
        <v>64</v>
      </c>
      <c r="O5155" s="167">
        <v>43117</v>
      </c>
      <c r="P5155" s="14">
        <v>-1.5</v>
      </c>
      <c r="Q5155" s="14">
        <f t="shared" si="169"/>
        <v>18.5</v>
      </c>
      <c r="R5155" s="169">
        <f t="shared" si="170"/>
        <v>18.766666666666666</v>
      </c>
    </row>
    <row r="5156" spans="13:18" x14ac:dyDescent="0.2">
      <c r="M5156" s="168" t="s">
        <v>63</v>
      </c>
      <c r="N5156" s="14" t="s">
        <v>64</v>
      </c>
      <c r="O5156" s="167">
        <v>43118</v>
      </c>
      <c r="P5156" s="14">
        <v>-4.7</v>
      </c>
      <c r="Q5156" s="14">
        <f t="shared" si="169"/>
        <v>21.7</v>
      </c>
      <c r="R5156" s="169">
        <f t="shared" si="170"/>
        <v>19.266666666666666</v>
      </c>
    </row>
    <row r="5157" spans="13:18" x14ac:dyDescent="0.2">
      <c r="M5157" s="168" t="s">
        <v>63</v>
      </c>
      <c r="N5157" s="14" t="s">
        <v>64</v>
      </c>
      <c r="O5157" s="167">
        <v>43119</v>
      </c>
      <c r="P5157" s="14">
        <v>-3.8</v>
      </c>
      <c r="Q5157" s="14">
        <f t="shared" si="169"/>
        <v>20.8</v>
      </c>
      <c r="R5157" s="169">
        <f t="shared" si="170"/>
        <v>20.333333333333332</v>
      </c>
    </row>
    <row r="5158" spans="13:18" x14ac:dyDescent="0.2">
      <c r="M5158" s="168" t="s">
        <v>63</v>
      </c>
      <c r="N5158" s="14" t="s">
        <v>64</v>
      </c>
      <c r="O5158" s="167">
        <v>43120</v>
      </c>
      <c r="P5158" s="14">
        <v>-3.8</v>
      </c>
      <c r="Q5158" s="14">
        <f t="shared" si="169"/>
        <v>20.8</v>
      </c>
      <c r="R5158" s="169">
        <f t="shared" si="170"/>
        <v>21.099999999999998</v>
      </c>
    </row>
    <row r="5159" spans="13:18" x14ac:dyDescent="0.2">
      <c r="M5159" s="168" t="s">
        <v>63</v>
      </c>
      <c r="N5159" s="14" t="s">
        <v>64</v>
      </c>
      <c r="O5159" s="167">
        <v>43121</v>
      </c>
      <c r="P5159" s="14">
        <v>-4.7</v>
      </c>
      <c r="Q5159" s="14">
        <f t="shared" si="169"/>
        <v>21.7</v>
      </c>
      <c r="R5159" s="169">
        <f t="shared" si="170"/>
        <v>21.099999999999998</v>
      </c>
    </row>
    <row r="5160" spans="13:18" x14ac:dyDescent="0.2">
      <c r="M5160" s="168" t="s">
        <v>63</v>
      </c>
      <c r="N5160" s="14" t="s">
        <v>64</v>
      </c>
      <c r="O5160" s="167">
        <v>43122</v>
      </c>
      <c r="P5160" s="14">
        <v>-7.8</v>
      </c>
      <c r="Q5160" s="14">
        <f t="shared" si="169"/>
        <v>24.8</v>
      </c>
      <c r="R5160" s="169">
        <f t="shared" si="170"/>
        <v>22.433333333333334</v>
      </c>
    </row>
    <row r="5161" spans="13:18" x14ac:dyDescent="0.2">
      <c r="M5161" s="168" t="s">
        <v>63</v>
      </c>
      <c r="N5161" s="14" t="s">
        <v>64</v>
      </c>
      <c r="O5161" s="167">
        <v>43123</v>
      </c>
      <c r="P5161" s="14">
        <v>-3.2</v>
      </c>
      <c r="Q5161" s="14">
        <f t="shared" si="169"/>
        <v>20.2</v>
      </c>
      <c r="R5161" s="169">
        <f t="shared" si="170"/>
        <v>22.233333333333334</v>
      </c>
    </row>
    <row r="5162" spans="13:18" x14ac:dyDescent="0.2">
      <c r="M5162" s="168" t="s">
        <v>63</v>
      </c>
      <c r="N5162" s="14" t="s">
        <v>64</v>
      </c>
      <c r="O5162" s="167">
        <v>43124</v>
      </c>
      <c r="P5162" s="14">
        <v>1.9</v>
      </c>
      <c r="Q5162" s="14">
        <f t="shared" si="169"/>
        <v>15.1</v>
      </c>
      <c r="R5162" s="169">
        <f t="shared" si="170"/>
        <v>20.033333333333335</v>
      </c>
    </row>
    <row r="5163" spans="13:18" x14ac:dyDescent="0.2">
      <c r="M5163" s="168" t="s">
        <v>63</v>
      </c>
      <c r="N5163" s="14" t="s">
        <v>64</v>
      </c>
      <c r="O5163" s="167">
        <v>43125</v>
      </c>
      <c r="P5163" s="14">
        <v>3.4</v>
      </c>
      <c r="Q5163" s="14">
        <f t="shared" si="169"/>
        <v>13.6</v>
      </c>
      <c r="R5163" s="169">
        <f t="shared" si="170"/>
        <v>16.3</v>
      </c>
    </row>
    <row r="5164" spans="13:18" x14ac:dyDescent="0.2">
      <c r="M5164" s="168" t="s">
        <v>63</v>
      </c>
      <c r="N5164" s="14" t="s">
        <v>64</v>
      </c>
      <c r="O5164" s="167">
        <v>43126</v>
      </c>
      <c r="P5164" s="14">
        <v>-0.8</v>
      </c>
      <c r="Q5164" s="14">
        <f t="shared" si="169"/>
        <v>17.8</v>
      </c>
      <c r="R5164" s="169">
        <f t="shared" si="170"/>
        <v>15.5</v>
      </c>
    </row>
    <row r="5165" spans="13:18" x14ac:dyDescent="0.2">
      <c r="M5165" s="168" t="s">
        <v>63</v>
      </c>
      <c r="N5165" s="14" t="s">
        <v>64</v>
      </c>
      <c r="O5165" s="167">
        <v>43127</v>
      </c>
      <c r="P5165" s="14">
        <v>-9.8000000000000007</v>
      </c>
      <c r="Q5165" s="14">
        <f t="shared" si="169"/>
        <v>26.8</v>
      </c>
      <c r="R5165" s="169">
        <f t="shared" si="170"/>
        <v>19.400000000000002</v>
      </c>
    </row>
    <row r="5166" spans="13:18" x14ac:dyDescent="0.2">
      <c r="M5166" s="168" t="s">
        <v>63</v>
      </c>
      <c r="N5166" s="14" t="s">
        <v>64</v>
      </c>
      <c r="O5166" s="167">
        <v>43128</v>
      </c>
      <c r="P5166" s="14">
        <v>-1.1000000000000001</v>
      </c>
      <c r="Q5166" s="14">
        <f t="shared" si="169"/>
        <v>18.100000000000001</v>
      </c>
      <c r="R5166" s="169">
        <f t="shared" si="170"/>
        <v>20.900000000000002</v>
      </c>
    </row>
    <row r="5167" spans="13:18" x14ac:dyDescent="0.2">
      <c r="M5167" s="168" t="s">
        <v>63</v>
      </c>
      <c r="N5167" s="14" t="s">
        <v>64</v>
      </c>
      <c r="O5167" s="167">
        <v>43129</v>
      </c>
      <c r="P5167" s="14">
        <v>-3.4</v>
      </c>
      <c r="Q5167" s="14">
        <f t="shared" si="169"/>
        <v>20.399999999999999</v>
      </c>
      <c r="R5167" s="169">
        <f t="shared" si="170"/>
        <v>21.766666666666669</v>
      </c>
    </row>
    <row r="5168" spans="13:18" x14ac:dyDescent="0.2">
      <c r="M5168" s="168" t="s">
        <v>63</v>
      </c>
      <c r="N5168" s="14" t="s">
        <v>64</v>
      </c>
      <c r="O5168" s="167">
        <v>43130</v>
      </c>
      <c r="P5168" s="14">
        <v>-7.7</v>
      </c>
      <c r="Q5168" s="14">
        <f t="shared" si="169"/>
        <v>24.7</v>
      </c>
      <c r="R5168" s="169">
        <f t="shared" si="170"/>
        <v>21.066666666666666</v>
      </c>
    </row>
    <row r="5169" spans="13:18" x14ac:dyDescent="0.2">
      <c r="M5169" s="168" t="s">
        <v>63</v>
      </c>
      <c r="N5169" s="14" t="s">
        <v>64</v>
      </c>
      <c r="O5169" s="167">
        <v>43131</v>
      </c>
      <c r="P5169" s="14">
        <v>-2</v>
      </c>
      <c r="Q5169" s="14">
        <f t="shared" si="169"/>
        <v>19</v>
      </c>
      <c r="R5169" s="169">
        <f t="shared" si="170"/>
        <v>21.366666666666664</v>
      </c>
    </row>
    <row r="5170" spans="13:18" x14ac:dyDescent="0.2">
      <c r="M5170" s="168" t="s">
        <v>63</v>
      </c>
      <c r="N5170" s="14" t="s">
        <v>64</v>
      </c>
      <c r="O5170" s="167">
        <v>43132</v>
      </c>
      <c r="P5170" s="14">
        <v>-1</v>
      </c>
      <c r="Q5170" s="14">
        <f t="shared" si="169"/>
        <v>18</v>
      </c>
      <c r="R5170" s="169">
        <f t="shared" si="170"/>
        <v>20.566666666666666</v>
      </c>
    </row>
    <row r="5171" spans="13:18" x14ac:dyDescent="0.2">
      <c r="M5171" s="168" t="s">
        <v>63</v>
      </c>
      <c r="N5171" s="14" t="s">
        <v>64</v>
      </c>
      <c r="O5171" s="167">
        <v>43133</v>
      </c>
      <c r="P5171" s="14">
        <v>-9.1999999999999993</v>
      </c>
      <c r="Q5171" s="14">
        <f t="shared" si="169"/>
        <v>26.2</v>
      </c>
      <c r="R5171" s="169">
        <f t="shared" si="170"/>
        <v>21.066666666666666</v>
      </c>
    </row>
    <row r="5172" spans="13:18" x14ac:dyDescent="0.2">
      <c r="M5172" s="168" t="s">
        <v>63</v>
      </c>
      <c r="N5172" s="14" t="s">
        <v>64</v>
      </c>
      <c r="O5172" s="167">
        <v>43134</v>
      </c>
      <c r="P5172" s="14">
        <v>-11</v>
      </c>
      <c r="Q5172" s="14">
        <f t="shared" si="169"/>
        <v>28</v>
      </c>
      <c r="R5172" s="169">
        <f t="shared" si="170"/>
        <v>24.066666666666666</v>
      </c>
    </row>
    <row r="5173" spans="13:18" x14ac:dyDescent="0.2">
      <c r="M5173" s="168" t="s">
        <v>63</v>
      </c>
      <c r="N5173" s="14" t="s">
        <v>64</v>
      </c>
      <c r="O5173" s="167">
        <v>43135</v>
      </c>
      <c r="P5173" s="14">
        <v>-16.899999999999999</v>
      </c>
      <c r="Q5173" s="14">
        <f t="shared" si="169"/>
        <v>33.9</v>
      </c>
      <c r="R5173" s="169">
        <f t="shared" si="170"/>
        <v>29.366666666666664</v>
      </c>
    </row>
    <row r="5174" spans="13:18" x14ac:dyDescent="0.2">
      <c r="M5174" s="168" t="s">
        <v>63</v>
      </c>
      <c r="N5174" s="14" t="s">
        <v>64</v>
      </c>
      <c r="O5174" s="167">
        <v>43136</v>
      </c>
      <c r="P5174" s="14">
        <v>-14.5</v>
      </c>
      <c r="Q5174" s="14">
        <f t="shared" si="169"/>
        <v>31.5</v>
      </c>
      <c r="R5174" s="169">
        <f t="shared" si="170"/>
        <v>31.133333333333336</v>
      </c>
    </row>
    <row r="5175" spans="13:18" x14ac:dyDescent="0.2">
      <c r="M5175" s="168" t="s">
        <v>63</v>
      </c>
      <c r="N5175" s="14" t="s">
        <v>64</v>
      </c>
      <c r="O5175" s="167">
        <v>43137</v>
      </c>
      <c r="P5175" s="14">
        <v>-8</v>
      </c>
      <c r="Q5175" s="14">
        <f t="shared" si="169"/>
        <v>25</v>
      </c>
      <c r="R5175" s="169">
        <f t="shared" si="170"/>
        <v>30.133333333333336</v>
      </c>
    </row>
    <row r="5176" spans="13:18" x14ac:dyDescent="0.2">
      <c r="M5176" s="168" t="s">
        <v>63</v>
      </c>
      <c r="N5176" s="14" t="s">
        <v>64</v>
      </c>
      <c r="O5176" s="167">
        <v>43138</v>
      </c>
      <c r="P5176" s="14">
        <v>-7.5</v>
      </c>
      <c r="Q5176" s="14">
        <f t="shared" si="169"/>
        <v>24.5</v>
      </c>
      <c r="R5176" s="169">
        <f t="shared" si="170"/>
        <v>27</v>
      </c>
    </row>
    <row r="5177" spans="13:18" x14ac:dyDescent="0.2">
      <c r="M5177" s="168" t="s">
        <v>63</v>
      </c>
      <c r="N5177" s="14" t="s">
        <v>64</v>
      </c>
      <c r="O5177" s="167">
        <v>43139</v>
      </c>
      <c r="P5177" s="14">
        <v>-5.6</v>
      </c>
      <c r="Q5177" s="14">
        <f t="shared" si="169"/>
        <v>22.6</v>
      </c>
      <c r="R5177" s="169">
        <f t="shared" si="170"/>
        <v>24.033333333333331</v>
      </c>
    </row>
    <row r="5178" spans="13:18" x14ac:dyDescent="0.2">
      <c r="M5178" s="168" t="s">
        <v>63</v>
      </c>
      <c r="N5178" s="14" t="s">
        <v>64</v>
      </c>
      <c r="O5178" s="167">
        <v>43140</v>
      </c>
      <c r="P5178" s="14">
        <v>-1</v>
      </c>
      <c r="Q5178" s="14">
        <f t="shared" si="169"/>
        <v>18</v>
      </c>
      <c r="R5178" s="169">
        <f t="shared" si="170"/>
        <v>21.7</v>
      </c>
    </row>
    <row r="5179" spans="13:18" x14ac:dyDescent="0.2">
      <c r="M5179" s="168" t="s">
        <v>63</v>
      </c>
      <c r="N5179" s="14" t="s">
        <v>64</v>
      </c>
      <c r="O5179" s="167">
        <v>43141</v>
      </c>
      <c r="P5179" s="14">
        <v>-2.6</v>
      </c>
      <c r="Q5179" s="14">
        <f t="shared" si="169"/>
        <v>19.600000000000001</v>
      </c>
      <c r="R5179" s="169">
        <f t="shared" si="170"/>
        <v>20.066666666666666</v>
      </c>
    </row>
    <row r="5180" spans="13:18" x14ac:dyDescent="0.2">
      <c r="M5180" s="168" t="s">
        <v>63</v>
      </c>
      <c r="N5180" s="14" t="s">
        <v>64</v>
      </c>
      <c r="O5180" s="167">
        <v>43142</v>
      </c>
      <c r="P5180" s="14">
        <v>-2.8</v>
      </c>
      <c r="Q5180" s="14">
        <f t="shared" si="169"/>
        <v>19.8</v>
      </c>
      <c r="R5180" s="169">
        <f t="shared" si="170"/>
        <v>19.133333333333336</v>
      </c>
    </row>
    <row r="5181" spans="13:18" x14ac:dyDescent="0.2">
      <c r="M5181" s="168" t="s">
        <v>63</v>
      </c>
      <c r="N5181" s="14" t="s">
        <v>64</v>
      </c>
      <c r="O5181" s="167">
        <v>43143</v>
      </c>
      <c r="P5181" s="14">
        <v>-1.9</v>
      </c>
      <c r="Q5181" s="14">
        <f t="shared" si="169"/>
        <v>18.899999999999999</v>
      </c>
      <c r="R5181" s="169">
        <f t="shared" si="170"/>
        <v>19.433333333333334</v>
      </c>
    </row>
    <row r="5182" spans="13:18" x14ac:dyDescent="0.2">
      <c r="M5182" s="168" t="s">
        <v>63</v>
      </c>
      <c r="N5182" s="14" t="s">
        <v>64</v>
      </c>
      <c r="O5182" s="167">
        <v>43144</v>
      </c>
      <c r="P5182" s="14">
        <v>-4.5</v>
      </c>
      <c r="Q5182" s="14">
        <f t="shared" si="169"/>
        <v>21.5</v>
      </c>
      <c r="R5182" s="169">
        <f t="shared" si="170"/>
        <v>20.066666666666666</v>
      </c>
    </row>
    <row r="5183" spans="13:18" x14ac:dyDescent="0.2">
      <c r="M5183" s="168" t="s">
        <v>63</v>
      </c>
      <c r="N5183" s="14" t="s">
        <v>64</v>
      </c>
      <c r="O5183" s="167">
        <v>43145</v>
      </c>
      <c r="P5183" s="14">
        <v>-0.5</v>
      </c>
      <c r="Q5183" s="14">
        <f t="shared" si="169"/>
        <v>17.5</v>
      </c>
      <c r="R5183" s="169">
        <f t="shared" si="170"/>
        <v>19.3</v>
      </c>
    </row>
    <row r="5184" spans="13:18" x14ac:dyDescent="0.2">
      <c r="M5184" s="168" t="s">
        <v>63</v>
      </c>
      <c r="N5184" s="14" t="s">
        <v>64</v>
      </c>
      <c r="O5184" s="167">
        <v>43146</v>
      </c>
      <c r="P5184" s="14">
        <v>-1.1000000000000001</v>
      </c>
      <c r="Q5184" s="14">
        <f t="shared" si="169"/>
        <v>18.100000000000001</v>
      </c>
      <c r="R5184" s="169">
        <f t="shared" si="170"/>
        <v>19.033333333333335</v>
      </c>
    </row>
    <row r="5185" spans="13:18" x14ac:dyDescent="0.2">
      <c r="M5185" s="168" t="s">
        <v>63</v>
      </c>
      <c r="N5185" s="14" t="s">
        <v>64</v>
      </c>
      <c r="O5185" s="167">
        <v>43147</v>
      </c>
      <c r="P5185" s="14">
        <v>-1.7</v>
      </c>
      <c r="Q5185" s="14">
        <f t="shared" si="169"/>
        <v>18.7</v>
      </c>
      <c r="R5185" s="169">
        <f t="shared" si="170"/>
        <v>18.099999999999998</v>
      </c>
    </row>
    <row r="5186" spans="13:18" x14ac:dyDescent="0.2">
      <c r="M5186" s="168" t="s">
        <v>63</v>
      </c>
      <c r="N5186" s="14" t="s">
        <v>64</v>
      </c>
      <c r="O5186" s="167">
        <v>43148</v>
      </c>
      <c r="P5186" s="14">
        <v>-5</v>
      </c>
      <c r="Q5186" s="14">
        <f t="shared" si="169"/>
        <v>22</v>
      </c>
      <c r="R5186" s="169">
        <f t="shared" si="170"/>
        <v>19.599999999999998</v>
      </c>
    </row>
    <row r="5187" spans="13:18" x14ac:dyDescent="0.2">
      <c r="M5187" s="168" t="s">
        <v>63</v>
      </c>
      <c r="N5187" s="14" t="s">
        <v>64</v>
      </c>
      <c r="O5187" s="167">
        <v>43149</v>
      </c>
      <c r="P5187" s="14">
        <v>-3.2</v>
      </c>
      <c r="Q5187" s="14">
        <f t="shared" si="169"/>
        <v>20.2</v>
      </c>
      <c r="R5187" s="169">
        <f t="shared" si="170"/>
        <v>20.3</v>
      </c>
    </row>
    <row r="5188" spans="13:18" x14ac:dyDescent="0.2">
      <c r="M5188" s="168" t="s">
        <v>63</v>
      </c>
      <c r="N5188" s="14" t="s">
        <v>64</v>
      </c>
      <c r="O5188" s="167">
        <v>43150</v>
      </c>
      <c r="P5188" s="14">
        <v>-3</v>
      </c>
      <c r="Q5188" s="14">
        <f t="shared" si="169"/>
        <v>20</v>
      </c>
      <c r="R5188" s="169">
        <f t="shared" si="170"/>
        <v>20.733333333333334</v>
      </c>
    </row>
    <row r="5189" spans="13:18" x14ac:dyDescent="0.2">
      <c r="M5189" s="168" t="s">
        <v>63</v>
      </c>
      <c r="N5189" s="14" t="s">
        <v>64</v>
      </c>
      <c r="O5189" s="167">
        <v>43151</v>
      </c>
      <c r="P5189" s="14">
        <v>-6.1</v>
      </c>
      <c r="Q5189" s="14">
        <f t="shared" si="169"/>
        <v>23.1</v>
      </c>
      <c r="R5189" s="169">
        <f t="shared" si="170"/>
        <v>21.1</v>
      </c>
    </row>
    <row r="5190" spans="13:18" x14ac:dyDescent="0.2">
      <c r="M5190" s="168" t="s">
        <v>63</v>
      </c>
      <c r="N5190" s="14" t="s">
        <v>64</v>
      </c>
      <c r="O5190" s="167">
        <v>43152</v>
      </c>
      <c r="P5190" s="14">
        <v>-6.4</v>
      </c>
      <c r="Q5190" s="14">
        <f t="shared" si="169"/>
        <v>23.4</v>
      </c>
      <c r="R5190" s="169">
        <f t="shared" si="170"/>
        <v>22.166666666666668</v>
      </c>
    </row>
    <row r="5191" spans="13:18" x14ac:dyDescent="0.2">
      <c r="M5191" s="168" t="s">
        <v>63</v>
      </c>
      <c r="N5191" s="14" t="s">
        <v>64</v>
      </c>
      <c r="O5191" s="167">
        <v>43153</v>
      </c>
      <c r="P5191" s="14">
        <v>-6.6</v>
      </c>
      <c r="Q5191" s="14">
        <f t="shared" si="169"/>
        <v>23.6</v>
      </c>
      <c r="R5191" s="169">
        <f t="shared" si="170"/>
        <v>23.366666666666664</v>
      </c>
    </row>
    <row r="5192" spans="13:18" x14ac:dyDescent="0.2">
      <c r="M5192" s="168" t="s">
        <v>63</v>
      </c>
      <c r="N5192" s="14" t="s">
        <v>64</v>
      </c>
      <c r="O5192" s="167">
        <v>43154</v>
      </c>
      <c r="P5192" s="14">
        <v>-8.1999999999999993</v>
      </c>
      <c r="Q5192" s="14">
        <f t="shared" si="169"/>
        <v>25.2</v>
      </c>
      <c r="R5192" s="169">
        <f t="shared" si="170"/>
        <v>24.066666666666666</v>
      </c>
    </row>
    <row r="5193" spans="13:18" x14ac:dyDescent="0.2">
      <c r="M5193" s="168" t="s">
        <v>63</v>
      </c>
      <c r="N5193" s="14" t="s">
        <v>64</v>
      </c>
      <c r="O5193" s="167">
        <v>43155</v>
      </c>
      <c r="P5193" s="14">
        <v>-6.2</v>
      </c>
      <c r="Q5193" s="14">
        <f t="shared" si="169"/>
        <v>23.2</v>
      </c>
      <c r="R5193" s="169">
        <f t="shared" si="170"/>
        <v>24</v>
      </c>
    </row>
    <row r="5194" spans="13:18" x14ac:dyDescent="0.2">
      <c r="M5194" s="168" t="s">
        <v>63</v>
      </c>
      <c r="N5194" s="14" t="s">
        <v>64</v>
      </c>
      <c r="O5194" s="167">
        <v>43156</v>
      </c>
      <c r="P5194" s="14">
        <v>-9.6999999999999993</v>
      </c>
      <c r="Q5194" s="14">
        <f t="shared" si="169"/>
        <v>26.7</v>
      </c>
      <c r="R5194" s="169">
        <f t="shared" si="170"/>
        <v>25.033333333333331</v>
      </c>
    </row>
    <row r="5195" spans="13:18" x14ac:dyDescent="0.2">
      <c r="M5195" s="168" t="s">
        <v>63</v>
      </c>
      <c r="N5195" s="14" t="s">
        <v>64</v>
      </c>
      <c r="O5195" s="167">
        <v>43157</v>
      </c>
      <c r="P5195" s="14">
        <v>-14.5</v>
      </c>
      <c r="Q5195" s="14">
        <f t="shared" si="169"/>
        <v>31.5</v>
      </c>
      <c r="R5195" s="169">
        <f t="shared" si="170"/>
        <v>27.133333333333336</v>
      </c>
    </row>
    <row r="5196" spans="13:18" x14ac:dyDescent="0.2">
      <c r="M5196" s="168" t="s">
        <v>63</v>
      </c>
      <c r="N5196" s="14" t="s">
        <v>64</v>
      </c>
      <c r="O5196" s="167">
        <v>43158</v>
      </c>
      <c r="P5196" s="14">
        <v>-11.3</v>
      </c>
      <c r="Q5196" s="14">
        <f t="shared" si="169"/>
        <v>28.3</v>
      </c>
      <c r="R5196" s="169">
        <f t="shared" si="170"/>
        <v>28.833333333333332</v>
      </c>
    </row>
    <row r="5197" spans="13:18" x14ac:dyDescent="0.2">
      <c r="M5197" s="168" t="s">
        <v>63</v>
      </c>
      <c r="N5197" s="14" t="s">
        <v>64</v>
      </c>
      <c r="O5197" s="167">
        <v>43159</v>
      </c>
      <c r="P5197" s="14">
        <v>-13.6</v>
      </c>
      <c r="Q5197" s="14">
        <f t="shared" ref="Q5197:Q5260" si="171">IF($D$45&gt;P5197,$D$45-P5197,0)</f>
        <v>30.6</v>
      </c>
      <c r="R5197" s="169">
        <f t="shared" si="170"/>
        <v>30.133333333333336</v>
      </c>
    </row>
    <row r="5198" spans="13:18" x14ac:dyDescent="0.2">
      <c r="M5198" s="168" t="s">
        <v>63</v>
      </c>
      <c r="N5198" s="14" t="s">
        <v>64</v>
      </c>
      <c r="O5198" s="167">
        <v>43160</v>
      </c>
      <c r="P5198" s="14">
        <v>-17.5</v>
      </c>
      <c r="Q5198" s="14">
        <f t="shared" si="171"/>
        <v>34.5</v>
      </c>
      <c r="R5198" s="169">
        <f t="shared" si="170"/>
        <v>31.133333333333336</v>
      </c>
    </row>
    <row r="5199" spans="13:18" x14ac:dyDescent="0.2">
      <c r="M5199" s="168" t="s">
        <v>63</v>
      </c>
      <c r="N5199" s="14" t="s">
        <v>64</v>
      </c>
      <c r="O5199" s="167">
        <v>43161</v>
      </c>
      <c r="P5199" s="14">
        <v>-14.6</v>
      </c>
      <c r="Q5199" s="14">
        <f t="shared" si="171"/>
        <v>31.6</v>
      </c>
      <c r="R5199" s="169">
        <f t="shared" ref="R5199:R5262" si="172">AVERAGE(Q5197:Q5199)</f>
        <v>32.233333333333327</v>
      </c>
    </row>
    <row r="5200" spans="13:18" x14ac:dyDescent="0.2">
      <c r="M5200" s="168" t="s">
        <v>63</v>
      </c>
      <c r="N5200" s="14" t="s">
        <v>64</v>
      </c>
      <c r="O5200" s="167">
        <v>43162</v>
      </c>
      <c r="P5200" s="14">
        <v>-9</v>
      </c>
      <c r="Q5200" s="14">
        <f t="shared" si="171"/>
        <v>26</v>
      </c>
      <c r="R5200" s="169">
        <f t="shared" si="172"/>
        <v>30.7</v>
      </c>
    </row>
    <row r="5201" spans="13:18" x14ac:dyDescent="0.2">
      <c r="M5201" s="168" t="s">
        <v>63</v>
      </c>
      <c r="N5201" s="14" t="s">
        <v>64</v>
      </c>
      <c r="O5201" s="167">
        <v>43163</v>
      </c>
      <c r="P5201" s="14">
        <v>-6.6</v>
      </c>
      <c r="Q5201" s="14">
        <f t="shared" si="171"/>
        <v>23.6</v>
      </c>
      <c r="R5201" s="169">
        <f t="shared" si="172"/>
        <v>27.066666666666666</v>
      </c>
    </row>
    <row r="5202" spans="13:18" x14ac:dyDescent="0.2">
      <c r="M5202" s="168" t="s">
        <v>63</v>
      </c>
      <c r="N5202" s="14" t="s">
        <v>64</v>
      </c>
      <c r="O5202" s="167">
        <v>43164</v>
      </c>
      <c r="P5202" s="14">
        <v>-6.2</v>
      </c>
      <c r="Q5202" s="14">
        <f t="shared" si="171"/>
        <v>23.2</v>
      </c>
      <c r="R5202" s="169">
        <f t="shared" si="172"/>
        <v>24.266666666666666</v>
      </c>
    </row>
    <row r="5203" spans="13:18" x14ac:dyDescent="0.2">
      <c r="M5203" s="168" t="s">
        <v>63</v>
      </c>
      <c r="N5203" s="14" t="s">
        <v>64</v>
      </c>
      <c r="O5203" s="167">
        <v>43165</v>
      </c>
      <c r="P5203" s="14">
        <v>-5.0999999999999996</v>
      </c>
      <c r="Q5203" s="14">
        <f t="shared" si="171"/>
        <v>22.1</v>
      </c>
      <c r="R5203" s="169">
        <f t="shared" si="172"/>
        <v>22.966666666666669</v>
      </c>
    </row>
    <row r="5204" spans="13:18" x14ac:dyDescent="0.2">
      <c r="M5204" s="168" t="s">
        <v>63</v>
      </c>
      <c r="N5204" s="14" t="s">
        <v>64</v>
      </c>
      <c r="O5204" s="167">
        <v>43166</v>
      </c>
      <c r="P5204" s="14">
        <v>-2.7</v>
      </c>
      <c r="Q5204" s="14">
        <f t="shared" si="171"/>
        <v>19.7</v>
      </c>
      <c r="R5204" s="169">
        <f t="shared" si="172"/>
        <v>21.666666666666668</v>
      </c>
    </row>
    <row r="5205" spans="13:18" x14ac:dyDescent="0.2">
      <c r="M5205" s="168" t="s">
        <v>63</v>
      </c>
      <c r="N5205" s="14" t="s">
        <v>64</v>
      </c>
      <c r="O5205" s="167">
        <v>43167</v>
      </c>
      <c r="P5205" s="14">
        <v>-3.1</v>
      </c>
      <c r="Q5205" s="14">
        <f t="shared" si="171"/>
        <v>20.100000000000001</v>
      </c>
      <c r="R5205" s="169">
        <f t="shared" si="172"/>
        <v>20.633333333333333</v>
      </c>
    </row>
    <row r="5206" spans="13:18" x14ac:dyDescent="0.2">
      <c r="M5206" s="168" t="s">
        <v>63</v>
      </c>
      <c r="N5206" s="14" t="s">
        <v>64</v>
      </c>
      <c r="O5206" s="167">
        <v>43168</v>
      </c>
      <c r="P5206" s="14">
        <v>-3.9</v>
      </c>
      <c r="Q5206" s="14">
        <f t="shared" si="171"/>
        <v>20.9</v>
      </c>
      <c r="R5206" s="169">
        <f t="shared" si="172"/>
        <v>20.233333333333331</v>
      </c>
    </row>
    <row r="5207" spans="13:18" x14ac:dyDescent="0.2">
      <c r="M5207" s="168" t="s">
        <v>63</v>
      </c>
      <c r="N5207" s="14" t="s">
        <v>64</v>
      </c>
      <c r="O5207" s="167">
        <v>43169</v>
      </c>
      <c r="P5207" s="14">
        <v>-6.1</v>
      </c>
      <c r="Q5207" s="14">
        <f t="shared" si="171"/>
        <v>23.1</v>
      </c>
      <c r="R5207" s="169">
        <f t="shared" si="172"/>
        <v>21.366666666666664</v>
      </c>
    </row>
    <row r="5208" spans="13:18" x14ac:dyDescent="0.2">
      <c r="M5208" s="168" t="s">
        <v>63</v>
      </c>
      <c r="N5208" s="14" t="s">
        <v>64</v>
      </c>
      <c r="O5208" s="167">
        <v>43170</v>
      </c>
      <c r="P5208" s="14">
        <v>-4.8</v>
      </c>
      <c r="Q5208" s="14">
        <f t="shared" si="171"/>
        <v>21.8</v>
      </c>
      <c r="R5208" s="169">
        <f t="shared" si="172"/>
        <v>21.933333333333334</v>
      </c>
    </row>
    <row r="5209" spans="13:18" x14ac:dyDescent="0.2">
      <c r="M5209" s="168" t="s">
        <v>63</v>
      </c>
      <c r="N5209" s="14" t="s">
        <v>64</v>
      </c>
      <c r="O5209" s="167">
        <v>43171</v>
      </c>
      <c r="P5209" s="14">
        <v>-1.1000000000000001</v>
      </c>
      <c r="Q5209" s="14">
        <f t="shared" si="171"/>
        <v>18.100000000000001</v>
      </c>
      <c r="R5209" s="169">
        <f t="shared" si="172"/>
        <v>21.000000000000004</v>
      </c>
    </row>
    <row r="5210" spans="13:18" x14ac:dyDescent="0.2">
      <c r="M5210" s="168" t="s">
        <v>63</v>
      </c>
      <c r="N5210" s="14" t="s">
        <v>64</v>
      </c>
      <c r="O5210" s="167">
        <v>43172</v>
      </c>
      <c r="P5210" s="14">
        <v>-1</v>
      </c>
      <c r="Q5210" s="14">
        <f t="shared" si="171"/>
        <v>18</v>
      </c>
      <c r="R5210" s="169">
        <f t="shared" si="172"/>
        <v>19.3</v>
      </c>
    </row>
    <row r="5211" spans="13:18" x14ac:dyDescent="0.2">
      <c r="M5211" s="168" t="s">
        <v>63</v>
      </c>
      <c r="N5211" s="14" t="s">
        <v>64</v>
      </c>
      <c r="O5211" s="167">
        <v>43173</v>
      </c>
      <c r="P5211" s="14">
        <v>-5.2</v>
      </c>
      <c r="Q5211" s="14">
        <f t="shared" si="171"/>
        <v>22.2</v>
      </c>
      <c r="R5211" s="169">
        <f t="shared" si="172"/>
        <v>19.433333333333334</v>
      </c>
    </row>
    <row r="5212" spans="13:18" x14ac:dyDescent="0.2">
      <c r="M5212" s="168" t="s">
        <v>63</v>
      </c>
      <c r="N5212" s="14" t="s">
        <v>64</v>
      </c>
      <c r="O5212" s="167">
        <v>43174</v>
      </c>
      <c r="P5212" s="14">
        <v>-4.9000000000000004</v>
      </c>
      <c r="Q5212" s="14">
        <f t="shared" si="171"/>
        <v>21.9</v>
      </c>
      <c r="R5212" s="169">
        <f t="shared" si="172"/>
        <v>20.7</v>
      </c>
    </row>
    <row r="5213" spans="13:18" x14ac:dyDescent="0.2">
      <c r="M5213" s="168" t="s">
        <v>63</v>
      </c>
      <c r="N5213" s="14" t="s">
        <v>64</v>
      </c>
      <c r="O5213" s="167">
        <v>43175</v>
      </c>
      <c r="P5213" s="14">
        <v>-11.1</v>
      </c>
      <c r="Q5213" s="14">
        <f t="shared" si="171"/>
        <v>28.1</v>
      </c>
      <c r="R5213" s="169">
        <f t="shared" si="172"/>
        <v>24.066666666666663</v>
      </c>
    </row>
    <row r="5214" spans="13:18" x14ac:dyDescent="0.2">
      <c r="M5214" s="168" t="s">
        <v>63</v>
      </c>
      <c r="N5214" s="14" t="s">
        <v>64</v>
      </c>
      <c r="O5214" s="167">
        <v>43176</v>
      </c>
      <c r="P5214" s="14">
        <v>-13</v>
      </c>
      <c r="Q5214" s="14">
        <f t="shared" si="171"/>
        <v>30</v>
      </c>
      <c r="R5214" s="169">
        <f t="shared" si="172"/>
        <v>26.666666666666668</v>
      </c>
    </row>
    <row r="5215" spans="13:18" x14ac:dyDescent="0.2">
      <c r="M5215" s="168" t="s">
        <v>63</v>
      </c>
      <c r="N5215" s="14" t="s">
        <v>64</v>
      </c>
      <c r="O5215" s="167">
        <v>43177</v>
      </c>
      <c r="P5215" s="14">
        <v>-11.6</v>
      </c>
      <c r="Q5215" s="14">
        <f t="shared" si="171"/>
        <v>28.6</v>
      </c>
      <c r="R5215" s="169">
        <f t="shared" si="172"/>
        <v>28.900000000000002</v>
      </c>
    </row>
    <row r="5216" spans="13:18" x14ac:dyDescent="0.2">
      <c r="M5216" s="168" t="s">
        <v>63</v>
      </c>
      <c r="N5216" s="14" t="s">
        <v>64</v>
      </c>
      <c r="O5216" s="167">
        <v>43178</v>
      </c>
      <c r="P5216" s="14">
        <v>-1</v>
      </c>
      <c r="Q5216" s="14">
        <f t="shared" si="171"/>
        <v>18</v>
      </c>
      <c r="R5216" s="169">
        <f t="shared" si="172"/>
        <v>25.533333333333331</v>
      </c>
    </row>
    <row r="5217" spans="13:18" x14ac:dyDescent="0.2">
      <c r="M5217" s="168" t="s">
        <v>63</v>
      </c>
      <c r="N5217" s="14" t="s">
        <v>64</v>
      </c>
      <c r="O5217" s="167">
        <v>43179</v>
      </c>
      <c r="P5217" s="14">
        <v>0.2</v>
      </c>
      <c r="Q5217" s="14">
        <f t="shared" si="171"/>
        <v>16.8</v>
      </c>
      <c r="R5217" s="169">
        <f t="shared" si="172"/>
        <v>21.133333333333336</v>
      </c>
    </row>
    <row r="5218" spans="13:18" x14ac:dyDescent="0.2">
      <c r="M5218" s="168" t="s">
        <v>63</v>
      </c>
      <c r="N5218" s="14" t="s">
        <v>64</v>
      </c>
      <c r="O5218" s="167">
        <v>43180</v>
      </c>
      <c r="P5218" s="14">
        <v>0.6</v>
      </c>
      <c r="Q5218" s="14">
        <f t="shared" si="171"/>
        <v>16.399999999999999</v>
      </c>
      <c r="R5218" s="169">
        <f t="shared" si="172"/>
        <v>17.066666666666666</v>
      </c>
    </row>
    <row r="5219" spans="13:18" x14ac:dyDescent="0.2">
      <c r="M5219" s="168" t="s">
        <v>63</v>
      </c>
      <c r="N5219" s="14" t="s">
        <v>64</v>
      </c>
      <c r="O5219" s="167">
        <v>43181</v>
      </c>
      <c r="P5219" s="14">
        <v>0.3</v>
      </c>
      <c r="Q5219" s="14">
        <f t="shared" si="171"/>
        <v>16.7</v>
      </c>
      <c r="R5219" s="169">
        <f t="shared" si="172"/>
        <v>16.633333333333336</v>
      </c>
    </row>
    <row r="5220" spans="13:18" x14ac:dyDescent="0.2">
      <c r="M5220" s="168" t="s">
        <v>63</v>
      </c>
      <c r="N5220" s="14" t="s">
        <v>64</v>
      </c>
      <c r="O5220" s="167">
        <v>43182</v>
      </c>
      <c r="P5220" s="14">
        <v>-0.1</v>
      </c>
      <c r="Q5220" s="14">
        <f t="shared" si="171"/>
        <v>17.100000000000001</v>
      </c>
      <c r="R5220" s="169">
        <f t="shared" si="172"/>
        <v>16.733333333333331</v>
      </c>
    </row>
    <row r="5221" spans="13:18" x14ac:dyDescent="0.2">
      <c r="M5221" s="168" t="s">
        <v>63</v>
      </c>
      <c r="N5221" s="14" t="s">
        <v>64</v>
      </c>
      <c r="O5221" s="167">
        <v>43183</v>
      </c>
      <c r="P5221" s="14">
        <v>2.2999999999999998</v>
      </c>
      <c r="Q5221" s="14">
        <f t="shared" si="171"/>
        <v>14.7</v>
      </c>
      <c r="R5221" s="169">
        <f t="shared" si="172"/>
        <v>16.166666666666668</v>
      </c>
    </row>
    <row r="5222" spans="13:18" x14ac:dyDescent="0.2">
      <c r="M5222" s="168" t="s">
        <v>63</v>
      </c>
      <c r="N5222" s="14" t="s">
        <v>64</v>
      </c>
      <c r="O5222" s="167">
        <v>43184</v>
      </c>
      <c r="P5222" s="14">
        <v>2.8</v>
      </c>
      <c r="Q5222" s="14">
        <f t="shared" si="171"/>
        <v>14.2</v>
      </c>
      <c r="R5222" s="169">
        <f t="shared" si="172"/>
        <v>15.333333333333334</v>
      </c>
    </row>
    <row r="5223" spans="13:18" x14ac:dyDescent="0.2">
      <c r="M5223" s="168" t="s">
        <v>63</v>
      </c>
      <c r="N5223" s="14" t="s">
        <v>64</v>
      </c>
      <c r="O5223" s="167">
        <v>43185</v>
      </c>
      <c r="P5223" s="14">
        <v>-2.9</v>
      </c>
      <c r="Q5223" s="14">
        <f t="shared" si="171"/>
        <v>19.899999999999999</v>
      </c>
      <c r="R5223" s="169">
        <f t="shared" si="172"/>
        <v>16.266666666666666</v>
      </c>
    </row>
    <row r="5224" spans="13:18" x14ac:dyDescent="0.2">
      <c r="M5224" s="168" t="s">
        <v>63</v>
      </c>
      <c r="N5224" s="14" t="s">
        <v>64</v>
      </c>
      <c r="O5224" s="167">
        <v>43186</v>
      </c>
      <c r="P5224" s="14">
        <v>-6.8</v>
      </c>
      <c r="Q5224" s="14">
        <f t="shared" si="171"/>
        <v>23.8</v>
      </c>
      <c r="R5224" s="169">
        <f t="shared" si="172"/>
        <v>19.299999999999997</v>
      </c>
    </row>
    <row r="5225" spans="13:18" x14ac:dyDescent="0.2">
      <c r="M5225" s="168" t="s">
        <v>63</v>
      </c>
      <c r="N5225" s="14" t="s">
        <v>64</v>
      </c>
      <c r="O5225" s="167">
        <v>43187</v>
      </c>
      <c r="P5225" s="14">
        <v>-7</v>
      </c>
      <c r="Q5225" s="14">
        <f t="shared" si="171"/>
        <v>24</v>
      </c>
      <c r="R5225" s="169">
        <f t="shared" si="172"/>
        <v>22.566666666666666</v>
      </c>
    </row>
    <row r="5226" spans="13:18" x14ac:dyDescent="0.2">
      <c r="M5226" s="168" t="s">
        <v>63</v>
      </c>
      <c r="N5226" s="14" t="s">
        <v>64</v>
      </c>
      <c r="O5226" s="167">
        <v>43188</v>
      </c>
      <c r="P5226" s="14">
        <v>-5.7</v>
      </c>
      <c r="Q5226" s="14">
        <f t="shared" si="171"/>
        <v>22.7</v>
      </c>
      <c r="R5226" s="169">
        <f t="shared" si="172"/>
        <v>23.5</v>
      </c>
    </row>
    <row r="5227" spans="13:18" x14ac:dyDescent="0.2">
      <c r="M5227" s="168" t="s">
        <v>63</v>
      </c>
      <c r="N5227" s="14" t="s">
        <v>64</v>
      </c>
      <c r="O5227" s="167">
        <v>43189</v>
      </c>
      <c r="P5227" s="14">
        <v>-5.6</v>
      </c>
      <c r="Q5227" s="14">
        <f t="shared" si="171"/>
        <v>22.6</v>
      </c>
      <c r="R5227" s="169">
        <f t="shared" si="172"/>
        <v>23.100000000000005</v>
      </c>
    </row>
    <row r="5228" spans="13:18" x14ac:dyDescent="0.2">
      <c r="M5228" s="168" t="s">
        <v>63</v>
      </c>
      <c r="N5228" s="14" t="s">
        <v>64</v>
      </c>
      <c r="O5228" s="167">
        <v>43190</v>
      </c>
      <c r="P5228" s="14">
        <v>-4.9000000000000004</v>
      </c>
      <c r="Q5228" s="14">
        <f t="shared" si="171"/>
        <v>21.9</v>
      </c>
      <c r="R5228" s="169">
        <f t="shared" si="172"/>
        <v>22.399999999999995</v>
      </c>
    </row>
    <row r="5229" spans="13:18" x14ac:dyDescent="0.2">
      <c r="M5229" s="168" t="s">
        <v>63</v>
      </c>
      <c r="N5229" s="14" t="s">
        <v>64</v>
      </c>
      <c r="O5229" s="167">
        <v>43191</v>
      </c>
      <c r="P5229" s="14">
        <v>-4.2</v>
      </c>
      <c r="Q5229" s="14">
        <f t="shared" si="171"/>
        <v>21.2</v>
      </c>
      <c r="R5229" s="169">
        <f t="shared" si="172"/>
        <v>21.900000000000002</v>
      </c>
    </row>
    <row r="5230" spans="13:18" x14ac:dyDescent="0.2">
      <c r="M5230" s="168" t="s">
        <v>63</v>
      </c>
      <c r="N5230" s="14" t="s">
        <v>64</v>
      </c>
      <c r="O5230" s="167">
        <v>43192</v>
      </c>
      <c r="P5230" s="14">
        <v>-4.3</v>
      </c>
      <c r="Q5230" s="14">
        <f t="shared" si="171"/>
        <v>21.3</v>
      </c>
      <c r="R5230" s="169">
        <f t="shared" si="172"/>
        <v>21.466666666666665</v>
      </c>
    </row>
    <row r="5231" spans="13:18" x14ac:dyDescent="0.2">
      <c r="M5231" s="168" t="s">
        <v>63</v>
      </c>
      <c r="N5231" s="14" t="s">
        <v>64</v>
      </c>
      <c r="O5231" s="167">
        <v>43193</v>
      </c>
      <c r="P5231" s="14">
        <v>-2.7</v>
      </c>
      <c r="Q5231" s="14">
        <f t="shared" si="171"/>
        <v>19.7</v>
      </c>
      <c r="R5231" s="169">
        <f t="shared" si="172"/>
        <v>20.733333333333334</v>
      </c>
    </row>
    <row r="5232" spans="13:18" x14ac:dyDescent="0.2">
      <c r="M5232" s="168" t="s">
        <v>63</v>
      </c>
      <c r="N5232" s="14" t="s">
        <v>64</v>
      </c>
      <c r="O5232" s="167">
        <v>43194</v>
      </c>
      <c r="P5232" s="14">
        <v>1.7</v>
      </c>
      <c r="Q5232" s="14">
        <f t="shared" si="171"/>
        <v>15.3</v>
      </c>
      <c r="R5232" s="169">
        <f t="shared" si="172"/>
        <v>18.766666666666666</v>
      </c>
    </row>
    <row r="5233" spans="13:18" x14ac:dyDescent="0.2">
      <c r="M5233" s="168" t="s">
        <v>63</v>
      </c>
      <c r="N5233" s="14" t="s">
        <v>64</v>
      </c>
      <c r="O5233" s="167">
        <v>43195</v>
      </c>
      <c r="P5233" s="14">
        <v>2.5</v>
      </c>
      <c r="Q5233" s="14">
        <f t="shared" si="171"/>
        <v>14.5</v>
      </c>
      <c r="R5233" s="169">
        <f t="shared" si="172"/>
        <v>16.5</v>
      </c>
    </row>
    <row r="5234" spans="13:18" x14ac:dyDescent="0.2">
      <c r="M5234" s="168" t="s">
        <v>63</v>
      </c>
      <c r="N5234" s="14" t="s">
        <v>64</v>
      </c>
      <c r="O5234" s="167">
        <v>43196</v>
      </c>
      <c r="P5234" s="14">
        <v>2.2999999999999998</v>
      </c>
      <c r="Q5234" s="14">
        <f t="shared" si="171"/>
        <v>14.7</v>
      </c>
      <c r="R5234" s="169">
        <f t="shared" si="172"/>
        <v>14.833333333333334</v>
      </c>
    </row>
    <row r="5235" spans="13:18" x14ac:dyDescent="0.2">
      <c r="M5235" s="168" t="s">
        <v>63</v>
      </c>
      <c r="N5235" s="14" t="s">
        <v>64</v>
      </c>
      <c r="O5235" s="167">
        <v>43197</v>
      </c>
      <c r="P5235" s="14">
        <v>2.1</v>
      </c>
      <c r="Q5235" s="14">
        <f t="shared" si="171"/>
        <v>14.9</v>
      </c>
      <c r="R5235" s="169">
        <f t="shared" si="172"/>
        <v>14.700000000000001</v>
      </c>
    </row>
    <row r="5236" spans="13:18" x14ac:dyDescent="0.2">
      <c r="M5236" s="168" t="s">
        <v>63</v>
      </c>
      <c r="N5236" s="14" t="s">
        <v>64</v>
      </c>
      <c r="O5236" s="167">
        <v>43198</v>
      </c>
      <c r="P5236" s="14">
        <v>1.6</v>
      </c>
      <c r="Q5236" s="14">
        <f t="shared" si="171"/>
        <v>15.4</v>
      </c>
      <c r="R5236" s="169">
        <f t="shared" si="172"/>
        <v>15</v>
      </c>
    </row>
    <row r="5237" spans="13:18" x14ac:dyDescent="0.2">
      <c r="M5237" s="168" t="s">
        <v>63</v>
      </c>
      <c r="N5237" s="14" t="s">
        <v>64</v>
      </c>
      <c r="O5237" s="167">
        <v>43199</v>
      </c>
      <c r="P5237" s="14">
        <v>1.5</v>
      </c>
      <c r="Q5237" s="14">
        <f t="shared" si="171"/>
        <v>15.5</v>
      </c>
      <c r="R5237" s="169">
        <f t="shared" si="172"/>
        <v>15.266666666666666</v>
      </c>
    </row>
    <row r="5238" spans="13:18" x14ac:dyDescent="0.2">
      <c r="M5238" s="168" t="s">
        <v>63</v>
      </c>
      <c r="N5238" s="14" t="s">
        <v>64</v>
      </c>
      <c r="O5238" s="167">
        <v>43200</v>
      </c>
      <c r="P5238" s="14">
        <v>2.7</v>
      </c>
      <c r="Q5238" s="14">
        <f t="shared" si="171"/>
        <v>14.3</v>
      </c>
      <c r="R5238" s="169">
        <f t="shared" si="172"/>
        <v>15.066666666666668</v>
      </c>
    </row>
    <row r="5239" spans="13:18" x14ac:dyDescent="0.2">
      <c r="M5239" s="168" t="s">
        <v>63</v>
      </c>
      <c r="N5239" s="14" t="s">
        <v>64</v>
      </c>
      <c r="O5239" s="167">
        <v>43201</v>
      </c>
      <c r="P5239" s="14">
        <v>1.7</v>
      </c>
      <c r="Q5239" s="14">
        <f t="shared" si="171"/>
        <v>15.3</v>
      </c>
      <c r="R5239" s="169">
        <f t="shared" si="172"/>
        <v>15.033333333333333</v>
      </c>
    </row>
    <row r="5240" spans="13:18" x14ac:dyDescent="0.2">
      <c r="M5240" s="168" t="s">
        <v>63</v>
      </c>
      <c r="N5240" s="14" t="s">
        <v>64</v>
      </c>
      <c r="O5240" s="167">
        <v>43202</v>
      </c>
      <c r="P5240" s="14">
        <v>3.3</v>
      </c>
      <c r="Q5240" s="14">
        <f t="shared" si="171"/>
        <v>13.7</v>
      </c>
      <c r="R5240" s="169">
        <f t="shared" si="172"/>
        <v>14.433333333333332</v>
      </c>
    </row>
    <row r="5241" spans="13:18" x14ac:dyDescent="0.2">
      <c r="M5241" s="168" t="s">
        <v>63</v>
      </c>
      <c r="N5241" s="14" t="s">
        <v>64</v>
      </c>
      <c r="O5241" s="167">
        <v>43203</v>
      </c>
      <c r="P5241" s="14">
        <v>4.4000000000000004</v>
      </c>
      <c r="Q5241" s="14">
        <f t="shared" si="171"/>
        <v>12.6</v>
      </c>
      <c r="R5241" s="169">
        <f t="shared" si="172"/>
        <v>13.866666666666667</v>
      </c>
    </row>
    <row r="5242" spans="13:18" x14ac:dyDescent="0.2">
      <c r="M5242" s="168" t="s">
        <v>63</v>
      </c>
      <c r="N5242" s="14" t="s">
        <v>64</v>
      </c>
      <c r="O5242" s="167">
        <v>43204</v>
      </c>
      <c r="P5242" s="14">
        <v>6.4</v>
      </c>
      <c r="Q5242" s="14">
        <f t="shared" si="171"/>
        <v>10.6</v>
      </c>
      <c r="R5242" s="169">
        <f t="shared" si="172"/>
        <v>12.299999999999999</v>
      </c>
    </row>
    <row r="5243" spans="13:18" x14ac:dyDescent="0.2">
      <c r="M5243" s="168" t="s">
        <v>63</v>
      </c>
      <c r="N5243" s="14" t="s">
        <v>64</v>
      </c>
      <c r="O5243" s="167">
        <v>43205</v>
      </c>
      <c r="P5243" s="14">
        <v>6.5</v>
      </c>
      <c r="Q5243" s="14">
        <f t="shared" si="171"/>
        <v>10.5</v>
      </c>
      <c r="R5243" s="169">
        <f t="shared" si="172"/>
        <v>11.233333333333334</v>
      </c>
    </row>
    <row r="5244" spans="13:18" x14ac:dyDescent="0.2">
      <c r="M5244" s="168" t="s">
        <v>63</v>
      </c>
      <c r="N5244" s="14" t="s">
        <v>64</v>
      </c>
      <c r="O5244" s="167">
        <v>43206</v>
      </c>
      <c r="P5244" s="14">
        <v>6.1</v>
      </c>
      <c r="Q5244" s="14">
        <f t="shared" si="171"/>
        <v>10.9</v>
      </c>
      <c r="R5244" s="169">
        <f t="shared" si="172"/>
        <v>10.666666666666666</v>
      </c>
    </row>
    <row r="5245" spans="13:18" x14ac:dyDescent="0.2">
      <c r="M5245" s="168" t="s">
        <v>63</v>
      </c>
      <c r="N5245" s="14" t="s">
        <v>64</v>
      </c>
      <c r="O5245" s="167">
        <v>43207</v>
      </c>
      <c r="P5245" s="14">
        <v>7.1</v>
      </c>
      <c r="Q5245" s="14">
        <f t="shared" si="171"/>
        <v>9.9</v>
      </c>
      <c r="R5245" s="169">
        <f t="shared" si="172"/>
        <v>10.433333333333332</v>
      </c>
    </row>
    <row r="5246" spans="13:18" x14ac:dyDescent="0.2">
      <c r="M5246" s="168" t="s">
        <v>63</v>
      </c>
      <c r="N5246" s="14" t="s">
        <v>64</v>
      </c>
      <c r="O5246" s="167">
        <v>43208</v>
      </c>
      <c r="P5246" s="14">
        <v>8.5</v>
      </c>
      <c r="Q5246" s="14">
        <f t="shared" si="171"/>
        <v>8.5</v>
      </c>
      <c r="R5246" s="169">
        <f t="shared" si="172"/>
        <v>9.7666666666666675</v>
      </c>
    </row>
    <row r="5247" spans="13:18" x14ac:dyDescent="0.2">
      <c r="M5247" s="168" t="s">
        <v>63</v>
      </c>
      <c r="N5247" s="14" t="s">
        <v>64</v>
      </c>
      <c r="O5247" s="167">
        <v>43209</v>
      </c>
      <c r="P5247" s="14">
        <v>8.8000000000000007</v>
      </c>
      <c r="Q5247" s="14">
        <f t="shared" si="171"/>
        <v>8.1999999999999993</v>
      </c>
      <c r="R5247" s="169">
        <f t="shared" si="172"/>
        <v>8.8666666666666654</v>
      </c>
    </row>
    <row r="5248" spans="13:18" x14ac:dyDescent="0.2">
      <c r="M5248" s="168" t="s">
        <v>63</v>
      </c>
      <c r="N5248" s="14" t="s">
        <v>64</v>
      </c>
      <c r="O5248" s="167">
        <v>43210</v>
      </c>
      <c r="P5248" s="14">
        <v>9.5</v>
      </c>
      <c r="Q5248" s="14">
        <f t="shared" si="171"/>
        <v>7.5</v>
      </c>
      <c r="R5248" s="169">
        <f t="shared" si="172"/>
        <v>8.0666666666666664</v>
      </c>
    </row>
    <row r="5249" spans="13:18" x14ac:dyDescent="0.2">
      <c r="M5249" s="168" t="s">
        <v>63</v>
      </c>
      <c r="N5249" s="14" t="s">
        <v>64</v>
      </c>
      <c r="O5249" s="167">
        <v>43211</v>
      </c>
      <c r="P5249" s="14">
        <v>9</v>
      </c>
      <c r="Q5249" s="14">
        <f t="shared" si="171"/>
        <v>8</v>
      </c>
      <c r="R5249" s="169">
        <f t="shared" si="172"/>
        <v>7.8999999999999995</v>
      </c>
    </row>
    <row r="5250" spans="13:18" x14ac:dyDescent="0.2">
      <c r="M5250" s="168" t="s">
        <v>63</v>
      </c>
      <c r="N5250" s="14" t="s">
        <v>64</v>
      </c>
      <c r="O5250" s="167">
        <v>43212</v>
      </c>
      <c r="P5250" s="14">
        <v>7.7</v>
      </c>
      <c r="Q5250" s="14">
        <f t="shared" si="171"/>
        <v>9.3000000000000007</v>
      </c>
      <c r="R5250" s="169">
        <f t="shared" si="172"/>
        <v>8.2666666666666675</v>
      </c>
    </row>
    <row r="5251" spans="13:18" x14ac:dyDescent="0.2">
      <c r="M5251" s="168" t="s">
        <v>63</v>
      </c>
      <c r="N5251" s="14" t="s">
        <v>64</v>
      </c>
      <c r="O5251" s="167">
        <v>43213</v>
      </c>
      <c r="P5251" s="14">
        <v>6.3</v>
      </c>
      <c r="Q5251" s="14">
        <f t="shared" si="171"/>
        <v>10.7</v>
      </c>
      <c r="R5251" s="169">
        <f t="shared" si="172"/>
        <v>9.3333333333333339</v>
      </c>
    </row>
    <row r="5252" spans="13:18" x14ac:dyDescent="0.2">
      <c r="M5252" s="168" t="s">
        <v>63</v>
      </c>
      <c r="N5252" s="14" t="s">
        <v>64</v>
      </c>
      <c r="O5252" s="167">
        <v>43214</v>
      </c>
      <c r="P5252" s="14">
        <v>7.5</v>
      </c>
      <c r="Q5252" s="14">
        <f t="shared" si="171"/>
        <v>9.5</v>
      </c>
      <c r="R5252" s="169">
        <f t="shared" si="172"/>
        <v>9.8333333333333339</v>
      </c>
    </row>
    <row r="5253" spans="13:18" x14ac:dyDescent="0.2">
      <c r="M5253" s="168" t="s">
        <v>63</v>
      </c>
      <c r="N5253" s="14" t="s">
        <v>64</v>
      </c>
      <c r="O5253" s="167">
        <v>43215</v>
      </c>
      <c r="P5253" s="14">
        <v>5.8</v>
      </c>
      <c r="Q5253" s="14">
        <f t="shared" si="171"/>
        <v>11.2</v>
      </c>
      <c r="R5253" s="169">
        <f t="shared" si="172"/>
        <v>10.466666666666667</v>
      </c>
    </row>
    <row r="5254" spans="13:18" x14ac:dyDescent="0.2">
      <c r="M5254" s="168" t="s">
        <v>63</v>
      </c>
      <c r="N5254" s="14" t="s">
        <v>64</v>
      </c>
      <c r="O5254" s="167">
        <v>43216</v>
      </c>
      <c r="P5254" s="14">
        <v>5.8</v>
      </c>
      <c r="Q5254" s="14">
        <f t="shared" si="171"/>
        <v>11.2</v>
      </c>
      <c r="R5254" s="169">
        <f t="shared" si="172"/>
        <v>10.633333333333333</v>
      </c>
    </row>
    <row r="5255" spans="13:18" x14ac:dyDescent="0.2">
      <c r="M5255" s="168" t="s">
        <v>63</v>
      </c>
      <c r="N5255" s="14" t="s">
        <v>64</v>
      </c>
      <c r="O5255" s="167">
        <v>43217</v>
      </c>
      <c r="P5255" s="14">
        <v>4.7</v>
      </c>
      <c r="Q5255" s="14">
        <f t="shared" si="171"/>
        <v>12.3</v>
      </c>
      <c r="R5255" s="169">
        <f t="shared" si="172"/>
        <v>11.566666666666668</v>
      </c>
    </row>
    <row r="5256" spans="13:18" x14ac:dyDescent="0.2">
      <c r="M5256" s="168" t="s">
        <v>63</v>
      </c>
      <c r="N5256" s="14" t="s">
        <v>64</v>
      </c>
      <c r="O5256" s="167">
        <v>43218</v>
      </c>
      <c r="P5256" s="14">
        <v>3.4</v>
      </c>
      <c r="Q5256" s="14">
        <f t="shared" si="171"/>
        <v>13.6</v>
      </c>
      <c r="R5256" s="169">
        <f t="shared" si="172"/>
        <v>12.366666666666667</v>
      </c>
    </row>
    <row r="5257" spans="13:18" x14ac:dyDescent="0.2">
      <c r="M5257" s="168" t="s">
        <v>63</v>
      </c>
      <c r="N5257" s="14" t="s">
        <v>64</v>
      </c>
      <c r="O5257" s="167">
        <v>43219</v>
      </c>
      <c r="P5257" s="14">
        <v>6.1</v>
      </c>
      <c r="Q5257" s="14">
        <f t="shared" si="171"/>
        <v>10.9</v>
      </c>
      <c r="R5257" s="169">
        <f t="shared" si="172"/>
        <v>12.266666666666666</v>
      </c>
    </row>
    <row r="5258" spans="13:18" x14ac:dyDescent="0.2">
      <c r="M5258" s="168" t="s">
        <v>63</v>
      </c>
      <c r="N5258" s="14" t="s">
        <v>64</v>
      </c>
      <c r="O5258" s="167">
        <v>43220</v>
      </c>
      <c r="P5258" s="14">
        <v>6.9</v>
      </c>
      <c r="Q5258" s="14">
        <f t="shared" si="171"/>
        <v>10.1</v>
      </c>
      <c r="R5258" s="169">
        <f t="shared" si="172"/>
        <v>11.533333333333333</v>
      </c>
    </row>
    <row r="5259" spans="13:18" x14ac:dyDescent="0.2">
      <c r="M5259" s="168" t="s">
        <v>63</v>
      </c>
      <c r="N5259" s="14" t="s">
        <v>64</v>
      </c>
      <c r="O5259" s="167">
        <v>43221</v>
      </c>
      <c r="P5259" s="14">
        <v>4.5</v>
      </c>
      <c r="Q5259" s="14">
        <f t="shared" si="171"/>
        <v>12.5</v>
      </c>
      <c r="R5259" s="169">
        <f t="shared" si="172"/>
        <v>11.166666666666666</v>
      </c>
    </row>
    <row r="5260" spans="13:18" x14ac:dyDescent="0.2">
      <c r="M5260" s="168" t="s">
        <v>63</v>
      </c>
      <c r="N5260" s="14" t="s">
        <v>64</v>
      </c>
      <c r="O5260" s="167">
        <v>43222</v>
      </c>
      <c r="P5260" s="14">
        <v>6.7</v>
      </c>
      <c r="Q5260" s="14">
        <f t="shared" si="171"/>
        <v>10.3</v>
      </c>
      <c r="R5260" s="169">
        <f t="shared" si="172"/>
        <v>10.966666666666669</v>
      </c>
    </row>
    <row r="5261" spans="13:18" x14ac:dyDescent="0.2">
      <c r="M5261" s="168" t="s">
        <v>63</v>
      </c>
      <c r="N5261" s="14" t="s">
        <v>64</v>
      </c>
      <c r="O5261" s="167">
        <v>43223</v>
      </c>
      <c r="P5261" s="14">
        <v>6.5</v>
      </c>
      <c r="Q5261" s="14">
        <f t="shared" ref="Q5261:Q5324" si="173">IF($D$45&gt;P5261,$D$45-P5261,0)</f>
        <v>10.5</v>
      </c>
      <c r="R5261" s="169">
        <f t="shared" si="172"/>
        <v>11.1</v>
      </c>
    </row>
    <row r="5262" spans="13:18" x14ac:dyDescent="0.2">
      <c r="M5262" s="168" t="s">
        <v>63</v>
      </c>
      <c r="N5262" s="14" t="s">
        <v>64</v>
      </c>
      <c r="O5262" s="167">
        <v>43224</v>
      </c>
      <c r="P5262" s="14">
        <v>7.7</v>
      </c>
      <c r="Q5262" s="14">
        <f t="shared" si="173"/>
        <v>9.3000000000000007</v>
      </c>
      <c r="R5262" s="169">
        <f t="shared" si="172"/>
        <v>10.033333333333333</v>
      </c>
    </row>
    <row r="5263" spans="13:18" x14ac:dyDescent="0.2">
      <c r="M5263" s="168" t="s">
        <v>63</v>
      </c>
      <c r="N5263" s="14" t="s">
        <v>64</v>
      </c>
      <c r="O5263" s="167">
        <v>43225</v>
      </c>
      <c r="P5263" s="14">
        <v>13.2</v>
      </c>
      <c r="Q5263" s="14">
        <f t="shared" si="173"/>
        <v>3.8000000000000007</v>
      </c>
      <c r="R5263" s="169">
        <f t="shared" ref="R5263:R5326" si="174">AVERAGE(Q5261:Q5263)</f>
        <v>7.8666666666666671</v>
      </c>
    </row>
    <row r="5264" spans="13:18" x14ac:dyDescent="0.2">
      <c r="M5264" s="168" t="s">
        <v>63</v>
      </c>
      <c r="N5264" s="14" t="s">
        <v>64</v>
      </c>
      <c r="O5264" s="167">
        <v>43226</v>
      </c>
      <c r="P5264" s="14">
        <v>14.5</v>
      </c>
      <c r="Q5264" s="14">
        <f t="shared" si="173"/>
        <v>2.5</v>
      </c>
      <c r="R5264" s="169">
        <f t="shared" si="174"/>
        <v>5.2</v>
      </c>
    </row>
    <row r="5265" spans="13:18" x14ac:dyDescent="0.2">
      <c r="M5265" s="168" t="s">
        <v>63</v>
      </c>
      <c r="N5265" s="14" t="s">
        <v>64</v>
      </c>
      <c r="O5265" s="167">
        <v>43227</v>
      </c>
      <c r="P5265" s="14">
        <v>14.7</v>
      </c>
      <c r="Q5265" s="14">
        <f t="shared" si="173"/>
        <v>2.3000000000000007</v>
      </c>
      <c r="R5265" s="169">
        <f t="shared" si="174"/>
        <v>2.8666666666666671</v>
      </c>
    </row>
    <row r="5266" spans="13:18" x14ac:dyDescent="0.2">
      <c r="M5266" s="168" t="s">
        <v>63</v>
      </c>
      <c r="N5266" s="14" t="s">
        <v>64</v>
      </c>
      <c r="O5266" s="167">
        <v>43228</v>
      </c>
      <c r="P5266" s="14">
        <v>15.7</v>
      </c>
      <c r="Q5266" s="14">
        <f t="shared" si="173"/>
        <v>1.3000000000000007</v>
      </c>
      <c r="R5266" s="169">
        <f t="shared" si="174"/>
        <v>2.0333333333333337</v>
      </c>
    </row>
    <row r="5267" spans="13:18" x14ac:dyDescent="0.2">
      <c r="M5267" s="168" t="s">
        <v>63</v>
      </c>
      <c r="N5267" s="14" t="s">
        <v>64</v>
      </c>
      <c r="O5267" s="167">
        <v>43229</v>
      </c>
      <c r="P5267" s="14">
        <v>16.600000000000001</v>
      </c>
      <c r="Q5267" s="14">
        <f t="shared" si="173"/>
        <v>0.39999999999999858</v>
      </c>
      <c r="R5267" s="169">
        <f t="shared" si="174"/>
        <v>1.3333333333333333</v>
      </c>
    </row>
    <row r="5268" spans="13:18" x14ac:dyDescent="0.2">
      <c r="M5268" s="168" t="s">
        <v>63</v>
      </c>
      <c r="N5268" s="14" t="s">
        <v>64</v>
      </c>
      <c r="O5268" s="167">
        <v>43230</v>
      </c>
      <c r="P5268" s="14">
        <v>17.399999999999999</v>
      </c>
      <c r="Q5268" s="14">
        <f t="shared" si="173"/>
        <v>0</v>
      </c>
      <c r="R5268" s="169">
        <f t="shared" si="174"/>
        <v>0.56666666666666643</v>
      </c>
    </row>
    <row r="5269" spans="13:18" x14ac:dyDescent="0.2">
      <c r="M5269" s="168" t="s">
        <v>63</v>
      </c>
      <c r="N5269" s="14" t="s">
        <v>64</v>
      </c>
      <c r="O5269" s="167">
        <v>43231</v>
      </c>
      <c r="P5269" s="14">
        <v>12</v>
      </c>
      <c r="Q5269" s="14">
        <f t="shared" si="173"/>
        <v>5</v>
      </c>
      <c r="R5269" s="169">
        <f t="shared" si="174"/>
        <v>1.7999999999999996</v>
      </c>
    </row>
    <row r="5270" spans="13:18" x14ac:dyDescent="0.2">
      <c r="M5270" s="168" t="s">
        <v>63</v>
      </c>
      <c r="N5270" s="14" t="s">
        <v>64</v>
      </c>
      <c r="O5270" s="167">
        <v>43232</v>
      </c>
      <c r="P5270" s="14">
        <v>13.2</v>
      </c>
      <c r="Q5270" s="14">
        <f t="shared" si="173"/>
        <v>3.8000000000000007</v>
      </c>
      <c r="R5270" s="169">
        <f t="shared" si="174"/>
        <v>2.9333333333333336</v>
      </c>
    </row>
    <row r="5271" spans="13:18" x14ac:dyDescent="0.2">
      <c r="M5271" s="168" t="s">
        <v>63</v>
      </c>
      <c r="N5271" s="14" t="s">
        <v>64</v>
      </c>
      <c r="O5271" s="167">
        <v>43233</v>
      </c>
      <c r="P5271" s="14">
        <v>16</v>
      </c>
      <c r="Q5271" s="14">
        <f t="shared" si="173"/>
        <v>1</v>
      </c>
      <c r="R5271" s="169">
        <f t="shared" si="174"/>
        <v>3.2666666666666671</v>
      </c>
    </row>
    <row r="5272" spans="13:18" x14ac:dyDescent="0.2">
      <c r="M5272" s="168" t="s">
        <v>63</v>
      </c>
      <c r="N5272" s="14" t="s">
        <v>64</v>
      </c>
      <c r="O5272" s="167">
        <v>43234</v>
      </c>
      <c r="P5272" s="14">
        <v>17.600000000000001</v>
      </c>
      <c r="Q5272" s="14">
        <f t="shared" si="173"/>
        <v>0</v>
      </c>
      <c r="R5272" s="169">
        <f t="shared" si="174"/>
        <v>1.6000000000000003</v>
      </c>
    </row>
    <row r="5273" spans="13:18" x14ac:dyDescent="0.2">
      <c r="M5273" s="168" t="s">
        <v>63</v>
      </c>
      <c r="N5273" s="14" t="s">
        <v>64</v>
      </c>
      <c r="O5273" s="167">
        <v>43235</v>
      </c>
      <c r="P5273" s="14">
        <v>18</v>
      </c>
      <c r="Q5273" s="14">
        <f t="shared" si="173"/>
        <v>0</v>
      </c>
      <c r="R5273" s="169">
        <f t="shared" si="174"/>
        <v>0.33333333333333331</v>
      </c>
    </row>
    <row r="5274" spans="13:18" x14ac:dyDescent="0.2">
      <c r="M5274" s="168" t="s">
        <v>63</v>
      </c>
      <c r="N5274" s="14" t="s">
        <v>64</v>
      </c>
      <c r="O5274" s="167">
        <v>43236</v>
      </c>
      <c r="P5274" s="14">
        <v>16.7</v>
      </c>
      <c r="Q5274" s="14">
        <f t="shared" si="173"/>
        <v>0.30000000000000071</v>
      </c>
      <c r="R5274" s="169">
        <f t="shared" si="174"/>
        <v>0.10000000000000024</v>
      </c>
    </row>
    <row r="5275" spans="13:18" x14ac:dyDescent="0.2">
      <c r="M5275" s="168" t="s">
        <v>63</v>
      </c>
      <c r="N5275" s="14" t="s">
        <v>64</v>
      </c>
      <c r="O5275" s="167">
        <v>43237</v>
      </c>
      <c r="P5275" s="14">
        <v>10.3</v>
      </c>
      <c r="Q5275" s="14">
        <f t="shared" si="173"/>
        <v>6.6999999999999993</v>
      </c>
      <c r="R5275" s="169">
        <f t="shared" si="174"/>
        <v>2.3333333333333335</v>
      </c>
    </row>
    <row r="5276" spans="13:18" x14ac:dyDescent="0.2">
      <c r="M5276" s="168" t="s">
        <v>63</v>
      </c>
      <c r="N5276" s="14" t="s">
        <v>64</v>
      </c>
      <c r="O5276" s="167">
        <v>43238</v>
      </c>
      <c r="P5276" s="14">
        <v>12.2</v>
      </c>
      <c r="Q5276" s="14">
        <f t="shared" si="173"/>
        <v>4.8000000000000007</v>
      </c>
      <c r="R5276" s="169">
        <f t="shared" si="174"/>
        <v>3.9333333333333336</v>
      </c>
    </row>
    <row r="5277" spans="13:18" x14ac:dyDescent="0.2">
      <c r="M5277" s="168" t="s">
        <v>63</v>
      </c>
      <c r="N5277" s="14" t="s">
        <v>64</v>
      </c>
      <c r="O5277" s="167">
        <v>43239</v>
      </c>
      <c r="P5277" s="14">
        <v>14.8</v>
      </c>
      <c r="Q5277" s="14">
        <f t="shared" si="173"/>
        <v>2.1999999999999993</v>
      </c>
      <c r="R5277" s="169">
        <f t="shared" si="174"/>
        <v>4.5666666666666664</v>
      </c>
    </row>
    <row r="5278" spans="13:18" x14ac:dyDescent="0.2">
      <c r="M5278" s="168" t="s">
        <v>63</v>
      </c>
      <c r="N5278" s="14" t="s">
        <v>64</v>
      </c>
      <c r="O5278" s="167">
        <v>43240</v>
      </c>
      <c r="P5278" s="14">
        <v>16.2</v>
      </c>
      <c r="Q5278" s="14">
        <f t="shared" si="173"/>
        <v>0.80000000000000071</v>
      </c>
      <c r="R5278" s="169">
        <f t="shared" si="174"/>
        <v>2.6</v>
      </c>
    </row>
    <row r="5279" spans="13:18" x14ac:dyDescent="0.2">
      <c r="M5279" s="168" t="s">
        <v>63</v>
      </c>
      <c r="N5279" s="14" t="s">
        <v>64</v>
      </c>
      <c r="O5279" s="167">
        <v>43241</v>
      </c>
      <c r="P5279" s="14">
        <v>17.399999999999999</v>
      </c>
      <c r="Q5279" s="14">
        <f t="shared" si="173"/>
        <v>0</v>
      </c>
      <c r="R5279" s="169">
        <f t="shared" si="174"/>
        <v>1</v>
      </c>
    </row>
    <row r="5280" spans="13:18" x14ac:dyDescent="0.2">
      <c r="M5280" s="168" t="s">
        <v>63</v>
      </c>
      <c r="N5280" s="14" t="s">
        <v>64</v>
      </c>
      <c r="O5280" s="167">
        <v>43242</v>
      </c>
      <c r="P5280" s="14">
        <v>17</v>
      </c>
      <c r="Q5280" s="14">
        <f t="shared" si="173"/>
        <v>0</v>
      </c>
      <c r="R5280" s="169">
        <f t="shared" si="174"/>
        <v>0.26666666666666689</v>
      </c>
    </row>
    <row r="5281" spans="13:18" x14ac:dyDescent="0.2">
      <c r="M5281" s="168" t="s">
        <v>63</v>
      </c>
      <c r="N5281" s="14" t="s">
        <v>64</v>
      </c>
      <c r="O5281" s="167">
        <v>43243</v>
      </c>
      <c r="P5281" s="14">
        <v>17.399999999999999</v>
      </c>
      <c r="Q5281" s="14">
        <f t="shared" si="173"/>
        <v>0</v>
      </c>
      <c r="R5281" s="169">
        <f t="shared" si="174"/>
        <v>0</v>
      </c>
    </row>
    <row r="5282" spans="13:18" x14ac:dyDescent="0.2">
      <c r="M5282" s="168" t="s">
        <v>63</v>
      </c>
      <c r="N5282" s="14" t="s">
        <v>64</v>
      </c>
      <c r="O5282" s="167">
        <v>43244</v>
      </c>
      <c r="P5282" s="14">
        <v>18.899999999999999</v>
      </c>
      <c r="Q5282" s="14">
        <f t="shared" si="173"/>
        <v>0</v>
      </c>
      <c r="R5282" s="169">
        <f t="shared" si="174"/>
        <v>0</v>
      </c>
    </row>
    <row r="5283" spans="13:18" x14ac:dyDescent="0.2">
      <c r="M5283" s="168" t="s">
        <v>63</v>
      </c>
      <c r="N5283" s="14" t="s">
        <v>64</v>
      </c>
      <c r="O5283" s="167">
        <v>43245</v>
      </c>
      <c r="P5283" s="14">
        <v>19.5</v>
      </c>
      <c r="Q5283" s="14">
        <f t="shared" si="173"/>
        <v>0</v>
      </c>
      <c r="R5283" s="169">
        <f t="shared" si="174"/>
        <v>0</v>
      </c>
    </row>
    <row r="5284" spans="13:18" x14ac:dyDescent="0.2">
      <c r="M5284" s="168" t="s">
        <v>63</v>
      </c>
      <c r="N5284" s="14" t="s">
        <v>64</v>
      </c>
      <c r="O5284" s="167">
        <v>43246</v>
      </c>
      <c r="P5284" s="14">
        <v>20.2</v>
      </c>
      <c r="Q5284" s="14">
        <f t="shared" si="173"/>
        <v>0</v>
      </c>
      <c r="R5284" s="169">
        <f t="shared" si="174"/>
        <v>0</v>
      </c>
    </row>
    <row r="5285" spans="13:18" x14ac:dyDescent="0.2">
      <c r="M5285" s="168" t="s">
        <v>63</v>
      </c>
      <c r="N5285" s="14" t="s">
        <v>64</v>
      </c>
      <c r="O5285" s="167">
        <v>43247</v>
      </c>
      <c r="P5285" s="14">
        <v>21.2</v>
      </c>
      <c r="Q5285" s="14">
        <f t="shared" si="173"/>
        <v>0</v>
      </c>
      <c r="R5285" s="169">
        <f t="shared" si="174"/>
        <v>0</v>
      </c>
    </row>
    <row r="5286" spans="13:18" x14ac:dyDescent="0.2">
      <c r="M5286" s="168" t="s">
        <v>63</v>
      </c>
      <c r="N5286" s="14" t="s">
        <v>64</v>
      </c>
      <c r="O5286" s="167">
        <v>43248</v>
      </c>
      <c r="P5286" s="14">
        <v>20</v>
      </c>
      <c r="Q5286" s="14">
        <f t="shared" si="173"/>
        <v>0</v>
      </c>
      <c r="R5286" s="169">
        <f t="shared" si="174"/>
        <v>0</v>
      </c>
    </row>
    <row r="5287" spans="13:18" x14ac:dyDescent="0.2">
      <c r="M5287" s="168" t="s">
        <v>63</v>
      </c>
      <c r="N5287" s="14" t="s">
        <v>64</v>
      </c>
      <c r="O5287" s="167">
        <v>43249</v>
      </c>
      <c r="P5287" s="14">
        <v>20.6</v>
      </c>
      <c r="Q5287" s="14">
        <f t="shared" si="173"/>
        <v>0</v>
      </c>
      <c r="R5287" s="169">
        <f t="shared" si="174"/>
        <v>0</v>
      </c>
    </row>
    <row r="5288" spans="13:18" x14ac:dyDescent="0.2">
      <c r="M5288" s="168" t="s">
        <v>63</v>
      </c>
      <c r="N5288" s="14" t="s">
        <v>64</v>
      </c>
      <c r="O5288" s="167">
        <v>43250</v>
      </c>
      <c r="P5288" s="14">
        <v>22</v>
      </c>
      <c r="Q5288" s="14">
        <f t="shared" si="173"/>
        <v>0</v>
      </c>
      <c r="R5288" s="169">
        <f t="shared" si="174"/>
        <v>0</v>
      </c>
    </row>
    <row r="5289" spans="13:18" x14ac:dyDescent="0.2">
      <c r="M5289" s="168" t="s">
        <v>63</v>
      </c>
      <c r="N5289" s="14" t="s">
        <v>64</v>
      </c>
      <c r="O5289" s="167">
        <v>43251</v>
      </c>
      <c r="P5289" s="14">
        <v>21.3</v>
      </c>
      <c r="Q5289" s="14">
        <f t="shared" si="173"/>
        <v>0</v>
      </c>
      <c r="R5289" s="169">
        <f t="shared" si="174"/>
        <v>0</v>
      </c>
    </row>
    <row r="5290" spans="13:18" x14ac:dyDescent="0.2">
      <c r="M5290" s="168" t="s">
        <v>63</v>
      </c>
      <c r="N5290" s="14" t="s">
        <v>64</v>
      </c>
      <c r="O5290" s="167">
        <v>43252</v>
      </c>
      <c r="P5290" s="14">
        <v>20.7</v>
      </c>
      <c r="Q5290" s="14">
        <f t="shared" si="173"/>
        <v>0</v>
      </c>
      <c r="R5290" s="169">
        <f t="shared" si="174"/>
        <v>0</v>
      </c>
    </row>
    <row r="5291" spans="13:18" x14ac:dyDescent="0.2">
      <c r="M5291" s="168" t="s">
        <v>63</v>
      </c>
      <c r="N5291" s="14" t="s">
        <v>64</v>
      </c>
      <c r="O5291" s="167">
        <v>43253</v>
      </c>
      <c r="P5291" s="14">
        <v>22</v>
      </c>
      <c r="Q5291" s="14">
        <f t="shared" si="173"/>
        <v>0</v>
      </c>
      <c r="R5291" s="169">
        <f t="shared" si="174"/>
        <v>0</v>
      </c>
    </row>
    <row r="5292" spans="13:18" x14ac:dyDescent="0.2">
      <c r="M5292" s="168" t="s">
        <v>63</v>
      </c>
      <c r="N5292" s="14" t="s">
        <v>64</v>
      </c>
      <c r="O5292" s="167">
        <v>43254</v>
      </c>
      <c r="P5292" s="14">
        <v>23.1</v>
      </c>
      <c r="Q5292" s="14">
        <f t="shared" si="173"/>
        <v>0</v>
      </c>
      <c r="R5292" s="169">
        <f t="shared" si="174"/>
        <v>0</v>
      </c>
    </row>
    <row r="5293" spans="13:18" x14ac:dyDescent="0.2">
      <c r="M5293" s="168" t="s">
        <v>63</v>
      </c>
      <c r="N5293" s="14" t="s">
        <v>64</v>
      </c>
      <c r="O5293" s="167">
        <v>43255</v>
      </c>
      <c r="P5293" s="14">
        <v>16.3</v>
      </c>
      <c r="Q5293" s="14">
        <f t="shared" si="173"/>
        <v>0.69999999999999929</v>
      </c>
      <c r="R5293" s="169">
        <f t="shared" si="174"/>
        <v>0.23333333333333309</v>
      </c>
    </row>
    <row r="5294" spans="13:18" x14ac:dyDescent="0.2">
      <c r="M5294" s="168" t="s">
        <v>63</v>
      </c>
      <c r="N5294" s="14" t="s">
        <v>64</v>
      </c>
      <c r="O5294" s="167">
        <v>43256</v>
      </c>
      <c r="P5294" s="14">
        <v>10.9</v>
      </c>
      <c r="Q5294" s="14">
        <f t="shared" si="173"/>
        <v>6.1</v>
      </c>
      <c r="R5294" s="169">
        <f t="shared" si="174"/>
        <v>2.2666666666666662</v>
      </c>
    </row>
    <row r="5295" spans="13:18" x14ac:dyDescent="0.2">
      <c r="M5295" s="168" t="s">
        <v>63</v>
      </c>
      <c r="N5295" s="14" t="s">
        <v>64</v>
      </c>
      <c r="O5295" s="167">
        <v>43257</v>
      </c>
      <c r="P5295" s="14">
        <v>11.8</v>
      </c>
      <c r="Q5295" s="14">
        <f t="shared" si="173"/>
        <v>5.1999999999999993</v>
      </c>
      <c r="R5295" s="169">
        <f t="shared" si="174"/>
        <v>3.9999999999999996</v>
      </c>
    </row>
    <row r="5296" spans="13:18" x14ac:dyDescent="0.2">
      <c r="M5296" s="168" t="s">
        <v>63</v>
      </c>
      <c r="N5296" s="14" t="s">
        <v>64</v>
      </c>
      <c r="O5296" s="167">
        <v>43258</v>
      </c>
      <c r="P5296" s="14">
        <v>18.100000000000001</v>
      </c>
      <c r="Q5296" s="14">
        <f t="shared" si="173"/>
        <v>0</v>
      </c>
      <c r="R5296" s="169">
        <f t="shared" si="174"/>
        <v>3.7666666666666662</v>
      </c>
    </row>
    <row r="5297" spans="13:18" x14ac:dyDescent="0.2">
      <c r="M5297" s="168" t="s">
        <v>63</v>
      </c>
      <c r="N5297" s="14" t="s">
        <v>64</v>
      </c>
      <c r="O5297" s="167">
        <v>43259</v>
      </c>
      <c r="P5297" s="14">
        <v>18.399999999999999</v>
      </c>
      <c r="Q5297" s="14">
        <f t="shared" si="173"/>
        <v>0</v>
      </c>
      <c r="R5297" s="169">
        <f t="shared" si="174"/>
        <v>1.7333333333333332</v>
      </c>
    </row>
    <row r="5298" spans="13:18" x14ac:dyDescent="0.2">
      <c r="M5298" s="168" t="s">
        <v>63</v>
      </c>
      <c r="N5298" s="14" t="s">
        <v>64</v>
      </c>
      <c r="O5298" s="167">
        <v>43260</v>
      </c>
      <c r="P5298" s="14">
        <v>20.5</v>
      </c>
      <c r="Q5298" s="14">
        <f t="shared" si="173"/>
        <v>0</v>
      </c>
      <c r="R5298" s="169">
        <f t="shared" si="174"/>
        <v>0</v>
      </c>
    </row>
    <row r="5299" spans="13:18" x14ac:dyDescent="0.2">
      <c r="M5299" s="168" t="s">
        <v>63</v>
      </c>
      <c r="N5299" s="14" t="s">
        <v>64</v>
      </c>
      <c r="O5299" s="167">
        <v>43261</v>
      </c>
      <c r="P5299" s="14">
        <v>21.2</v>
      </c>
      <c r="Q5299" s="14">
        <f t="shared" si="173"/>
        <v>0</v>
      </c>
      <c r="R5299" s="169">
        <f t="shared" si="174"/>
        <v>0</v>
      </c>
    </row>
    <row r="5300" spans="13:18" x14ac:dyDescent="0.2">
      <c r="M5300" s="168" t="s">
        <v>63</v>
      </c>
      <c r="N5300" s="14" t="s">
        <v>64</v>
      </c>
      <c r="O5300" s="167">
        <v>43262</v>
      </c>
      <c r="P5300" s="14">
        <v>14.8</v>
      </c>
      <c r="Q5300" s="14">
        <f t="shared" si="173"/>
        <v>2.1999999999999993</v>
      </c>
      <c r="R5300" s="169">
        <f t="shared" si="174"/>
        <v>0.73333333333333306</v>
      </c>
    </row>
    <row r="5301" spans="13:18" x14ac:dyDescent="0.2">
      <c r="M5301" s="168" t="s">
        <v>63</v>
      </c>
      <c r="N5301" s="14" t="s">
        <v>64</v>
      </c>
      <c r="O5301" s="167">
        <v>43263</v>
      </c>
      <c r="P5301" s="14">
        <v>15.5</v>
      </c>
      <c r="Q5301" s="14">
        <f t="shared" si="173"/>
        <v>1.5</v>
      </c>
      <c r="R5301" s="169">
        <f t="shared" si="174"/>
        <v>1.2333333333333332</v>
      </c>
    </row>
    <row r="5302" spans="13:18" x14ac:dyDescent="0.2">
      <c r="M5302" s="168" t="s">
        <v>63</v>
      </c>
      <c r="N5302" s="14" t="s">
        <v>64</v>
      </c>
      <c r="O5302" s="167">
        <v>43264</v>
      </c>
      <c r="P5302" s="14">
        <v>13.1</v>
      </c>
      <c r="Q5302" s="14">
        <f t="shared" si="173"/>
        <v>3.9000000000000004</v>
      </c>
      <c r="R5302" s="169">
        <f t="shared" si="174"/>
        <v>2.5333333333333332</v>
      </c>
    </row>
    <row r="5303" spans="13:18" x14ac:dyDescent="0.2">
      <c r="M5303" s="168" t="s">
        <v>63</v>
      </c>
      <c r="N5303" s="14" t="s">
        <v>64</v>
      </c>
      <c r="O5303" s="167">
        <v>43265</v>
      </c>
      <c r="P5303" s="14">
        <v>13.5</v>
      </c>
      <c r="Q5303" s="14">
        <f t="shared" si="173"/>
        <v>3.5</v>
      </c>
      <c r="R5303" s="169">
        <f t="shared" si="174"/>
        <v>2.9666666666666668</v>
      </c>
    </row>
    <row r="5304" spans="13:18" x14ac:dyDescent="0.2">
      <c r="M5304" s="168" t="s">
        <v>63</v>
      </c>
      <c r="N5304" s="14" t="s">
        <v>64</v>
      </c>
      <c r="O5304" s="167">
        <v>43266</v>
      </c>
      <c r="P5304" s="14">
        <v>14.9</v>
      </c>
      <c r="Q5304" s="14">
        <f t="shared" si="173"/>
        <v>2.0999999999999996</v>
      </c>
      <c r="R5304" s="169">
        <f t="shared" si="174"/>
        <v>3.1666666666666665</v>
      </c>
    </row>
    <row r="5305" spans="13:18" x14ac:dyDescent="0.2">
      <c r="M5305" s="168" t="s">
        <v>63</v>
      </c>
      <c r="N5305" s="14" t="s">
        <v>64</v>
      </c>
      <c r="O5305" s="167">
        <v>43267</v>
      </c>
      <c r="P5305" s="14">
        <v>15.1</v>
      </c>
      <c r="Q5305" s="14">
        <f t="shared" si="173"/>
        <v>1.9000000000000004</v>
      </c>
      <c r="R5305" s="169">
        <f t="shared" si="174"/>
        <v>2.5</v>
      </c>
    </row>
    <row r="5306" spans="13:18" x14ac:dyDescent="0.2">
      <c r="M5306" s="168" t="s">
        <v>63</v>
      </c>
      <c r="N5306" s="14" t="s">
        <v>64</v>
      </c>
      <c r="O5306" s="167">
        <v>43268</v>
      </c>
      <c r="P5306" s="14">
        <v>12.6</v>
      </c>
      <c r="Q5306" s="14">
        <f t="shared" si="173"/>
        <v>4.4000000000000004</v>
      </c>
      <c r="R5306" s="169">
        <f t="shared" si="174"/>
        <v>2.8000000000000003</v>
      </c>
    </row>
    <row r="5307" spans="13:18" x14ac:dyDescent="0.2">
      <c r="M5307" s="168" t="s">
        <v>63</v>
      </c>
      <c r="N5307" s="14" t="s">
        <v>64</v>
      </c>
      <c r="O5307" s="167">
        <v>43269</v>
      </c>
      <c r="P5307" s="14">
        <v>13.8</v>
      </c>
      <c r="Q5307" s="14">
        <f t="shared" si="173"/>
        <v>3.1999999999999993</v>
      </c>
      <c r="R5307" s="169">
        <f t="shared" si="174"/>
        <v>3.1666666666666665</v>
      </c>
    </row>
    <row r="5308" spans="13:18" x14ac:dyDescent="0.2">
      <c r="M5308" s="168" t="s">
        <v>63</v>
      </c>
      <c r="N5308" s="14" t="s">
        <v>64</v>
      </c>
      <c r="O5308" s="167">
        <v>43270</v>
      </c>
      <c r="P5308" s="14">
        <v>15.1</v>
      </c>
      <c r="Q5308" s="14">
        <f t="shared" si="173"/>
        <v>1.9000000000000004</v>
      </c>
      <c r="R5308" s="169">
        <f t="shared" si="174"/>
        <v>3.1666666666666665</v>
      </c>
    </row>
    <row r="5309" spans="13:18" x14ac:dyDescent="0.2">
      <c r="M5309" s="168" t="s">
        <v>63</v>
      </c>
      <c r="N5309" s="14" t="s">
        <v>64</v>
      </c>
      <c r="O5309" s="167">
        <v>43271</v>
      </c>
      <c r="P5309" s="14">
        <v>12</v>
      </c>
      <c r="Q5309" s="14">
        <f t="shared" si="173"/>
        <v>5</v>
      </c>
      <c r="R5309" s="169">
        <f t="shared" si="174"/>
        <v>3.3666666666666667</v>
      </c>
    </row>
    <row r="5310" spans="13:18" x14ac:dyDescent="0.2">
      <c r="M5310" s="168" t="s">
        <v>63</v>
      </c>
      <c r="N5310" s="14" t="s">
        <v>64</v>
      </c>
      <c r="O5310" s="167">
        <v>43272</v>
      </c>
      <c r="P5310" s="14">
        <v>10.1</v>
      </c>
      <c r="Q5310" s="14">
        <f t="shared" si="173"/>
        <v>6.9</v>
      </c>
      <c r="R5310" s="169">
        <f t="shared" si="174"/>
        <v>4.6000000000000005</v>
      </c>
    </row>
    <row r="5311" spans="13:18" x14ac:dyDescent="0.2">
      <c r="M5311" s="168" t="s">
        <v>63</v>
      </c>
      <c r="N5311" s="14" t="s">
        <v>64</v>
      </c>
      <c r="O5311" s="167">
        <v>43273</v>
      </c>
      <c r="P5311" s="14">
        <v>10.8</v>
      </c>
      <c r="Q5311" s="14">
        <f t="shared" si="173"/>
        <v>6.1999999999999993</v>
      </c>
      <c r="R5311" s="169">
        <f t="shared" si="174"/>
        <v>6.0333333333333341</v>
      </c>
    </row>
    <row r="5312" spans="13:18" x14ac:dyDescent="0.2">
      <c r="M5312" s="168" t="s">
        <v>63</v>
      </c>
      <c r="N5312" s="14" t="s">
        <v>64</v>
      </c>
      <c r="O5312" s="167">
        <v>43274</v>
      </c>
      <c r="P5312" s="14">
        <v>14.3</v>
      </c>
      <c r="Q5312" s="14">
        <f t="shared" si="173"/>
        <v>2.6999999999999993</v>
      </c>
      <c r="R5312" s="169">
        <f t="shared" si="174"/>
        <v>5.2666666666666666</v>
      </c>
    </row>
    <row r="5313" spans="13:18" x14ac:dyDescent="0.2">
      <c r="M5313" s="168" t="s">
        <v>63</v>
      </c>
      <c r="N5313" s="14" t="s">
        <v>64</v>
      </c>
      <c r="O5313" s="167">
        <v>43275</v>
      </c>
      <c r="P5313" s="14">
        <v>16.5</v>
      </c>
      <c r="Q5313" s="14">
        <f t="shared" si="173"/>
        <v>0.5</v>
      </c>
      <c r="R5313" s="169">
        <f t="shared" si="174"/>
        <v>3.1333333333333329</v>
      </c>
    </row>
    <row r="5314" spans="13:18" x14ac:dyDescent="0.2">
      <c r="M5314" s="168" t="s">
        <v>63</v>
      </c>
      <c r="N5314" s="14" t="s">
        <v>64</v>
      </c>
      <c r="O5314" s="167">
        <v>43276</v>
      </c>
      <c r="P5314" s="14">
        <v>21.1</v>
      </c>
      <c r="Q5314" s="14">
        <f t="shared" si="173"/>
        <v>0</v>
      </c>
      <c r="R5314" s="169">
        <f t="shared" si="174"/>
        <v>1.0666666666666664</v>
      </c>
    </row>
    <row r="5315" spans="13:18" x14ac:dyDescent="0.2">
      <c r="M5315" s="168" t="s">
        <v>63</v>
      </c>
      <c r="N5315" s="14" t="s">
        <v>64</v>
      </c>
      <c r="O5315" s="167">
        <v>43277</v>
      </c>
      <c r="P5315" s="14">
        <v>22.4</v>
      </c>
      <c r="Q5315" s="14">
        <f t="shared" si="173"/>
        <v>0</v>
      </c>
      <c r="R5315" s="169">
        <f t="shared" si="174"/>
        <v>0.16666666666666666</v>
      </c>
    </row>
    <row r="5316" spans="13:18" x14ac:dyDescent="0.2">
      <c r="M5316" s="168" t="s">
        <v>63</v>
      </c>
      <c r="N5316" s="14" t="s">
        <v>64</v>
      </c>
      <c r="O5316" s="167">
        <v>43278</v>
      </c>
      <c r="P5316" s="14">
        <v>22.7</v>
      </c>
      <c r="Q5316" s="14">
        <f t="shared" si="173"/>
        <v>0</v>
      </c>
      <c r="R5316" s="169">
        <f t="shared" si="174"/>
        <v>0</v>
      </c>
    </row>
    <row r="5317" spans="13:18" x14ac:dyDescent="0.2">
      <c r="M5317" s="168" t="s">
        <v>63</v>
      </c>
      <c r="N5317" s="14" t="s">
        <v>64</v>
      </c>
      <c r="O5317" s="167">
        <v>43279</v>
      </c>
      <c r="P5317" s="14">
        <v>20.100000000000001</v>
      </c>
      <c r="Q5317" s="14">
        <f t="shared" si="173"/>
        <v>0</v>
      </c>
      <c r="R5317" s="169">
        <f t="shared" si="174"/>
        <v>0</v>
      </c>
    </row>
    <row r="5318" spans="13:18" x14ac:dyDescent="0.2">
      <c r="M5318" s="168" t="s">
        <v>63</v>
      </c>
      <c r="N5318" s="14" t="s">
        <v>64</v>
      </c>
      <c r="O5318" s="167">
        <v>43280</v>
      </c>
      <c r="P5318" s="14">
        <v>14.8</v>
      </c>
      <c r="Q5318" s="14">
        <f t="shared" si="173"/>
        <v>2.1999999999999993</v>
      </c>
      <c r="R5318" s="169">
        <f t="shared" si="174"/>
        <v>0.73333333333333306</v>
      </c>
    </row>
    <row r="5319" spans="13:18" x14ac:dyDescent="0.2">
      <c r="M5319" s="168" t="s">
        <v>63</v>
      </c>
      <c r="N5319" s="14" t="s">
        <v>64</v>
      </c>
      <c r="O5319" s="167">
        <v>43281</v>
      </c>
      <c r="P5319" s="14">
        <v>15</v>
      </c>
      <c r="Q5319" s="14">
        <f t="shared" si="173"/>
        <v>2</v>
      </c>
      <c r="R5319" s="169">
        <f t="shared" si="174"/>
        <v>1.3999999999999997</v>
      </c>
    </row>
    <row r="5320" spans="13:18" x14ac:dyDescent="0.2">
      <c r="M5320" s="168" t="s">
        <v>63</v>
      </c>
      <c r="N5320" s="14" t="s">
        <v>64</v>
      </c>
      <c r="O5320" s="167">
        <v>43282</v>
      </c>
      <c r="P5320" s="14">
        <v>17.899999999999999</v>
      </c>
      <c r="Q5320" s="14">
        <f t="shared" si="173"/>
        <v>0</v>
      </c>
      <c r="R5320" s="169">
        <f t="shared" si="174"/>
        <v>1.3999999999999997</v>
      </c>
    </row>
    <row r="5321" spans="13:18" x14ac:dyDescent="0.2">
      <c r="M5321" s="168" t="s">
        <v>63</v>
      </c>
      <c r="N5321" s="14" t="s">
        <v>64</v>
      </c>
      <c r="O5321" s="167">
        <v>43283</v>
      </c>
      <c r="P5321" s="14">
        <v>19.8</v>
      </c>
      <c r="Q5321" s="14">
        <f t="shared" si="173"/>
        <v>0</v>
      </c>
      <c r="R5321" s="169">
        <f t="shared" si="174"/>
        <v>0.66666666666666663</v>
      </c>
    </row>
    <row r="5322" spans="13:18" x14ac:dyDescent="0.2">
      <c r="M5322" s="168" t="s">
        <v>63</v>
      </c>
      <c r="N5322" s="14" t="s">
        <v>64</v>
      </c>
      <c r="O5322" s="167">
        <v>43284</v>
      </c>
      <c r="P5322" s="14">
        <v>21.1</v>
      </c>
      <c r="Q5322" s="14">
        <f t="shared" si="173"/>
        <v>0</v>
      </c>
      <c r="R5322" s="169">
        <f t="shared" si="174"/>
        <v>0</v>
      </c>
    </row>
    <row r="5323" spans="13:18" x14ac:dyDescent="0.2">
      <c r="M5323" s="168" t="s">
        <v>63</v>
      </c>
      <c r="N5323" s="14" t="s">
        <v>64</v>
      </c>
      <c r="O5323" s="167">
        <v>43285</v>
      </c>
      <c r="P5323" s="14">
        <v>21</v>
      </c>
      <c r="Q5323" s="14">
        <f t="shared" si="173"/>
        <v>0</v>
      </c>
      <c r="R5323" s="169">
        <f t="shared" si="174"/>
        <v>0</v>
      </c>
    </row>
    <row r="5324" spans="13:18" x14ac:dyDescent="0.2">
      <c r="M5324" s="168" t="s">
        <v>63</v>
      </c>
      <c r="N5324" s="14" t="s">
        <v>64</v>
      </c>
      <c r="O5324" s="167">
        <v>43286</v>
      </c>
      <c r="P5324" s="14">
        <v>21.5</v>
      </c>
      <c r="Q5324" s="14">
        <f t="shared" si="173"/>
        <v>0</v>
      </c>
      <c r="R5324" s="169">
        <f t="shared" si="174"/>
        <v>0</v>
      </c>
    </row>
    <row r="5325" spans="13:18" x14ac:dyDescent="0.2">
      <c r="M5325" s="168" t="s">
        <v>63</v>
      </c>
      <c r="N5325" s="14" t="s">
        <v>64</v>
      </c>
      <c r="O5325" s="167">
        <v>43287</v>
      </c>
      <c r="P5325" s="14">
        <v>20.399999999999999</v>
      </c>
      <c r="Q5325" s="14">
        <f t="shared" ref="Q5325:Q5388" si="175">IF($D$45&gt;P5325,$D$45-P5325,0)</f>
        <v>0</v>
      </c>
      <c r="R5325" s="169">
        <f t="shared" si="174"/>
        <v>0</v>
      </c>
    </row>
    <row r="5326" spans="13:18" x14ac:dyDescent="0.2">
      <c r="M5326" s="168" t="s">
        <v>63</v>
      </c>
      <c r="N5326" s="14" t="s">
        <v>64</v>
      </c>
      <c r="O5326" s="167">
        <v>43288</v>
      </c>
      <c r="P5326" s="14">
        <v>18.600000000000001</v>
      </c>
      <c r="Q5326" s="14">
        <f t="shared" si="175"/>
        <v>0</v>
      </c>
      <c r="R5326" s="169">
        <f t="shared" si="174"/>
        <v>0</v>
      </c>
    </row>
    <row r="5327" spans="13:18" x14ac:dyDescent="0.2">
      <c r="M5327" s="168" t="s">
        <v>63</v>
      </c>
      <c r="N5327" s="14" t="s">
        <v>64</v>
      </c>
      <c r="O5327" s="167">
        <v>43289</v>
      </c>
      <c r="P5327" s="14">
        <v>19.5</v>
      </c>
      <c r="Q5327" s="14">
        <f t="shared" si="175"/>
        <v>0</v>
      </c>
      <c r="R5327" s="169">
        <f t="shared" ref="R5327:R5390" si="176">AVERAGE(Q5325:Q5327)</f>
        <v>0</v>
      </c>
    </row>
    <row r="5328" spans="13:18" x14ac:dyDescent="0.2">
      <c r="M5328" s="168" t="s">
        <v>63</v>
      </c>
      <c r="N5328" s="14" t="s">
        <v>64</v>
      </c>
      <c r="O5328" s="167">
        <v>43290</v>
      </c>
      <c r="P5328" s="14">
        <v>16.3</v>
      </c>
      <c r="Q5328" s="14">
        <f t="shared" si="175"/>
        <v>0.69999999999999929</v>
      </c>
      <c r="R5328" s="169">
        <f t="shared" si="176"/>
        <v>0.23333333333333309</v>
      </c>
    </row>
    <row r="5329" spans="13:18" x14ac:dyDescent="0.2">
      <c r="M5329" s="168" t="s">
        <v>63</v>
      </c>
      <c r="N5329" s="14" t="s">
        <v>64</v>
      </c>
      <c r="O5329" s="167">
        <v>43291</v>
      </c>
      <c r="P5329" s="14">
        <v>21.6</v>
      </c>
      <c r="Q5329" s="14">
        <f t="shared" si="175"/>
        <v>0</v>
      </c>
      <c r="R5329" s="169">
        <f t="shared" si="176"/>
        <v>0.23333333333333309</v>
      </c>
    </row>
    <row r="5330" spans="13:18" x14ac:dyDescent="0.2">
      <c r="M5330" s="168" t="s">
        <v>63</v>
      </c>
      <c r="N5330" s="14" t="s">
        <v>64</v>
      </c>
      <c r="O5330" s="167">
        <v>43292</v>
      </c>
      <c r="P5330" s="14">
        <v>21.2</v>
      </c>
      <c r="Q5330" s="14">
        <f t="shared" si="175"/>
        <v>0</v>
      </c>
      <c r="R5330" s="169">
        <f t="shared" si="176"/>
        <v>0.23333333333333309</v>
      </c>
    </row>
    <row r="5331" spans="13:18" x14ac:dyDescent="0.2">
      <c r="M5331" s="168" t="s">
        <v>63</v>
      </c>
      <c r="N5331" s="14" t="s">
        <v>64</v>
      </c>
      <c r="O5331" s="167">
        <v>43293</v>
      </c>
      <c r="P5331" s="14">
        <v>19.5</v>
      </c>
      <c r="Q5331" s="14">
        <f t="shared" si="175"/>
        <v>0</v>
      </c>
      <c r="R5331" s="169">
        <f t="shared" si="176"/>
        <v>0</v>
      </c>
    </row>
    <row r="5332" spans="13:18" x14ac:dyDescent="0.2">
      <c r="M5332" s="168" t="s">
        <v>63</v>
      </c>
      <c r="N5332" s="14" t="s">
        <v>64</v>
      </c>
      <c r="O5332" s="167">
        <v>43294</v>
      </c>
      <c r="P5332" s="14">
        <v>20.8</v>
      </c>
      <c r="Q5332" s="14">
        <f t="shared" si="175"/>
        <v>0</v>
      </c>
      <c r="R5332" s="169">
        <f t="shared" si="176"/>
        <v>0</v>
      </c>
    </row>
    <row r="5333" spans="13:18" x14ac:dyDescent="0.2">
      <c r="M5333" s="168" t="s">
        <v>63</v>
      </c>
      <c r="N5333" s="14" t="s">
        <v>64</v>
      </c>
      <c r="O5333" s="167">
        <v>43295</v>
      </c>
      <c r="P5333" s="14">
        <v>21.6</v>
      </c>
      <c r="Q5333" s="14">
        <f t="shared" si="175"/>
        <v>0</v>
      </c>
      <c r="R5333" s="169">
        <f t="shared" si="176"/>
        <v>0</v>
      </c>
    </row>
    <row r="5334" spans="13:18" x14ac:dyDescent="0.2">
      <c r="M5334" s="168" t="s">
        <v>63</v>
      </c>
      <c r="N5334" s="14" t="s">
        <v>64</v>
      </c>
      <c r="O5334" s="167">
        <v>43296</v>
      </c>
      <c r="P5334" s="14">
        <v>21.3</v>
      </c>
      <c r="Q5334" s="14">
        <f t="shared" si="175"/>
        <v>0</v>
      </c>
      <c r="R5334" s="169">
        <f t="shared" si="176"/>
        <v>0</v>
      </c>
    </row>
    <row r="5335" spans="13:18" x14ac:dyDescent="0.2">
      <c r="M5335" s="168" t="s">
        <v>63</v>
      </c>
      <c r="N5335" s="14" t="s">
        <v>64</v>
      </c>
      <c r="O5335" s="167">
        <v>43297</v>
      </c>
      <c r="P5335" s="14">
        <v>22</v>
      </c>
      <c r="Q5335" s="14">
        <f t="shared" si="175"/>
        <v>0</v>
      </c>
      <c r="R5335" s="169">
        <f t="shared" si="176"/>
        <v>0</v>
      </c>
    </row>
    <row r="5336" spans="13:18" x14ac:dyDescent="0.2">
      <c r="M5336" s="168" t="s">
        <v>63</v>
      </c>
      <c r="N5336" s="14" t="s">
        <v>64</v>
      </c>
      <c r="O5336" s="167">
        <v>43298</v>
      </c>
      <c r="P5336" s="14">
        <v>23.1</v>
      </c>
      <c r="Q5336" s="14">
        <f t="shared" si="175"/>
        <v>0</v>
      </c>
      <c r="R5336" s="169">
        <f t="shared" si="176"/>
        <v>0</v>
      </c>
    </row>
    <row r="5337" spans="13:18" x14ac:dyDescent="0.2">
      <c r="M5337" s="168" t="s">
        <v>63</v>
      </c>
      <c r="N5337" s="14" t="s">
        <v>64</v>
      </c>
      <c r="O5337" s="167">
        <v>43299</v>
      </c>
      <c r="P5337" s="14">
        <v>21.6</v>
      </c>
      <c r="Q5337" s="14">
        <f t="shared" si="175"/>
        <v>0</v>
      </c>
      <c r="R5337" s="169">
        <f t="shared" si="176"/>
        <v>0</v>
      </c>
    </row>
    <row r="5338" spans="13:18" x14ac:dyDescent="0.2">
      <c r="M5338" s="168" t="s">
        <v>63</v>
      </c>
      <c r="N5338" s="14" t="s">
        <v>64</v>
      </c>
      <c r="O5338" s="167">
        <v>43300</v>
      </c>
      <c r="P5338" s="14">
        <v>21.2</v>
      </c>
      <c r="Q5338" s="14">
        <f t="shared" si="175"/>
        <v>0</v>
      </c>
      <c r="R5338" s="169">
        <f t="shared" si="176"/>
        <v>0</v>
      </c>
    </row>
    <row r="5339" spans="13:18" x14ac:dyDescent="0.2">
      <c r="M5339" s="168" t="s">
        <v>63</v>
      </c>
      <c r="N5339" s="14" t="s">
        <v>64</v>
      </c>
      <c r="O5339" s="167">
        <v>43301</v>
      </c>
      <c r="P5339" s="14">
        <v>23.3</v>
      </c>
      <c r="Q5339" s="14">
        <f t="shared" si="175"/>
        <v>0</v>
      </c>
      <c r="R5339" s="169">
        <f t="shared" si="176"/>
        <v>0</v>
      </c>
    </row>
    <row r="5340" spans="13:18" x14ac:dyDescent="0.2">
      <c r="M5340" s="168" t="s">
        <v>63</v>
      </c>
      <c r="N5340" s="14" t="s">
        <v>64</v>
      </c>
      <c r="O5340" s="167">
        <v>43302</v>
      </c>
      <c r="P5340" s="14">
        <v>21.6</v>
      </c>
      <c r="Q5340" s="14">
        <f t="shared" si="175"/>
        <v>0</v>
      </c>
      <c r="R5340" s="169">
        <f t="shared" si="176"/>
        <v>0</v>
      </c>
    </row>
    <row r="5341" spans="13:18" x14ac:dyDescent="0.2">
      <c r="M5341" s="168" t="s">
        <v>63</v>
      </c>
      <c r="N5341" s="14" t="s">
        <v>64</v>
      </c>
      <c r="O5341" s="167">
        <v>43303</v>
      </c>
      <c r="P5341" s="14">
        <v>20.5</v>
      </c>
      <c r="Q5341" s="14">
        <f t="shared" si="175"/>
        <v>0</v>
      </c>
      <c r="R5341" s="169">
        <f t="shared" si="176"/>
        <v>0</v>
      </c>
    </row>
    <row r="5342" spans="13:18" x14ac:dyDescent="0.2">
      <c r="M5342" s="168" t="s">
        <v>63</v>
      </c>
      <c r="N5342" s="14" t="s">
        <v>64</v>
      </c>
      <c r="O5342" s="167">
        <v>43304</v>
      </c>
      <c r="P5342" s="14">
        <v>22.4</v>
      </c>
      <c r="Q5342" s="14">
        <f t="shared" si="175"/>
        <v>0</v>
      </c>
      <c r="R5342" s="169">
        <f t="shared" si="176"/>
        <v>0</v>
      </c>
    </row>
    <row r="5343" spans="13:18" x14ac:dyDescent="0.2">
      <c r="M5343" s="168" t="s">
        <v>63</v>
      </c>
      <c r="N5343" s="14" t="s">
        <v>64</v>
      </c>
      <c r="O5343" s="167">
        <v>43305</v>
      </c>
      <c r="P5343" s="14">
        <v>23.7</v>
      </c>
      <c r="Q5343" s="14">
        <f t="shared" si="175"/>
        <v>0</v>
      </c>
      <c r="R5343" s="169">
        <f t="shared" si="176"/>
        <v>0</v>
      </c>
    </row>
    <row r="5344" spans="13:18" x14ac:dyDescent="0.2">
      <c r="M5344" s="168" t="s">
        <v>63</v>
      </c>
      <c r="N5344" s="14" t="s">
        <v>64</v>
      </c>
      <c r="O5344" s="167">
        <v>43306</v>
      </c>
      <c r="P5344" s="14">
        <v>24</v>
      </c>
      <c r="Q5344" s="14">
        <f t="shared" si="175"/>
        <v>0</v>
      </c>
      <c r="R5344" s="169">
        <f t="shared" si="176"/>
        <v>0</v>
      </c>
    </row>
    <row r="5345" spans="13:18" x14ac:dyDescent="0.2">
      <c r="M5345" s="168" t="s">
        <v>63</v>
      </c>
      <c r="N5345" s="14" t="s">
        <v>64</v>
      </c>
      <c r="O5345" s="167">
        <v>43307</v>
      </c>
      <c r="P5345" s="14">
        <v>24</v>
      </c>
      <c r="Q5345" s="14">
        <f t="shared" si="175"/>
        <v>0</v>
      </c>
      <c r="R5345" s="169">
        <f t="shared" si="176"/>
        <v>0</v>
      </c>
    </row>
    <row r="5346" spans="13:18" x14ac:dyDescent="0.2">
      <c r="M5346" s="168" t="s">
        <v>63</v>
      </c>
      <c r="N5346" s="14" t="s">
        <v>64</v>
      </c>
      <c r="O5346" s="167">
        <v>43308</v>
      </c>
      <c r="P5346" s="14">
        <v>25.6</v>
      </c>
      <c r="Q5346" s="14">
        <f t="shared" si="175"/>
        <v>0</v>
      </c>
      <c r="R5346" s="169">
        <f t="shared" si="176"/>
        <v>0</v>
      </c>
    </row>
    <row r="5347" spans="13:18" x14ac:dyDescent="0.2">
      <c r="M5347" s="168" t="s">
        <v>63</v>
      </c>
      <c r="N5347" s="14" t="s">
        <v>64</v>
      </c>
      <c r="O5347" s="167">
        <v>43309</v>
      </c>
      <c r="P5347" s="14">
        <v>22.2</v>
      </c>
      <c r="Q5347" s="14">
        <f t="shared" si="175"/>
        <v>0</v>
      </c>
      <c r="R5347" s="169">
        <f t="shared" si="176"/>
        <v>0</v>
      </c>
    </row>
    <row r="5348" spans="13:18" x14ac:dyDescent="0.2">
      <c r="M5348" s="168" t="s">
        <v>63</v>
      </c>
      <c r="N5348" s="14" t="s">
        <v>64</v>
      </c>
      <c r="O5348" s="167">
        <v>43310</v>
      </c>
      <c r="P5348" s="14">
        <v>21.8</v>
      </c>
      <c r="Q5348" s="14">
        <f t="shared" si="175"/>
        <v>0</v>
      </c>
      <c r="R5348" s="169">
        <f t="shared" si="176"/>
        <v>0</v>
      </c>
    </row>
    <row r="5349" spans="13:18" x14ac:dyDescent="0.2">
      <c r="M5349" s="168" t="s">
        <v>63</v>
      </c>
      <c r="N5349" s="14" t="s">
        <v>64</v>
      </c>
      <c r="O5349" s="167">
        <v>43311</v>
      </c>
      <c r="P5349" s="14">
        <v>20.100000000000001</v>
      </c>
      <c r="Q5349" s="14">
        <f t="shared" si="175"/>
        <v>0</v>
      </c>
      <c r="R5349" s="169">
        <f t="shared" si="176"/>
        <v>0</v>
      </c>
    </row>
    <row r="5350" spans="13:18" x14ac:dyDescent="0.2">
      <c r="M5350" s="168" t="s">
        <v>63</v>
      </c>
      <c r="N5350" s="14" t="s">
        <v>64</v>
      </c>
      <c r="O5350" s="167">
        <v>43312</v>
      </c>
      <c r="P5350" s="14">
        <v>23.4</v>
      </c>
      <c r="Q5350" s="14">
        <f t="shared" si="175"/>
        <v>0</v>
      </c>
      <c r="R5350" s="169">
        <f t="shared" si="176"/>
        <v>0</v>
      </c>
    </row>
    <row r="5351" spans="13:18" x14ac:dyDescent="0.2">
      <c r="M5351" s="168" t="s">
        <v>63</v>
      </c>
      <c r="N5351" s="14" t="s">
        <v>64</v>
      </c>
      <c r="O5351" s="167">
        <v>43313</v>
      </c>
      <c r="P5351" s="14">
        <v>21.9</v>
      </c>
      <c r="Q5351" s="14">
        <f t="shared" si="175"/>
        <v>0</v>
      </c>
      <c r="R5351" s="169">
        <f t="shared" si="176"/>
        <v>0</v>
      </c>
    </row>
    <row r="5352" spans="13:18" x14ac:dyDescent="0.2">
      <c r="M5352" s="168" t="s">
        <v>63</v>
      </c>
      <c r="N5352" s="14" t="s">
        <v>64</v>
      </c>
      <c r="O5352" s="167">
        <v>43314</v>
      </c>
      <c r="P5352" s="14">
        <v>18.899999999999999</v>
      </c>
      <c r="Q5352" s="14">
        <f t="shared" si="175"/>
        <v>0</v>
      </c>
      <c r="R5352" s="169">
        <f t="shared" si="176"/>
        <v>0</v>
      </c>
    </row>
    <row r="5353" spans="13:18" x14ac:dyDescent="0.2">
      <c r="M5353" s="168" t="s">
        <v>63</v>
      </c>
      <c r="N5353" s="14" t="s">
        <v>64</v>
      </c>
      <c r="O5353" s="167">
        <v>43315</v>
      </c>
      <c r="P5353" s="14">
        <v>18.7</v>
      </c>
      <c r="Q5353" s="14">
        <f t="shared" si="175"/>
        <v>0</v>
      </c>
      <c r="R5353" s="169">
        <f t="shared" si="176"/>
        <v>0</v>
      </c>
    </row>
    <row r="5354" spans="13:18" x14ac:dyDescent="0.2">
      <c r="M5354" s="168" t="s">
        <v>63</v>
      </c>
      <c r="N5354" s="14" t="s">
        <v>64</v>
      </c>
      <c r="O5354" s="167">
        <v>43316</v>
      </c>
      <c r="P5354" s="14">
        <v>19.3</v>
      </c>
      <c r="Q5354" s="14">
        <f t="shared" si="175"/>
        <v>0</v>
      </c>
      <c r="R5354" s="169">
        <f t="shared" si="176"/>
        <v>0</v>
      </c>
    </row>
    <row r="5355" spans="13:18" x14ac:dyDescent="0.2">
      <c r="M5355" s="168" t="s">
        <v>63</v>
      </c>
      <c r="N5355" s="14" t="s">
        <v>64</v>
      </c>
      <c r="O5355" s="167">
        <v>43317</v>
      </c>
      <c r="P5355" s="14">
        <v>18.3</v>
      </c>
      <c r="Q5355" s="14">
        <f t="shared" si="175"/>
        <v>0</v>
      </c>
      <c r="R5355" s="169">
        <f t="shared" si="176"/>
        <v>0</v>
      </c>
    </row>
    <row r="5356" spans="13:18" x14ac:dyDescent="0.2">
      <c r="M5356" s="168" t="s">
        <v>63</v>
      </c>
      <c r="N5356" s="14" t="s">
        <v>64</v>
      </c>
      <c r="O5356" s="167">
        <v>43318</v>
      </c>
      <c r="P5356" s="14">
        <v>16</v>
      </c>
      <c r="Q5356" s="14">
        <f t="shared" si="175"/>
        <v>1</v>
      </c>
      <c r="R5356" s="169">
        <f t="shared" si="176"/>
        <v>0.33333333333333331</v>
      </c>
    </row>
    <row r="5357" spans="13:18" x14ac:dyDescent="0.2">
      <c r="M5357" s="168" t="s">
        <v>63</v>
      </c>
      <c r="N5357" s="14" t="s">
        <v>64</v>
      </c>
      <c r="O5357" s="167">
        <v>43319</v>
      </c>
      <c r="P5357" s="14">
        <v>18</v>
      </c>
      <c r="Q5357" s="14">
        <f t="shared" si="175"/>
        <v>0</v>
      </c>
      <c r="R5357" s="169">
        <f t="shared" si="176"/>
        <v>0.33333333333333331</v>
      </c>
    </row>
    <row r="5358" spans="13:18" x14ac:dyDescent="0.2">
      <c r="M5358" s="168" t="s">
        <v>63</v>
      </c>
      <c r="N5358" s="14" t="s">
        <v>64</v>
      </c>
      <c r="O5358" s="167">
        <v>43320</v>
      </c>
      <c r="P5358" s="14">
        <v>18.100000000000001</v>
      </c>
      <c r="Q5358" s="14">
        <f t="shared" si="175"/>
        <v>0</v>
      </c>
      <c r="R5358" s="169">
        <f t="shared" si="176"/>
        <v>0.33333333333333331</v>
      </c>
    </row>
    <row r="5359" spans="13:18" x14ac:dyDescent="0.2">
      <c r="M5359" s="168" t="s">
        <v>63</v>
      </c>
      <c r="N5359" s="14" t="s">
        <v>64</v>
      </c>
      <c r="O5359" s="167">
        <v>43321</v>
      </c>
      <c r="P5359" s="14">
        <v>20.6</v>
      </c>
      <c r="Q5359" s="14">
        <f t="shared" si="175"/>
        <v>0</v>
      </c>
      <c r="R5359" s="169">
        <f t="shared" si="176"/>
        <v>0</v>
      </c>
    </row>
    <row r="5360" spans="13:18" x14ac:dyDescent="0.2">
      <c r="M5360" s="168" t="s">
        <v>63</v>
      </c>
      <c r="N5360" s="14" t="s">
        <v>64</v>
      </c>
      <c r="O5360" s="167">
        <v>43323</v>
      </c>
      <c r="P5360" s="14">
        <v>14.9</v>
      </c>
      <c r="Q5360" s="14">
        <f t="shared" si="175"/>
        <v>2.0999999999999996</v>
      </c>
      <c r="R5360" s="169">
        <f t="shared" si="176"/>
        <v>0.69999999999999984</v>
      </c>
    </row>
    <row r="5361" spans="13:18" x14ac:dyDescent="0.2">
      <c r="M5361" s="168" t="s">
        <v>63</v>
      </c>
      <c r="N5361" s="14" t="s">
        <v>64</v>
      </c>
      <c r="O5361" s="167">
        <v>43324</v>
      </c>
      <c r="P5361" s="14">
        <v>10.3</v>
      </c>
      <c r="Q5361" s="14">
        <f t="shared" si="175"/>
        <v>6.6999999999999993</v>
      </c>
      <c r="R5361" s="169">
        <f t="shared" si="176"/>
        <v>2.9333333333333331</v>
      </c>
    </row>
    <row r="5362" spans="13:18" x14ac:dyDescent="0.2">
      <c r="M5362" s="168" t="s">
        <v>63</v>
      </c>
      <c r="N5362" s="14" t="s">
        <v>64</v>
      </c>
      <c r="O5362" s="167">
        <v>43325</v>
      </c>
      <c r="P5362" s="14">
        <v>12.2</v>
      </c>
      <c r="Q5362" s="14">
        <f t="shared" si="175"/>
        <v>4.8000000000000007</v>
      </c>
      <c r="R5362" s="169">
        <f t="shared" si="176"/>
        <v>4.5333333333333332</v>
      </c>
    </row>
    <row r="5363" spans="13:18" x14ac:dyDescent="0.2">
      <c r="M5363" s="168" t="s">
        <v>63</v>
      </c>
      <c r="N5363" s="14" t="s">
        <v>64</v>
      </c>
      <c r="O5363" s="167">
        <v>43326</v>
      </c>
      <c r="P5363" s="14">
        <v>13.2</v>
      </c>
      <c r="Q5363" s="14">
        <f t="shared" si="175"/>
        <v>3.8000000000000007</v>
      </c>
      <c r="R5363" s="169">
        <f t="shared" si="176"/>
        <v>5.1000000000000005</v>
      </c>
    </row>
    <row r="5364" spans="13:18" x14ac:dyDescent="0.2">
      <c r="M5364" s="168" t="s">
        <v>63</v>
      </c>
      <c r="N5364" s="14" t="s">
        <v>64</v>
      </c>
      <c r="O5364" s="167">
        <v>43327</v>
      </c>
      <c r="P5364" s="14">
        <v>14.4</v>
      </c>
      <c r="Q5364" s="14">
        <f t="shared" si="175"/>
        <v>2.5999999999999996</v>
      </c>
      <c r="R5364" s="169">
        <f t="shared" si="176"/>
        <v>3.7333333333333338</v>
      </c>
    </row>
    <row r="5365" spans="13:18" x14ac:dyDescent="0.2">
      <c r="M5365" s="168" t="s">
        <v>63</v>
      </c>
      <c r="N5365" s="14" t="s">
        <v>64</v>
      </c>
      <c r="O5365" s="167">
        <v>43328</v>
      </c>
      <c r="P5365" s="14">
        <v>17.5</v>
      </c>
      <c r="Q5365" s="14">
        <f t="shared" si="175"/>
        <v>0</v>
      </c>
      <c r="R5365" s="169">
        <f t="shared" si="176"/>
        <v>2.1333333333333333</v>
      </c>
    </row>
    <row r="5366" spans="13:18" x14ac:dyDescent="0.2">
      <c r="M5366" s="168" t="s">
        <v>63</v>
      </c>
      <c r="N5366" s="14" t="s">
        <v>64</v>
      </c>
      <c r="O5366" s="167">
        <v>43329</v>
      </c>
      <c r="P5366" s="14">
        <v>16.2</v>
      </c>
      <c r="Q5366" s="14">
        <f t="shared" si="175"/>
        <v>0.80000000000000071</v>
      </c>
      <c r="R5366" s="169">
        <f t="shared" si="176"/>
        <v>1.1333333333333335</v>
      </c>
    </row>
    <row r="5367" spans="13:18" x14ac:dyDescent="0.2">
      <c r="M5367" s="168" t="s">
        <v>63</v>
      </c>
      <c r="N5367" s="14" t="s">
        <v>64</v>
      </c>
      <c r="O5367" s="167">
        <v>43330</v>
      </c>
      <c r="P5367" s="14">
        <v>13.8</v>
      </c>
      <c r="Q5367" s="14">
        <f t="shared" si="175"/>
        <v>3.1999999999999993</v>
      </c>
      <c r="R5367" s="169">
        <f t="shared" si="176"/>
        <v>1.3333333333333333</v>
      </c>
    </row>
    <row r="5368" spans="13:18" x14ac:dyDescent="0.2">
      <c r="M5368" s="168" t="s">
        <v>63</v>
      </c>
      <c r="N5368" s="14" t="s">
        <v>64</v>
      </c>
      <c r="O5368" s="167">
        <v>43331</v>
      </c>
      <c r="P5368" s="14">
        <v>15.6</v>
      </c>
      <c r="Q5368" s="14">
        <f t="shared" si="175"/>
        <v>1.4000000000000004</v>
      </c>
      <c r="R5368" s="169">
        <f t="shared" si="176"/>
        <v>1.8</v>
      </c>
    </row>
    <row r="5369" spans="13:18" x14ac:dyDescent="0.2">
      <c r="M5369" s="168" t="s">
        <v>63</v>
      </c>
      <c r="N5369" s="14" t="s">
        <v>64</v>
      </c>
      <c r="O5369" s="167">
        <v>43332</v>
      </c>
      <c r="P5369" s="14">
        <v>12.1</v>
      </c>
      <c r="Q5369" s="14">
        <f t="shared" si="175"/>
        <v>4.9000000000000004</v>
      </c>
      <c r="R5369" s="169">
        <f t="shared" si="176"/>
        <v>3.1666666666666665</v>
      </c>
    </row>
    <row r="5370" spans="13:18" x14ac:dyDescent="0.2">
      <c r="M5370" s="168" t="s">
        <v>63</v>
      </c>
      <c r="N5370" s="14" t="s">
        <v>64</v>
      </c>
      <c r="O5370" s="167">
        <v>43333</v>
      </c>
      <c r="P5370" s="14">
        <v>11.8</v>
      </c>
      <c r="Q5370" s="14">
        <f t="shared" si="175"/>
        <v>5.1999999999999993</v>
      </c>
      <c r="R5370" s="169">
        <f t="shared" si="176"/>
        <v>3.8333333333333335</v>
      </c>
    </row>
    <row r="5371" spans="13:18" x14ac:dyDescent="0.2">
      <c r="M5371" s="168" t="s">
        <v>63</v>
      </c>
      <c r="N5371" s="14" t="s">
        <v>64</v>
      </c>
      <c r="O5371" s="167">
        <v>43334</v>
      </c>
      <c r="P5371" s="14">
        <v>14.2</v>
      </c>
      <c r="Q5371" s="14">
        <f t="shared" si="175"/>
        <v>2.8000000000000007</v>
      </c>
      <c r="R5371" s="169">
        <f t="shared" si="176"/>
        <v>4.3</v>
      </c>
    </row>
    <row r="5372" spans="13:18" x14ac:dyDescent="0.2">
      <c r="M5372" s="168" t="s">
        <v>63</v>
      </c>
      <c r="N5372" s="14" t="s">
        <v>64</v>
      </c>
      <c r="O5372" s="167">
        <v>43335</v>
      </c>
      <c r="P5372" s="14">
        <v>15.7</v>
      </c>
      <c r="Q5372" s="14">
        <f t="shared" si="175"/>
        <v>1.3000000000000007</v>
      </c>
      <c r="R5372" s="169">
        <f t="shared" si="176"/>
        <v>3.1</v>
      </c>
    </row>
    <row r="5373" spans="13:18" x14ac:dyDescent="0.2">
      <c r="M5373" s="168" t="s">
        <v>63</v>
      </c>
      <c r="N5373" s="14" t="s">
        <v>64</v>
      </c>
      <c r="O5373" s="167">
        <v>43336</v>
      </c>
      <c r="P5373" s="14">
        <v>13.5</v>
      </c>
      <c r="Q5373" s="14">
        <f t="shared" si="175"/>
        <v>3.5</v>
      </c>
      <c r="R5373" s="169">
        <f t="shared" si="176"/>
        <v>2.5333333333333337</v>
      </c>
    </row>
    <row r="5374" spans="13:18" x14ac:dyDescent="0.2">
      <c r="M5374" s="168" t="s">
        <v>63</v>
      </c>
      <c r="N5374" s="14" t="s">
        <v>64</v>
      </c>
      <c r="O5374" s="167">
        <v>43337</v>
      </c>
      <c r="P5374" s="14">
        <v>11.8</v>
      </c>
      <c r="Q5374" s="14">
        <f t="shared" si="175"/>
        <v>5.1999999999999993</v>
      </c>
      <c r="R5374" s="169">
        <f t="shared" si="176"/>
        <v>3.3333333333333335</v>
      </c>
    </row>
    <row r="5375" spans="13:18" x14ac:dyDescent="0.2">
      <c r="M5375" s="168" t="s">
        <v>63</v>
      </c>
      <c r="N5375" s="14" t="s">
        <v>64</v>
      </c>
      <c r="O5375" s="167">
        <v>43338</v>
      </c>
      <c r="P5375" s="14">
        <v>9</v>
      </c>
      <c r="Q5375" s="14">
        <f t="shared" si="175"/>
        <v>8</v>
      </c>
      <c r="R5375" s="169">
        <f t="shared" si="176"/>
        <v>5.5666666666666664</v>
      </c>
    </row>
    <row r="5376" spans="13:18" x14ac:dyDescent="0.2">
      <c r="M5376" s="168" t="s">
        <v>63</v>
      </c>
      <c r="N5376" s="14" t="s">
        <v>64</v>
      </c>
      <c r="O5376" s="167">
        <v>43339</v>
      </c>
      <c r="P5376" s="14">
        <v>11.5</v>
      </c>
      <c r="Q5376" s="14">
        <f t="shared" si="175"/>
        <v>5.5</v>
      </c>
      <c r="R5376" s="169">
        <f t="shared" si="176"/>
        <v>6.2333333333333334</v>
      </c>
    </row>
    <row r="5377" spans="13:18" x14ac:dyDescent="0.2">
      <c r="M5377" s="168" t="s">
        <v>63</v>
      </c>
      <c r="N5377" s="14" t="s">
        <v>64</v>
      </c>
      <c r="O5377" s="167">
        <v>43340</v>
      </c>
      <c r="P5377" s="14">
        <v>13.4</v>
      </c>
      <c r="Q5377" s="14">
        <f t="shared" si="175"/>
        <v>3.5999999999999996</v>
      </c>
      <c r="R5377" s="169">
        <f t="shared" si="176"/>
        <v>5.7</v>
      </c>
    </row>
    <row r="5378" spans="13:18" x14ac:dyDescent="0.2">
      <c r="M5378" s="168" t="s">
        <v>63</v>
      </c>
      <c r="N5378" s="14" t="s">
        <v>64</v>
      </c>
      <c r="O5378" s="167">
        <v>43341</v>
      </c>
      <c r="P5378" s="14">
        <v>13.3</v>
      </c>
      <c r="Q5378" s="14">
        <f t="shared" si="175"/>
        <v>3.6999999999999993</v>
      </c>
      <c r="R5378" s="169">
        <f t="shared" si="176"/>
        <v>4.2666666666666666</v>
      </c>
    </row>
    <row r="5379" spans="13:18" x14ac:dyDescent="0.2">
      <c r="M5379" s="168" t="s">
        <v>63</v>
      </c>
      <c r="N5379" s="14" t="s">
        <v>64</v>
      </c>
      <c r="O5379" s="167">
        <v>43342</v>
      </c>
      <c r="P5379" s="14">
        <v>13.3</v>
      </c>
      <c r="Q5379" s="14">
        <f t="shared" si="175"/>
        <v>3.6999999999999993</v>
      </c>
      <c r="R5379" s="169">
        <f t="shared" si="176"/>
        <v>3.6666666666666661</v>
      </c>
    </row>
    <row r="5380" spans="13:18" x14ac:dyDescent="0.2">
      <c r="M5380" s="168" t="s">
        <v>63</v>
      </c>
      <c r="N5380" s="14" t="s">
        <v>64</v>
      </c>
      <c r="O5380" s="167">
        <v>43343</v>
      </c>
      <c r="P5380" s="14">
        <v>11.8</v>
      </c>
      <c r="Q5380" s="14">
        <f t="shared" si="175"/>
        <v>5.1999999999999993</v>
      </c>
      <c r="R5380" s="169">
        <f t="shared" si="176"/>
        <v>4.1999999999999993</v>
      </c>
    </row>
    <row r="5381" spans="13:18" x14ac:dyDescent="0.2">
      <c r="M5381" s="168" t="s">
        <v>63</v>
      </c>
      <c r="N5381" s="14" t="s">
        <v>64</v>
      </c>
      <c r="O5381" s="167">
        <v>43344</v>
      </c>
      <c r="P5381" s="14">
        <v>12.8</v>
      </c>
      <c r="Q5381" s="14">
        <f t="shared" si="175"/>
        <v>4.1999999999999993</v>
      </c>
      <c r="R5381" s="169">
        <f t="shared" si="176"/>
        <v>4.3666666666666663</v>
      </c>
    </row>
    <row r="5382" spans="13:18" x14ac:dyDescent="0.2">
      <c r="M5382" s="168" t="s">
        <v>63</v>
      </c>
      <c r="N5382" s="14" t="s">
        <v>64</v>
      </c>
      <c r="O5382" s="167">
        <v>43345</v>
      </c>
      <c r="P5382" s="14">
        <v>15</v>
      </c>
      <c r="Q5382" s="14">
        <f t="shared" si="175"/>
        <v>2</v>
      </c>
      <c r="R5382" s="169">
        <f t="shared" si="176"/>
        <v>3.7999999999999994</v>
      </c>
    </row>
    <row r="5383" spans="13:18" x14ac:dyDescent="0.2">
      <c r="M5383" s="168" t="s">
        <v>63</v>
      </c>
      <c r="N5383" s="14" t="s">
        <v>64</v>
      </c>
      <c r="O5383" s="167">
        <v>43346</v>
      </c>
      <c r="P5383" s="14">
        <v>15.3</v>
      </c>
      <c r="Q5383" s="14">
        <f t="shared" si="175"/>
        <v>1.6999999999999993</v>
      </c>
      <c r="R5383" s="169">
        <f t="shared" si="176"/>
        <v>2.6333333333333329</v>
      </c>
    </row>
    <row r="5384" spans="13:18" x14ac:dyDescent="0.2">
      <c r="M5384" s="168" t="s">
        <v>63</v>
      </c>
      <c r="N5384" s="14" t="s">
        <v>64</v>
      </c>
      <c r="O5384" s="167">
        <v>43347</v>
      </c>
      <c r="P5384" s="14">
        <v>13.8</v>
      </c>
      <c r="Q5384" s="14">
        <f t="shared" si="175"/>
        <v>3.1999999999999993</v>
      </c>
      <c r="R5384" s="169">
        <f t="shared" si="176"/>
        <v>2.2999999999999994</v>
      </c>
    </row>
    <row r="5385" spans="13:18" x14ac:dyDescent="0.2">
      <c r="M5385" s="168" t="s">
        <v>63</v>
      </c>
      <c r="N5385" s="14" t="s">
        <v>64</v>
      </c>
      <c r="O5385" s="167">
        <v>43348</v>
      </c>
      <c r="P5385" s="14">
        <v>14.9</v>
      </c>
      <c r="Q5385" s="14">
        <f t="shared" si="175"/>
        <v>2.0999999999999996</v>
      </c>
      <c r="R5385" s="169">
        <f t="shared" si="176"/>
        <v>2.3333333333333326</v>
      </c>
    </row>
    <row r="5386" spans="13:18" x14ac:dyDescent="0.2">
      <c r="M5386" s="168" t="s">
        <v>63</v>
      </c>
      <c r="N5386" s="14" t="s">
        <v>64</v>
      </c>
      <c r="O5386" s="167">
        <v>43349</v>
      </c>
      <c r="P5386" s="14">
        <v>14.4</v>
      </c>
      <c r="Q5386" s="14">
        <f t="shared" si="175"/>
        <v>2.5999999999999996</v>
      </c>
      <c r="R5386" s="169">
        <f t="shared" si="176"/>
        <v>2.6333333333333329</v>
      </c>
    </row>
    <row r="5387" spans="13:18" x14ac:dyDescent="0.2">
      <c r="M5387" s="168" t="s">
        <v>63</v>
      </c>
      <c r="N5387" s="14" t="s">
        <v>64</v>
      </c>
      <c r="O5387" s="167">
        <v>43350</v>
      </c>
      <c r="P5387" s="14">
        <v>14.5</v>
      </c>
      <c r="Q5387" s="14">
        <f t="shared" si="175"/>
        <v>2.5</v>
      </c>
      <c r="R5387" s="169">
        <f t="shared" si="176"/>
        <v>2.4</v>
      </c>
    </row>
    <row r="5388" spans="13:18" x14ac:dyDescent="0.2">
      <c r="M5388" s="168" t="s">
        <v>63</v>
      </c>
      <c r="N5388" s="14" t="s">
        <v>64</v>
      </c>
      <c r="O5388" s="167">
        <v>43351</v>
      </c>
      <c r="P5388" s="14">
        <v>14.4</v>
      </c>
      <c r="Q5388" s="14">
        <f t="shared" si="175"/>
        <v>2.5999999999999996</v>
      </c>
      <c r="R5388" s="169">
        <f t="shared" si="176"/>
        <v>2.5666666666666664</v>
      </c>
    </row>
    <row r="5389" spans="13:18" x14ac:dyDescent="0.2">
      <c r="M5389" s="168" t="s">
        <v>63</v>
      </c>
      <c r="N5389" s="14" t="s">
        <v>64</v>
      </c>
      <c r="O5389" s="167">
        <v>43352</v>
      </c>
      <c r="P5389" s="14">
        <v>13.3</v>
      </c>
      <c r="Q5389" s="14">
        <f t="shared" ref="Q5389:Q5452" si="177">IF($D$45&gt;P5389,$D$45-P5389,0)</f>
        <v>3.6999999999999993</v>
      </c>
      <c r="R5389" s="169">
        <f t="shared" si="176"/>
        <v>2.9333333333333331</v>
      </c>
    </row>
    <row r="5390" spans="13:18" x14ac:dyDescent="0.2">
      <c r="M5390" s="168" t="s">
        <v>63</v>
      </c>
      <c r="N5390" s="14" t="s">
        <v>64</v>
      </c>
      <c r="O5390" s="167">
        <v>43353</v>
      </c>
      <c r="P5390" s="14">
        <v>13.9</v>
      </c>
      <c r="Q5390" s="14">
        <f t="shared" si="177"/>
        <v>3.0999999999999996</v>
      </c>
      <c r="R5390" s="169">
        <f t="shared" si="176"/>
        <v>3.1333333333333329</v>
      </c>
    </row>
    <row r="5391" spans="13:18" x14ac:dyDescent="0.2">
      <c r="M5391" s="168" t="s">
        <v>63</v>
      </c>
      <c r="N5391" s="14" t="s">
        <v>64</v>
      </c>
      <c r="O5391" s="167">
        <v>43354</v>
      </c>
      <c r="P5391" s="14">
        <v>11.2</v>
      </c>
      <c r="Q5391" s="14">
        <f t="shared" si="177"/>
        <v>5.8000000000000007</v>
      </c>
      <c r="R5391" s="169">
        <f t="shared" ref="R5391:R5454" si="178">AVERAGE(Q5389:Q5391)</f>
        <v>4.2</v>
      </c>
    </row>
    <row r="5392" spans="13:18" x14ac:dyDescent="0.2">
      <c r="M5392" s="168" t="s">
        <v>63</v>
      </c>
      <c r="N5392" s="14" t="s">
        <v>64</v>
      </c>
      <c r="O5392" s="167">
        <v>43355</v>
      </c>
      <c r="P5392" s="14">
        <v>11.9</v>
      </c>
      <c r="Q5392" s="14">
        <f t="shared" si="177"/>
        <v>5.0999999999999996</v>
      </c>
      <c r="R5392" s="169">
        <f t="shared" si="178"/>
        <v>4.666666666666667</v>
      </c>
    </row>
    <row r="5393" spans="13:18" x14ac:dyDescent="0.2">
      <c r="M5393" s="168" t="s">
        <v>63</v>
      </c>
      <c r="N5393" s="14" t="s">
        <v>64</v>
      </c>
      <c r="O5393" s="167">
        <v>43356</v>
      </c>
      <c r="P5393" s="14">
        <v>11.3</v>
      </c>
      <c r="Q5393" s="14">
        <f t="shared" si="177"/>
        <v>5.6999999999999993</v>
      </c>
      <c r="R5393" s="169">
        <f t="shared" si="178"/>
        <v>5.5333333333333341</v>
      </c>
    </row>
    <row r="5394" spans="13:18" x14ac:dyDescent="0.2">
      <c r="M5394" s="168" t="s">
        <v>63</v>
      </c>
      <c r="N5394" s="14" t="s">
        <v>64</v>
      </c>
      <c r="O5394" s="167">
        <v>43357</v>
      </c>
      <c r="P5394" s="14">
        <v>11.9</v>
      </c>
      <c r="Q5394" s="14">
        <f t="shared" si="177"/>
        <v>5.0999999999999996</v>
      </c>
      <c r="R5394" s="169">
        <f t="shared" si="178"/>
        <v>5.3</v>
      </c>
    </row>
    <row r="5395" spans="13:18" x14ac:dyDescent="0.2">
      <c r="M5395" s="168" t="s">
        <v>63</v>
      </c>
      <c r="N5395" s="14" t="s">
        <v>64</v>
      </c>
      <c r="O5395" s="167">
        <v>43358</v>
      </c>
      <c r="P5395" s="14">
        <v>10.4</v>
      </c>
      <c r="Q5395" s="14">
        <f t="shared" si="177"/>
        <v>6.6</v>
      </c>
      <c r="R5395" s="169">
        <f t="shared" si="178"/>
        <v>5.8</v>
      </c>
    </row>
    <row r="5396" spans="13:18" x14ac:dyDescent="0.2">
      <c r="M5396" s="168" t="s">
        <v>63</v>
      </c>
      <c r="N5396" s="14" t="s">
        <v>64</v>
      </c>
      <c r="O5396" s="167">
        <v>43359</v>
      </c>
      <c r="P5396" s="14">
        <v>8.1</v>
      </c>
      <c r="Q5396" s="14">
        <f t="shared" si="177"/>
        <v>8.9</v>
      </c>
      <c r="R5396" s="169">
        <f t="shared" si="178"/>
        <v>6.8666666666666671</v>
      </c>
    </row>
    <row r="5397" spans="13:18" x14ac:dyDescent="0.2">
      <c r="M5397" s="168" t="s">
        <v>63</v>
      </c>
      <c r="N5397" s="14" t="s">
        <v>64</v>
      </c>
      <c r="O5397" s="167">
        <v>43360</v>
      </c>
      <c r="P5397" s="14">
        <v>12</v>
      </c>
      <c r="Q5397" s="14">
        <f t="shared" si="177"/>
        <v>5</v>
      </c>
      <c r="R5397" s="169">
        <f t="shared" si="178"/>
        <v>6.833333333333333</v>
      </c>
    </row>
    <row r="5398" spans="13:18" x14ac:dyDescent="0.2">
      <c r="M5398" s="168" t="s">
        <v>63</v>
      </c>
      <c r="N5398" s="14" t="s">
        <v>64</v>
      </c>
      <c r="O5398" s="167">
        <v>43361</v>
      </c>
      <c r="P5398" s="14">
        <v>14.9</v>
      </c>
      <c r="Q5398" s="14">
        <f t="shared" si="177"/>
        <v>2.0999999999999996</v>
      </c>
      <c r="R5398" s="169">
        <f t="shared" si="178"/>
        <v>5.333333333333333</v>
      </c>
    </row>
    <row r="5399" spans="13:18" x14ac:dyDescent="0.2">
      <c r="M5399" s="168" t="s">
        <v>63</v>
      </c>
      <c r="N5399" s="14" t="s">
        <v>64</v>
      </c>
      <c r="O5399" s="167">
        <v>43362</v>
      </c>
      <c r="P5399" s="14">
        <v>17</v>
      </c>
      <c r="Q5399" s="14">
        <f t="shared" si="177"/>
        <v>0</v>
      </c>
      <c r="R5399" s="169">
        <f t="shared" si="178"/>
        <v>2.3666666666666667</v>
      </c>
    </row>
    <row r="5400" spans="13:18" x14ac:dyDescent="0.2">
      <c r="M5400" s="168" t="s">
        <v>63</v>
      </c>
      <c r="N5400" s="14" t="s">
        <v>64</v>
      </c>
      <c r="O5400" s="167">
        <v>43363</v>
      </c>
      <c r="P5400" s="14">
        <v>12.6</v>
      </c>
      <c r="Q5400" s="14">
        <f t="shared" si="177"/>
        <v>4.4000000000000004</v>
      </c>
      <c r="R5400" s="169">
        <f t="shared" si="178"/>
        <v>2.1666666666666665</v>
      </c>
    </row>
    <row r="5401" spans="13:18" x14ac:dyDescent="0.2">
      <c r="M5401" s="168" t="s">
        <v>63</v>
      </c>
      <c r="N5401" s="14" t="s">
        <v>64</v>
      </c>
      <c r="O5401" s="167">
        <v>43364</v>
      </c>
      <c r="P5401" s="14">
        <v>10.6</v>
      </c>
      <c r="Q5401" s="14">
        <f t="shared" si="177"/>
        <v>6.4</v>
      </c>
      <c r="R5401" s="169">
        <f t="shared" si="178"/>
        <v>3.6</v>
      </c>
    </row>
    <row r="5402" spans="13:18" x14ac:dyDescent="0.2">
      <c r="M5402" s="168" t="s">
        <v>63</v>
      </c>
      <c r="N5402" s="14" t="s">
        <v>64</v>
      </c>
      <c r="O5402" s="167">
        <v>43365</v>
      </c>
      <c r="P5402" s="14">
        <v>10.5</v>
      </c>
      <c r="Q5402" s="14">
        <f t="shared" si="177"/>
        <v>6.5</v>
      </c>
      <c r="R5402" s="169">
        <f t="shared" si="178"/>
        <v>5.7666666666666666</v>
      </c>
    </row>
    <row r="5403" spans="13:18" x14ac:dyDescent="0.2">
      <c r="M5403" s="168" t="s">
        <v>63</v>
      </c>
      <c r="N5403" s="14" t="s">
        <v>64</v>
      </c>
      <c r="O5403" s="167">
        <v>43366</v>
      </c>
      <c r="P5403" s="14">
        <v>7.9</v>
      </c>
      <c r="Q5403" s="14">
        <f t="shared" si="177"/>
        <v>9.1</v>
      </c>
      <c r="R5403" s="169">
        <f t="shared" si="178"/>
        <v>7.333333333333333</v>
      </c>
    </row>
    <row r="5404" spans="13:18" x14ac:dyDescent="0.2">
      <c r="M5404" s="168" t="s">
        <v>63</v>
      </c>
      <c r="N5404" s="14" t="s">
        <v>64</v>
      </c>
      <c r="O5404" s="167">
        <v>43367</v>
      </c>
      <c r="P5404" s="14">
        <v>5.9</v>
      </c>
      <c r="Q5404" s="14">
        <f t="shared" si="177"/>
        <v>11.1</v>
      </c>
      <c r="R5404" s="169">
        <f t="shared" si="178"/>
        <v>8.9</v>
      </c>
    </row>
    <row r="5405" spans="13:18" x14ac:dyDescent="0.2">
      <c r="M5405" s="168" t="s">
        <v>63</v>
      </c>
      <c r="N5405" s="14" t="s">
        <v>64</v>
      </c>
      <c r="O5405" s="167">
        <v>43368</v>
      </c>
      <c r="P5405" s="14">
        <v>5.9</v>
      </c>
      <c r="Q5405" s="14">
        <f t="shared" si="177"/>
        <v>11.1</v>
      </c>
      <c r="R5405" s="169">
        <f t="shared" si="178"/>
        <v>10.433333333333332</v>
      </c>
    </row>
    <row r="5406" spans="13:18" x14ac:dyDescent="0.2">
      <c r="M5406" s="168" t="s">
        <v>63</v>
      </c>
      <c r="N5406" s="14" t="s">
        <v>64</v>
      </c>
      <c r="O5406" s="167">
        <v>43369</v>
      </c>
      <c r="P5406" s="14">
        <v>11.7</v>
      </c>
      <c r="Q5406" s="14">
        <f t="shared" si="177"/>
        <v>5.3000000000000007</v>
      </c>
      <c r="R5406" s="169">
        <f t="shared" si="178"/>
        <v>9.1666666666666661</v>
      </c>
    </row>
    <row r="5407" spans="13:18" x14ac:dyDescent="0.2">
      <c r="M5407" s="168" t="s">
        <v>63</v>
      </c>
      <c r="N5407" s="14" t="s">
        <v>64</v>
      </c>
      <c r="O5407" s="167">
        <v>43370</v>
      </c>
      <c r="P5407" s="14">
        <v>6</v>
      </c>
      <c r="Q5407" s="14">
        <f t="shared" si="177"/>
        <v>11</v>
      </c>
      <c r="R5407" s="169">
        <f t="shared" si="178"/>
        <v>9.1333333333333329</v>
      </c>
    </row>
    <row r="5408" spans="13:18" x14ac:dyDescent="0.2">
      <c r="M5408" s="168" t="s">
        <v>63</v>
      </c>
      <c r="N5408" s="14" t="s">
        <v>64</v>
      </c>
      <c r="O5408" s="167">
        <v>43371</v>
      </c>
      <c r="P5408" s="14">
        <v>4.9000000000000004</v>
      </c>
      <c r="Q5408" s="14">
        <f t="shared" si="177"/>
        <v>12.1</v>
      </c>
      <c r="R5408" s="169">
        <f t="shared" si="178"/>
        <v>9.4666666666666668</v>
      </c>
    </row>
    <row r="5409" spans="13:18" x14ac:dyDescent="0.2">
      <c r="M5409" s="168" t="s">
        <v>63</v>
      </c>
      <c r="N5409" s="14" t="s">
        <v>64</v>
      </c>
      <c r="O5409" s="167">
        <v>43372</v>
      </c>
      <c r="P5409" s="14">
        <v>6.2</v>
      </c>
      <c r="Q5409" s="14">
        <f t="shared" si="177"/>
        <v>10.8</v>
      </c>
      <c r="R5409" s="169">
        <f t="shared" si="178"/>
        <v>11.300000000000002</v>
      </c>
    </row>
    <row r="5410" spans="13:18" x14ac:dyDescent="0.2">
      <c r="M5410" s="168" t="s">
        <v>63</v>
      </c>
      <c r="N5410" s="14" t="s">
        <v>64</v>
      </c>
      <c r="O5410" s="167">
        <v>43373</v>
      </c>
      <c r="P5410" s="14">
        <v>8.3000000000000007</v>
      </c>
      <c r="Q5410" s="14">
        <f t="shared" si="177"/>
        <v>8.6999999999999993</v>
      </c>
      <c r="R5410" s="169">
        <f t="shared" si="178"/>
        <v>10.533333333333333</v>
      </c>
    </row>
    <row r="5411" spans="13:18" x14ac:dyDescent="0.2">
      <c r="M5411" s="168" t="s">
        <v>63</v>
      </c>
      <c r="N5411" s="14" t="s">
        <v>64</v>
      </c>
      <c r="O5411" s="167">
        <v>43374</v>
      </c>
      <c r="P5411" s="14">
        <v>3.7</v>
      </c>
      <c r="Q5411" s="14">
        <f t="shared" si="177"/>
        <v>13.3</v>
      </c>
      <c r="R5411" s="169">
        <f t="shared" si="178"/>
        <v>10.933333333333332</v>
      </c>
    </row>
    <row r="5412" spans="13:18" x14ac:dyDescent="0.2">
      <c r="M5412" s="168" t="s">
        <v>63</v>
      </c>
      <c r="N5412" s="14" t="s">
        <v>64</v>
      </c>
      <c r="O5412" s="167">
        <v>43375</v>
      </c>
      <c r="P5412" s="14">
        <v>1.8</v>
      </c>
      <c r="Q5412" s="14">
        <f t="shared" si="177"/>
        <v>15.2</v>
      </c>
      <c r="R5412" s="169">
        <f t="shared" si="178"/>
        <v>12.4</v>
      </c>
    </row>
    <row r="5413" spans="13:18" x14ac:dyDescent="0.2">
      <c r="M5413" s="168" t="s">
        <v>63</v>
      </c>
      <c r="N5413" s="14" t="s">
        <v>64</v>
      </c>
      <c r="O5413" s="167">
        <v>43376</v>
      </c>
      <c r="P5413" s="14">
        <v>5.6</v>
      </c>
      <c r="Q5413" s="14">
        <f t="shared" si="177"/>
        <v>11.4</v>
      </c>
      <c r="R5413" s="169">
        <f t="shared" si="178"/>
        <v>13.299999999999999</v>
      </c>
    </row>
    <row r="5414" spans="13:18" x14ac:dyDescent="0.2">
      <c r="M5414" s="168" t="s">
        <v>63</v>
      </c>
      <c r="N5414" s="14" t="s">
        <v>64</v>
      </c>
      <c r="O5414" s="167">
        <v>43377</v>
      </c>
      <c r="P5414" s="14">
        <v>2.7</v>
      </c>
      <c r="Q5414" s="14">
        <f t="shared" si="177"/>
        <v>14.3</v>
      </c>
      <c r="R5414" s="169">
        <f t="shared" si="178"/>
        <v>13.633333333333335</v>
      </c>
    </row>
    <row r="5415" spans="13:18" x14ac:dyDescent="0.2">
      <c r="M5415" s="168" t="s">
        <v>63</v>
      </c>
      <c r="N5415" s="14" t="s">
        <v>64</v>
      </c>
      <c r="O5415" s="167">
        <v>43378</v>
      </c>
      <c r="P5415" s="14">
        <v>8.9</v>
      </c>
      <c r="Q5415" s="14">
        <f t="shared" si="177"/>
        <v>8.1</v>
      </c>
      <c r="R5415" s="169">
        <f t="shared" si="178"/>
        <v>11.266666666666667</v>
      </c>
    </row>
    <row r="5416" spans="13:18" x14ac:dyDescent="0.2">
      <c r="M5416" s="168" t="s">
        <v>63</v>
      </c>
      <c r="N5416" s="14" t="s">
        <v>64</v>
      </c>
      <c r="O5416" s="167">
        <v>43379</v>
      </c>
      <c r="P5416" s="14">
        <v>5</v>
      </c>
      <c r="Q5416" s="14">
        <f t="shared" si="177"/>
        <v>12</v>
      </c>
      <c r="R5416" s="169">
        <f t="shared" si="178"/>
        <v>11.466666666666667</v>
      </c>
    </row>
    <row r="5417" spans="13:18" x14ac:dyDescent="0.2">
      <c r="M5417" s="168" t="s">
        <v>63</v>
      </c>
      <c r="N5417" s="14" t="s">
        <v>64</v>
      </c>
      <c r="O5417" s="167">
        <v>43380</v>
      </c>
      <c r="P5417" s="14">
        <v>2.6</v>
      </c>
      <c r="Q5417" s="14">
        <f t="shared" si="177"/>
        <v>14.4</v>
      </c>
      <c r="R5417" s="169">
        <f t="shared" si="178"/>
        <v>11.5</v>
      </c>
    </row>
    <row r="5418" spans="13:18" x14ac:dyDescent="0.2">
      <c r="M5418" s="168" t="s">
        <v>63</v>
      </c>
      <c r="N5418" s="14" t="s">
        <v>64</v>
      </c>
      <c r="O5418" s="167">
        <v>43381</v>
      </c>
      <c r="P5418" s="14">
        <v>8.9</v>
      </c>
      <c r="Q5418" s="14">
        <f t="shared" si="177"/>
        <v>8.1</v>
      </c>
      <c r="R5418" s="169">
        <f t="shared" si="178"/>
        <v>11.5</v>
      </c>
    </row>
    <row r="5419" spans="13:18" x14ac:dyDescent="0.2">
      <c r="M5419" s="168" t="s">
        <v>63</v>
      </c>
      <c r="N5419" s="14" t="s">
        <v>64</v>
      </c>
      <c r="O5419" s="167">
        <v>43382</v>
      </c>
      <c r="P5419" s="14">
        <v>12.3</v>
      </c>
      <c r="Q5419" s="14">
        <f t="shared" si="177"/>
        <v>4.6999999999999993</v>
      </c>
      <c r="R5419" s="169">
        <f t="shared" si="178"/>
        <v>9.0666666666666664</v>
      </c>
    </row>
    <row r="5420" spans="13:18" x14ac:dyDescent="0.2">
      <c r="M5420" s="168" t="s">
        <v>63</v>
      </c>
      <c r="N5420" s="14" t="s">
        <v>64</v>
      </c>
      <c r="O5420" s="167">
        <v>43383</v>
      </c>
      <c r="P5420" s="14">
        <v>13.7</v>
      </c>
      <c r="Q5420" s="14">
        <f t="shared" si="177"/>
        <v>3.3000000000000007</v>
      </c>
      <c r="R5420" s="169">
        <f t="shared" si="178"/>
        <v>5.3666666666666671</v>
      </c>
    </row>
    <row r="5421" spans="13:18" x14ac:dyDescent="0.2">
      <c r="M5421" s="168" t="s">
        <v>63</v>
      </c>
      <c r="N5421" s="14" t="s">
        <v>64</v>
      </c>
      <c r="O5421" s="167">
        <v>43384</v>
      </c>
      <c r="P5421" s="14">
        <v>10.7</v>
      </c>
      <c r="Q5421" s="14">
        <f t="shared" si="177"/>
        <v>6.3000000000000007</v>
      </c>
      <c r="R5421" s="169">
        <f t="shared" si="178"/>
        <v>4.7666666666666666</v>
      </c>
    </row>
    <row r="5422" spans="13:18" x14ac:dyDescent="0.2">
      <c r="M5422" s="168" t="s">
        <v>63</v>
      </c>
      <c r="N5422" s="14" t="s">
        <v>64</v>
      </c>
      <c r="O5422" s="167">
        <v>43385</v>
      </c>
      <c r="P5422" s="14">
        <v>9.5</v>
      </c>
      <c r="Q5422" s="14">
        <f t="shared" si="177"/>
        <v>7.5</v>
      </c>
      <c r="R5422" s="169">
        <f t="shared" si="178"/>
        <v>5.7</v>
      </c>
    </row>
    <row r="5423" spans="13:18" x14ac:dyDescent="0.2">
      <c r="M5423" s="168" t="s">
        <v>63</v>
      </c>
      <c r="N5423" s="14" t="s">
        <v>64</v>
      </c>
      <c r="O5423" s="167">
        <v>43386</v>
      </c>
      <c r="P5423" s="14">
        <v>15.6</v>
      </c>
      <c r="Q5423" s="14">
        <f t="shared" si="177"/>
        <v>1.4000000000000004</v>
      </c>
      <c r="R5423" s="169">
        <f t="shared" si="178"/>
        <v>5.0666666666666673</v>
      </c>
    </row>
    <row r="5424" spans="13:18" x14ac:dyDescent="0.2">
      <c r="M5424" s="168" t="s">
        <v>63</v>
      </c>
      <c r="N5424" s="14" t="s">
        <v>64</v>
      </c>
      <c r="O5424" s="167">
        <v>43387</v>
      </c>
      <c r="P5424" s="14">
        <v>15.3</v>
      </c>
      <c r="Q5424" s="14">
        <f t="shared" si="177"/>
        <v>1.6999999999999993</v>
      </c>
      <c r="R5424" s="169">
        <f t="shared" si="178"/>
        <v>3.5333333333333332</v>
      </c>
    </row>
    <row r="5425" spans="13:18" x14ac:dyDescent="0.2">
      <c r="M5425" s="168" t="s">
        <v>63</v>
      </c>
      <c r="N5425" s="14" t="s">
        <v>64</v>
      </c>
      <c r="O5425" s="167">
        <v>43388</v>
      </c>
      <c r="P5425" s="14">
        <v>9.1999999999999993</v>
      </c>
      <c r="Q5425" s="14">
        <f t="shared" si="177"/>
        <v>7.8000000000000007</v>
      </c>
      <c r="R5425" s="169">
        <f t="shared" si="178"/>
        <v>3.6333333333333333</v>
      </c>
    </row>
    <row r="5426" spans="13:18" x14ac:dyDescent="0.2">
      <c r="M5426" s="168" t="s">
        <v>63</v>
      </c>
      <c r="N5426" s="14" t="s">
        <v>64</v>
      </c>
      <c r="O5426" s="167">
        <v>43389</v>
      </c>
      <c r="P5426" s="14">
        <v>4.5999999999999996</v>
      </c>
      <c r="Q5426" s="14">
        <f t="shared" si="177"/>
        <v>12.4</v>
      </c>
      <c r="R5426" s="169">
        <f t="shared" si="178"/>
        <v>7.3</v>
      </c>
    </row>
    <row r="5427" spans="13:18" x14ac:dyDescent="0.2">
      <c r="M5427" s="168" t="s">
        <v>63</v>
      </c>
      <c r="N5427" s="14" t="s">
        <v>64</v>
      </c>
      <c r="O5427" s="167">
        <v>43390</v>
      </c>
      <c r="P5427" s="14">
        <v>10.199999999999999</v>
      </c>
      <c r="Q5427" s="14">
        <f t="shared" si="177"/>
        <v>6.8000000000000007</v>
      </c>
      <c r="R5427" s="169">
        <f t="shared" si="178"/>
        <v>9.0000000000000018</v>
      </c>
    </row>
    <row r="5428" spans="13:18" x14ac:dyDescent="0.2">
      <c r="M5428" s="168" t="s">
        <v>63</v>
      </c>
      <c r="N5428" s="14" t="s">
        <v>64</v>
      </c>
      <c r="O5428" s="167">
        <v>43391</v>
      </c>
      <c r="P5428" s="14">
        <v>5.4</v>
      </c>
      <c r="Q5428" s="14">
        <f t="shared" si="177"/>
        <v>11.6</v>
      </c>
      <c r="R5428" s="169">
        <f t="shared" si="178"/>
        <v>10.266666666666667</v>
      </c>
    </row>
    <row r="5429" spans="13:18" x14ac:dyDescent="0.2">
      <c r="M5429" s="168" t="s">
        <v>63</v>
      </c>
      <c r="N5429" s="14" t="s">
        <v>64</v>
      </c>
      <c r="O5429" s="167">
        <v>43392</v>
      </c>
      <c r="P5429" s="14">
        <v>1.5</v>
      </c>
      <c r="Q5429" s="14">
        <f t="shared" si="177"/>
        <v>15.5</v>
      </c>
      <c r="R5429" s="169">
        <f t="shared" si="178"/>
        <v>11.299999999999999</v>
      </c>
    </row>
    <row r="5430" spans="13:18" x14ac:dyDescent="0.2">
      <c r="M5430" s="168" t="s">
        <v>63</v>
      </c>
      <c r="N5430" s="14" t="s">
        <v>64</v>
      </c>
      <c r="O5430" s="167">
        <v>43393</v>
      </c>
      <c r="P5430" s="14">
        <v>1.4</v>
      </c>
      <c r="Q5430" s="14">
        <f t="shared" si="177"/>
        <v>15.6</v>
      </c>
      <c r="R5430" s="169">
        <f t="shared" si="178"/>
        <v>14.233333333333334</v>
      </c>
    </row>
    <row r="5431" spans="13:18" x14ac:dyDescent="0.2">
      <c r="M5431" s="168" t="s">
        <v>63</v>
      </c>
      <c r="N5431" s="14" t="s">
        <v>64</v>
      </c>
      <c r="O5431" s="167">
        <v>43394</v>
      </c>
      <c r="P5431" s="14">
        <v>9.1999999999999993</v>
      </c>
      <c r="Q5431" s="14">
        <f t="shared" si="177"/>
        <v>7.8000000000000007</v>
      </c>
      <c r="R5431" s="169">
        <f t="shared" si="178"/>
        <v>12.966666666666669</v>
      </c>
    </row>
    <row r="5432" spans="13:18" x14ac:dyDescent="0.2">
      <c r="M5432" s="168" t="s">
        <v>63</v>
      </c>
      <c r="N5432" s="14" t="s">
        <v>64</v>
      </c>
      <c r="O5432" s="167">
        <v>43395</v>
      </c>
      <c r="P5432" s="14">
        <v>6.8</v>
      </c>
      <c r="Q5432" s="14">
        <f t="shared" si="177"/>
        <v>10.199999999999999</v>
      </c>
      <c r="R5432" s="169">
        <f t="shared" si="178"/>
        <v>11.199999999999998</v>
      </c>
    </row>
    <row r="5433" spans="13:18" x14ac:dyDescent="0.2">
      <c r="M5433" s="168" t="s">
        <v>63</v>
      </c>
      <c r="N5433" s="14" t="s">
        <v>64</v>
      </c>
      <c r="O5433" s="167">
        <v>43396</v>
      </c>
      <c r="P5433" s="14">
        <v>4.5999999999999996</v>
      </c>
      <c r="Q5433" s="14">
        <f t="shared" si="177"/>
        <v>12.4</v>
      </c>
      <c r="R5433" s="169">
        <f t="shared" si="178"/>
        <v>10.133333333333333</v>
      </c>
    </row>
    <row r="5434" spans="13:18" x14ac:dyDescent="0.2">
      <c r="M5434" s="168" t="s">
        <v>63</v>
      </c>
      <c r="N5434" s="14" t="s">
        <v>64</v>
      </c>
      <c r="O5434" s="167">
        <v>43397</v>
      </c>
      <c r="P5434" s="14">
        <v>2.4</v>
      </c>
      <c r="Q5434" s="14">
        <f t="shared" si="177"/>
        <v>14.6</v>
      </c>
      <c r="R5434" s="169">
        <f t="shared" si="178"/>
        <v>12.4</v>
      </c>
    </row>
    <row r="5435" spans="13:18" x14ac:dyDescent="0.2">
      <c r="M5435" s="168" t="s">
        <v>63</v>
      </c>
      <c r="N5435" s="14" t="s">
        <v>64</v>
      </c>
      <c r="O5435" s="167">
        <v>43398</v>
      </c>
      <c r="P5435" s="14">
        <v>0.4</v>
      </c>
      <c r="Q5435" s="14">
        <f t="shared" si="177"/>
        <v>16.600000000000001</v>
      </c>
      <c r="R5435" s="169">
        <f t="shared" si="178"/>
        <v>14.533333333333333</v>
      </c>
    </row>
    <row r="5436" spans="13:18" x14ac:dyDescent="0.2">
      <c r="M5436" s="168" t="s">
        <v>63</v>
      </c>
      <c r="N5436" s="14" t="s">
        <v>64</v>
      </c>
      <c r="O5436" s="167">
        <v>43399</v>
      </c>
      <c r="P5436" s="14">
        <v>-2.6</v>
      </c>
      <c r="Q5436" s="14">
        <f t="shared" si="177"/>
        <v>19.600000000000001</v>
      </c>
      <c r="R5436" s="169">
        <f t="shared" si="178"/>
        <v>16.933333333333334</v>
      </c>
    </row>
    <row r="5437" spans="13:18" x14ac:dyDescent="0.2">
      <c r="M5437" s="168" t="s">
        <v>63</v>
      </c>
      <c r="N5437" s="14" t="s">
        <v>64</v>
      </c>
      <c r="O5437" s="167">
        <v>43400</v>
      </c>
      <c r="P5437" s="14">
        <v>-1.1000000000000001</v>
      </c>
      <c r="Q5437" s="14">
        <f t="shared" si="177"/>
        <v>18.100000000000001</v>
      </c>
      <c r="R5437" s="169">
        <f t="shared" si="178"/>
        <v>18.100000000000001</v>
      </c>
    </row>
    <row r="5438" spans="13:18" x14ac:dyDescent="0.2">
      <c r="M5438" s="168" t="s">
        <v>63</v>
      </c>
      <c r="N5438" s="14" t="s">
        <v>64</v>
      </c>
      <c r="O5438" s="167">
        <v>43401</v>
      </c>
      <c r="P5438" s="14">
        <v>-2.2000000000000002</v>
      </c>
      <c r="Q5438" s="14">
        <f t="shared" si="177"/>
        <v>19.2</v>
      </c>
      <c r="R5438" s="169">
        <f t="shared" si="178"/>
        <v>18.966666666666669</v>
      </c>
    </row>
    <row r="5439" spans="13:18" x14ac:dyDescent="0.2">
      <c r="M5439" s="168" t="s">
        <v>63</v>
      </c>
      <c r="N5439" s="14" t="s">
        <v>64</v>
      </c>
      <c r="O5439" s="167">
        <v>43402</v>
      </c>
      <c r="P5439" s="14">
        <v>-4.0999999999999996</v>
      </c>
      <c r="Q5439" s="14">
        <f t="shared" si="177"/>
        <v>21.1</v>
      </c>
      <c r="R5439" s="169">
        <f t="shared" si="178"/>
        <v>19.466666666666665</v>
      </c>
    </row>
    <row r="5440" spans="13:18" x14ac:dyDescent="0.2">
      <c r="M5440" s="168" t="s">
        <v>63</v>
      </c>
      <c r="N5440" s="14" t="s">
        <v>64</v>
      </c>
      <c r="O5440" s="167">
        <v>43403</v>
      </c>
      <c r="P5440" s="14">
        <v>1</v>
      </c>
      <c r="Q5440" s="14">
        <f t="shared" si="177"/>
        <v>16</v>
      </c>
      <c r="R5440" s="169">
        <f t="shared" si="178"/>
        <v>18.766666666666666</v>
      </c>
    </row>
    <row r="5441" spans="13:18" x14ac:dyDescent="0.2">
      <c r="M5441" s="168" t="s">
        <v>63</v>
      </c>
      <c r="N5441" s="14" t="s">
        <v>64</v>
      </c>
      <c r="O5441" s="167">
        <v>43404</v>
      </c>
      <c r="P5441" s="14">
        <v>5</v>
      </c>
      <c r="Q5441" s="14">
        <f t="shared" si="177"/>
        <v>12</v>
      </c>
      <c r="R5441" s="169">
        <f t="shared" si="178"/>
        <v>16.366666666666667</v>
      </c>
    </row>
    <row r="5442" spans="13:18" x14ac:dyDescent="0.2">
      <c r="M5442" s="168" t="s">
        <v>63</v>
      </c>
      <c r="N5442" s="14" t="s">
        <v>64</v>
      </c>
      <c r="O5442" s="167">
        <v>43405</v>
      </c>
      <c r="P5442" s="14">
        <v>2.6</v>
      </c>
      <c r="Q5442" s="14">
        <f t="shared" si="177"/>
        <v>14.4</v>
      </c>
      <c r="R5442" s="169">
        <f t="shared" si="178"/>
        <v>14.133333333333333</v>
      </c>
    </row>
    <row r="5443" spans="13:18" x14ac:dyDescent="0.2">
      <c r="M5443" s="168" t="s">
        <v>63</v>
      </c>
      <c r="N5443" s="14" t="s">
        <v>64</v>
      </c>
      <c r="O5443" s="167">
        <v>43406</v>
      </c>
      <c r="P5443" s="14">
        <v>5.2</v>
      </c>
      <c r="Q5443" s="14">
        <f t="shared" si="177"/>
        <v>11.8</v>
      </c>
      <c r="R5443" s="169">
        <f t="shared" si="178"/>
        <v>12.733333333333334</v>
      </c>
    </row>
    <row r="5444" spans="13:18" x14ac:dyDescent="0.2">
      <c r="M5444" s="168" t="s">
        <v>63</v>
      </c>
      <c r="N5444" s="14" t="s">
        <v>64</v>
      </c>
      <c r="O5444" s="167">
        <v>43407</v>
      </c>
      <c r="P5444" s="14">
        <v>2.7</v>
      </c>
      <c r="Q5444" s="14">
        <f t="shared" si="177"/>
        <v>14.3</v>
      </c>
      <c r="R5444" s="169">
        <f t="shared" si="178"/>
        <v>13.5</v>
      </c>
    </row>
    <row r="5445" spans="13:18" x14ac:dyDescent="0.2">
      <c r="M5445" s="168" t="s">
        <v>63</v>
      </c>
      <c r="N5445" s="14" t="s">
        <v>64</v>
      </c>
      <c r="O5445" s="167">
        <v>43408</v>
      </c>
      <c r="P5445" s="14">
        <v>7.1</v>
      </c>
      <c r="Q5445" s="14">
        <f t="shared" si="177"/>
        <v>9.9</v>
      </c>
      <c r="R5445" s="169">
        <f t="shared" si="178"/>
        <v>12</v>
      </c>
    </row>
    <row r="5446" spans="13:18" x14ac:dyDescent="0.2">
      <c r="M5446" s="168" t="s">
        <v>63</v>
      </c>
      <c r="N5446" s="14" t="s">
        <v>64</v>
      </c>
      <c r="O5446" s="167">
        <v>43409</v>
      </c>
      <c r="P5446" s="14">
        <v>4.8</v>
      </c>
      <c r="Q5446" s="14">
        <f t="shared" si="177"/>
        <v>12.2</v>
      </c>
      <c r="R5446" s="169">
        <f t="shared" si="178"/>
        <v>12.133333333333335</v>
      </c>
    </row>
    <row r="5447" spans="13:18" x14ac:dyDescent="0.2">
      <c r="M5447" s="168" t="s">
        <v>63</v>
      </c>
      <c r="N5447" s="14" t="s">
        <v>64</v>
      </c>
      <c r="O5447" s="167">
        <v>43410</v>
      </c>
      <c r="P5447" s="14">
        <v>5.8</v>
      </c>
      <c r="Q5447" s="14">
        <f t="shared" si="177"/>
        <v>11.2</v>
      </c>
      <c r="R5447" s="169">
        <f t="shared" si="178"/>
        <v>11.1</v>
      </c>
    </row>
    <row r="5448" spans="13:18" x14ac:dyDescent="0.2">
      <c r="M5448" s="168" t="s">
        <v>63</v>
      </c>
      <c r="N5448" s="14" t="s">
        <v>64</v>
      </c>
      <c r="O5448" s="167">
        <v>43411</v>
      </c>
      <c r="P5448" s="14">
        <v>6</v>
      </c>
      <c r="Q5448" s="14">
        <f t="shared" si="177"/>
        <v>11</v>
      </c>
      <c r="R5448" s="169">
        <f t="shared" si="178"/>
        <v>11.466666666666667</v>
      </c>
    </row>
    <row r="5449" spans="13:18" x14ac:dyDescent="0.2">
      <c r="M5449" s="168" t="s">
        <v>63</v>
      </c>
      <c r="N5449" s="14" t="s">
        <v>64</v>
      </c>
      <c r="O5449" s="167">
        <v>43412</v>
      </c>
      <c r="P5449" s="14">
        <v>6.3</v>
      </c>
      <c r="Q5449" s="14">
        <f t="shared" si="177"/>
        <v>10.7</v>
      </c>
      <c r="R5449" s="169">
        <f t="shared" si="178"/>
        <v>10.966666666666667</v>
      </c>
    </row>
    <row r="5450" spans="13:18" x14ac:dyDescent="0.2">
      <c r="M5450" s="168" t="s">
        <v>63</v>
      </c>
      <c r="N5450" s="14" t="s">
        <v>64</v>
      </c>
      <c r="O5450" s="167">
        <v>43413</v>
      </c>
      <c r="P5450" s="14">
        <v>6.3</v>
      </c>
      <c r="Q5450" s="14">
        <f t="shared" si="177"/>
        <v>10.7</v>
      </c>
      <c r="R5450" s="169">
        <f t="shared" si="178"/>
        <v>10.799999999999999</v>
      </c>
    </row>
    <row r="5451" spans="13:18" x14ac:dyDescent="0.2">
      <c r="M5451" s="168" t="s">
        <v>63</v>
      </c>
      <c r="N5451" s="14" t="s">
        <v>64</v>
      </c>
      <c r="O5451" s="167">
        <v>43414</v>
      </c>
      <c r="P5451" s="14">
        <v>6.5</v>
      </c>
      <c r="Q5451" s="14">
        <f t="shared" si="177"/>
        <v>10.5</v>
      </c>
      <c r="R5451" s="169">
        <f t="shared" si="178"/>
        <v>10.633333333333333</v>
      </c>
    </row>
    <row r="5452" spans="13:18" x14ac:dyDescent="0.2">
      <c r="M5452" s="168" t="s">
        <v>63</v>
      </c>
      <c r="N5452" s="14" t="s">
        <v>64</v>
      </c>
      <c r="O5452" s="167">
        <v>43415</v>
      </c>
      <c r="P5452" s="14">
        <v>7.7</v>
      </c>
      <c r="Q5452" s="14">
        <f t="shared" si="177"/>
        <v>9.3000000000000007</v>
      </c>
      <c r="R5452" s="169">
        <f t="shared" si="178"/>
        <v>10.166666666666666</v>
      </c>
    </row>
    <row r="5453" spans="13:18" x14ac:dyDescent="0.2">
      <c r="M5453" s="168" t="s">
        <v>63</v>
      </c>
      <c r="N5453" s="14" t="s">
        <v>64</v>
      </c>
      <c r="O5453" s="167">
        <v>43416</v>
      </c>
      <c r="P5453" s="14">
        <v>7.7</v>
      </c>
      <c r="Q5453" s="14">
        <f t="shared" ref="Q5453:Q5516" si="179">IF($D$45&gt;P5453,$D$45-P5453,0)</f>
        <v>9.3000000000000007</v>
      </c>
      <c r="R5453" s="169">
        <f t="shared" si="178"/>
        <v>9.7000000000000011</v>
      </c>
    </row>
    <row r="5454" spans="13:18" x14ac:dyDescent="0.2">
      <c r="M5454" s="168" t="s">
        <v>63</v>
      </c>
      <c r="N5454" s="14" t="s">
        <v>64</v>
      </c>
      <c r="O5454" s="167">
        <v>43417</v>
      </c>
      <c r="P5454" s="14">
        <v>6.2</v>
      </c>
      <c r="Q5454" s="14">
        <f t="shared" si="179"/>
        <v>10.8</v>
      </c>
      <c r="R5454" s="169">
        <f t="shared" si="178"/>
        <v>9.8000000000000007</v>
      </c>
    </row>
    <row r="5455" spans="13:18" x14ac:dyDescent="0.2">
      <c r="M5455" s="168" t="s">
        <v>63</v>
      </c>
      <c r="N5455" s="14" t="s">
        <v>64</v>
      </c>
      <c r="O5455" s="167">
        <v>43418</v>
      </c>
      <c r="P5455" s="14">
        <v>4.5</v>
      </c>
      <c r="Q5455" s="14">
        <f t="shared" si="179"/>
        <v>12.5</v>
      </c>
      <c r="R5455" s="169">
        <f t="shared" ref="R5455:R5518" si="180">AVERAGE(Q5453:Q5455)</f>
        <v>10.866666666666667</v>
      </c>
    </row>
    <row r="5456" spans="13:18" x14ac:dyDescent="0.2">
      <c r="M5456" s="168" t="s">
        <v>63</v>
      </c>
      <c r="N5456" s="14" t="s">
        <v>64</v>
      </c>
      <c r="O5456" s="167">
        <v>43419</v>
      </c>
      <c r="P5456" s="14">
        <v>9.1999999999999993</v>
      </c>
      <c r="Q5456" s="14">
        <f t="shared" si="179"/>
        <v>7.8000000000000007</v>
      </c>
      <c r="R5456" s="169">
        <f t="shared" si="180"/>
        <v>10.366666666666667</v>
      </c>
    </row>
    <row r="5457" spans="13:18" x14ac:dyDescent="0.2">
      <c r="M5457" s="168" t="s">
        <v>63</v>
      </c>
      <c r="N5457" s="14" t="s">
        <v>64</v>
      </c>
      <c r="O5457" s="167">
        <v>43420</v>
      </c>
      <c r="P5457" s="14">
        <v>7.4</v>
      </c>
      <c r="Q5457" s="14">
        <f t="shared" si="179"/>
        <v>9.6</v>
      </c>
      <c r="R5457" s="169">
        <f t="shared" si="180"/>
        <v>9.9666666666666668</v>
      </c>
    </row>
    <row r="5458" spans="13:18" x14ac:dyDescent="0.2">
      <c r="M5458" s="168" t="s">
        <v>63</v>
      </c>
      <c r="N5458" s="14" t="s">
        <v>64</v>
      </c>
      <c r="O5458" s="167">
        <v>43421</v>
      </c>
      <c r="P5458" s="14">
        <v>4.9000000000000004</v>
      </c>
      <c r="Q5458" s="14">
        <f t="shared" si="179"/>
        <v>12.1</v>
      </c>
      <c r="R5458" s="169">
        <f t="shared" si="180"/>
        <v>9.8333333333333339</v>
      </c>
    </row>
    <row r="5459" spans="13:18" x14ac:dyDescent="0.2">
      <c r="M5459" s="168" t="s">
        <v>63</v>
      </c>
      <c r="N5459" s="14" t="s">
        <v>64</v>
      </c>
      <c r="O5459" s="167">
        <v>43422</v>
      </c>
      <c r="P5459" s="14">
        <v>-0.6</v>
      </c>
      <c r="Q5459" s="14">
        <f t="shared" si="179"/>
        <v>17.600000000000001</v>
      </c>
      <c r="R5459" s="169">
        <f t="shared" si="180"/>
        <v>13.1</v>
      </c>
    </row>
    <row r="5460" spans="13:18" x14ac:dyDescent="0.2">
      <c r="M5460" s="168" t="s">
        <v>63</v>
      </c>
      <c r="N5460" s="14" t="s">
        <v>64</v>
      </c>
      <c r="O5460" s="167">
        <v>43423</v>
      </c>
      <c r="P5460" s="14">
        <v>-1.7</v>
      </c>
      <c r="Q5460" s="14">
        <f t="shared" si="179"/>
        <v>18.7</v>
      </c>
      <c r="R5460" s="169">
        <f t="shared" si="180"/>
        <v>16.133333333333336</v>
      </c>
    </row>
    <row r="5461" spans="13:18" x14ac:dyDescent="0.2">
      <c r="M5461" s="168" t="s">
        <v>63</v>
      </c>
      <c r="N5461" s="14" t="s">
        <v>64</v>
      </c>
      <c r="O5461" s="167">
        <v>43424</v>
      </c>
      <c r="P5461" s="14">
        <v>-4.8</v>
      </c>
      <c r="Q5461" s="14">
        <f t="shared" si="179"/>
        <v>21.8</v>
      </c>
      <c r="R5461" s="169">
        <f t="shared" si="180"/>
        <v>19.366666666666664</v>
      </c>
    </row>
    <row r="5462" spans="13:18" x14ac:dyDescent="0.2">
      <c r="M5462" s="168" t="s">
        <v>63</v>
      </c>
      <c r="N5462" s="14" t="s">
        <v>64</v>
      </c>
      <c r="O5462" s="167">
        <v>43425</v>
      </c>
      <c r="P5462" s="14">
        <v>-0.9</v>
      </c>
      <c r="Q5462" s="14">
        <f t="shared" si="179"/>
        <v>17.899999999999999</v>
      </c>
      <c r="R5462" s="169">
        <f t="shared" si="180"/>
        <v>19.466666666666665</v>
      </c>
    </row>
    <row r="5463" spans="13:18" x14ac:dyDescent="0.2">
      <c r="M5463" s="168" t="s">
        <v>63</v>
      </c>
      <c r="N5463" s="14" t="s">
        <v>64</v>
      </c>
      <c r="O5463" s="167">
        <v>43426</v>
      </c>
      <c r="P5463" s="14">
        <v>-5.8</v>
      </c>
      <c r="Q5463" s="14">
        <f t="shared" si="179"/>
        <v>22.8</v>
      </c>
      <c r="R5463" s="169">
        <f t="shared" si="180"/>
        <v>20.833333333333332</v>
      </c>
    </row>
    <row r="5464" spans="13:18" x14ac:dyDescent="0.2">
      <c r="M5464" s="168" t="s">
        <v>63</v>
      </c>
      <c r="N5464" s="14" t="s">
        <v>64</v>
      </c>
      <c r="O5464" s="167">
        <v>43427</v>
      </c>
      <c r="P5464" s="14">
        <v>-11.3</v>
      </c>
      <c r="Q5464" s="14">
        <f t="shared" si="179"/>
        <v>28.3</v>
      </c>
      <c r="R5464" s="169">
        <f t="shared" si="180"/>
        <v>23</v>
      </c>
    </row>
    <row r="5465" spans="13:18" x14ac:dyDescent="0.2">
      <c r="M5465" s="168" t="s">
        <v>63</v>
      </c>
      <c r="N5465" s="14" t="s">
        <v>64</v>
      </c>
      <c r="O5465" s="167">
        <v>43428</v>
      </c>
      <c r="P5465" s="14">
        <v>-10</v>
      </c>
      <c r="Q5465" s="14">
        <f t="shared" si="179"/>
        <v>27</v>
      </c>
      <c r="R5465" s="169">
        <f t="shared" si="180"/>
        <v>26.033333333333331</v>
      </c>
    </row>
    <row r="5466" spans="13:18" x14ac:dyDescent="0.2">
      <c r="M5466" s="168" t="s">
        <v>63</v>
      </c>
      <c r="N5466" s="14" t="s">
        <v>64</v>
      </c>
      <c r="O5466" s="167">
        <v>43429</v>
      </c>
      <c r="P5466" s="14">
        <v>-6.4</v>
      </c>
      <c r="Q5466" s="14">
        <f t="shared" si="179"/>
        <v>23.4</v>
      </c>
      <c r="R5466" s="169">
        <f t="shared" si="180"/>
        <v>26.233333333333331</v>
      </c>
    </row>
    <row r="5467" spans="13:18" x14ac:dyDescent="0.2">
      <c r="M5467" s="168" t="s">
        <v>63</v>
      </c>
      <c r="N5467" s="14" t="s">
        <v>64</v>
      </c>
      <c r="O5467" s="167">
        <v>43430</v>
      </c>
      <c r="P5467" s="14">
        <v>-8.9</v>
      </c>
      <c r="Q5467" s="14">
        <f t="shared" si="179"/>
        <v>25.9</v>
      </c>
      <c r="R5467" s="169">
        <f t="shared" si="180"/>
        <v>25.433333333333334</v>
      </c>
    </row>
    <row r="5468" spans="13:18" x14ac:dyDescent="0.2">
      <c r="M5468" s="168" t="s">
        <v>63</v>
      </c>
      <c r="N5468" s="14" t="s">
        <v>64</v>
      </c>
      <c r="O5468" s="167">
        <v>43431</v>
      </c>
      <c r="P5468" s="14">
        <v>-12.6</v>
      </c>
      <c r="Q5468" s="14">
        <f t="shared" si="179"/>
        <v>29.6</v>
      </c>
      <c r="R5468" s="169">
        <f t="shared" si="180"/>
        <v>26.3</v>
      </c>
    </row>
    <row r="5469" spans="13:18" x14ac:dyDescent="0.2">
      <c r="M5469" s="168" t="s">
        <v>63</v>
      </c>
      <c r="N5469" s="14" t="s">
        <v>64</v>
      </c>
      <c r="O5469" s="167">
        <v>43432</v>
      </c>
      <c r="P5469" s="14">
        <v>-10.6</v>
      </c>
      <c r="Q5469" s="14">
        <f t="shared" si="179"/>
        <v>27.6</v>
      </c>
      <c r="R5469" s="169">
        <f t="shared" si="180"/>
        <v>27.7</v>
      </c>
    </row>
    <row r="5470" spans="13:18" x14ac:dyDescent="0.2">
      <c r="M5470" s="168" t="s">
        <v>63</v>
      </c>
      <c r="N5470" s="14" t="s">
        <v>64</v>
      </c>
      <c r="O5470" s="167">
        <v>43433</v>
      </c>
      <c r="P5470" s="14">
        <v>0.1</v>
      </c>
      <c r="Q5470" s="14">
        <f t="shared" si="179"/>
        <v>16.899999999999999</v>
      </c>
      <c r="R5470" s="169">
        <f t="shared" si="180"/>
        <v>24.7</v>
      </c>
    </row>
    <row r="5471" spans="13:18" x14ac:dyDescent="0.2">
      <c r="M5471" s="168" t="s">
        <v>63</v>
      </c>
      <c r="N5471" s="14" t="s">
        <v>64</v>
      </c>
      <c r="O5471" s="167">
        <v>43434</v>
      </c>
      <c r="P5471" s="14">
        <v>3.6</v>
      </c>
      <c r="Q5471" s="14">
        <f t="shared" si="179"/>
        <v>13.4</v>
      </c>
      <c r="R5471" s="169">
        <f t="shared" si="180"/>
        <v>19.3</v>
      </c>
    </row>
    <row r="5472" spans="13:18" x14ac:dyDescent="0.2">
      <c r="M5472" s="168" t="s">
        <v>63</v>
      </c>
      <c r="N5472" s="14" t="s">
        <v>64</v>
      </c>
      <c r="O5472" s="167">
        <v>43435</v>
      </c>
      <c r="P5472" s="14">
        <v>4.0999999999999996</v>
      </c>
      <c r="Q5472" s="14">
        <f t="shared" si="179"/>
        <v>12.9</v>
      </c>
      <c r="R5472" s="169">
        <f t="shared" si="180"/>
        <v>14.399999999999999</v>
      </c>
    </row>
    <row r="5473" spans="13:18" x14ac:dyDescent="0.2">
      <c r="M5473" s="168" t="s">
        <v>63</v>
      </c>
      <c r="N5473" s="14" t="s">
        <v>64</v>
      </c>
      <c r="O5473" s="167">
        <v>43436</v>
      </c>
      <c r="P5473" s="14">
        <v>2.9</v>
      </c>
      <c r="Q5473" s="14">
        <f t="shared" si="179"/>
        <v>14.1</v>
      </c>
      <c r="R5473" s="169">
        <f t="shared" si="180"/>
        <v>13.466666666666667</v>
      </c>
    </row>
    <row r="5474" spans="13:18" x14ac:dyDescent="0.2">
      <c r="M5474" s="168" t="s">
        <v>63</v>
      </c>
      <c r="N5474" s="14" t="s">
        <v>64</v>
      </c>
      <c r="O5474" s="167">
        <v>43437</v>
      </c>
      <c r="P5474" s="14">
        <v>3.1</v>
      </c>
      <c r="Q5474" s="14">
        <f t="shared" si="179"/>
        <v>13.9</v>
      </c>
      <c r="R5474" s="169">
        <f t="shared" si="180"/>
        <v>13.633333333333333</v>
      </c>
    </row>
    <row r="5475" spans="13:18" x14ac:dyDescent="0.2">
      <c r="M5475" s="168" t="s">
        <v>63</v>
      </c>
      <c r="N5475" s="14" t="s">
        <v>64</v>
      </c>
      <c r="O5475" s="167">
        <v>43438</v>
      </c>
      <c r="P5475" s="14">
        <v>1.7</v>
      </c>
      <c r="Q5475" s="14">
        <f t="shared" si="179"/>
        <v>15.3</v>
      </c>
      <c r="R5475" s="169">
        <f t="shared" si="180"/>
        <v>14.433333333333332</v>
      </c>
    </row>
    <row r="5476" spans="13:18" x14ac:dyDescent="0.2">
      <c r="M5476" s="168" t="s">
        <v>63</v>
      </c>
      <c r="N5476" s="14" t="s">
        <v>64</v>
      </c>
      <c r="O5476" s="167">
        <v>43439</v>
      </c>
      <c r="P5476" s="14">
        <v>-3.2</v>
      </c>
      <c r="Q5476" s="14">
        <f t="shared" si="179"/>
        <v>20.2</v>
      </c>
      <c r="R5476" s="169">
        <f t="shared" si="180"/>
        <v>16.466666666666669</v>
      </c>
    </row>
    <row r="5477" spans="13:18" x14ac:dyDescent="0.2">
      <c r="M5477" s="168" t="s">
        <v>63</v>
      </c>
      <c r="N5477" s="14" t="s">
        <v>64</v>
      </c>
      <c r="O5477" s="167">
        <v>43440</v>
      </c>
      <c r="P5477" s="14">
        <v>-6.3</v>
      </c>
      <c r="Q5477" s="14">
        <f t="shared" si="179"/>
        <v>23.3</v>
      </c>
      <c r="R5477" s="169">
        <f t="shared" si="180"/>
        <v>19.599999999999998</v>
      </c>
    </row>
    <row r="5478" spans="13:18" x14ac:dyDescent="0.2">
      <c r="M5478" s="168" t="s">
        <v>63</v>
      </c>
      <c r="N5478" s="14" t="s">
        <v>64</v>
      </c>
      <c r="O5478" s="167">
        <v>43441</v>
      </c>
      <c r="P5478" s="14">
        <v>-3</v>
      </c>
      <c r="Q5478" s="14">
        <f t="shared" si="179"/>
        <v>20</v>
      </c>
      <c r="R5478" s="169">
        <f t="shared" si="180"/>
        <v>21.166666666666668</v>
      </c>
    </row>
    <row r="5479" spans="13:18" x14ac:dyDescent="0.2">
      <c r="M5479" s="168" t="s">
        <v>63</v>
      </c>
      <c r="N5479" s="14" t="s">
        <v>64</v>
      </c>
      <c r="O5479" s="167">
        <v>43442</v>
      </c>
      <c r="P5479" s="14">
        <v>-1.4</v>
      </c>
      <c r="Q5479" s="14">
        <f t="shared" si="179"/>
        <v>18.399999999999999</v>
      </c>
      <c r="R5479" s="169">
        <f t="shared" si="180"/>
        <v>20.566666666666666</v>
      </c>
    </row>
    <row r="5480" spans="13:18" x14ac:dyDescent="0.2">
      <c r="M5480" s="168" t="s">
        <v>63</v>
      </c>
      <c r="N5480" s="14" t="s">
        <v>64</v>
      </c>
      <c r="O5480" s="167">
        <v>43443</v>
      </c>
      <c r="P5480" s="14">
        <v>-2.2000000000000002</v>
      </c>
      <c r="Q5480" s="14">
        <f t="shared" si="179"/>
        <v>19.2</v>
      </c>
      <c r="R5480" s="169">
        <f t="shared" si="180"/>
        <v>19.2</v>
      </c>
    </row>
    <row r="5481" spans="13:18" x14ac:dyDescent="0.2">
      <c r="M5481" s="168" t="s">
        <v>63</v>
      </c>
      <c r="N5481" s="14" t="s">
        <v>64</v>
      </c>
      <c r="O5481" s="167">
        <v>43444</v>
      </c>
      <c r="P5481" s="14">
        <v>2.2000000000000002</v>
      </c>
      <c r="Q5481" s="14">
        <f t="shared" si="179"/>
        <v>14.8</v>
      </c>
      <c r="R5481" s="169">
        <f t="shared" si="180"/>
        <v>17.466666666666665</v>
      </c>
    </row>
    <row r="5482" spans="13:18" x14ac:dyDescent="0.2">
      <c r="M5482" s="168" t="s">
        <v>63</v>
      </c>
      <c r="N5482" s="14" t="s">
        <v>64</v>
      </c>
      <c r="O5482" s="167">
        <v>43445</v>
      </c>
      <c r="P5482" s="14">
        <v>0.8</v>
      </c>
      <c r="Q5482" s="14">
        <f t="shared" si="179"/>
        <v>16.2</v>
      </c>
      <c r="R5482" s="169">
        <f t="shared" si="180"/>
        <v>16.733333333333334</v>
      </c>
    </row>
    <row r="5483" spans="13:18" x14ac:dyDescent="0.2">
      <c r="M5483" s="168" t="s">
        <v>63</v>
      </c>
      <c r="N5483" s="14" t="s">
        <v>64</v>
      </c>
      <c r="O5483" s="167">
        <v>43446</v>
      </c>
      <c r="P5483" s="14">
        <v>-9.3000000000000007</v>
      </c>
      <c r="Q5483" s="14">
        <f t="shared" si="179"/>
        <v>26.3</v>
      </c>
      <c r="R5483" s="169">
        <f t="shared" si="180"/>
        <v>19.099999999999998</v>
      </c>
    </row>
    <row r="5484" spans="13:18" x14ac:dyDescent="0.2">
      <c r="M5484" s="168" t="s">
        <v>63</v>
      </c>
      <c r="N5484" s="14" t="s">
        <v>64</v>
      </c>
      <c r="O5484" s="167">
        <v>43447</v>
      </c>
      <c r="P5484" s="14">
        <v>-13.2</v>
      </c>
      <c r="Q5484" s="14">
        <f t="shared" si="179"/>
        <v>30.2</v>
      </c>
      <c r="R5484" s="169">
        <f t="shared" si="180"/>
        <v>24.233333333333334</v>
      </c>
    </row>
    <row r="5485" spans="13:18" x14ac:dyDescent="0.2">
      <c r="M5485" s="168" t="s">
        <v>63</v>
      </c>
      <c r="N5485" s="14" t="s">
        <v>64</v>
      </c>
      <c r="O5485" s="167">
        <v>43448</v>
      </c>
      <c r="P5485" s="14">
        <v>-18</v>
      </c>
      <c r="Q5485" s="14">
        <f t="shared" si="179"/>
        <v>35</v>
      </c>
      <c r="R5485" s="169">
        <f t="shared" si="180"/>
        <v>30.5</v>
      </c>
    </row>
    <row r="5486" spans="13:18" x14ac:dyDescent="0.2">
      <c r="M5486" s="168" t="s">
        <v>63</v>
      </c>
      <c r="N5486" s="14" t="s">
        <v>64</v>
      </c>
      <c r="O5486" s="167">
        <v>43449</v>
      </c>
      <c r="P5486" s="14">
        <v>-15.7</v>
      </c>
      <c r="Q5486" s="14">
        <f t="shared" si="179"/>
        <v>32.700000000000003</v>
      </c>
      <c r="R5486" s="169">
        <f t="shared" si="180"/>
        <v>32.633333333333333</v>
      </c>
    </row>
    <row r="5487" spans="13:18" x14ac:dyDescent="0.2">
      <c r="M5487" s="168" t="s">
        <v>63</v>
      </c>
      <c r="N5487" s="14" t="s">
        <v>64</v>
      </c>
      <c r="O5487" s="167">
        <v>43450</v>
      </c>
      <c r="P5487" s="14">
        <v>-4.4000000000000004</v>
      </c>
      <c r="Q5487" s="14">
        <f t="shared" si="179"/>
        <v>21.4</v>
      </c>
      <c r="R5487" s="169">
        <f t="shared" si="180"/>
        <v>29.7</v>
      </c>
    </row>
    <row r="5488" spans="13:18" x14ac:dyDescent="0.2">
      <c r="M5488" s="168" t="s">
        <v>63</v>
      </c>
      <c r="N5488" s="14" t="s">
        <v>64</v>
      </c>
      <c r="O5488" s="167">
        <v>43451</v>
      </c>
      <c r="P5488" s="14">
        <v>-3.8</v>
      </c>
      <c r="Q5488" s="14">
        <f t="shared" si="179"/>
        <v>20.8</v>
      </c>
      <c r="R5488" s="169">
        <f t="shared" si="180"/>
        <v>24.966666666666669</v>
      </c>
    </row>
    <row r="5489" spans="13:18" x14ac:dyDescent="0.2">
      <c r="M5489" s="168" t="s">
        <v>63</v>
      </c>
      <c r="N5489" s="14" t="s">
        <v>64</v>
      </c>
      <c r="O5489" s="167">
        <v>43452</v>
      </c>
      <c r="P5489" s="14">
        <v>-6.6</v>
      </c>
      <c r="Q5489" s="14">
        <f t="shared" si="179"/>
        <v>23.6</v>
      </c>
      <c r="R5489" s="169">
        <f t="shared" si="180"/>
        <v>21.933333333333337</v>
      </c>
    </row>
    <row r="5490" spans="13:18" x14ac:dyDescent="0.2">
      <c r="M5490" s="168" t="s">
        <v>63</v>
      </c>
      <c r="N5490" s="14" t="s">
        <v>64</v>
      </c>
      <c r="O5490" s="167">
        <v>43453</v>
      </c>
      <c r="P5490" s="14">
        <v>-1.9</v>
      </c>
      <c r="Q5490" s="14">
        <f t="shared" si="179"/>
        <v>18.899999999999999</v>
      </c>
      <c r="R5490" s="169">
        <f t="shared" si="180"/>
        <v>21.1</v>
      </c>
    </row>
    <row r="5491" spans="13:18" x14ac:dyDescent="0.2">
      <c r="M5491" s="168" t="s">
        <v>63</v>
      </c>
      <c r="N5491" s="14" t="s">
        <v>64</v>
      </c>
      <c r="O5491" s="167">
        <v>43454</v>
      </c>
      <c r="P5491" s="14">
        <v>0.1</v>
      </c>
      <c r="Q5491" s="14">
        <f t="shared" si="179"/>
        <v>16.899999999999999</v>
      </c>
      <c r="R5491" s="169">
        <f t="shared" si="180"/>
        <v>19.8</v>
      </c>
    </row>
    <row r="5492" spans="13:18" x14ac:dyDescent="0.2">
      <c r="M5492" s="168" t="s">
        <v>63</v>
      </c>
      <c r="N5492" s="14" t="s">
        <v>64</v>
      </c>
      <c r="O5492" s="167">
        <v>43455</v>
      </c>
      <c r="P5492" s="14">
        <v>-2.4</v>
      </c>
      <c r="Q5492" s="14">
        <f t="shared" si="179"/>
        <v>19.399999999999999</v>
      </c>
      <c r="R5492" s="169">
        <f t="shared" si="180"/>
        <v>18.399999999999999</v>
      </c>
    </row>
    <row r="5493" spans="13:18" x14ac:dyDescent="0.2">
      <c r="M5493" s="168" t="s">
        <v>63</v>
      </c>
      <c r="N5493" s="14" t="s">
        <v>64</v>
      </c>
      <c r="O5493" s="167">
        <v>43456</v>
      </c>
      <c r="P5493" s="14">
        <v>-6.1</v>
      </c>
      <c r="Q5493" s="14">
        <f t="shared" si="179"/>
        <v>23.1</v>
      </c>
      <c r="R5493" s="169">
        <f t="shared" si="180"/>
        <v>19.8</v>
      </c>
    </row>
    <row r="5494" spans="13:18" x14ac:dyDescent="0.2">
      <c r="M5494" s="168" t="s">
        <v>63</v>
      </c>
      <c r="N5494" s="14" t="s">
        <v>64</v>
      </c>
      <c r="O5494" s="167">
        <v>43457</v>
      </c>
      <c r="P5494" s="14">
        <v>-9.6</v>
      </c>
      <c r="Q5494" s="14">
        <f t="shared" si="179"/>
        <v>26.6</v>
      </c>
      <c r="R5494" s="169">
        <f t="shared" si="180"/>
        <v>23.033333333333331</v>
      </c>
    </row>
    <row r="5495" spans="13:18" x14ac:dyDescent="0.2">
      <c r="M5495" s="168" t="s">
        <v>63</v>
      </c>
      <c r="N5495" s="14" t="s">
        <v>64</v>
      </c>
      <c r="O5495" s="167">
        <v>43458</v>
      </c>
      <c r="P5495" s="14">
        <v>-12.1</v>
      </c>
      <c r="Q5495" s="14">
        <f t="shared" si="179"/>
        <v>29.1</v>
      </c>
      <c r="R5495" s="169">
        <f t="shared" si="180"/>
        <v>26.266666666666669</v>
      </c>
    </row>
    <row r="5496" spans="13:18" x14ac:dyDescent="0.2">
      <c r="M5496" s="168" t="s">
        <v>63</v>
      </c>
      <c r="N5496" s="14" t="s">
        <v>64</v>
      </c>
      <c r="O5496" s="167">
        <v>43459</v>
      </c>
      <c r="P5496" s="14">
        <v>-9.9</v>
      </c>
      <c r="Q5496" s="14">
        <f t="shared" si="179"/>
        <v>26.9</v>
      </c>
      <c r="R5496" s="169">
        <f t="shared" si="180"/>
        <v>27.533333333333331</v>
      </c>
    </row>
    <row r="5497" spans="13:18" x14ac:dyDescent="0.2">
      <c r="M5497" s="168" t="s">
        <v>63</v>
      </c>
      <c r="N5497" s="14" t="s">
        <v>64</v>
      </c>
      <c r="O5497" s="167">
        <v>43460</v>
      </c>
      <c r="P5497" s="14">
        <v>-4.7</v>
      </c>
      <c r="Q5497" s="14">
        <f t="shared" si="179"/>
        <v>21.7</v>
      </c>
      <c r="R5497" s="169">
        <f t="shared" si="180"/>
        <v>25.900000000000002</v>
      </c>
    </row>
    <row r="5498" spans="13:18" x14ac:dyDescent="0.2">
      <c r="M5498" s="168" t="s">
        <v>63</v>
      </c>
      <c r="N5498" s="14" t="s">
        <v>64</v>
      </c>
      <c r="O5498" s="167">
        <v>43461</v>
      </c>
      <c r="P5498" s="14">
        <v>-6</v>
      </c>
      <c r="Q5498" s="14">
        <f t="shared" si="179"/>
        <v>23</v>
      </c>
      <c r="R5498" s="169">
        <f t="shared" si="180"/>
        <v>23.866666666666664</v>
      </c>
    </row>
    <row r="5499" spans="13:18" x14ac:dyDescent="0.2">
      <c r="M5499" s="168" t="s">
        <v>63</v>
      </c>
      <c r="N5499" s="14" t="s">
        <v>64</v>
      </c>
      <c r="O5499" s="167">
        <v>43462</v>
      </c>
      <c r="P5499" s="14">
        <v>-11.3</v>
      </c>
      <c r="Q5499" s="14">
        <f t="shared" si="179"/>
        <v>28.3</v>
      </c>
      <c r="R5499" s="169">
        <f t="shared" si="180"/>
        <v>24.333333333333332</v>
      </c>
    </row>
    <row r="5500" spans="13:18" x14ac:dyDescent="0.2">
      <c r="M5500" s="168" t="s">
        <v>63</v>
      </c>
      <c r="N5500" s="14" t="s">
        <v>64</v>
      </c>
      <c r="O5500" s="167">
        <v>43463</v>
      </c>
      <c r="P5500" s="14">
        <v>-10.7</v>
      </c>
      <c r="Q5500" s="14">
        <f t="shared" si="179"/>
        <v>27.7</v>
      </c>
      <c r="R5500" s="169">
        <f t="shared" si="180"/>
        <v>26.333333333333332</v>
      </c>
    </row>
    <row r="5501" spans="13:18" x14ac:dyDescent="0.2">
      <c r="M5501" s="168" t="s">
        <v>63</v>
      </c>
      <c r="N5501" s="14" t="s">
        <v>64</v>
      </c>
      <c r="O5501" s="167">
        <v>43464</v>
      </c>
      <c r="P5501" s="14">
        <v>-9.9</v>
      </c>
      <c r="Q5501" s="14">
        <f t="shared" si="179"/>
        <v>26.9</v>
      </c>
      <c r="R5501" s="169">
        <f t="shared" si="180"/>
        <v>27.633333333333336</v>
      </c>
    </row>
    <row r="5502" spans="13:18" x14ac:dyDescent="0.2">
      <c r="M5502" s="168" t="s">
        <v>63</v>
      </c>
      <c r="N5502" s="14" t="s">
        <v>64</v>
      </c>
      <c r="O5502" s="167">
        <v>43465</v>
      </c>
      <c r="P5502" s="14">
        <v>-1</v>
      </c>
      <c r="Q5502" s="14">
        <f t="shared" si="179"/>
        <v>18</v>
      </c>
      <c r="R5502" s="169">
        <f t="shared" si="180"/>
        <v>24.2</v>
      </c>
    </row>
    <row r="5503" spans="13:18" x14ac:dyDescent="0.2">
      <c r="M5503" s="168" t="s">
        <v>63</v>
      </c>
      <c r="N5503" s="14" t="s">
        <v>64</v>
      </c>
      <c r="O5503" s="167">
        <v>43466</v>
      </c>
      <c r="P5503" s="14">
        <v>2.4</v>
      </c>
      <c r="Q5503" s="14">
        <f t="shared" si="179"/>
        <v>14.6</v>
      </c>
      <c r="R5503" s="169">
        <f t="shared" si="180"/>
        <v>19.833333333333332</v>
      </c>
    </row>
    <row r="5504" spans="13:18" x14ac:dyDescent="0.2">
      <c r="M5504" s="168" t="s">
        <v>63</v>
      </c>
      <c r="N5504" s="14" t="s">
        <v>64</v>
      </c>
      <c r="O5504" s="167">
        <v>43467</v>
      </c>
      <c r="P5504" s="14">
        <v>-0.4</v>
      </c>
      <c r="Q5504" s="14">
        <f t="shared" si="179"/>
        <v>17.399999999999999</v>
      </c>
      <c r="R5504" s="169">
        <f t="shared" si="180"/>
        <v>16.666666666666668</v>
      </c>
    </row>
    <row r="5505" spans="13:18" x14ac:dyDescent="0.2">
      <c r="M5505" s="168" t="s">
        <v>63</v>
      </c>
      <c r="N5505" s="14" t="s">
        <v>64</v>
      </c>
      <c r="O5505" s="167">
        <v>43468</v>
      </c>
      <c r="P5505" s="14">
        <v>-1.5</v>
      </c>
      <c r="Q5505" s="14">
        <f t="shared" si="179"/>
        <v>18.5</v>
      </c>
      <c r="R5505" s="169">
        <f t="shared" si="180"/>
        <v>16.833333333333332</v>
      </c>
    </row>
    <row r="5506" spans="13:18" x14ac:dyDescent="0.2">
      <c r="M5506" s="168" t="s">
        <v>63</v>
      </c>
      <c r="N5506" s="14" t="s">
        <v>64</v>
      </c>
      <c r="O5506" s="167">
        <v>43469</v>
      </c>
      <c r="P5506" s="14">
        <v>-2.4</v>
      </c>
      <c r="Q5506" s="14">
        <f t="shared" si="179"/>
        <v>19.399999999999999</v>
      </c>
      <c r="R5506" s="169">
        <f t="shared" si="180"/>
        <v>18.433333333333334</v>
      </c>
    </row>
    <row r="5507" spans="13:18" x14ac:dyDescent="0.2">
      <c r="M5507" s="168" t="s">
        <v>63</v>
      </c>
      <c r="N5507" s="14" t="s">
        <v>64</v>
      </c>
      <c r="O5507" s="167">
        <v>43470</v>
      </c>
      <c r="P5507" s="14">
        <v>-3.8</v>
      </c>
      <c r="Q5507" s="14">
        <f t="shared" si="179"/>
        <v>20.8</v>
      </c>
      <c r="R5507" s="169">
        <f t="shared" si="180"/>
        <v>19.566666666666666</v>
      </c>
    </row>
    <row r="5508" spans="13:18" x14ac:dyDescent="0.2">
      <c r="M5508" s="168" t="s">
        <v>63</v>
      </c>
      <c r="N5508" s="14" t="s">
        <v>64</v>
      </c>
      <c r="O5508" s="167">
        <v>43471</v>
      </c>
      <c r="P5508" s="14">
        <v>-3.7</v>
      </c>
      <c r="Q5508" s="14">
        <f t="shared" si="179"/>
        <v>20.7</v>
      </c>
      <c r="R5508" s="169">
        <f t="shared" si="180"/>
        <v>20.3</v>
      </c>
    </row>
    <row r="5509" spans="13:18" x14ac:dyDescent="0.2">
      <c r="M5509" s="168" t="s">
        <v>63</v>
      </c>
      <c r="N5509" s="14" t="s">
        <v>64</v>
      </c>
      <c r="O5509" s="167">
        <v>43472</v>
      </c>
      <c r="P5509" s="14">
        <v>-2.7</v>
      </c>
      <c r="Q5509" s="14">
        <f t="shared" si="179"/>
        <v>19.7</v>
      </c>
      <c r="R5509" s="169">
        <f t="shared" si="180"/>
        <v>20.400000000000002</v>
      </c>
    </row>
    <row r="5510" spans="13:18" x14ac:dyDescent="0.2">
      <c r="M5510" s="168" t="s">
        <v>63</v>
      </c>
      <c r="N5510" s="14" t="s">
        <v>64</v>
      </c>
      <c r="O5510" s="167">
        <v>43473</v>
      </c>
      <c r="P5510" s="14">
        <v>-0.3</v>
      </c>
      <c r="Q5510" s="14">
        <f t="shared" si="179"/>
        <v>17.3</v>
      </c>
      <c r="R5510" s="169">
        <f t="shared" si="180"/>
        <v>19.233333333333334</v>
      </c>
    </row>
    <row r="5511" spans="13:18" x14ac:dyDescent="0.2">
      <c r="M5511" s="168" t="s">
        <v>63</v>
      </c>
      <c r="N5511" s="14" t="s">
        <v>64</v>
      </c>
      <c r="O5511" s="167">
        <v>43474</v>
      </c>
      <c r="P5511" s="14">
        <v>-3.6</v>
      </c>
      <c r="Q5511" s="14">
        <f t="shared" si="179"/>
        <v>20.6</v>
      </c>
      <c r="R5511" s="169">
        <f t="shared" si="180"/>
        <v>19.2</v>
      </c>
    </row>
    <row r="5512" spans="13:18" x14ac:dyDescent="0.2">
      <c r="M5512" s="168" t="s">
        <v>63</v>
      </c>
      <c r="N5512" s="14" t="s">
        <v>64</v>
      </c>
      <c r="O5512" s="167">
        <v>43475</v>
      </c>
      <c r="P5512" s="14">
        <v>-7.2</v>
      </c>
      <c r="Q5512" s="14">
        <f t="shared" si="179"/>
        <v>24.2</v>
      </c>
      <c r="R5512" s="169">
        <f t="shared" si="180"/>
        <v>20.700000000000003</v>
      </c>
    </row>
    <row r="5513" spans="13:18" x14ac:dyDescent="0.2">
      <c r="M5513" s="168" t="s">
        <v>63</v>
      </c>
      <c r="N5513" s="14" t="s">
        <v>64</v>
      </c>
      <c r="O5513" s="167">
        <v>43476</v>
      </c>
      <c r="P5513" s="14">
        <v>-4.2</v>
      </c>
      <c r="Q5513" s="14">
        <f t="shared" si="179"/>
        <v>21.2</v>
      </c>
      <c r="R5513" s="169">
        <f t="shared" si="180"/>
        <v>22</v>
      </c>
    </row>
    <row r="5514" spans="13:18" x14ac:dyDescent="0.2">
      <c r="M5514" s="168" t="s">
        <v>63</v>
      </c>
      <c r="N5514" s="14" t="s">
        <v>64</v>
      </c>
      <c r="O5514" s="167">
        <v>43477</v>
      </c>
      <c r="P5514" s="14">
        <v>-9.1999999999999993</v>
      </c>
      <c r="Q5514" s="14">
        <f t="shared" si="179"/>
        <v>26.2</v>
      </c>
      <c r="R5514" s="169">
        <f t="shared" si="180"/>
        <v>23.866666666666664</v>
      </c>
    </row>
    <row r="5515" spans="13:18" x14ac:dyDescent="0.2">
      <c r="M5515" s="168" t="s">
        <v>63</v>
      </c>
      <c r="N5515" s="14" t="s">
        <v>64</v>
      </c>
      <c r="O5515" s="167">
        <v>43478</v>
      </c>
      <c r="P5515" s="14">
        <v>-8.1</v>
      </c>
      <c r="Q5515" s="14">
        <f t="shared" si="179"/>
        <v>25.1</v>
      </c>
      <c r="R5515" s="169">
        <f t="shared" si="180"/>
        <v>24.166666666666668</v>
      </c>
    </row>
    <row r="5516" spans="13:18" x14ac:dyDescent="0.2">
      <c r="M5516" s="168" t="s">
        <v>63</v>
      </c>
      <c r="N5516" s="14" t="s">
        <v>64</v>
      </c>
      <c r="O5516" s="167">
        <v>43479</v>
      </c>
      <c r="P5516" s="14">
        <v>-2.8</v>
      </c>
      <c r="Q5516" s="14">
        <f t="shared" si="179"/>
        <v>19.8</v>
      </c>
      <c r="R5516" s="169">
        <f t="shared" si="180"/>
        <v>23.7</v>
      </c>
    </row>
    <row r="5517" spans="13:18" x14ac:dyDescent="0.2">
      <c r="M5517" s="168" t="s">
        <v>63</v>
      </c>
      <c r="N5517" s="14" t="s">
        <v>64</v>
      </c>
      <c r="O5517" s="167">
        <v>43480</v>
      </c>
      <c r="P5517" s="14">
        <v>-8.1999999999999993</v>
      </c>
      <c r="Q5517" s="14">
        <f t="shared" ref="Q5517:Q5580" si="181">IF($D$45&gt;P5517,$D$45-P5517,0)</f>
        <v>25.2</v>
      </c>
      <c r="R5517" s="169">
        <f t="shared" si="180"/>
        <v>23.366666666666671</v>
      </c>
    </row>
    <row r="5518" spans="13:18" x14ac:dyDescent="0.2">
      <c r="M5518" s="168" t="s">
        <v>63</v>
      </c>
      <c r="N5518" s="14" t="s">
        <v>64</v>
      </c>
      <c r="O5518" s="167">
        <v>43481</v>
      </c>
      <c r="P5518" s="14">
        <v>-9</v>
      </c>
      <c r="Q5518" s="14">
        <f t="shared" si="181"/>
        <v>26</v>
      </c>
      <c r="R5518" s="169">
        <f t="shared" si="180"/>
        <v>23.666666666666668</v>
      </c>
    </row>
    <row r="5519" spans="13:18" x14ac:dyDescent="0.2">
      <c r="M5519" s="168" t="s">
        <v>63</v>
      </c>
      <c r="N5519" s="14" t="s">
        <v>64</v>
      </c>
      <c r="O5519" s="167">
        <v>43482</v>
      </c>
      <c r="P5519" s="14">
        <v>-13.3</v>
      </c>
      <c r="Q5519" s="14">
        <f t="shared" si="181"/>
        <v>30.3</v>
      </c>
      <c r="R5519" s="169">
        <f t="shared" ref="R5519:R5582" si="182">AVERAGE(Q5517:Q5519)</f>
        <v>27.166666666666668</v>
      </c>
    </row>
    <row r="5520" spans="13:18" x14ac:dyDescent="0.2">
      <c r="M5520" s="168" t="s">
        <v>63</v>
      </c>
      <c r="N5520" s="14" t="s">
        <v>64</v>
      </c>
      <c r="O5520" s="167">
        <v>43483</v>
      </c>
      <c r="P5520" s="14">
        <v>-17.600000000000001</v>
      </c>
      <c r="Q5520" s="14">
        <f t="shared" si="181"/>
        <v>34.6</v>
      </c>
      <c r="R5520" s="169">
        <f t="shared" si="182"/>
        <v>30.3</v>
      </c>
    </row>
    <row r="5521" spans="13:18" x14ac:dyDescent="0.2">
      <c r="M5521" s="168" t="s">
        <v>63</v>
      </c>
      <c r="N5521" s="14" t="s">
        <v>64</v>
      </c>
      <c r="O5521" s="167">
        <v>43484</v>
      </c>
      <c r="P5521" s="14">
        <v>-16.5</v>
      </c>
      <c r="Q5521" s="14">
        <f t="shared" si="181"/>
        <v>33.5</v>
      </c>
      <c r="R5521" s="169">
        <f t="shared" si="182"/>
        <v>32.800000000000004</v>
      </c>
    </row>
    <row r="5522" spans="13:18" x14ac:dyDescent="0.2">
      <c r="M5522" s="168" t="s">
        <v>63</v>
      </c>
      <c r="N5522" s="14" t="s">
        <v>64</v>
      </c>
      <c r="O5522" s="167">
        <v>43485</v>
      </c>
      <c r="P5522" s="14">
        <v>-19.899999999999999</v>
      </c>
      <c r="Q5522" s="14">
        <f t="shared" si="181"/>
        <v>36.9</v>
      </c>
      <c r="R5522" s="169">
        <f t="shared" si="182"/>
        <v>35</v>
      </c>
    </row>
    <row r="5523" spans="13:18" x14ac:dyDescent="0.2">
      <c r="M5523" s="168" t="s">
        <v>63</v>
      </c>
      <c r="N5523" s="14" t="s">
        <v>64</v>
      </c>
      <c r="O5523" s="167">
        <v>43486</v>
      </c>
      <c r="P5523" s="14">
        <v>-11.5</v>
      </c>
      <c r="Q5523" s="14">
        <f t="shared" si="181"/>
        <v>28.5</v>
      </c>
      <c r="R5523" s="169">
        <f t="shared" si="182"/>
        <v>32.966666666666669</v>
      </c>
    </row>
    <row r="5524" spans="13:18" x14ac:dyDescent="0.2">
      <c r="M5524" s="168" t="s">
        <v>63</v>
      </c>
      <c r="N5524" s="14" t="s">
        <v>64</v>
      </c>
      <c r="O5524" s="167">
        <v>43487</v>
      </c>
      <c r="P5524" s="14">
        <v>-7.8</v>
      </c>
      <c r="Q5524" s="14">
        <f t="shared" si="181"/>
        <v>24.8</v>
      </c>
      <c r="R5524" s="169">
        <f t="shared" si="182"/>
        <v>30.066666666666666</v>
      </c>
    </row>
    <row r="5525" spans="13:18" x14ac:dyDescent="0.2">
      <c r="M5525" s="168" t="s">
        <v>63</v>
      </c>
      <c r="N5525" s="14" t="s">
        <v>64</v>
      </c>
      <c r="O5525" s="167">
        <v>43488</v>
      </c>
      <c r="P5525" s="14">
        <v>-4.7</v>
      </c>
      <c r="Q5525" s="14">
        <f t="shared" si="181"/>
        <v>21.7</v>
      </c>
      <c r="R5525" s="169">
        <f t="shared" si="182"/>
        <v>25</v>
      </c>
    </row>
    <row r="5526" spans="13:18" x14ac:dyDescent="0.2">
      <c r="M5526" s="168" t="s">
        <v>63</v>
      </c>
      <c r="N5526" s="14" t="s">
        <v>64</v>
      </c>
      <c r="O5526" s="167">
        <v>43496</v>
      </c>
      <c r="P5526" s="14">
        <v>-12.8</v>
      </c>
      <c r="Q5526" s="14">
        <f t="shared" si="181"/>
        <v>29.8</v>
      </c>
      <c r="R5526" s="169">
        <f t="shared" si="182"/>
        <v>25.433333333333334</v>
      </c>
    </row>
    <row r="5527" spans="13:18" x14ac:dyDescent="0.2">
      <c r="M5527" s="168" t="s">
        <v>63</v>
      </c>
      <c r="N5527" s="14" t="s">
        <v>64</v>
      </c>
      <c r="O5527" s="167">
        <v>43497</v>
      </c>
      <c r="P5527" s="14">
        <v>-3.8</v>
      </c>
      <c r="Q5527" s="14">
        <f t="shared" si="181"/>
        <v>20.8</v>
      </c>
      <c r="R5527" s="169">
        <f t="shared" si="182"/>
        <v>24.099999999999998</v>
      </c>
    </row>
    <row r="5528" spans="13:18" x14ac:dyDescent="0.2">
      <c r="M5528" s="168" t="s">
        <v>63</v>
      </c>
      <c r="N5528" s="14" t="s">
        <v>64</v>
      </c>
      <c r="O5528" s="167">
        <v>43498</v>
      </c>
      <c r="P5528" s="14">
        <v>-5.0999999999999996</v>
      </c>
      <c r="Q5528" s="14">
        <f t="shared" si="181"/>
        <v>22.1</v>
      </c>
      <c r="R5528" s="169">
        <f t="shared" si="182"/>
        <v>24.233333333333334</v>
      </c>
    </row>
    <row r="5529" spans="13:18" x14ac:dyDescent="0.2">
      <c r="M5529" s="168" t="s">
        <v>63</v>
      </c>
      <c r="N5529" s="14" t="s">
        <v>64</v>
      </c>
      <c r="O5529" s="167">
        <v>43499</v>
      </c>
      <c r="P5529" s="14">
        <v>-8.5</v>
      </c>
      <c r="Q5529" s="14">
        <f t="shared" si="181"/>
        <v>25.5</v>
      </c>
      <c r="R5529" s="169">
        <f t="shared" si="182"/>
        <v>22.8</v>
      </c>
    </row>
    <row r="5530" spans="13:18" x14ac:dyDescent="0.2">
      <c r="M5530" s="168" t="s">
        <v>63</v>
      </c>
      <c r="N5530" s="14" t="s">
        <v>64</v>
      </c>
      <c r="O5530" s="167">
        <v>43500</v>
      </c>
      <c r="P5530" s="14">
        <v>-15.2</v>
      </c>
      <c r="Q5530" s="14">
        <f t="shared" si="181"/>
        <v>32.200000000000003</v>
      </c>
      <c r="R5530" s="169">
        <f t="shared" si="182"/>
        <v>26.600000000000005</v>
      </c>
    </row>
    <row r="5531" spans="13:18" x14ac:dyDescent="0.2">
      <c r="M5531" s="168" t="s">
        <v>63</v>
      </c>
      <c r="N5531" s="14" t="s">
        <v>64</v>
      </c>
      <c r="O5531" s="167">
        <v>43501</v>
      </c>
      <c r="P5531" s="14">
        <v>-7.3</v>
      </c>
      <c r="Q5531" s="14">
        <f t="shared" si="181"/>
        <v>24.3</v>
      </c>
      <c r="R5531" s="169">
        <f t="shared" si="182"/>
        <v>27.333333333333332</v>
      </c>
    </row>
    <row r="5532" spans="13:18" x14ac:dyDescent="0.2">
      <c r="M5532" s="168" t="s">
        <v>63</v>
      </c>
      <c r="N5532" s="14" t="s">
        <v>64</v>
      </c>
      <c r="O5532" s="167">
        <v>43502</v>
      </c>
      <c r="P5532" s="14">
        <v>-13.3</v>
      </c>
      <c r="Q5532" s="14">
        <f t="shared" si="181"/>
        <v>30.3</v>
      </c>
      <c r="R5532" s="169">
        <f t="shared" si="182"/>
        <v>28.933333333333334</v>
      </c>
    </row>
    <row r="5533" spans="13:18" x14ac:dyDescent="0.2">
      <c r="M5533" s="168" t="s">
        <v>63</v>
      </c>
      <c r="N5533" s="14" t="s">
        <v>64</v>
      </c>
      <c r="O5533" s="167">
        <v>43503</v>
      </c>
      <c r="P5533" s="14">
        <v>-5.4</v>
      </c>
      <c r="Q5533" s="14">
        <f t="shared" si="181"/>
        <v>22.4</v>
      </c>
      <c r="R5533" s="169">
        <f t="shared" si="182"/>
        <v>25.666666666666668</v>
      </c>
    </row>
    <row r="5534" spans="13:18" x14ac:dyDescent="0.2">
      <c r="M5534" s="168" t="s">
        <v>63</v>
      </c>
      <c r="N5534" s="14" t="s">
        <v>64</v>
      </c>
      <c r="O5534" s="167">
        <v>43504</v>
      </c>
      <c r="P5534" s="14">
        <v>-3.1</v>
      </c>
      <c r="Q5534" s="14">
        <f t="shared" si="181"/>
        <v>20.100000000000001</v>
      </c>
      <c r="R5534" s="169">
        <f t="shared" si="182"/>
        <v>24.266666666666669</v>
      </c>
    </row>
    <row r="5535" spans="13:18" x14ac:dyDescent="0.2">
      <c r="M5535" s="168" t="s">
        <v>63</v>
      </c>
      <c r="N5535" s="14" t="s">
        <v>64</v>
      </c>
      <c r="O5535" s="167">
        <v>43505</v>
      </c>
      <c r="P5535" s="14">
        <v>2</v>
      </c>
      <c r="Q5535" s="14">
        <f t="shared" si="181"/>
        <v>15</v>
      </c>
      <c r="R5535" s="169">
        <f t="shared" si="182"/>
        <v>19.166666666666668</v>
      </c>
    </row>
    <row r="5536" spans="13:18" x14ac:dyDescent="0.2">
      <c r="M5536" s="168" t="s">
        <v>63</v>
      </c>
      <c r="N5536" s="14" t="s">
        <v>64</v>
      </c>
      <c r="O5536" s="167">
        <v>43506</v>
      </c>
      <c r="P5536" s="14">
        <v>0.5</v>
      </c>
      <c r="Q5536" s="14">
        <f t="shared" si="181"/>
        <v>16.5</v>
      </c>
      <c r="R5536" s="169">
        <f t="shared" si="182"/>
        <v>17.2</v>
      </c>
    </row>
    <row r="5537" spans="13:18" x14ac:dyDescent="0.2">
      <c r="M5537" s="168" t="s">
        <v>63</v>
      </c>
      <c r="N5537" s="14" t="s">
        <v>64</v>
      </c>
      <c r="O5537" s="167">
        <v>43507</v>
      </c>
      <c r="P5537" s="14">
        <v>-1.6</v>
      </c>
      <c r="Q5537" s="14">
        <f t="shared" si="181"/>
        <v>18.600000000000001</v>
      </c>
      <c r="R5537" s="169">
        <f t="shared" si="182"/>
        <v>16.7</v>
      </c>
    </row>
    <row r="5538" spans="13:18" x14ac:dyDescent="0.2">
      <c r="M5538" s="168" t="s">
        <v>63</v>
      </c>
      <c r="N5538" s="14" t="s">
        <v>64</v>
      </c>
      <c r="O5538" s="167">
        <v>43508</v>
      </c>
      <c r="P5538" s="14">
        <v>-6.1</v>
      </c>
      <c r="Q5538" s="14">
        <f t="shared" si="181"/>
        <v>23.1</v>
      </c>
      <c r="R5538" s="169">
        <f t="shared" si="182"/>
        <v>19.400000000000002</v>
      </c>
    </row>
    <row r="5539" spans="13:18" x14ac:dyDescent="0.2">
      <c r="M5539" s="168" t="s">
        <v>63</v>
      </c>
      <c r="N5539" s="14" t="s">
        <v>64</v>
      </c>
      <c r="O5539" s="167">
        <v>43509</v>
      </c>
      <c r="P5539" s="14">
        <v>0.6</v>
      </c>
      <c r="Q5539" s="14">
        <f t="shared" si="181"/>
        <v>16.399999999999999</v>
      </c>
      <c r="R5539" s="169">
        <f t="shared" si="182"/>
        <v>19.366666666666667</v>
      </c>
    </row>
    <row r="5540" spans="13:18" x14ac:dyDescent="0.2">
      <c r="M5540" s="168" t="s">
        <v>63</v>
      </c>
      <c r="N5540" s="14" t="s">
        <v>64</v>
      </c>
      <c r="O5540" s="167">
        <v>43510</v>
      </c>
      <c r="P5540" s="14">
        <v>1.1000000000000001</v>
      </c>
      <c r="Q5540" s="14">
        <f t="shared" si="181"/>
        <v>15.9</v>
      </c>
      <c r="R5540" s="169">
        <f t="shared" si="182"/>
        <v>18.466666666666665</v>
      </c>
    </row>
    <row r="5541" spans="13:18" x14ac:dyDescent="0.2">
      <c r="M5541" s="168" t="s">
        <v>63</v>
      </c>
      <c r="N5541" s="14" t="s">
        <v>64</v>
      </c>
      <c r="O5541" s="167">
        <v>43511</v>
      </c>
      <c r="P5541" s="14">
        <v>3.8</v>
      </c>
      <c r="Q5541" s="14">
        <f t="shared" si="181"/>
        <v>13.2</v>
      </c>
      <c r="R5541" s="169">
        <f t="shared" si="182"/>
        <v>15.166666666666666</v>
      </c>
    </row>
    <row r="5542" spans="13:18" x14ac:dyDescent="0.2">
      <c r="M5542" s="168" t="s">
        <v>63</v>
      </c>
      <c r="N5542" s="14" t="s">
        <v>64</v>
      </c>
      <c r="O5542" s="167">
        <v>43512</v>
      </c>
      <c r="P5542" s="14">
        <v>1.1000000000000001</v>
      </c>
      <c r="Q5542" s="14">
        <f t="shared" si="181"/>
        <v>15.9</v>
      </c>
      <c r="R5542" s="169">
        <f t="shared" si="182"/>
        <v>15</v>
      </c>
    </row>
    <row r="5543" spans="13:18" x14ac:dyDescent="0.2">
      <c r="M5543" s="168" t="s">
        <v>63</v>
      </c>
      <c r="N5543" s="14" t="s">
        <v>64</v>
      </c>
      <c r="O5543" s="167">
        <v>43513</v>
      </c>
      <c r="P5543" s="14">
        <v>0.3</v>
      </c>
      <c r="Q5543" s="14">
        <f t="shared" si="181"/>
        <v>16.7</v>
      </c>
      <c r="R5543" s="169">
        <f t="shared" si="182"/>
        <v>15.266666666666666</v>
      </c>
    </row>
    <row r="5544" spans="13:18" x14ac:dyDescent="0.2">
      <c r="M5544" s="168" t="s">
        <v>63</v>
      </c>
      <c r="N5544" s="14" t="s">
        <v>64</v>
      </c>
      <c r="O5544" s="167">
        <v>43514</v>
      </c>
      <c r="P5544" s="14">
        <v>3.2</v>
      </c>
      <c r="Q5544" s="14">
        <f t="shared" si="181"/>
        <v>13.8</v>
      </c>
      <c r="R5544" s="169">
        <f t="shared" si="182"/>
        <v>15.466666666666669</v>
      </c>
    </row>
    <row r="5545" spans="13:18" x14ac:dyDescent="0.2">
      <c r="M5545" s="168" t="s">
        <v>63</v>
      </c>
      <c r="N5545" s="14" t="s">
        <v>64</v>
      </c>
      <c r="O5545" s="167">
        <v>43515</v>
      </c>
      <c r="P5545" s="14">
        <v>3.1</v>
      </c>
      <c r="Q5545" s="14">
        <f t="shared" si="181"/>
        <v>13.9</v>
      </c>
      <c r="R5545" s="169">
        <f t="shared" si="182"/>
        <v>14.799999999999999</v>
      </c>
    </row>
    <row r="5546" spans="13:18" x14ac:dyDescent="0.2">
      <c r="M5546" s="168" t="s">
        <v>63</v>
      </c>
      <c r="N5546" s="14" t="s">
        <v>64</v>
      </c>
      <c r="O5546" s="167">
        <v>43516</v>
      </c>
      <c r="P5546" s="14">
        <v>0.6</v>
      </c>
      <c r="Q5546" s="14">
        <f t="shared" si="181"/>
        <v>16.399999999999999</v>
      </c>
      <c r="R5546" s="169">
        <f t="shared" si="182"/>
        <v>14.700000000000001</v>
      </c>
    </row>
    <row r="5547" spans="13:18" x14ac:dyDescent="0.2">
      <c r="M5547" s="168" t="s">
        <v>63</v>
      </c>
      <c r="N5547" s="14" t="s">
        <v>64</v>
      </c>
      <c r="O5547" s="167">
        <v>43517</v>
      </c>
      <c r="P5547" s="14">
        <v>-1.9</v>
      </c>
      <c r="Q5547" s="14">
        <f t="shared" si="181"/>
        <v>18.899999999999999</v>
      </c>
      <c r="R5547" s="169">
        <f t="shared" si="182"/>
        <v>16.399999999999999</v>
      </c>
    </row>
    <row r="5548" spans="13:18" x14ac:dyDescent="0.2">
      <c r="M5548" s="168" t="s">
        <v>63</v>
      </c>
      <c r="N5548" s="14" t="s">
        <v>64</v>
      </c>
      <c r="O5548" s="167">
        <v>43518</v>
      </c>
      <c r="P5548" s="14">
        <v>-1.3</v>
      </c>
      <c r="Q5548" s="14">
        <f t="shared" si="181"/>
        <v>18.3</v>
      </c>
      <c r="R5548" s="169">
        <f t="shared" si="182"/>
        <v>17.866666666666664</v>
      </c>
    </row>
    <row r="5549" spans="13:18" x14ac:dyDescent="0.2">
      <c r="M5549" s="168" t="s">
        <v>63</v>
      </c>
      <c r="N5549" s="14" t="s">
        <v>64</v>
      </c>
      <c r="O5549" s="167">
        <v>43519</v>
      </c>
      <c r="P5549" s="14">
        <v>1.3</v>
      </c>
      <c r="Q5549" s="14">
        <f t="shared" si="181"/>
        <v>15.7</v>
      </c>
      <c r="R5549" s="169">
        <f t="shared" si="182"/>
        <v>17.633333333333336</v>
      </c>
    </row>
    <row r="5550" spans="13:18" x14ac:dyDescent="0.2">
      <c r="M5550" s="168" t="s">
        <v>63</v>
      </c>
      <c r="N5550" s="14" t="s">
        <v>64</v>
      </c>
      <c r="O5550" s="167">
        <v>43520</v>
      </c>
      <c r="P5550" s="14">
        <v>3.3</v>
      </c>
      <c r="Q5550" s="14">
        <f t="shared" si="181"/>
        <v>13.7</v>
      </c>
      <c r="R5550" s="169">
        <f t="shared" si="182"/>
        <v>15.9</v>
      </c>
    </row>
    <row r="5551" spans="13:18" x14ac:dyDescent="0.2">
      <c r="M5551" s="168" t="s">
        <v>63</v>
      </c>
      <c r="N5551" s="14" t="s">
        <v>64</v>
      </c>
      <c r="O5551" s="167">
        <v>43521</v>
      </c>
      <c r="P5551" s="14">
        <v>-1</v>
      </c>
      <c r="Q5551" s="14">
        <f t="shared" si="181"/>
        <v>18</v>
      </c>
      <c r="R5551" s="169">
        <f t="shared" si="182"/>
        <v>15.799999999999999</v>
      </c>
    </row>
    <row r="5552" spans="13:18" x14ac:dyDescent="0.2">
      <c r="M5552" s="168" t="s">
        <v>63</v>
      </c>
      <c r="N5552" s="14" t="s">
        <v>64</v>
      </c>
      <c r="O5552" s="167">
        <v>43522</v>
      </c>
      <c r="P5552" s="14">
        <v>0.2</v>
      </c>
      <c r="Q5552" s="14">
        <f t="shared" si="181"/>
        <v>16.8</v>
      </c>
      <c r="R5552" s="169">
        <f t="shared" si="182"/>
        <v>16.166666666666668</v>
      </c>
    </row>
    <row r="5553" spans="13:18" x14ac:dyDescent="0.2">
      <c r="M5553" s="168" t="s">
        <v>63</v>
      </c>
      <c r="N5553" s="14" t="s">
        <v>64</v>
      </c>
      <c r="O5553" s="167">
        <v>43523</v>
      </c>
      <c r="P5553" s="14">
        <v>-0.4</v>
      </c>
      <c r="Q5553" s="14">
        <f t="shared" si="181"/>
        <v>17.399999999999999</v>
      </c>
      <c r="R5553" s="169">
        <f t="shared" si="182"/>
        <v>17.399999999999999</v>
      </c>
    </row>
    <row r="5554" spans="13:18" x14ac:dyDescent="0.2">
      <c r="M5554" s="168" t="s">
        <v>63</v>
      </c>
      <c r="N5554" s="14" t="s">
        <v>64</v>
      </c>
      <c r="O5554" s="167">
        <v>43524</v>
      </c>
      <c r="P5554" s="14">
        <v>2.7</v>
      </c>
      <c r="Q5554" s="14">
        <f t="shared" si="181"/>
        <v>14.3</v>
      </c>
      <c r="R5554" s="169">
        <f t="shared" si="182"/>
        <v>16.166666666666668</v>
      </c>
    </row>
    <row r="5555" spans="13:18" x14ac:dyDescent="0.2">
      <c r="M5555" s="168" t="s">
        <v>63</v>
      </c>
      <c r="N5555" s="14" t="s">
        <v>64</v>
      </c>
      <c r="O5555" s="167">
        <v>43525</v>
      </c>
      <c r="P5555" s="14">
        <v>-0.8</v>
      </c>
      <c r="Q5555" s="14">
        <f t="shared" si="181"/>
        <v>17.8</v>
      </c>
      <c r="R5555" s="169">
        <f t="shared" si="182"/>
        <v>16.5</v>
      </c>
    </row>
    <row r="5556" spans="13:18" x14ac:dyDescent="0.2">
      <c r="M5556" s="168" t="s">
        <v>63</v>
      </c>
      <c r="N5556" s="14" t="s">
        <v>64</v>
      </c>
      <c r="O5556" s="167">
        <v>43526</v>
      </c>
      <c r="P5556" s="14">
        <v>-1.8</v>
      </c>
      <c r="Q5556" s="14">
        <f t="shared" si="181"/>
        <v>18.8</v>
      </c>
      <c r="R5556" s="169">
        <f t="shared" si="182"/>
        <v>16.966666666666669</v>
      </c>
    </row>
    <row r="5557" spans="13:18" x14ac:dyDescent="0.2">
      <c r="M5557" s="168" t="s">
        <v>63</v>
      </c>
      <c r="N5557" s="14" t="s">
        <v>64</v>
      </c>
      <c r="O5557" s="167">
        <v>43527</v>
      </c>
      <c r="P5557" s="14">
        <v>-0.3</v>
      </c>
      <c r="Q5557" s="14">
        <f t="shared" si="181"/>
        <v>17.3</v>
      </c>
      <c r="R5557" s="169">
        <f t="shared" si="182"/>
        <v>17.966666666666669</v>
      </c>
    </row>
    <row r="5558" spans="13:18" x14ac:dyDescent="0.2">
      <c r="M5558" s="168" t="s">
        <v>63</v>
      </c>
      <c r="N5558" s="14" t="s">
        <v>64</v>
      </c>
      <c r="O5558" s="167">
        <v>43528</v>
      </c>
      <c r="P5558" s="14">
        <v>-1.5</v>
      </c>
      <c r="Q5558" s="14">
        <f t="shared" si="181"/>
        <v>18.5</v>
      </c>
      <c r="R5558" s="169">
        <f t="shared" si="182"/>
        <v>18.2</v>
      </c>
    </row>
    <row r="5559" spans="13:18" x14ac:dyDescent="0.2">
      <c r="M5559" s="168" t="s">
        <v>63</v>
      </c>
      <c r="N5559" s="14" t="s">
        <v>64</v>
      </c>
      <c r="O5559" s="167">
        <v>43529</v>
      </c>
      <c r="P5559" s="14">
        <v>-4</v>
      </c>
      <c r="Q5559" s="14">
        <f t="shared" si="181"/>
        <v>21</v>
      </c>
      <c r="R5559" s="169">
        <f t="shared" si="182"/>
        <v>18.933333333333334</v>
      </c>
    </row>
    <row r="5560" spans="13:18" x14ac:dyDescent="0.2">
      <c r="M5560" s="168" t="s">
        <v>63</v>
      </c>
      <c r="N5560" s="14" t="s">
        <v>64</v>
      </c>
      <c r="O5560" s="167">
        <v>43530</v>
      </c>
      <c r="P5560" s="14">
        <v>-4</v>
      </c>
      <c r="Q5560" s="14">
        <f t="shared" si="181"/>
        <v>21</v>
      </c>
      <c r="R5560" s="169">
        <f t="shared" si="182"/>
        <v>20.166666666666668</v>
      </c>
    </row>
    <row r="5561" spans="13:18" x14ac:dyDescent="0.2">
      <c r="M5561" s="168" t="s">
        <v>63</v>
      </c>
      <c r="N5561" s="14" t="s">
        <v>64</v>
      </c>
      <c r="O5561" s="167">
        <v>43531</v>
      </c>
      <c r="P5561" s="14">
        <v>-0.2</v>
      </c>
      <c r="Q5561" s="14">
        <f t="shared" si="181"/>
        <v>17.2</v>
      </c>
      <c r="R5561" s="169">
        <f t="shared" si="182"/>
        <v>19.733333333333334</v>
      </c>
    </row>
    <row r="5562" spans="13:18" x14ac:dyDescent="0.2">
      <c r="M5562" s="168" t="s">
        <v>63</v>
      </c>
      <c r="N5562" s="14" t="s">
        <v>64</v>
      </c>
      <c r="O5562" s="167">
        <v>43532</v>
      </c>
      <c r="P5562" s="14">
        <v>-1</v>
      </c>
      <c r="Q5562" s="14">
        <f t="shared" si="181"/>
        <v>18</v>
      </c>
      <c r="R5562" s="169">
        <f t="shared" si="182"/>
        <v>18.733333333333334</v>
      </c>
    </row>
    <row r="5563" spans="13:18" x14ac:dyDescent="0.2">
      <c r="M5563" s="168" t="s">
        <v>63</v>
      </c>
      <c r="N5563" s="14" t="s">
        <v>64</v>
      </c>
      <c r="O5563" s="167">
        <v>43533</v>
      </c>
      <c r="P5563" s="14">
        <v>-6.5</v>
      </c>
      <c r="Q5563" s="14">
        <f t="shared" si="181"/>
        <v>23.5</v>
      </c>
      <c r="R5563" s="169">
        <f t="shared" si="182"/>
        <v>19.566666666666666</v>
      </c>
    </row>
    <row r="5564" spans="13:18" x14ac:dyDescent="0.2">
      <c r="M5564" s="168" t="s">
        <v>63</v>
      </c>
      <c r="N5564" s="14" t="s">
        <v>64</v>
      </c>
      <c r="O5564" s="167">
        <v>43534</v>
      </c>
      <c r="P5564" s="14">
        <v>-7.9</v>
      </c>
      <c r="Q5564" s="14">
        <f t="shared" si="181"/>
        <v>24.9</v>
      </c>
      <c r="R5564" s="169">
        <f t="shared" si="182"/>
        <v>22.133333333333336</v>
      </c>
    </row>
    <row r="5565" spans="13:18" x14ac:dyDescent="0.2">
      <c r="M5565" s="168" t="s">
        <v>63</v>
      </c>
      <c r="N5565" s="14" t="s">
        <v>64</v>
      </c>
      <c r="O5565" s="167">
        <v>43535</v>
      </c>
      <c r="P5565" s="14">
        <v>-6.4</v>
      </c>
      <c r="Q5565" s="14">
        <f t="shared" si="181"/>
        <v>23.4</v>
      </c>
      <c r="R5565" s="169">
        <f t="shared" si="182"/>
        <v>23.933333333333334</v>
      </c>
    </row>
    <row r="5566" spans="13:18" x14ac:dyDescent="0.2">
      <c r="M5566" s="168" t="s">
        <v>63</v>
      </c>
      <c r="N5566" s="14" t="s">
        <v>64</v>
      </c>
      <c r="O5566" s="167">
        <v>43536</v>
      </c>
      <c r="P5566" s="14">
        <v>-8.5</v>
      </c>
      <c r="Q5566" s="14">
        <f t="shared" si="181"/>
        <v>25.5</v>
      </c>
      <c r="R5566" s="169">
        <f t="shared" si="182"/>
        <v>24.599999999999998</v>
      </c>
    </row>
    <row r="5567" spans="13:18" x14ac:dyDescent="0.2">
      <c r="M5567" s="168" t="s">
        <v>63</v>
      </c>
      <c r="N5567" s="14" t="s">
        <v>64</v>
      </c>
      <c r="O5567" s="167">
        <v>43537</v>
      </c>
      <c r="P5567" s="14">
        <v>-0.1</v>
      </c>
      <c r="Q5567" s="14">
        <f t="shared" si="181"/>
        <v>17.100000000000001</v>
      </c>
      <c r="R5567" s="169">
        <f t="shared" si="182"/>
        <v>22</v>
      </c>
    </row>
    <row r="5568" spans="13:18" x14ac:dyDescent="0.2">
      <c r="M5568" s="168" t="s">
        <v>63</v>
      </c>
      <c r="N5568" s="14" t="s">
        <v>64</v>
      </c>
      <c r="O5568" s="167">
        <v>43538</v>
      </c>
      <c r="P5568" s="14">
        <v>-2.6</v>
      </c>
      <c r="Q5568" s="14">
        <f t="shared" si="181"/>
        <v>19.600000000000001</v>
      </c>
      <c r="R5568" s="169">
        <f t="shared" si="182"/>
        <v>20.733333333333334</v>
      </c>
    </row>
    <row r="5569" spans="13:18" x14ac:dyDescent="0.2">
      <c r="M5569" s="168" t="s">
        <v>63</v>
      </c>
      <c r="N5569" s="14" t="s">
        <v>64</v>
      </c>
      <c r="O5569" s="167">
        <v>43539</v>
      </c>
      <c r="P5569" s="14">
        <v>-1.3</v>
      </c>
      <c r="Q5569" s="14">
        <f t="shared" si="181"/>
        <v>18.3</v>
      </c>
      <c r="R5569" s="169">
        <f t="shared" si="182"/>
        <v>18.333333333333332</v>
      </c>
    </row>
    <row r="5570" spans="13:18" x14ac:dyDescent="0.2">
      <c r="M5570" s="168" t="s">
        <v>63</v>
      </c>
      <c r="N5570" s="14" t="s">
        <v>64</v>
      </c>
      <c r="O5570" s="167">
        <v>43540</v>
      </c>
      <c r="P5570" s="14">
        <v>-1.8</v>
      </c>
      <c r="Q5570" s="14">
        <f t="shared" si="181"/>
        <v>18.8</v>
      </c>
      <c r="R5570" s="169">
        <f t="shared" si="182"/>
        <v>18.900000000000002</v>
      </c>
    </row>
    <row r="5571" spans="13:18" x14ac:dyDescent="0.2">
      <c r="M5571" s="168" t="s">
        <v>63</v>
      </c>
      <c r="N5571" s="14" t="s">
        <v>64</v>
      </c>
      <c r="O5571" s="167">
        <v>43541</v>
      </c>
      <c r="P5571" s="14">
        <v>0.3</v>
      </c>
      <c r="Q5571" s="14">
        <f t="shared" si="181"/>
        <v>16.7</v>
      </c>
      <c r="R5571" s="169">
        <f t="shared" si="182"/>
        <v>17.933333333333334</v>
      </c>
    </row>
    <row r="5572" spans="13:18" x14ac:dyDescent="0.2">
      <c r="M5572" s="168" t="s">
        <v>63</v>
      </c>
      <c r="N5572" s="14" t="s">
        <v>64</v>
      </c>
      <c r="O5572" s="167">
        <v>43542</v>
      </c>
      <c r="P5572" s="14">
        <v>1.1000000000000001</v>
      </c>
      <c r="Q5572" s="14">
        <f t="shared" si="181"/>
        <v>15.9</v>
      </c>
      <c r="R5572" s="169">
        <f t="shared" si="182"/>
        <v>17.133333333333333</v>
      </c>
    </row>
    <row r="5573" spans="13:18" x14ac:dyDescent="0.2">
      <c r="M5573" s="168" t="s">
        <v>63</v>
      </c>
      <c r="N5573" s="14" t="s">
        <v>64</v>
      </c>
      <c r="O5573" s="167">
        <v>43543</v>
      </c>
      <c r="P5573" s="14">
        <v>1.3</v>
      </c>
      <c r="Q5573" s="14">
        <f t="shared" si="181"/>
        <v>15.7</v>
      </c>
      <c r="R5573" s="169">
        <f t="shared" si="182"/>
        <v>16.099999999999998</v>
      </c>
    </row>
    <row r="5574" spans="13:18" x14ac:dyDescent="0.2">
      <c r="M5574" s="168" t="s">
        <v>63</v>
      </c>
      <c r="N5574" s="14" t="s">
        <v>64</v>
      </c>
      <c r="O5574" s="167">
        <v>43544</v>
      </c>
      <c r="P5574" s="14">
        <v>4.9000000000000004</v>
      </c>
      <c r="Q5574" s="14">
        <f t="shared" si="181"/>
        <v>12.1</v>
      </c>
      <c r="R5574" s="169">
        <f t="shared" si="182"/>
        <v>14.566666666666668</v>
      </c>
    </row>
    <row r="5575" spans="13:18" x14ac:dyDescent="0.2">
      <c r="M5575" s="168" t="s">
        <v>63</v>
      </c>
      <c r="N5575" s="14" t="s">
        <v>64</v>
      </c>
      <c r="O5575" s="167">
        <v>43545</v>
      </c>
      <c r="P5575" s="14">
        <v>5.8</v>
      </c>
      <c r="Q5575" s="14">
        <f t="shared" si="181"/>
        <v>11.2</v>
      </c>
      <c r="R5575" s="169">
        <f t="shared" si="182"/>
        <v>13</v>
      </c>
    </row>
    <row r="5576" spans="13:18" x14ac:dyDescent="0.2">
      <c r="M5576" s="168" t="s">
        <v>63</v>
      </c>
      <c r="N5576" s="14" t="s">
        <v>64</v>
      </c>
      <c r="O5576" s="167">
        <v>43546</v>
      </c>
      <c r="P5576" s="14">
        <v>1.7</v>
      </c>
      <c r="Q5576" s="14">
        <f t="shared" si="181"/>
        <v>15.3</v>
      </c>
      <c r="R5576" s="169">
        <f t="shared" si="182"/>
        <v>12.866666666666665</v>
      </c>
    </row>
    <row r="5577" spans="13:18" x14ac:dyDescent="0.2">
      <c r="M5577" s="168" t="s">
        <v>63</v>
      </c>
      <c r="N5577" s="14" t="s">
        <v>64</v>
      </c>
      <c r="O5577" s="167">
        <v>43547</v>
      </c>
      <c r="P5577" s="14">
        <v>5.5</v>
      </c>
      <c r="Q5577" s="14">
        <f t="shared" si="181"/>
        <v>11.5</v>
      </c>
      <c r="R5577" s="169">
        <f t="shared" si="182"/>
        <v>12.666666666666666</v>
      </c>
    </row>
    <row r="5578" spans="13:18" x14ac:dyDescent="0.2">
      <c r="M5578" s="168" t="s">
        <v>63</v>
      </c>
      <c r="N5578" s="14" t="s">
        <v>64</v>
      </c>
      <c r="O5578" s="167">
        <v>43548</v>
      </c>
      <c r="P5578" s="14">
        <v>2.7</v>
      </c>
      <c r="Q5578" s="14">
        <f t="shared" si="181"/>
        <v>14.3</v>
      </c>
      <c r="R5578" s="169">
        <f t="shared" si="182"/>
        <v>13.700000000000001</v>
      </c>
    </row>
    <row r="5579" spans="13:18" x14ac:dyDescent="0.2">
      <c r="M5579" s="168" t="s">
        <v>63</v>
      </c>
      <c r="N5579" s="14" t="s">
        <v>64</v>
      </c>
      <c r="O5579" s="167">
        <v>43549</v>
      </c>
      <c r="P5579" s="14">
        <v>1.2</v>
      </c>
      <c r="Q5579" s="14">
        <f t="shared" si="181"/>
        <v>15.8</v>
      </c>
      <c r="R5579" s="169">
        <f t="shared" si="182"/>
        <v>13.866666666666667</v>
      </c>
    </row>
    <row r="5580" spans="13:18" x14ac:dyDescent="0.2">
      <c r="M5580" s="168" t="s">
        <v>63</v>
      </c>
      <c r="N5580" s="14" t="s">
        <v>64</v>
      </c>
      <c r="O5580" s="167">
        <v>43550</v>
      </c>
      <c r="P5580" s="14">
        <v>2.5</v>
      </c>
      <c r="Q5580" s="14">
        <f t="shared" si="181"/>
        <v>14.5</v>
      </c>
      <c r="R5580" s="169">
        <f t="shared" si="182"/>
        <v>14.866666666666667</v>
      </c>
    </row>
    <row r="5581" spans="13:18" x14ac:dyDescent="0.2">
      <c r="M5581" s="168" t="s">
        <v>63</v>
      </c>
      <c r="N5581" s="14" t="s">
        <v>64</v>
      </c>
      <c r="O5581" s="167">
        <v>43551</v>
      </c>
      <c r="P5581" s="14">
        <v>1.8</v>
      </c>
      <c r="Q5581" s="14">
        <f t="shared" ref="Q5581:Q5644" si="183">IF($D$45&gt;P5581,$D$45-P5581,0)</f>
        <v>15.2</v>
      </c>
      <c r="R5581" s="169">
        <f t="shared" si="182"/>
        <v>15.166666666666666</v>
      </c>
    </row>
    <row r="5582" spans="13:18" x14ac:dyDescent="0.2">
      <c r="M5582" s="168" t="s">
        <v>63</v>
      </c>
      <c r="N5582" s="14" t="s">
        <v>64</v>
      </c>
      <c r="O5582" s="167">
        <v>43552</v>
      </c>
      <c r="P5582" s="14">
        <v>4.5999999999999996</v>
      </c>
      <c r="Q5582" s="14">
        <f t="shared" si="183"/>
        <v>12.4</v>
      </c>
      <c r="R5582" s="169">
        <f t="shared" si="182"/>
        <v>14.033333333333333</v>
      </c>
    </row>
    <row r="5583" spans="13:18" x14ac:dyDescent="0.2">
      <c r="M5583" s="168" t="s">
        <v>63</v>
      </c>
      <c r="N5583" s="14" t="s">
        <v>64</v>
      </c>
      <c r="O5583" s="167">
        <v>43553</v>
      </c>
      <c r="P5583" s="14">
        <v>8.1</v>
      </c>
      <c r="Q5583" s="14">
        <f t="shared" si="183"/>
        <v>8.9</v>
      </c>
      <c r="R5583" s="169">
        <f t="shared" ref="R5583:R5646" si="184">AVERAGE(Q5581:Q5583)</f>
        <v>12.166666666666666</v>
      </c>
    </row>
    <row r="5584" spans="13:18" x14ac:dyDescent="0.2">
      <c r="M5584" s="168" t="s">
        <v>63</v>
      </c>
      <c r="N5584" s="14" t="s">
        <v>64</v>
      </c>
      <c r="O5584" s="167">
        <v>43554</v>
      </c>
      <c r="P5584" s="14">
        <v>5.3</v>
      </c>
      <c r="Q5584" s="14">
        <f t="shared" si="183"/>
        <v>11.7</v>
      </c>
      <c r="R5584" s="169">
        <f t="shared" si="184"/>
        <v>11</v>
      </c>
    </row>
    <row r="5585" spans="13:18" x14ac:dyDescent="0.2">
      <c r="M5585" s="168" t="s">
        <v>63</v>
      </c>
      <c r="N5585" s="14" t="s">
        <v>64</v>
      </c>
      <c r="O5585" s="167">
        <v>43555</v>
      </c>
      <c r="P5585" s="14">
        <v>2.1</v>
      </c>
      <c r="Q5585" s="14">
        <f t="shared" si="183"/>
        <v>14.9</v>
      </c>
      <c r="R5585" s="169">
        <f t="shared" si="184"/>
        <v>11.833333333333334</v>
      </c>
    </row>
    <row r="5586" spans="13:18" x14ac:dyDescent="0.2">
      <c r="M5586" s="168" t="s">
        <v>63</v>
      </c>
      <c r="N5586" s="14" t="s">
        <v>64</v>
      </c>
      <c r="O5586" s="167">
        <v>43556</v>
      </c>
      <c r="P5586" s="14">
        <v>0.5</v>
      </c>
      <c r="Q5586" s="14">
        <f t="shared" si="183"/>
        <v>16.5</v>
      </c>
      <c r="R5586" s="169">
        <f t="shared" si="184"/>
        <v>14.366666666666667</v>
      </c>
    </row>
    <row r="5587" spans="13:18" x14ac:dyDescent="0.2">
      <c r="M5587" s="168" t="s">
        <v>63</v>
      </c>
      <c r="N5587" s="14" t="s">
        <v>64</v>
      </c>
      <c r="O5587" s="167">
        <v>43557</v>
      </c>
      <c r="P5587" s="14">
        <v>2.4</v>
      </c>
      <c r="Q5587" s="14">
        <f t="shared" si="183"/>
        <v>14.6</v>
      </c>
      <c r="R5587" s="169">
        <f t="shared" si="184"/>
        <v>15.333333333333334</v>
      </c>
    </row>
    <row r="5588" spans="13:18" x14ac:dyDescent="0.2">
      <c r="M5588" s="168" t="s">
        <v>63</v>
      </c>
      <c r="N5588" s="14" t="s">
        <v>64</v>
      </c>
      <c r="O5588" s="167">
        <v>43558</v>
      </c>
      <c r="P5588" s="14">
        <v>2.2000000000000002</v>
      </c>
      <c r="Q5588" s="14">
        <f t="shared" si="183"/>
        <v>14.8</v>
      </c>
      <c r="R5588" s="169">
        <f t="shared" si="184"/>
        <v>15.300000000000002</v>
      </c>
    </row>
    <row r="5589" spans="13:18" x14ac:dyDescent="0.2">
      <c r="M5589" s="168" t="s">
        <v>63</v>
      </c>
      <c r="N5589" s="14" t="s">
        <v>64</v>
      </c>
      <c r="O5589" s="167">
        <v>43559</v>
      </c>
      <c r="P5589" s="14">
        <v>6.2</v>
      </c>
      <c r="Q5589" s="14">
        <f t="shared" si="183"/>
        <v>10.8</v>
      </c>
      <c r="R5589" s="169">
        <f t="shared" si="184"/>
        <v>13.4</v>
      </c>
    </row>
    <row r="5590" spans="13:18" x14ac:dyDescent="0.2">
      <c r="M5590" s="168" t="s">
        <v>63</v>
      </c>
      <c r="N5590" s="14" t="s">
        <v>64</v>
      </c>
      <c r="O5590" s="167">
        <v>43560</v>
      </c>
      <c r="P5590" s="14">
        <v>2.1</v>
      </c>
      <c r="Q5590" s="14">
        <f t="shared" si="183"/>
        <v>14.9</v>
      </c>
      <c r="R5590" s="169">
        <f t="shared" si="184"/>
        <v>13.5</v>
      </c>
    </row>
    <row r="5591" spans="13:18" x14ac:dyDescent="0.2">
      <c r="M5591" s="168" t="s">
        <v>63</v>
      </c>
      <c r="N5591" s="14" t="s">
        <v>64</v>
      </c>
      <c r="O5591" s="167">
        <v>43561</v>
      </c>
      <c r="P5591" s="14">
        <v>1.9</v>
      </c>
      <c r="Q5591" s="14">
        <f t="shared" si="183"/>
        <v>15.1</v>
      </c>
      <c r="R5591" s="169">
        <f t="shared" si="184"/>
        <v>13.600000000000001</v>
      </c>
    </row>
    <row r="5592" spans="13:18" x14ac:dyDescent="0.2">
      <c r="M5592" s="168" t="s">
        <v>63</v>
      </c>
      <c r="N5592" s="14" t="s">
        <v>64</v>
      </c>
      <c r="O5592" s="167">
        <v>43562</v>
      </c>
      <c r="P5592" s="14">
        <v>3.2</v>
      </c>
      <c r="Q5592" s="14">
        <f t="shared" si="183"/>
        <v>13.8</v>
      </c>
      <c r="R5592" s="169">
        <f t="shared" si="184"/>
        <v>14.6</v>
      </c>
    </row>
    <row r="5593" spans="13:18" x14ac:dyDescent="0.2">
      <c r="M5593" s="168" t="s">
        <v>63</v>
      </c>
      <c r="N5593" s="14" t="s">
        <v>64</v>
      </c>
      <c r="O5593" s="167">
        <v>43563</v>
      </c>
      <c r="P5593" s="14">
        <v>2.1</v>
      </c>
      <c r="Q5593" s="14">
        <f t="shared" si="183"/>
        <v>14.9</v>
      </c>
      <c r="R5593" s="169">
        <f t="shared" si="184"/>
        <v>14.6</v>
      </c>
    </row>
    <row r="5594" spans="13:18" x14ac:dyDescent="0.2">
      <c r="M5594" s="168" t="s">
        <v>63</v>
      </c>
      <c r="N5594" s="14" t="s">
        <v>64</v>
      </c>
      <c r="O5594" s="167">
        <v>43564</v>
      </c>
      <c r="P5594" s="14">
        <v>0.4</v>
      </c>
      <c r="Q5594" s="14">
        <f t="shared" si="183"/>
        <v>16.600000000000001</v>
      </c>
      <c r="R5594" s="169">
        <f t="shared" si="184"/>
        <v>15.100000000000001</v>
      </c>
    </row>
    <row r="5595" spans="13:18" x14ac:dyDescent="0.2">
      <c r="M5595" s="168" t="s">
        <v>63</v>
      </c>
      <c r="N5595" s="14" t="s">
        <v>64</v>
      </c>
      <c r="O5595" s="167">
        <v>43565</v>
      </c>
      <c r="P5595" s="14">
        <v>0.1</v>
      </c>
      <c r="Q5595" s="14">
        <f t="shared" si="183"/>
        <v>16.899999999999999</v>
      </c>
      <c r="R5595" s="169">
        <f t="shared" si="184"/>
        <v>16.133333333333333</v>
      </c>
    </row>
    <row r="5596" spans="13:18" x14ac:dyDescent="0.2">
      <c r="M5596" s="168" t="s">
        <v>63</v>
      </c>
      <c r="N5596" s="14" t="s">
        <v>64</v>
      </c>
      <c r="O5596" s="167">
        <v>43566</v>
      </c>
      <c r="P5596" s="14">
        <v>-0.3</v>
      </c>
      <c r="Q5596" s="14">
        <f t="shared" si="183"/>
        <v>17.3</v>
      </c>
      <c r="R5596" s="169">
        <f t="shared" si="184"/>
        <v>16.933333333333334</v>
      </c>
    </row>
    <row r="5597" spans="13:18" x14ac:dyDescent="0.2">
      <c r="M5597" s="168" t="s">
        <v>63</v>
      </c>
      <c r="N5597" s="14" t="s">
        <v>64</v>
      </c>
      <c r="O5597" s="167">
        <v>43567</v>
      </c>
      <c r="P5597" s="14">
        <v>0.5</v>
      </c>
      <c r="Q5597" s="14">
        <f t="shared" si="183"/>
        <v>16.5</v>
      </c>
      <c r="R5597" s="169">
        <f t="shared" si="184"/>
        <v>16.900000000000002</v>
      </c>
    </row>
    <row r="5598" spans="13:18" x14ac:dyDescent="0.2">
      <c r="M5598" s="168" t="s">
        <v>63</v>
      </c>
      <c r="N5598" s="14" t="s">
        <v>64</v>
      </c>
      <c r="O5598" s="167">
        <v>43568</v>
      </c>
      <c r="P5598" s="14">
        <v>2.1</v>
      </c>
      <c r="Q5598" s="14">
        <f t="shared" si="183"/>
        <v>14.9</v>
      </c>
      <c r="R5598" s="169">
        <f t="shared" si="184"/>
        <v>16.233333333333331</v>
      </c>
    </row>
    <row r="5599" spans="13:18" x14ac:dyDescent="0.2">
      <c r="M5599" s="168" t="s">
        <v>63</v>
      </c>
      <c r="N5599" s="14" t="s">
        <v>64</v>
      </c>
      <c r="O5599" s="167">
        <v>43569</v>
      </c>
      <c r="P5599" s="14">
        <v>2.8</v>
      </c>
      <c r="Q5599" s="14">
        <f t="shared" si="183"/>
        <v>14.2</v>
      </c>
      <c r="R5599" s="169">
        <f t="shared" si="184"/>
        <v>15.199999999999998</v>
      </c>
    </row>
    <row r="5600" spans="13:18" x14ac:dyDescent="0.2">
      <c r="M5600" s="168" t="s">
        <v>63</v>
      </c>
      <c r="N5600" s="14" t="s">
        <v>64</v>
      </c>
      <c r="O5600" s="167">
        <v>43570</v>
      </c>
      <c r="P5600" s="14">
        <v>4.4000000000000004</v>
      </c>
      <c r="Q5600" s="14">
        <f t="shared" si="183"/>
        <v>12.6</v>
      </c>
      <c r="R5600" s="169">
        <f t="shared" si="184"/>
        <v>13.9</v>
      </c>
    </row>
    <row r="5601" spans="13:18" x14ac:dyDescent="0.2">
      <c r="M5601" s="168" t="s">
        <v>63</v>
      </c>
      <c r="N5601" s="14" t="s">
        <v>64</v>
      </c>
      <c r="O5601" s="167">
        <v>43571</v>
      </c>
      <c r="P5601" s="14">
        <v>5.6</v>
      </c>
      <c r="Q5601" s="14">
        <f t="shared" si="183"/>
        <v>11.4</v>
      </c>
      <c r="R5601" s="169">
        <f t="shared" si="184"/>
        <v>12.733333333333333</v>
      </c>
    </row>
    <row r="5602" spans="13:18" x14ac:dyDescent="0.2">
      <c r="M5602" s="168" t="s">
        <v>63</v>
      </c>
      <c r="N5602" s="14" t="s">
        <v>64</v>
      </c>
      <c r="O5602" s="167">
        <v>43572</v>
      </c>
      <c r="P5602" s="14">
        <v>5.8</v>
      </c>
      <c r="Q5602" s="14">
        <f t="shared" si="183"/>
        <v>11.2</v>
      </c>
      <c r="R5602" s="169">
        <f t="shared" si="184"/>
        <v>11.733333333333334</v>
      </c>
    </row>
    <row r="5603" spans="13:18" x14ac:dyDescent="0.2">
      <c r="M5603" s="168" t="s">
        <v>63</v>
      </c>
      <c r="N5603" s="14" t="s">
        <v>64</v>
      </c>
      <c r="O5603" s="167">
        <v>43573</v>
      </c>
      <c r="P5603" s="14">
        <v>7.2</v>
      </c>
      <c r="Q5603" s="14">
        <f t="shared" si="183"/>
        <v>9.8000000000000007</v>
      </c>
      <c r="R5603" s="169">
        <f t="shared" si="184"/>
        <v>10.800000000000002</v>
      </c>
    </row>
    <row r="5604" spans="13:18" x14ac:dyDescent="0.2">
      <c r="M5604" s="168" t="s">
        <v>63</v>
      </c>
      <c r="N5604" s="14" t="s">
        <v>64</v>
      </c>
      <c r="O5604" s="167">
        <v>43574</v>
      </c>
      <c r="P5604" s="14">
        <v>7.1</v>
      </c>
      <c r="Q5604" s="14">
        <f t="shared" si="183"/>
        <v>9.9</v>
      </c>
      <c r="R5604" s="169">
        <f t="shared" si="184"/>
        <v>10.299999999999999</v>
      </c>
    </row>
    <row r="5605" spans="13:18" x14ac:dyDescent="0.2">
      <c r="M5605" s="168" t="s">
        <v>63</v>
      </c>
      <c r="N5605" s="14" t="s">
        <v>64</v>
      </c>
      <c r="O5605" s="167">
        <v>43575</v>
      </c>
      <c r="P5605" s="14">
        <v>9</v>
      </c>
      <c r="Q5605" s="14">
        <f t="shared" si="183"/>
        <v>8</v>
      </c>
      <c r="R5605" s="169">
        <f t="shared" si="184"/>
        <v>9.2333333333333343</v>
      </c>
    </row>
    <row r="5606" spans="13:18" x14ac:dyDescent="0.2">
      <c r="M5606" s="168" t="s">
        <v>63</v>
      </c>
      <c r="N5606" s="14" t="s">
        <v>64</v>
      </c>
      <c r="O5606" s="167">
        <v>43576</v>
      </c>
      <c r="P5606" s="14">
        <v>11.2</v>
      </c>
      <c r="Q5606" s="14">
        <f t="shared" si="183"/>
        <v>5.8000000000000007</v>
      </c>
      <c r="R5606" s="169">
        <f t="shared" si="184"/>
        <v>7.8999999999999995</v>
      </c>
    </row>
    <row r="5607" spans="13:18" x14ac:dyDescent="0.2">
      <c r="M5607" s="168" t="s">
        <v>63</v>
      </c>
      <c r="N5607" s="14" t="s">
        <v>64</v>
      </c>
      <c r="O5607" s="167">
        <v>43577</v>
      </c>
      <c r="P5607" s="14">
        <v>11.8</v>
      </c>
      <c r="Q5607" s="14">
        <f t="shared" si="183"/>
        <v>5.1999999999999993</v>
      </c>
      <c r="R5607" s="169">
        <f t="shared" si="184"/>
        <v>6.333333333333333</v>
      </c>
    </row>
    <row r="5608" spans="13:18" x14ac:dyDescent="0.2">
      <c r="M5608" s="168" t="s">
        <v>63</v>
      </c>
      <c r="N5608" s="14" t="s">
        <v>64</v>
      </c>
      <c r="O5608" s="167">
        <v>43578</v>
      </c>
      <c r="P5608" s="14">
        <v>10.5</v>
      </c>
      <c r="Q5608" s="14">
        <f t="shared" si="183"/>
        <v>6.5</v>
      </c>
      <c r="R5608" s="169">
        <f t="shared" si="184"/>
        <v>5.833333333333333</v>
      </c>
    </row>
    <row r="5609" spans="13:18" x14ac:dyDescent="0.2">
      <c r="M5609" s="168" t="s">
        <v>63</v>
      </c>
      <c r="N5609" s="14" t="s">
        <v>64</v>
      </c>
      <c r="O5609" s="167">
        <v>43579</v>
      </c>
      <c r="P5609" s="14">
        <v>12.3</v>
      </c>
      <c r="Q5609" s="14">
        <f t="shared" si="183"/>
        <v>4.6999999999999993</v>
      </c>
      <c r="R5609" s="169">
        <f t="shared" si="184"/>
        <v>5.4666666666666659</v>
      </c>
    </row>
    <row r="5610" spans="13:18" x14ac:dyDescent="0.2">
      <c r="M5610" s="168" t="s">
        <v>63</v>
      </c>
      <c r="N5610" s="14" t="s">
        <v>64</v>
      </c>
      <c r="O5610" s="167">
        <v>43580</v>
      </c>
      <c r="P5610" s="14">
        <v>14.4</v>
      </c>
      <c r="Q5610" s="14">
        <f t="shared" si="183"/>
        <v>2.5999999999999996</v>
      </c>
      <c r="R5610" s="169">
        <f t="shared" si="184"/>
        <v>4.5999999999999996</v>
      </c>
    </row>
    <row r="5611" spans="13:18" x14ac:dyDescent="0.2">
      <c r="M5611" s="168" t="s">
        <v>63</v>
      </c>
      <c r="N5611" s="14" t="s">
        <v>64</v>
      </c>
      <c r="O5611" s="167">
        <v>43581</v>
      </c>
      <c r="P5611" s="14">
        <v>14.3</v>
      </c>
      <c r="Q5611" s="14">
        <f t="shared" si="183"/>
        <v>2.6999999999999993</v>
      </c>
      <c r="R5611" s="169">
        <f t="shared" si="184"/>
        <v>3.3333333333333326</v>
      </c>
    </row>
    <row r="5612" spans="13:18" x14ac:dyDescent="0.2">
      <c r="M5612" s="168" t="s">
        <v>63</v>
      </c>
      <c r="N5612" s="14" t="s">
        <v>64</v>
      </c>
      <c r="O5612" s="167">
        <v>43582</v>
      </c>
      <c r="P5612" s="14">
        <v>15.4</v>
      </c>
      <c r="Q5612" s="14">
        <f t="shared" si="183"/>
        <v>1.5999999999999996</v>
      </c>
      <c r="R5612" s="169">
        <f t="shared" si="184"/>
        <v>2.2999999999999994</v>
      </c>
    </row>
    <row r="5613" spans="13:18" x14ac:dyDescent="0.2">
      <c r="M5613" s="168" t="s">
        <v>63</v>
      </c>
      <c r="N5613" s="14" t="s">
        <v>64</v>
      </c>
      <c r="O5613" s="167">
        <v>43583</v>
      </c>
      <c r="P5613" s="14">
        <v>14.3</v>
      </c>
      <c r="Q5613" s="14">
        <f t="shared" si="183"/>
        <v>2.6999999999999993</v>
      </c>
      <c r="R5613" s="169">
        <f t="shared" si="184"/>
        <v>2.3333333333333326</v>
      </c>
    </row>
    <row r="5614" spans="13:18" x14ac:dyDescent="0.2">
      <c r="M5614" s="168" t="s">
        <v>63</v>
      </c>
      <c r="N5614" s="14" t="s">
        <v>64</v>
      </c>
      <c r="O5614" s="167">
        <v>43584</v>
      </c>
      <c r="P5614" s="14">
        <v>14.6</v>
      </c>
      <c r="Q5614" s="14">
        <f t="shared" si="183"/>
        <v>2.4000000000000004</v>
      </c>
      <c r="R5614" s="169">
        <f t="shared" si="184"/>
        <v>2.2333333333333329</v>
      </c>
    </row>
    <row r="5615" spans="13:18" x14ac:dyDescent="0.2">
      <c r="M5615" s="168" t="s">
        <v>63</v>
      </c>
      <c r="N5615" s="14" t="s">
        <v>64</v>
      </c>
      <c r="O5615" s="167">
        <v>43585</v>
      </c>
      <c r="P5615" s="14">
        <v>15.7</v>
      </c>
      <c r="Q5615" s="14">
        <f t="shared" si="183"/>
        <v>1.3000000000000007</v>
      </c>
      <c r="R5615" s="169">
        <f t="shared" si="184"/>
        <v>2.1333333333333333</v>
      </c>
    </row>
    <row r="5616" spans="13:18" x14ac:dyDescent="0.2">
      <c r="M5616" s="168" t="s">
        <v>63</v>
      </c>
      <c r="N5616" s="14" t="s">
        <v>64</v>
      </c>
      <c r="O5616" s="167">
        <v>43586</v>
      </c>
      <c r="P5616" s="14">
        <v>10</v>
      </c>
      <c r="Q5616" s="14">
        <f t="shared" si="183"/>
        <v>7</v>
      </c>
      <c r="R5616" s="169">
        <f t="shared" si="184"/>
        <v>3.5666666666666669</v>
      </c>
    </row>
    <row r="5617" spans="13:18" x14ac:dyDescent="0.2">
      <c r="M5617" s="168" t="s">
        <v>63</v>
      </c>
      <c r="N5617" s="14" t="s">
        <v>64</v>
      </c>
      <c r="O5617" s="167">
        <v>43587</v>
      </c>
      <c r="P5617" s="14">
        <v>5</v>
      </c>
      <c r="Q5617" s="14">
        <f t="shared" si="183"/>
        <v>12</v>
      </c>
      <c r="R5617" s="169">
        <f t="shared" si="184"/>
        <v>6.7666666666666666</v>
      </c>
    </row>
    <row r="5618" spans="13:18" x14ac:dyDescent="0.2">
      <c r="M5618" s="168" t="s">
        <v>63</v>
      </c>
      <c r="N5618" s="14" t="s">
        <v>64</v>
      </c>
      <c r="O5618" s="167">
        <v>43588</v>
      </c>
      <c r="P5618" s="14">
        <v>3.3</v>
      </c>
      <c r="Q5618" s="14">
        <f t="shared" si="183"/>
        <v>13.7</v>
      </c>
      <c r="R5618" s="169">
        <f t="shared" si="184"/>
        <v>10.9</v>
      </c>
    </row>
    <row r="5619" spans="13:18" x14ac:dyDescent="0.2">
      <c r="M5619" s="168" t="s">
        <v>63</v>
      </c>
      <c r="N5619" s="14" t="s">
        <v>64</v>
      </c>
      <c r="O5619" s="167">
        <v>43589</v>
      </c>
      <c r="P5619" s="14">
        <v>4.2</v>
      </c>
      <c r="Q5619" s="14">
        <f t="shared" si="183"/>
        <v>12.8</v>
      </c>
      <c r="R5619" s="169">
        <f t="shared" si="184"/>
        <v>12.833333333333334</v>
      </c>
    </row>
    <row r="5620" spans="13:18" x14ac:dyDescent="0.2">
      <c r="M5620" s="168" t="s">
        <v>63</v>
      </c>
      <c r="N5620" s="14" t="s">
        <v>64</v>
      </c>
      <c r="O5620" s="167">
        <v>43590</v>
      </c>
      <c r="P5620" s="14">
        <v>5.4</v>
      </c>
      <c r="Q5620" s="14">
        <f t="shared" si="183"/>
        <v>11.6</v>
      </c>
      <c r="R5620" s="169">
        <f t="shared" si="184"/>
        <v>12.700000000000001</v>
      </c>
    </row>
    <row r="5621" spans="13:18" x14ac:dyDescent="0.2">
      <c r="M5621" s="168" t="s">
        <v>63</v>
      </c>
      <c r="N5621" s="14" t="s">
        <v>64</v>
      </c>
      <c r="O5621" s="167">
        <v>43591</v>
      </c>
      <c r="P5621" s="14">
        <v>1.5</v>
      </c>
      <c r="Q5621" s="14">
        <f t="shared" si="183"/>
        <v>15.5</v>
      </c>
      <c r="R5621" s="169">
        <f t="shared" si="184"/>
        <v>13.299999999999999</v>
      </c>
    </row>
    <row r="5622" spans="13:18" x14ac:dyDescent="0.2">
      <c r="M5622" s="168" t="s">
        <v>63</v>
      </c>
      <c r="N5622" s="14" t="s">
        <v>64</v>
      </c>
      <c r="O5622" s="167">
        <v>43592</v>
      </c>
      <c r="P5622" s="14">
        <v>2.9</v>
      </c>
      <c r="Q5622" s="14">
        <f t="shared" si="183"/>
        <v>14.1</v>
      </c>
      <c r="R5622" s="169">
        <f t="shared" si="184"/>
        <v>13.733333333333334</v>
      </c>
    </row>
    <row r="5623" spans="13:18" x14ac:dyDescent="0.2">
      <c r="M5623" s="168" t="s">
        <v>63</v>
      </c>
      <c r="N5623" s="14" t="s">
        <v>64</v>
      </c>
      <c r="O5623" s="167">
        <v>43593</v>
      </c>
      <c r="P5623" s="14">
        <v>4.3</v>
      </c>
      <c r="Q5623" s="14">
        <f t="shared" si="183"/>
        <v>12.7</v>
      </c>
      <c r="R5623" s="169">
        <f t="shared" si="184"/>
        <v>14.1</v>
      </c>
    </row>
    <row r="5624" spans="13:18" x14ac:dyDescent="0.2">
      <c r="M5624" s="168" t="s">
        <v>63</v>
      </c>
      <c r="N5624" s="14" t="s">
        <v>64</v>
      </c>
      <c r="O5624" s="167">
        <v>43594</v>
      </c>
      <c r="P5624" s="14">
        <v>5.3</v>
      </c>
      <c r="Q5624" s="14">
        <f t="shared" si="183"/>
        <v>11.7</v>
      </c>
      <c r="R5624" s="169">
        <f t="shared" si="184"/>
        <v>12.833333333333334</v>
      </c>
    </row>
    <row r="5625" spans="13:18" x14ac:dyDescent="0.2">
      <c r="M5625" s="168" t="s">
        <v>63</v>
      </c>
      <c r="N5625" s="14" t="s">
        <v>64</v>
      </c>
      <c r="O5625" s="167">
        <v>43595</v>
      </c>
      <c r="P5625" s="14">
        <v>7.9</v>
      </c>
      <c r="Q5625" s="14">
        <f t="shared" si="183"/>
        <v>9.1</v>
      </c>
      <c r="R5625" s="169">
        <f t="shared" si="184"/>
        <v>11.166666666666666</v>
      </c>
    </row>
    <row r="5626" spans="13:18" x14ac:dyDescent="0.2">
      <c r="M5626" s="168" t="s">
        <v>63</v>
      </c>
      <c r="N5626" s="14" t="s">
        <v>64</v>
      </c>
      <c r="O5626" s="167">
        <v>43596</v>
      </c>
      <c r="P5626" s="14">
        <v>7.4</v>
      </c>
      <c r="Q5626" s="14">
        <f t="shared" si="183"/>
        <v>9.6</v>
      </c>
      <c r="R5626" s="169">
        <f t="shared" si="184"/>
        <v>10.133333333333333</v>
      </c>
    </row>
    <row r="5627" spans="13:18" x14ac:dyDescent="0.2">
      <c r="M5627" s="168" t="s">
        <v>63</v>
      </c>
      <c r="N5627" s="14" t="s">
        <v>64</v>
      </c>
      <c r="O5627" s="167">
        <v>43597</v>
      </c>
      <c r="P5627" s="14">
        <v>5.6</v>
      </c>
      <c r="Q5627" s="14">
        <f t="shared" si="183"/>
        <v>11.4</v>
      </c>
      <c r="R5627" s="169">
        <f t="shared" si="184"/>
        <v>10.033333333333333</v>
      </c>
    </row>
    <row r="5628" spans="13:18" x14ac:dyDescent="0.2">
      <c r="M5628" s="168" t="s">
        <v>63</v>
      </c>
      <c r="N5628" s="14" t="s">
        <v>64</v>
      </c>
      <c r="O5628" s="167">
        <v>43598</v>
      </c>
      <c r="P5628" s="14">
        <v>5.5</v>
      </c>
      <c r="Q5628" s="14">
        <f t="shared" si="183"/>
        <v>11.5</v>
      </c>
      <c r="R5628" s="169">
        <f t="shared" si="184"/>
        <v>10.833333333333334</v>
      </c>
    </row>
    <row r="5629" spans="13:18" x14ac:dyDescent="0.2">
      <c r="M5629" s="168" t="s">
        <v>63</v>
      </c>
      <c r="N5629" s="14" t="s">
        <v>64</v>
      </c>
      <c r="O5629" s="167">
        <v>43599</v>
      </c>
      <c r="P5629" s="14">
        <v>8.1</v>
      </c>
      <c r="Q5629" s="14">
        <f t="shared" si="183"/>
        <v>8.9</v>
      </c>
      <c r="R5629" s="169">
        <f t="shared" si="184"/>
        <v>10.6</v>
      </c>
    </row>
    <row r="5630" spans="13:18" x14ac:dyDescent="0.2">
      <c r="M5630" s="168" t="s">
        <v>63</v>
      </c>
      <c r="N5630" s="14" t="s">
        <v>64</v>
      </c>
      <c r="O5630" s="167">
        <v>43600</v>
      </c>
      <c r="P5630" s="14">
        <v>10.8</v>
      </c>
      <c r="Q5630" s="14">
        <f t="shared" si="183"/>
        <v>6.1999999999999993</v>
      </c>
      <c r="R5630" s="169">
        <f t="shared" si="184"/>
        <v>8.8666666666666654</v>
      </c>
    </row>
    <row r="5631" spans="13:18" x14ac:dyDescent="0.2">
      <c r="M5631" s="168" t="s">
        <v>63</v>
      </c>
      <c r="N5631" s="14" t="s">
        <v>64</v>
      </c>
      <c r="O5631" s="167">
        <v>43601</v>
      </c>
      <c r="P5631" s="14">
        <v>14</v>
      </c>
      <c r="Q5631" s="14">
        <f t="shared" si="183"/>
        <v>3</v>
      </c>
      <c r="R5631" s="169">
        <f t="shared" si="184"/>
        <v>6.0333333333333341</v>
      </c>
    </row>
    <row r="5632" spans="13:18" x14ac:dyDescent="0.2">
      <c r="M5632" s="168" t="s">
        <v>63</v>
      </c>
      <c r="N5632" s="14" t="s">
        <v>64</v>
      </c>
      <c r="O5632" s="167">
        <v>43602</v>
      </c>
      <c r="P5632" s="14">
        <v>16.100000000000001</v>
      </c>
      <c r="Q5632" s="14">
        <f t="shared" si="183"/>
        <v>0.89999999999999858</v>
      </c>
      <c r="R5632" s="169">
        <f t="shared" si="184"/>
        <v>3.3666666666666658</v>
      </c>
    </row>
    <row r="5633" spans="13:18" x14ac:dyDescent="0.2">
      <c r="M5633" s="168" t="s">
        <v>63</v>
      </c>
      <c r="N5633" s="14" t="s">
        <v>64</v>
      </c>
      <c r="O5633" s="167">
        <v>43603</v>
      </c>
      <c r="P5633" s="14">
        <v>12.7</v>
      </c>
      <c r="Q5633" s="14">
        <f t="shared" si="183"/>
        <v>4.3000000000000007</v>
      </c>
      <c r="R5633" s="169">
        <f t="shared" si="184"/>
        <v>2.7333333333333329</v>
      </c>
    </row>
    <row r="5634" spans="13:18" x14ac:dyDescent="0.2">
      <c r="M5634" s="168" t="s">
        <v>63</v>
      </c>
      <c r="N5634" s="14" t="s">
        <v>64</v>
      </c>
      <c r="O5634" s="167">
        <v>43604</v>
      </c>
      <c r="P5634" s="14">
        <v>12.1</v>
      </c>
      <c r="Q5634" s="14">
        <f t="shared" si="183"/>
        <v>4.9000000000000004</v>
      </c>
      <c r="R5634" s="169">
        <f t="shared" si="184"/>
        <v>3.3666666666666667</v>
      </c>
    </row>
    <row r="5635" spans="13:18" x14ac:dyDescent="0.2">
      <c r="M5635" s="168" t="s">
        <v>63</v>
      </c>
      <c r="N5635" s="14" t="s">
        <v>64</v>
      </c>
      <c r="O5635" s="167">
        <v>43605</v>
      </c>
      <c r="P5635" s="14">
        <v>11.7</v>
      </c>
      <c r="Q5635" s="14">
        <f t="shared" si="183"/>
        <v>5.3000000000000007</v>
      </c>
      <c r="R5635" s="169">
        <f t="shared" si="184"/>
        <v>4.8333333333333339</v>
      </c>
    </row>
    <row r="5636" spans="13:18" x14ac:dyDescent="0.2">
      <c r="M5636" s="168" t="s">
        <v>63</v>
      </c>
      <c r="N5636" s="14" t="s">
        <v>64</v>
      </c>
      <c r="O5636" s="167">
        <v>43606</v>
      </c>
      <c r="P5636" s="14">
        <v>17.2</v>
      </c>
      <c r="Q5636" s="14">
        <f t="shared" si="183"/>
        <v>0</v>
      </c>
      <c r="R5636" s="169">
        <f t="shared" si="184"/>
        <v>3.4000000000000004</v>
      </c>
    </row>
    <row r="5637" spans="13:18" x14ac:dyDescent="0.2">
      <c r="M5637" s="168" t="s">
        <v>63</v>
      </c>
      <c r="N5637" s="14" t="s">
        <v>64</v>
      </c>
      <c r="O5637" s="167">
        <v>43607</v>
      </c>
      <c r="P5637" s="14">
        <v>18.3</v>
      </c>
      <c r="Q5637" s="14">
        <f t="shared" si="183"/>
        <v>0</v>
      </c>
      <c r="R5637" s="169">
        <f t="shared" si="184"/>
        <v>1.7666666666666668</v>
      </c>
    </row>
    <row r="5638" spans="13:18" x14ac:dyDescent="0.2">
      <c r="M5638" s="168" t="s">
        <v>63</v>
      </c>
      <c r="N5638" s="14" t="s">
        <v>64</v>
      </c>
      <c r="O5638" s="167">
        <v>43608</v>
      </c>
      <c r="P5638" s="14">
        <v>12.9</v>
      </c>
      <c r="Q5638" s="14">
        <f t="shared" si="183"/>
        <v>4.0999999999999996</v>
      </c>
      <c r="R5638" s="169">
        <f t="shared" si="184"/>
        <v>1.3666666666666665</v>
      </c>
    </row>
    <row r="5639" spans="13:18" x14ac:dyDescent="0.2">
      <c r="M5639" s="168" t="s">
        <v>63</v>
      </c>
      <c r="N5639" s="14" t="s">
        <v>64</v>
      </c>
      <c r="O5639" s="167">
        <v>43609</v>
      </c>
      <c r="P5639" s="14">
        <v>9.8000000000000007</v>
      </c>
      <c r="Q5639" s="14">
        <f t="shared" si="183"/>
        <v>7.1999999999999993</v>
      </c>
      <c r="R5639" s="169">
        <f t="shared" si="184"/>
        <v>3.7666666666666662</v>
      </c>
    </row>
    <row r="5640" spans="13:18" x14ac:dyDescent="0.2">
      <c r="M5640" s="168" t="s">
        <v>63</v>
      </c>
      <c r="N5640" s="14" t="s">
        <v>64</v>
      </c>
      <c r="O5640" s="167">
        <v>43610</v>
      </c>
      <c r="P5640" s="14">
        <v>12.1</v>
      </c>
      <c r="Q5640" s="14">
        <f t="shared" si="183"/>
        <v>4.9000000000000004</v>
      </c>
      <c r="R5640" s="169">
        <f t="shared" si="184"/>
        <v>5.3999999999999995</v>
      </c>
    </row>
    <row r="5641" spans="13:18" x14ac:dyDescent="0.2">
      <c r="M5641" s="168" t="s">
        <v>63</v>
      </c>
      <c r="N5641" s="14" t="s">
        <v>64</v>
      </c>
      <c r="O5641" s="167">
        <v>43611</v>
      </c>
      <c r="P5641" s="14">
        <v>8.5</v>
      </c>
      <c r="Q5641" s="14">
        <f t="shared" si="183"/>
        <v>8.5</v>
      </c>
      <c r="R5641" s="169">
        <f t="shared" si="184"/>
        <v>6.8666666666666671</v>
      </c>
    </row>
    <row r="5642" spans="13:18" x14ac:dyDescent="0.2">
      <c r="M5642" s="168" t="s">
        <v>63</v>
      </c>
      <c r="N5642" s="14" t="s">
        <v>64</v>
      </c>
      <c r="O5642" s="167">
        <v>43612</v>
      </c>
      <c r="P5642" s="14">
        <v>7.6</v>
      </c>
      <c r="Q5642" s="14">
        <f t="shared" si="183"/>
        <v>9.4</v>
      </c>
      <c r="R5642" s="169">
        <f t="shared" si="184"/>
        <v>7.6000000000000005</v>
      </c>
    </row>
    <row r="5643" spans="13:18" x14ac:dyDescent="0.2">
      <c r="M5643" s="168" t="s">
        <v>63</v>
      </c>
      <c r="N5643" s="14" t="s">
        <v>64</v>
      </c>
      <c r="O5643" s="167">
        <v>43613</v>
      </c>
      <c r="P5643" s="14">
        <v>8.1999999999999993</v>
      </c>
      <c r="Q5643" s="14">
        <f t="shared" si="183"/>
        <v>8.8000000000000007</v>
      </c>
      <c r="R5643" s="169">
        <f t="shared" si="184"/>
        <v>8.9</v>
      </c>
    </row>
    <row r="5644" spans="13:18" x14ac:dyDescent="0.2">
      <c r="M5644" s="168" t="s">
        <v>63</v>
      </c>
      <c r="N5644" s="14" t="s">
        <v>64</v>
      </c>
      <c r="O5644" s="167">
        <v>43614</v>
      </c>
      <c r="P5644" s="14">
        <v>8.6999999999999993</v>
      </c>
      <c r="Q5644" s="14">
        <f t="shared" si="183"/>
        <v>8.3000000000000007</v>
      </c>
      <c r="R5644" s="169">
        <f t="shared" si="184"/>
        <v>8.8333333333333339</v>
      </c>
    </row>
    <row r="5645" spans="13:18" x14ac:dyDescent="0.2">
      <c r="M5645" s="168" t="s">
        <v>63</v>
      </c>
      <c r="N5645" s="14" t="s">
        <v>64</v>
      </c>
      <c r="O5645" s="167">
        <v>43615</v>
      </c>
      <c r="P5645" s="14">
        <v>8.1999999999999993</v>
      </c>
      <c r="Q5645" s="14">
        <f t="shared" ref="Q5645:Q5708" si="185">IF($D$45&gt;P5645,$D$45-P5645,0)</f>
        <v>8.8000000000000007</v>
      </c>
      <c r="R5645" s="169">
        <f t="shared" si="184"/>
        <v>8.6333333333333346</v>
      </c>
    </row>
    <row r="5646" spans="13:18" x14ac:dyDescent="0.2">
      <c r="M5646" s="168" t="s">
        <v>63</v>
      </c>
      <c r="N5646" s="14" t="s">
        <v>64</v>
      </c>
      <c r="O5646" s="167">
        <v>43616</v>
      </c>
      <c r="P5646" s="14">
        <v>11.4</v>
      </c>
      <c r="Q5646" s="14">
        <f t="shared" si="185"/>
        <v>5.6</v>
      </c>
      <c r="R5646" s="169">
        <f t="shared" si="184"/>
        <v>7.5666666666666673</v>
      </c>
    </row>
    <row r="5647" spans="13:18" x14ac:dyDescent="0.2">
      <c r="M5647" s="168" t="s">
        <v>63</v>
      </c>
      <c r="N5647" s="14" t="s">
        <v>64</v>
      </c>
      <c r="O5647" s="167">
        <v>43617</v>
      </c>
      <c r="P5647" s="14">
        <v>9.4</v>
      </c>
      <c r="Q5647" s="14">
        <f t="shared" si="185"/>
        <v>7.6</v>
      </c>
      <c r="R5647" s="169">
        <f t="shared" ref="R5647:R5710" si="186">AVERAGE(Q5645:Q5647)</f>
        <v>7.333333333333333</v>
      </c>
    </row>
    <row r="5648" spans="13:18" x14ac:dyDescent="0.2">
      <c r="M5648" s="168" t="s">
        <v>63</v>
      </c>
      <c r="N5648" s="14" t="s">
        <v>64</v>
      </c>
      <c r="O5648" s="167">
        <v>43618</v>
      </c>
      <c r="P5648" s="14">
        <v>12.6</v>
      </c>
      <c r="Q5648" s="14">
        <f t="shared" si="185"/>
        <v>4.4000000000000004</v>
      </c>
      <c r="R5648" s="169">
        <f t="shared" si="186"/>
        <v>5.8666666666666671</v>
      </c>
    </row>
    <row r="5649" spans="13:18" x14ac:dyDescent="0.2">
      <c r="M5649" s="168" t="s">
        <v>63</v>
      </c>
      <c r="N5649" s="14" t="s">
        <v>64</v>
      </c>
      <c r="O5649" s="167">
        <v>43619</v>
      </c>
      <c r="P5649" s="14">
        <v>13.9</v>
      </c>
      <c r="Q5649" s="14">
        <f t="shared" si="185"/>
        <v>3.0999999999999996</v>
      </c>
      <c r="R5649" s="169">
        <f t="shared" si="186"/>
        <v>5.0333333333333332</v>
      </c>
    </row>
    <row r="5650" spans="13:18" x14ac:dyDescent="0.2">
      <c r="M5650" s="168" t="s">
        <v>63</v>
      </c>
      <c r="N5650" s="14" t="s">
        <v>64</v>
      </c>
      <c r="O5650" s="167">
        <v>43620</v>
      </c>
      <c r="P5650" s="14">
        <v>14.4</v>
      </c>
      <c r="Q5650" s="14">
        <f t="shared" si="185"/>
        <v>2.5999999999999996</v>
      </c>
      <c r="R5650" s="169">
        <f t="shared" si="186"/>
        <v>3.3666666666666667</v>
      </c>
    </row>
    <row r="5651" spans="13:18" x14ac:dyDescent="0.2">
      <c r="M5651" s="168" t="s">
        <v>63</v>
      </c>
      <c r="N5651" s="14" t="s">
        <v>64</v>
      </c>
      <c r="O5651" s="167">
        <v>43621</v>
      </c>
      <c r="P5651" s="14">
        <v>12.9</v>
      </c>
      <c r="Q5651" s="14">
        <f t="shared" si="185"/>
        <v>4.0999999999999996</v>
      </c>
      <c r="R5651" s="169">
        <f t="shared" si="186"/>
        <v>3.2666666666666662</v>
      </c>
    </row>
    <row r="5652" spans="13:18" x14ac:dyDescent="0.2">
      <c r="M5652" s="168" t="s">
        <v>63</v>
      </c>
      <c r="N5652" s="14" t="s">
        <v>64</v>
      </c>
      <c r="O5652" s="167">
        <v>43622</v>
      </c>
      <c r="P5652" s="14">
        <v>19.8</v>
      </c>
      <c r="Q5652" s="14">
        <f t="shared" si="185"/>
        <v>0</v>
      </c>
      <c r="R5652" s="169">
        <f t="shared" si="186"/>
        <v>2.2333333333333329</v>
      </c>
    </row>
    <row r="5653" spans="13:18" x14ac:dyDescent="0.2">
      <c r="M5653" s="168" t="s">
        <v>63</v>
      </c>
      <c r="N5653" s="14" t="s">
        <v>64</v>
      </c>
      <c r="O5653" s="167">
        <v>43623</v>
      </c>
      <c r="P5653" s="14">
        <v>18</v>
      </c>
      <c r="Q5653" s="14">
        <f t="shared" si="185"/>
        <v>0</v>
      </c>
      <c r="R5653" s="169">
        <f t="shared" si="186"/>
        <v>1.3666666666666665</v>
      </c>
    </row>
    <row r="5654" spans="13:18" x14ac:dyDescent="0.2">
      <c r="M5654" s="168" t="s">
        <v>63</v>
      </c>
      <c r="N5654" s="14" t="s">
        <v>64</v>
      </c>
      <c r="O5654" s="167">
        <v>43624</v>
      </c>
      <c r="P5654" s="14">
        <v>15.4</v>
      </c>
      <c r="Q5654" s="14">
        <f t="shared" si="185"/>
        <v>1.5999999999999996</v>
      </c>
      <c r="R5654" s="169">
        <f t="shared" si="186"/>
        <v>0.53333333333333321</v>
      </c>
    </row>
    <row r="5655" spans="13:18" x14ac:dyDescent="0.2">
      <c r="M5655" s="168" t="s">
        <v>63</v>
      </c>
      <c r="N5655" s="14" t="s">
        <v>64</v>
      </c>
      <c r="O5655" s="167">
        <v>43625</v>
      </c>
      <c r="P5655" s="14">
        <v>13.2</v>
      </c>
      <c r="Q5655" s="14">
        <f t="shared" si="185"/>
        <v>3.8000000000000007</v>
      </c>
      <c r="R5655" s="169">
        <f t="shared" si="186"/>
        <v>1.8</v>
      </c>
    </row>
    <row r="5656" spans="13:18" x14ac:dyDescent="0.2">
      <c r="M5656" s="168" t="s">
        <v>63</v>
      </c>
      <c r="N5656" s="14" t="s">
        <v>64</v>
      </c>
      <c r="O5656" s="167">
        <v>43626</v>
      </c>
      <c r="P5656" s="14">
        <v>14.7</v>
      </c>
      <c r="Q5656" s="14">
        <f t="shared" si="185"/>
        <v>2.3000000000000007</v>
      </c>
      <c r="R5656" s="169">
        <f t="shared" si="186"/>
        <v>2.5666666666666669</v>
      </c>
    </row>
    <row r="5657" spans="13:18" x14ac:dyDescent="0.2">
      <c r="M5657" s="168" t="s">
        <v>63</v>
      </c>
      <c r="N5657" s="14" t="s">
        <v>64</v>
      </c>
      <c r="O5657" s="167">
        <v>43627</v>
      </c>
      <c r="P5657" s="14">
        <v>15.6</v>
      </c>
      <c r="Q5657" s="14">
        <f t="shared" si="185"/>
        <v>1.4000000000000004</v>
      </c>
      <c r="R5657" s="169">
        <f t="shared" si="186"/>
        <v>2.5000000000000004</v>
      </c>
    </row>
    <row r="5658" spans="13:18" x14ac:dyDescent="0.2">
      <c r="M5658" s="168" t="s">
        <v>63</v>
      </c>
      <c r="N5658" s="14" t="s">
        <v>64</v>
      </c>
      <c r="O5658" s="167">
        <v>43628</v>
      </c>
      <c r="P5658" s="14">
        <v>9.8000000000000007</v>
      </c>
      <c r="Q5658" s="14">
        <f t="shared" si="185"/>
        <v>7.1999999999999993</v>
      </c>
      <c r="R5658" s="169">
        <f t="shared" si="186"/>
        <v>3.6333333333333333</v>
      </c>
    </row>
    <row r="5659" spans="13:18" x14ac:dyDescent="0.2">
      <c r="M5659" s="168" t="s">
        <v>63</v>
      </c>
      <c r="N5659" s="14" t="s">
        <v>64</v>
      </c>
      <c r="O5659" s="167">
        <v>43630</v>
      </c>
      <c r="P5659" s="14">
        <v>14.5</v>
      </c>
      <c r="Q5659" s="14">
        <f t="shared" si="185"/>
        <v>2.5</v>
      </c>
      <c r="R5659" s="169">
        <f t="shared" si="186"/>
        <v>3.6999999999999997</v>
      </c>
    </row>
    <row r="5660" spans="13:18" x14ac:dyDescent="0.2">
      <c r="M5660" s="168" t="s">
        <v>63</v>
      </c>
      <c r="N5660" s="14" t="s">
        <v>64</v>
      </c>
      <c r="O5660" s="167">
        <v>43631</v>
      </c>
      <c r="P5660" s="14">
        <v>17.899999999999999</v>
      </c>
      <c r="Q5660" s="14">
        <f t="shared" si="185"/>
        <v>0</v>
      </c>
      <c r="R5660" s="169">
        <f t="shared" si="186"/>
        <v>3.2333333333333329</v>
      </c>
    </row>
    <row r="5661" spans="13:18" x14ac:dyDescent="0.2">
      <c r="M5661" s="168" t="s">
        <v>63</v>
      </c>
      <c r="N5661" s="14" t="s">
        <v>64</v>
      </c>
      <c r="O5661" s="167">
        <v>43633</v>
      </c>
      <c r="P5661" s="14">
        <v>16.5</v>
      </c>
      <c r="Q5661" s="14">
        <f t="shared" si="185"/>
        <v>0.5</v>
      </c>
      <c r="R5661" s="169">
        <f t="shared" si="186"/>
        <v>1</v>
      </c>
    </row>
    <row r="5662" spans="13:18" x14ac:dyDescent="0.2">
      <c r="M5662" s="168" t="s">
        <v>63</v>
      </c>
      <c r="N5662" s="14" t="s">
        <v>64</v>
      </c>
      <c r="O5662" s="167">
        <v>43634</v>
      </c>
      <c r="P5662" s="14">
        <v>15.9</v>
      </c>
      <c r="Q5662" s="14">
        <f t="shared" si="185"/>
        <v>1.0999999999999996</v>
      </c>
      <c r="R5662" s="169">
        <f t="shared" si="186"/>
        <v>0.53333333333333321</v>
      </c>
    </row>
    <row r="5663" spans="13:18" x14ac:dyDescent="0.2">
      <c r="M5663" s="168" t="s">
        <v>63</v>
      </c>
      <c r="N5663" s="14" t="s">
        <v>64</v>
      </c>
      <c r="O5663" s="167">
        <v>43635</v>
      </c>
      <c r="P5663" s="14">
        <v>16.100000000000001</v>
      </c>
      <c r="Q5663" s="14">
        <f t="shared" si="185"/>
        <v>0.89999999999999858</v>
      </c>
      <c r="R5663" s="169">
        <f t="shared" si="186"/>
        <v>0.8333333333333327</v>
      </c>
    </row>
    <row r="5664" spans="13:18" x14ac:dyDescent="0.2">
      <c r="M5664" s="168" t="s">
        <v>63</v>
      </c>
      <c r="N5664" s="14" t="s">
        <v>64</v>
      </c>
      <c r="O5664" s="167">
        <v>43636</v>
      </c>
      <c r="P5664" s="14">
        <v>15.7</v>
      </c>
      <c r="Q5664" s="14">
        <f t="shared" si="185"/>
        <v>1.3000000000000007</v>
      </c>
      <c r="R5664" s="169">
        <f t="shared" si="186"/>
        <v>1.0999999999999996</v>
      </c>
    </row>
    <row r="5665" spans="13:18" x14ac:dyDescent="0.2">
      <c r="M5665" s="168" t="s">
        <v>63</v>
      </c>
      <c r="N5665" s="14" t="s">
        <v>64</v>
      </c>
      <c r="O5665" s="167">
        <v>43637</v>
      </c>
      <c r="P5665" s="14">
        <v>15.6</v>
      </c>
      <c r="Q5665" s="14">
        <f t="shared" si="185"/>
        <v>1.4000000000000004</v>
      </c>
      <c r="R5665" s="169">
        <f t="shared" si="186"/>
        <v>1.2</v>
      </c>
    </row>
    <row r="5666" spans="13:18" x14ac:dyDescent="0.2">
      <c r="M5666" s="168" t="s">
        <v>63</v>
      </c>
      <c r="N5666" s="14" t="s">
        <v>64</v>
      </c>
      <c r="O5666" s="167">
        <v>43638</v>
      </c>
      <c r="P5666" s="14">
        <v>14.5</v>
      </c>
      <c r="Q5666" s="14">
        <f t="shared" si="185"/>
        <v>2.5</v>
      </c>
      <c r="R5666" s="169">
        <f t="shared" si="186"/>
        <v>1.7333333333333336</v>
      </c>
    </row>
    <row r="5667" spans="13:18" x14ac:dyDescent="0.2">
      <c r="M5667" s="168" t="s">
        <v>63</v>
      </c>
      <c r="N5667" s="14" t="s">
        <v>64</v>
      </c>
      <c r="O5667" s="167">
        <v>43639</v>
      </c>
      <c r="P5667" s="14">
        <v>14.6</v>
      </c>
      <c r="Q5667" s="14">
        <f t="shared" si="185"/>
        <v>2.4000000000000004</v>
      </c>
      <c r="R5667" s="169">
        <f t="shared" si="186"/>
        <v>2.1</v>
      </c>
    </row>
    <row r="5668" spans="13:18" x14ac:dyDescent="0.2">
      <c r="M5668" s="168" t="s">
        <v>63</v>
      </c>
      <c r="N5668" s="14" t="s">
        <v>64</v>
      </c>
      <c r="O5668" s="167">
        <v>43640</v>
      </c>
      <c r="P5668" s="14">
        <v>16.100000000000001</v>
      </c>
      <c r="Q5668" s="14">
        <f t="shared" si="185"/>
        <v>0.89999999999999858</v>
      </c>
      <c r="R5668" s="169">
        <f t="shared" si="186"/>
        <v>1.9333333333333329</v>
      </c>
    </row>
    <row r="5669" spans="13:18" x14ac:dyDescent="0.2">
      <c r="M5669" s="168" t="s">
        <v>63</v>
      </c>
      <c r="N5669" s="14" t="s">
        <v>64</v>
      </c>
      <c r="O5669" s="167">
        <v>43641</v>
      </c>
      <c r="P5669" s="14">
        <v>14.6</v>
      </c>
      <c r="Q5669" s="14">
        <f t="shared" si="185"/>
        <v>2.4000000000000004</v>
      </c>
      <c r="R5669" s="169">
        <f t="shared" si="186"/>
        <v>1.8999999999999997</v>
      </c>
    </row>
    <row r="5670" spans="13:18" x14ac:dyDescent="0.2">
      <c r="M5670" s="168" t="s">
        <v>63</v>
      </c>
      <c r="N5670" s="14" t="s">
        <v>64</v>
      </c>
      <c r="O5670" s="167">
        <v>43642</v>
      </c>
      <c r="P5670" s="14">
        <v>15.4</v>
      </c>
      <c r="Q5670" s="14">
        <f t="shared" si="185"/>
        <v>1.5999999999999996</v>
      </c>
      <c r="R5670" s="169">
        <f t="shared" si="186"/>
        <v>1.6333333333333329</v>
      </c>
    </row>
    <row r="5671" spans="13:18" x14ac:dyDescent="0.2">
      <c r="M5671" s="168" t="s">
        <v>63</v>
      </c>
      <c r="N5671" s="14" t="s">
        <v>64</v>
      </c>
      <c r="O5671" s="167">
        <v>43643</v>
      </c>
      <c r="P5671" s="14">
        <v>15.7</v>
      </c>
      <c r="Q5671" s="14">
        <f t="shared" si="185"/>
        <v>1.3000000000000007</v>
      </c>
      <c r="R5671" s="169">
        <f t="shared" si="186"/>
        <v>1.7666666666666668</v>
      </c>
    </row>
    <row r="5672" spans="13:18" x14ac:dyDescent="0.2">
      <c r="M5672" s="168" t="s">
        <v>63</v>
      </c>
      <c r="N5672" s="14" t="s">
        <v>64</v>
      </c>
      <c r="O5672" s="167">
        <v>43644</v>
      </c>
      <c r="P5672" s="14">
        <v>17.2</v>
      </c>
      <c r="Q5672" s="14">
        <f t="shared" si="185"/>
        <v>0</v>
      </c>
      <c r="R5672" s="169">
        <f t="shared" si="186"/>
        <v>0.96666666666666679</v>
      </c>
    </row>
    <row r="5673" spans="13:18" x14ac:dyDescent="0.2">
      <c r="M5673" s="168" t="s">
        <v>63</v>
      </c>
      <c r="N5673" s="14" t="s">
        <v>64</v>
      </c>
      <c r="O5673" s="167">
        <v>43645</v>
      </c>
      <c r="P5673" s="14">
        <v>19.8</v>
      </c>
      <c r="Q5673" s="14">
        <f t="shared" si="185"/>
        <v>0</v>
      </c>
      <c r="R5673" s="169">
        <f t="shared" si="186"/>
        <v>0.43333333333333357</v>
      </c>
    </row>
    <row r="5674" spans="13:18" x14ac:dyDescent="0.2">
      <c r="M5674" s="168" t="s">
        <v>63</v>
      </c>
      <c r="N5674" s="14" t="s">
        <v>64</v>
      </c>
      <c r="O5674" s="167">
        <v>43646</v>
      </c>
      <c r="P5674" s="14">
        <v>19.7</v>
      </c>
      <c r="Q5674" s="14">
        <f t="shared" si="185"/>
        <v>0</v>
      </c>
      <c r="R5674" s="169">
        <f t="shared" si="186"/>
        <v>0</v>
      </c>
    </row>
    <row r="5675" spans="13:18" x14ac:dyDescent="0.2">
      <c r="M5675" s="168" t="s">
        <v>63</v>
      </c>
      <c r="N5675" s="14" t="s">
        <v>64</v>
      </c>
      <c r="O5675" s="167">
        <v>43647</v>
      </c>
      <c r="P5675" s="14">
        <v>16.600000000000001</v>
      </c>
      <c r="Q5675" s="14">
        <f t="shared" si="185"/>
        <v>0.39999999999999858</v>
      </c>
      <c r="R5675" s="169">
        <f t="shared" si="186"/>
        <v>0.13333333333333286</v>
      </c>
    </row>
    <row r="5676" spans="13:18" x14ac:dyDescent="0.2">
      <c r="M5676" s="168" t="s">
        <v>63</v>
      </c>
      <c r="N5676" s="14" t="s">
        <v>64</v>
      </c>
      <c r="O5676" s="167">
        <v>43648</v>
      </c>
      <c r="P5676" s="14">
        <v>13.1</v>
      </c>
      <c r="Q5676" s="14">
        <f t="shared" si="185"/>
        <v>3.9000000000000004</v>
      </c>
      <c r="R5676" s="169">
        <f t="shared" si="186"/>
        <v>1.4333333333333329</v>
      </c>
    </row>
    <row r="5677" spans="13:18" x14ac:dyDescent="0.2">
      <c r="M5677" s="168" t="s">
        <v>63</v>
      </c>
      <c r="N5677" s="14" t="s">
        <v>64</v>
      </c>
      <c r="O5677" s="167">
        <v>43649</v>
      </c>
      <c r="P5677" s="14">
        <v>11.7</v>
      </c>
      <c r="Q5677" s="14">
        <f t="shared" si="185"/>
        <v>5.3000000000000007</v>
      </c>
      <c r="R5677" s="169">
        <f t="shared" si="186"/>
        <v>3.1999999999999997</v>
      </c>
    </row>
    <row r="5678" spans="13:18" x14ac:dyDescent="0.2">
      <c r="M5678" s="168" t="s">
        <v>63</v>
      </c>
      <c r="N5678" s="14" t="s">
        <v>64</v>
      </c>
      <c r="O5678" s="167">
        <v>43650</v>
      </c>
      <c r="P5678" s="14">
        <v>9.6</v>
      </c>
      <c r="Q5678" s="14">
        <f t="shared" si="185"/>
        <v>7.4</v>
      </c>
      <c r="R5678" s="169">
        <f t="shared" si="186"/>
        <v>5.5333333333333341</v>
      </c>
    </row>
    <row r="5679" spans="13:18" x14ac:dyDescent="0.2">
      <c r="M5679" s="168" t="s">
        <v>63</v>
      </c>
      <c r="N5679" s="14" t="s">
        <v>64</v>
      </c>
      <c r="O5679" s="167">
        <v>43651</v>
      </c>
      <c r="P5679" s="14">
        <v>12.9</v>
      </c>
      <c r="Q5679" s="14">
        <f t="shared" si="185"/>
        <v>4.0999999999999996</v>
      </c>
      <c r="R5679" s="169">
        <f t="shared" si="186"/>
        <v>5.6000000000000005</v>
      </c>
    </row>
    <row r="5680" spans="13:18" x14ac:dyDescent="0.2">
      <c r="M5680" s="168" t="s">
        <v>63</v>
      </c>
      <c r="N5680" s="14" t="s">
        <v>64</v>
      </c>
      <c r="O5680" s="167">
        <v>43652</v>
      </c>
      <c r="P5680" s="14">
        <v>11.7</v>
      </c>
      <c r="Q5680" s="14">
        <f t="shared" si="185"/>
        <v>5.3000000000000007</v>
      </c>
      <c r="R5680" s="169">
        <f t="shared" si="186"/>
        <v>5.6000000000000005</v>
      </c>
    </row>
    <row r="5681" spans="13:18" x14ac:dyDescent="0.2">
      <c r="M5681" s="168" t="s">
        <v>63</v>
      </c>
      <c r="N5681" s="14" t="s">
        <v>64</v>
      </c>
      <c r="O5681" s="167">
        <v>43653</v>
      </c>
      <c r="P5681" s="14">
        <v>13.3</v>
      </c>
      <c r="Q5681" s="14">
        <f t="shared" si="185"/>
        <v>3.6999999999999993</v>
      </c>
      <c r="R5681" s="169">
        <f t="shared" si="186"/>
        <v>4.3666666666666663</v>
      </c>
    </row>
    <row r="5682" spans="13:18" x14ac:dyDescent="0.2">
      <c r="M5682" s="168" t="s">
        <v>63</v>
      </c>
      <c r="N5682" s="14" t="s">
        <v>64</v>
      </c>
      <c r="O5682" s="167">
        <v>43654</v>
      </c>
      <c r="P5682" s="14">
        <v>13.1</v>
      </c>
      <c r="Q5682" s="14">
        <f t="shared" si="185"/>
        <v>3.9000000000000004</v>
      </c>
      <c r="R5682" s="169">
        <f t="shared" si="186"/>
        <v>4.3</v>
      </c>
    </row>
    <row r="5683" spans="13:18" x14ac:dyDescent="0.2">
      <c r="M5683" s="168" t="s">
        <v>63</v>
      </c>
      <c r="N5683" s="14" t="s">
        <v>64</v>
      </c>
      <c r="O5683" s="167">
        <v>43657</v>
      </c>
      <c r="P5683" s="14">
        <v>19.2</v>
      </c>
      <c r="Q5683" s="14">
        <f t="shared" si="185"/>
        <v>0</v>
      </c>
      <c r="R5683" s="169">
        <f t="shared" si="186"/>
        <v>2.5333333333333332</v>
      </c>
    </row>
    <row r="5684" spans="13:18" x14ac:dyDescent="0.2">
      <c r="M5684" s="168" t="s">
        <v>63</v>
      </c>
      <c r="N5684" s="14" t="s">
        <v>64</v>
      </c>
      <c r="O5684" s="167">
        <v>43658</v>
      </c>
      <c r="P5684" s="14">
        <v>18.100000000000001</v>
      </c>
      <c r="Q5684" s="14">
        <f t="shared" si="185"/>
        <v>0</v>
      </c>
      <c r="R5684" s="169">
        <f t="shared" si="186"/>
        <v>1.3</v>
      </c>
    </row>
    <row r="5685" spans="13:18" x14ac:dyDescent="0.2">
      <c r="M5685" s="168" t="s">
        <v>63</v>
      </c>
      <c r="N5685" s="14" t="s">
        <v>64</v>
      </c>
      <c r="O5685" s="167">
        <v>43659</v>
      </c>
      <c r="P5685" s="14">
        <v>17.5</v>
      </c>
      <c r="Q5685" s="14">
        <f t="shared" si="185"/>
        <v>0</v>
      </c>
      <c r="R5685" s="169">
        <f t="shared" si="186"/>
        <v>0</v>
      </c>
    </row>
    <row r="5686" spans="13:18" x14ac:dyDescent="0.2">
      <c r="M5686" s="168" t="s">
        <v>63</v>
      </c>
      <c r="N5686" s="14" t="s">
        <v>64</v>
      </c>
      <c r="O5686" s="167">
        <v>43660</v>
      </c>
      <c r="P5686" s="14">
        <v>16.600000000000001</v>
      </c>
      <c r="Q5686" s="14">
        <f t="shared" si="185"/>
        <v>0.39999999999999858</v>
      </c>
      <c r="R5686" s="169">
        <f t="shared" si="186"/>
        <v>0.13333333333333286</v>
      </c>
    </row>
    <row r="5687" spans="13:18" x14ac:dyDescent="0.2">
      <c r="M5687" s="168" t="s">
        <v>63</v>
      </c>
      <c r="N5687" s="14" t="s">
        <v>64</v>
      </c>
      <c r="O5687" s="167">
        <v>43661</v>
      </c>
      <c r="P5687" s="14">
        <v>14.4</v>
      </c>
      <c r="Q5687" s="14">
        <f t="shared" si="185"/>
        <v>2.5999999999999996</v>
      </c>
      <c r="R5687" s="169">
        <f t="shared" si="186"/>
        <v>0.99999999999999944</v>
      </c>
    </row>
    <row r="5688" spans="13:18" x14ac:dyDescent="0.2">
      <c r="M5688" s="168" t="s">
        <v>63</v>
      </c>
      <c r="N5688" s="14" t="s">
        <v>64</v>
      </c>
      <c r="O5688" s="167">
        <v>43662</v>
      </c>
      <c r="P5688" s="14">
        <v>14.5</v>
      </c>
      <c r="Q5688" s="14">
        <f t="shared" si="185"/>
        <v>2.5</v>
      </c>
      <c r="R5688" s="169">
        <f t="shared" si="186"/>
        <v>1.8333333333333328</v>
      </c>
    </row>
    <row r="5689" spans="13:18" x14ac:dyDescent="0.2">
      <c r="M5689" s="168" t="s">
        <v>63</v>
      </c>
      <c r="N5689" s="14" t="s">
        <v>64</v>
      </c>
      <c r="O5689" s="167">
        <v>43663</v>
      </c>
      <c r="P5689" s="14">
        <v>16.7</v>
      </c>
      <c r="Q5689" s="14">
        <f t="shared" si="185"/>
        <v>0.30000000000000071</v>
      </c>
      <c r="R5689" s="169">
        <f t="shared" si="186"/>
        <v>1.8</v>
      </c>
    </row>
    <row r="5690" spans="13:18" x14ac:dyDescent="0.2">
      <c r="M5690" s="168" t="s">
        <v>63</v>
      </c>
      <c r="N5690" s="14" t="s">
        <v>64</v>
      </c>
      <c r="O5690" s="167">
        <v>43664</v>
      </c>
      <c r="P5690" s="14">
        <v>17</v>
      </c>
      <c r="Q5690" s="14">
        <f t="shared" si="185"/>
        <v>0</v>
      </c>
      <c r="R5690" s="169">
        <f t="shared" si="186"/>
        <v>0.93333333333333357</v>
      </c>
    </row>
    <row r="5691" spans="13:18" x14ac:dyDescent="0.2">
      <c r="M5691" s="168" t="s">
        <v>63</v>
      </c>
      <c r="N5691" s="14" t="s">
        <v>64</v>
      </c>
      <c r="O5691" s="167">
        <v>43665</v>
      </c>
      <c r="P5691" s="14">
        <v>15.3</v>
      </c>
      <c r="Q5691" s="14">
        <f t="shared" si="185"/>
        <v>1.6999999999999993</v>
      </c>
      <c r="R5691" s="169">
        <f t="shared" si="186"/>
        <v>0.66666666666666663</v>
      </c>
    </row>
    <row r="5692" spans="13:18" x14ac:dyDescent="0.2">
      <c r="M5692" s="168" t="s">
        <v>63</v>
      </c>
      <c r="N5692" s="14" t="s">
        <v>64</v>
      </c>
      <c r="O5692" s="167">
        <v>43666</v>
      </c>
      <c r="P5692" s="14">
        <v>17.8</v>
      </c>
      <c r="Q5692" s="14">
        <f t="shared" si="185"/>
        <v>0</v>
      </c>
      <c r="R5692" s="169">
        <f t="shared" si="186"/>
        <v>0.56666666666666643</v>
      </c>
    </row>
    <row r="5693" spans="13:18" x14ac:dyDescent="0.2">
      <c r="M5693" s="168" t="s">
        <v>63</v>
      </c>
      <c r="N5693" s="14" t="s">
        <v>64</v>
      </c>
      <c r="O5693" s="167">
        <v>43667</v>
      </c>
      <c r="P5693" s="14">
        <v>16.399999999999999</v>
      </c>
      <c r="Q5693" s="14">
        <f t="shared" si="185"/>
        <v>0.60000000000000142</v>
      </c>
      <c r="R5693" s="169">
        <f t="shared" si="186"/>
        <v>0.76666666666666694</v>
      </c>
    </row>
    <row r="5694" spans="13:18" x14ac:dyDescent="0.2">
      <c r="M5694" s="168" t="s">
        <v>63</v>
      </c>
      <c r="N5694" s="14" t="s">
        <v>64</v>
      </c>
      <c r="O5694" s="167">
        <v>43668</v>
      </c>
      <c r="P5694" s="14">
        <v>17.100000000000001</v>
      </c>
      <c r="Q5694" s="14">
        <f t="shared" si="185"/>
        <v>0</v>
      </c>
      <c r="R5694" s="169">
        <f t="shared" si="186"/>
        <v>0.20000000000000048</v>
      </c>
    </row>
    <row r="5695" spans="13:18" x14ac:dyDescent="0.2">
      <c r="M5695" s="168" t="s">
        <v>63</v>
      </c>
      <c r="N5695" s="14" t="s">
        <v>64</v>
      </c>
      <c r="O5695" s="167">
        <v>43670</v>
      </c>
      <c r="P5695" s="14">
        <v>22.2</v>
      </c>
      <c r="Q5695" s="14">
        <f t="shared" si="185"/>
        <v>0</v>
      </c>
      <c r="R5695" s="169">
        <f t="shared" si="186"/>
        <v>0.20000000000000048</v>
      </c>
    </row>
    <row r="5696" spans="13:18" x14ac:dyDescent="0.2">
      <c r="M5696" s="168" t="s">
        <v>63</v>
      </c>
      <c r="N5696" s="14" t="s">
        <v>64</v>
      </c>
      <c r="O5696" s="167">
        <v>43671</v>
      </c>
      <c r="P5696" s="14">
        <v>22.6</v>
      </c>
      <c r="Q5696" s="14">
        <f t="shared" si="185"/>
        <v>0</v>
      </c>
      <c r="R5696" s="169">
        <f t="shared" si="186"/>
        <v>0</v>
      </c>
    </row>
    <row r="5697" spans="13:18" x14ac:dyDescent="0.2">
      <c r="M5697" s="168" t="s">
        <v>63</v>
      </c>
      <c r="N5697" s="14" t="s">
        <v>64</v>
      </c>
      <c r="O5697" s="167">
        <v>43672</v>
      </c>
      <c r="P5697" s="14">
        <v>24.5</v>
      </c>
      <c r="Q5697" s="14">
        <f t="shared" si="185"/>
        <v>0</v>
      </c>
      <c r="R5697" s="169">
        <f t="shared" si="186"/>
        <v>0</v>
      </c>
    </row>
    <row r="5698" spans="13:18" x14ac:dyDescent="0.2">
      <c r="M5698" s="168" t="s">
        <v>63</v>
      </c>
      <c r="N5698" s="14" t="s">
        <v>64</v>
      </c>
      <c r="O5698" s="167">
        <v>43673</v>
      </c>
      <c r="P5698" s="14">
        <v>23.9</v>
      </c>
      <c r="Q5698" s="14">
        <f t="shared" si="185"/>
        <v>0</v>
      </c>
      <c r="R5698" s="169">
        <f t="shared" si="186"/>
        <v>0</v>
      </c>
    </row>
    <row r="5699" spans="13:18" x14ac:dyDescent="0.2">
      <c r="M5699" s="168" t="s">
        <v>63</v>
      </c>
      <c r="N5699" s="14" t="s">
        <v>64</v>
      </c>
      <c r="O5699" s="167">
        <v>43674</v>
      </c>
      <c r="P5699" s="14">
        <v>24.4</v>
      </c>
      <c r="Q5699" s="14">
        <f t="shared" si="185"/>
        <v>0</v>
      </c>
      <c r="R5699" s="169">
        <f t="shared" si="186"/>
        <v>0</v>
      </c>
    </row>
    <row r="5700" spans="13:18" x14ac:dyDescent="0.2">
      <c r="M5700" s="168" t="s">
        <v>63</v>
      </c>
      <c r="N5700" s="14" t="s">
        <v>64</v>
      </c>
      <c r="O5700" s="167">
        <v>43675</v>
      </c>
      <c r="P5700" s="14">
        <v>23.3</v>
      </c>
      <c r="Q5700" s="14">
        <f t="shared" si="185"/>
        <v>0</v>
      </c>
      <c r="R5700" s="169">
        <f t="shared" si="186"/>
        <v>0</v>
      </c>
    </row>
    <row r="5701" spans="13:18" x14ac:dyDescent="0.2">
      <c r="M5701" s="168" t="s">
        <v>63</v>
      </c>
      <c r="N5701" s="14" t="s">
        <v>64</v>
      </c>
      <c r="O5701" s="167">
        <v>43676</v>
      </c>
      <c r="P5701" s="14">
        <v>13.7</v>
      </c>
      <c r="Q5701" s="14">
        <f t="shared" si="185"/>
        <v>3.3000000000000007</v>
      </c>
      <c r="R5701" s="169">
        <f t="shared" si="186"/>
        <v>1.1000000000000003</v>
      </c>
    </row>
    <row r="5702" spans="13:18" x14ac:dyDescent="0.2">
      <c r="M5702" s="168" t="s">
        <v>63</v>
      </c>
      <c r="N5702" s="14" t="s">
        <v>64</v>
      </c>
      <c r="O5702" s="167">
        <v>43677</v>
      </c>
      <c r="P5702" s="14">
        <v>13.8</v>
      </c>
      <c r="Q5702" s="14">
        <f t="shared" si="185"/>
        <v>3.1999999999999993</v>
      </c>
      <c r="R5702" s="169">
        <f t="shared" si="186"/>
        <v>2.1666666666666665</v>
      </c>
    </row>
    <row r="5703" spans="13:18" x14ac:dyDescent="0.2">
      <c r="M5703" s="168" t="s">
        <v>63</v>
      </c>
      <c r="N5703" s="14" t="s">
        <v>64</v>
      </c>
      <c r="O5703" s="167">
        <v>43678</v>
      </c>
      <c r="P5703" s="14">
        <v>16.2</v>
      </c>
      <c r="Q5703" s="14">
        <f t="shared" si="185"/>
        <v>0.80000000000000071</v>
      </c>
      <c r="R5703" s="169">
        <f t="shared" si="186"/>
        <v>2.4333333333333336</v>
      </c>
    </row>
    <row r="5704" spans="13:18" x14ac:dyDescent="0.2">
      <c r="M5704" s="168" t="s">
        <v>63</v>
      </c>
      <c r="N5704" s="14" t="s">
        <v>64</v>
      </c>
      <c r="O5704" s="167">
        <v>43679</v>
      </c>
      <c r="P5704" s="14">
        <v>18.7</v>
      </c>
      <c r="Q5704" s="14">
        <f t="shared" si="185"/>
        <v>0</v>
      </c>
      <c r="R5704" s="169">
        <f t="shared" si="186"/>
        <v>1.3333333333333333</v>
      </c>
    </row>
    <row r="5705" spans="13:18" x14ac:dyDescent="0.2">
      <c r="M5705" s="168" t="s">
        <v>63</v>
      </c>
      <c r="N5705" s="14" t="s">
        <v>64</v>
      </c>
      <c r="O5705" s="167">
        <v>43680</v>
      </c>
      <c r="P5705" s="14">
        <v>17.5</v>
      </c>
      <c r="Q5705" s="14">
        <f t="shared" si="185"/>
        <v>0</v>
      </c>
      <c r="R5705" s="169">
        <f t="shared" si="186"/>
        <v>0.26666666666666689</v>
      </c>
    </row>
    <row r="5706" spans="13:18" x14ac:dyDescent="0.2">
      <c r="M5706" s="168" t="s">
        <v>63</v>
      </c>
      <c r="N5706" s="14" t="s">
        <v>64</v>
      </c>
      <c r="O5706" s="167">
        <v>43681</v>
      </c>
      <c r="P5706" s="14">
        <v>17.7</v>
      </c>
      <c r="Q5706" s="14">
        <f t="shared" si="185"/>
        <v>0</v>
      </c>
      <c r="R5706" s="169">
        <f t="shared" si="186"/>
        <v>0</v>
      </c>
    </row>
    <row r="5707" spans="13:18" x14ac:dyDescent="0.2">
      <c r="M5707" s="168" t="s">
        <v>63</v>
      </c>
      <c r="N5707" s="14" t="s">
        <v>64</v>
      </c>
      <c r="O5707" s="167">
        <v>43682</v>
      </c>
      <c r="P5707" s="14">
        <v>14.9</v>
      </c>
      <c r="Q5707" s="14">
        <f t="shared" si="185"/>
        <v>2.0999999999999996</v>
      </c>
      <c r="R5707" s="169">
        <f t="shared" si="186"/>
        <v>0.69999999999999984</v>
      </c>
    </row>
    <row r="5708" spans="13:18" x14ac:dyDescent="0.2">
      <c r="M5708" s="168" t="s">
        <v>63</v>
      </c>
      <c r="N5708" s="14" t="s">
        <v>64</v>
      </c>
      <c r="O5708" s="167">
        <v>43683</v>
      </c>
      <c r="P5708" s="14">
        <v>14</v>
      </c>
      <c r="Q5708" s="14">
        <f t="shared" si="185"/>
        <v>3</v>
      </c>
      <c r="R5708" s="169">
        <f t="shared" si="186"/>
        <v>1.7</v>
      </c>
    </row>
    <row r="5709" spans="13:18" x14ac:dyDescent="0.2">
      <c r="M5709" s="168" t="s">
        <v>63</v>
      </c>
      <c r="N5709" s="14" t="s">
        <v>64</v>
      </c>
      <c r="O5709" s="167">
        <v>43684</v>
      </c>
      <c r="P5709" s="14">
        <v>16.7</v>
      </c>
      <c r="Q5709" s="14">
        <f t="shared" ref="Q5709:Q5772" si="187">IF($D$45&gt;P5709,$D$45-P5709,0)</f>
        <v>0.30000000000000071</v>
      </c>
      <c r="R5709" s="169">
        <f t="shared" si="186"/>
        <v>1.8</v>
      </c>
    </row>
    <row r="5710" spans="13:18" x14ac:dyDescent="0.2">
      <c r="M5710" s="168" t="s">
        <v>63</v>
      </c>
      <c r="N5710" s="14" t="s">
        <v>64</v>
      </c>
      <c r="O5710" s="167">
        <v>43685</v>
      </c>
      <c r="P5710" s="14">
        <v>15.6</v>
      </c>
      <c r="Q5710" s="14">
        <f t="shared" si="187"/>
        <v>1.4000000000000004</v>
      </c>
      <c r="R5710" s="169">
        <f t="shared" si="186"/>
        <v>1.5666666666666671</v>
      </c>
    </row>
    <row r="5711" spans="13:18" x14ac:dyDescent="0.2">
      <c r="M5711" s="168" t="s">
        <v>63</v>
      </c>
      <c r="N5711" s="14" t="s">
        <v>64</v>
      </c>
      <c r="O5711" s="167">
        <v>43686</v>
      </c>
      <c r="P5711" s="14">
        <v>16.7</v>
      </c>
      <c r="Q5711" s="14">
        <f t="shared" si="187"/>
        <v>0.30000000000000071</v>
      </c>
      <c r="R5711" s="169">
        <f t="shared" ref="R5711:R5774" si="188">AVERAGE(Q5709:Q5711)</f>
        <v>0.6666666666666673</v>
      </c>
    </row>
    <row r="5712" spans="13:18" x14ac:dyDescent="0.2">
      <c r="M5712" s="168" t="s">
        <v>63</v>
      </c>
      <c r="N5712" s="14" t="s">
        <v>64</v>
      </c>
      <c r="O5712" s="167">
        <v>43687</v>
      </c>
      <c r="P5712" s="14">
        <v>15.1</v>
      </c>
      <c r="Q5712" s="14">
        <f t="shared" si="187"/>
        <v>1.9000000000000004</v>
      </c>
      <c r="R5712" s="169">
        <f t="shared" si="188"/>
        <v>1.2000000000000004</v>
      </c>
    </row>
    <row r="5713" spans="13:18" x14ac:dyDescent="0.2">
      <c r="M5713" s="168" t="s">
        <v>63</v>
      </c>
      <c r="N5713" s="14" t="s">
        <v>64</v>
      </c>
      <c r="O5713" s="167">
        <v>43688</v>
      </c>
      <c r="P5713" s="14">
        <v>16.600000000000001</v>
      </c>
      <c r="Q5713" s="14">
        <f t="shared" si="187"/>
        <v>0.39999999999999858</v>
      </c>
      <c r="R5713" s="169">
        <f t="shared" si="188"/>
        <v>0.86666666666666659</v>
      </c>
    </row>
    <row r="5714" spans="13:18" x14ac:dyDescent="0.2">
      <c r="M5714" s="168" t="s">
        <v>63</v>
      </c>
      <c r="N5714" s="14" t="s">
        <v>64</v>
      </c>
      <c r="O5714" s="167">
        <v>43689</v>
      </c>
      <c r="P5714" s="14">
        <v>16.2</v>
      </c>
      <c r="Q5714" s="14">
        <f t="shared" si="187"/>
        <v>0.80000000000000071</v>
      </c>
      <c r="R5714" s="169">
        <f t="shared" si="188"/>
        <v>1.0333333333333332</v>
      </c>
    </row>
    <row r="5715" spans="13:18" x14ac:dyDescent="0.2">
      <c r="M5715" s="168" t="s">
        <v>63</v>
      </c>
      <c r="N5715" s="14" t="s">
        <v>64</v>
      </c>
      <c r="O5715" s="167">
        <v>43690</v>
      </c>
      <c r="P5715" s="14">
        <v>14.2</v>
      </c>
      <c r="Q5715" s="14">
        <f t="shared" si="187"/>
        <v>2.8000000000000007</v>
      </c>
      <c r="R5715" s="169">
        <f t="shared" si="188"/>
        <v>1.3333333333333333</v>
      </c>
    </row>
    <row r="5716" spans="13:18" x14ac:dyDescent="0.2">
      <c r="M5716" s="168" t="s">
        <v>63</v>
      </c>
      <c r="N5716" s="14" t="s">
        <v>64</v>
      </c>
      <c r="O5716" s="167">
        <v>43692</v>
      </c>
      <c r="P5716" s="14">
        <v>13</v>
      </c>
      <c r="Q5716" s="14">
        <f t="shared" si="187"/>
        <v>4</v>
      </c>
      <c r="R5716" s="169">
        <f t="shared" si="188"/>
        <v>2.5333333333333337</v>
      </c>
    </row>
    <row r="5717" spans="13:18" x14ac:dyDescent="0.2">
      <c r="M5717" s="168" t="s">
        <v>63</v>
      </c>
      <c r="N5717" s="14" t="s">
        <v>64</v>
      </c>
      <c r="O5717" s="167">
        <v>43693</v>
      </c>
      <c r="P5717" s="14">
        <v>14.5</v>
      </c>
      <c r="Q5717" s="14">
        <f t="shared" si="187"/>
        <v>2.5</v>
      </c>
      <c r="R5717" s="169">
        <f t="shared" si="188"/>
        <v>3.1</v>
      </c>
    </row>
    <row r="5718" spans="13:18" x14ac:dyDescent="0.2">
      <c r="M5718" s="168" t="s">
        <v>63</v>
      </c>
      <c r="N5718" s="14" t="s">
        <v>64</v>
      </c>
      <c r="O5718" s="167">
        <v>43694</v>
      </c>
      <c r="P5718" s="14">
        <v>13.9</v>
      </c>
      <c r="Q5718" s="14">
        <f t="shared" si="187"/>
        <v>3.0999999999999996</v>
      </c>
      <c r="R5718" s="169">
        <f t="shared" si="188"/>
        <v>3.1999999999999997</v>
      </c>
    </row>
    <row r="5719" spans="13:18" x14ac:dyDescent="0.2">
      <c r="M5719" s="168" t="s">
        <v>63</v>
      </c>
      <c r="N5719" s="14" t="s">
        <v>64</v>
      </c>
      <c r="O5719" s="167">
        <v>43695</v>
      </c>
      <c r="P5719" s="14">
        <v>15.3</v>
      </c>
      <c r="Q5719" s="14">
        <f t="shared" si="187"/>
        <v>1.6999999999999993</v>
      </c>
      <c r="R5719" s="169">
        <f t="shared" si="188"/>
        <v>2.4333333333333331</v>
      </c>
    </row>
    <row r="5720" spans="13:18" x14ac:dyDescent="0.2">
      <c r="M5720" s="168" t="s">
        <v>63</v>
      </c>
      <c r="N5720" s="14" t="s">
        <v>64</v>
      </c>
      <c r="O5720" s="167">
        <v>43696</v>
      </c>
      <c r="P5720" s="14">
        <v>14.9</v>
      </c>
      <c r="Q5720" s="14">
        <f t="shared" si="187"/>
        <v>2.0999999999999996</v>
      </c>
      <c r="R5720" s="169">
        <f t="shared" si="188"/>
        <v>2.2999999999999994</v>
      </c>
    </row>
    <row r="5721" spans="13:18" x14ac:dyDescent="0.2">
      <c r="M5721" s="168" t="s">
        <v>63</v>
      </c>
      <c r="N5721" s="14" t="s">
        <v>64</v>
      </c>
      <c r="O5721" s="167">
        <v>43697</v>
      </c>
      <c r="P5721" s="14">
        <v>15.3</v>
      </c>
      <c r="Q5721" s="14">
        <f t="shared" si="187"/>
        <v>1.6999999999999993</v>
      </c>
      <c r="R5721" s="169">
        <f t="shared" si="188"/>
        <v>1.8333333333333328</v>
      </c>
    </row>
    <row r="5722" spans="13:18" x14ac:dyDescent="0.2">
      <c r="M5722" s="168" t="s">
        <v>63</v>
      </c>
      <c r="N5722" s="14" t="s">
        <v>64</v>
      </c>
      <c r="O5722" s="167">
        <v>43698</v>
      </c>
      <c r="P5722" s="14">
        <v>15.5</v>
      </c>
      <c r="Q5722" s="14">
        <f t="shared" si="187"/>
        <v>1.5</v>
      </c>
      <c r="R5722" s="169">
        <f t="shared" si="188"/>
        <v>1.7666666666666664</v>
      </c>
    </row>
    <row r="5723" spans="13:18" x14ac:dyDescent="0.2">
      <c r="M5723" s="168" t="s">
        <v>63</v>
      </c>
      <c r="N5723" s="14" t="s">
        <v>64</v>
      </c>
      <c r="O5723" s="167">
        <v>43699</v>
      </c>
      <c r="P5723" s="14">
        <v>11.9</v>
      </c>
      <c r="Q5723" s="14">
        <f t="shared" si="187"/>
        <v>5.0999999999999996</v>
      </c>
      <c r="R5723" s="169">
        <f t="shared" si="188"/>
        <v>2.7666666666666662</v>
      </c>
    </row>
    <row r="5724" spans="13:18" x14ac:dyDescent="0.2">
      <c r="M5724" s="168" t="s">
        <v>63</v>
      </c>
      <c r="N5724" s="14" t="s">
        <v>64</v>
      </c>
      <c r="O5724" s="167">
        <v>43700</v>
      </c>
      <c r="P5724" s="14">
        <v>15.1</v>
      </c>
      <c r="Q5724" s="14">
        <f t="shared" si="187"/>
        <v>1.9000000000000004</v>
      </c>
      <c r="R5724" s="169">
        <f t="shared" si="188"/>
        <v>2.8333333333333335</v>
      </c>
    </row>
    <row r="5725" spans="13:18" x14ac:dyDescent="0.2">
      <c r="M5725" s="168" t="s">
        <v>63</v>
      </c>
      <c r="N5725" s="14" t="s">
        <v>64</v>
      </c>
      <c r="O5725" s="167">
        <v>43701</v>
      </c>
      <c r="P5725" s="14">
        <v>15.6</v>
      </c>
      <c r="Q5725" s="14">
        <f t="shared" si="187"/>
        <v>1.4000000000000004</v>
      </c>
      <c r="R5725" s="169">
        <f t="shared" si="188"/>
        <v>2.8000000000000003</v>
      </c>
    </row>
    <row r="5726" spans="13:18" x14ac:dyDescent="0.2">
      <c r="M5726" s="168" t="s">
        <v>63</v>
      </c>
      <c r="N5726" s="14" t="s">
        <v>64</v>
      </c>
      <c r="O5726" s="167">
        <v>43702</v>
      </c>
      <c r="P5726" s="14">
        <v>18.399999999999999</v>
      </c>
      <c r="Q5726" s="14">
        <f t="shared" si="187"/>
        <v>0</v>
      </c>
      <c r="R5726" s="169">
        <f t="shared" si="188"/>
        <v>1.1000000000000003</v>
      </c>
    </row>
    <row r="5727" spans="13:18" x14ac:dyDescent="0.2">
      <c r="M5727" s="168" t="s">
        <v>63</v>
      </c>
      <c r="N5727" s="14" t="s">
        <v>64</v>
      </c>
      <c r="O5727" s="167">
        <v>43703</v>
      </c>
      <c r="P5727" s="14">
        <v>18.3</v>
      </c>
      <c r="Q5727" s="14">
        <f t="shared" si="187"/>
        <v>0</v>
      </c>
      <c r="R5727" s="169">
        <f t="shared" si="188"/>
        <v>0.46666666666666679</v>
      </c>
    </row>
    <row r="5728" spans="13:18" x14ac:dyDescent="0.2">
      <c r="M5728" s="168" t="s">
        <v>63</v>
      </c>
      <c r="N5728" s="14" t="s">
        <v>64</v>
      </c>
      <c r="O5728" s="167">
        <v>43704</v>
      </c>
      <c r="P5728" s="14">
        <v>18</v>
      </c>
      <c r="Q5728" s="14">
        <f t="shared" si="187"/>
        <v>0</v>
      </c>
      <c r="R5728" s="169">
        <f t="shared" si="188"/>
        <v>0</v>
      </c>
    </row>
    <row r="5729" spans="13:18" x14ac:dyDescent="0.2">
      <c r="M5729" s="168" t="s">
        <v>63</v>
      </c>
      <c r="N5729" s="14" t="s">
        <v>64</v>
      </c>
      <c r="O5729" s="167">
        <v>43705</v>
      </c>
      <c r="P5729" s="14">
        <v>17.7</v>
      </c>
      <c r="Q5729" s="14">
        <f t="shared" si="187"/>
        <v>0</v>
      </c>
      <c r="R5729" s="169">
        <f t="shared" si="188"/>
        <v>0</v>
      </c>
    </row>
    <row r="5730" spans="13:18" x14ac:dyDescent="0.2">
      <c r="M5730" s="168" t="s">
        <v>63</v>
      </c>
      <c r="N5730" s="14" t="s">
        <v>64</v>
      </c>
      <c r="O5730" s="167">
        <v>43706</v>
      </c>
      <c r="P5730" s="14">
        <v>17</v>
      </c>
      <c r="Q5730" s="14">
        <f t="shared" si="187"/>
        <v>0</v>
      </c>
      <c r="R5730" s="169">
        <f t="shared" si="188"/>
        <v>0</v>
      </c>
    </row>
    <row r="5731" spans="13:18" x14ac:dyDescent="0.2">
      <c r="M5731" s="168" t="s">
        <v>63</v>
      </c>
      <c r="N5731" s="14" t="s">
        <v>64</v>
      </c>
      <c r="O5731" s="167">
        <v>43707</v>
      </c>
      <c r="P5731" s="14">
        <v>15</v>
      </c>
      <c r="Q5731" s="14">
        <f t="shared" si="187"/>
        <v>2</v>
      </c>
      <c r="R5731" s="169">
        <f t="shared" si="188"/>
        <v>0.66666666666666663</v>
      </c>
    </row>
    <row r="5732" spans="13:18" x14ac:dyDescent="0.2">
      <c r="M5732" s="168" t="s">
        <v>63</v>
      </c>
      <c r="N5732" s="14" t="s">
        <v>64</v>
      </c>
      <c r="O5732" s="167">
        <v>43708</v>
      </c>
      <c r="P5732" s="14">
        <v>16.8</v>
      </c>
      <c r="Q5732" s="14">
        <f t="shared" si="187"/>
        <v>0.19999999999999929</v>
      </c>
      <c r="R5732" s="169">
        <f t="shared" si="188"/>
        <v>0.73333333333333306</v>
      </c>
    </row>
    <row r="5733" spans="13:18" x14ac:dyDescent="0.2">
      <c r="M5733" s="168" t="s">
        <v>63</v>
      </c>
      <c r="N5733" s="14" t="s">
        <v>64</v>
      </c>
      <c r="O5733" s="167">
        <v>43709</v>
      </c>
      <c r="P5733" s="14">
        <v>15.8</v>
      </c>
      <c r="Q5733" s="14">
        <f t="shared" si="187"/>
        <v>1.1999999999999993</v>
      </c>
      <c r="R5733" s="169">
        <f t="shared" si="188"/>
        <v>1.1333333333333329</v>
      </c>
    </row>
    <row r="5734" spans="13:18" x14ac:dyDescent="0.2">
      <c r="M5734" s="168" t="s">
        <v>63</v>
      </c>
      <c r="N5734" s="14" t="s">
        <v>64</v>
      </c>
      <c r="O5734" s="167">
        <v>43710</v>
      </c>
      <c r="P5734" s="14">
        <v>11.2</v>
      </c>
      <c r="Q5734" s="14">
        <f t="shared" si="187"/>
        <v>5.8000000000000007</v>
      </c>
      <c r="R5734" s="169">
        <f t="shared" si="188"/>
        <v>2.4</v>
      </c>
    </row>
    <row r="5735" spans="13:18" x14ac:dyDescent="0.2">
      <c r="M5735" s="168" t="s">
        <v>63</v>
      </c>
      <c r="N5735" s="14" t="s">
        <v>64</v>
      </c>
      <c r="O5735" s="167">
        <v>43711</v>
      </c>
      <c r="P5735" s="14">
        <v>10.1</v>
      </c>
      <c r="Q5735" s="14">
        <f t="shared" si="187"/>
        <v>6.9</v>
      </c>
      <c r="R5735" s="169">
        <f t="shared" si="188"/>
        <v>4.6333333333333337</v>
      </c>
    </row>
    <row r="5736" spans="13:18" x14ac:dyDescent="0.2">
      <c r="M5736" s="168" t="s">
        <v>63</v>
      </c>
      <c r="N5736" s="14" t="s">
        <v>64</v>
      </c>
      <c r="O5736" s="167">
        <v>43712</v>
      </c>
      <c r="P5736" s="14">
        <v>8.9</v>
      </c>
      <c r="Q5736" s="14">
        <f t="shared" si="187"/>
        <v>8.1</v>
      </c>
      <c r="R5736" s="169">
        <f t="shared" si="188"/>
        <v>6.9333333333333336</v>
      </c>
    </row>
    <row r="5737" spans="13:18" x14ac:dyDescent="0.2">
      <c r="M5737" s="168" t="s">
        <v>63</v>
      </c>
      <c r="N5737" s="14" t="s">
        <v>64</v>
      </c>
      <c r="O5737" s="167">
        <v>43713</v>
      </c>
      <c r="P5737" s="14">
        <v>10.8</v>
      </c>
      <c r="Q5737" s="14">
        <f t="shared" si="187"/>
        <v>6.1999999999999993</v>
      </c>
      <c r="R5737" s="169">
        <f t="shared" si="188"/>
        <v>7.0666666666666664</v>
      </c>
    </row>
    <row r="5738" spans="13:18" x14ac:dyDescent="0.2">
      <c r="M5738" s="168" t="s">
        <v>63</v>
      </c>
      <c r="N5738" s="14" t="s">
        <v>64</v>
      </c>
      <c r="O5738" s="167">
        <v>43714</v>
      </c>
      <c r="P5738" s="14">
        <v>9.1999999999999993</v>
      </c>
      <c r="Q5738" s="14">
        <f t="shared" si="187"/>
        <v>7.8000000000000007</v>
      </c>
      <c r="R5738" s="169">
        <f t="shared" si="188"/>
        <v>7.3666666666666671</v>
      </c>
    </row>
    <row r="5739" spans="13:18" x14ac:dyDescent="0.2">
      <c r="M5739" s="168" t="s">
        <v>63</v>
      </c>
      <c r="N5739" s="14" t="s">
        <v>64</v>
      </c>
      <c r="O5739" s="167">
        <v>43715</v>
      </c>
      <c r="P5739" s="14">
        <v>10.199999999999999</v>
      </c>
      <c r="Q5739" s="14">
        <f t="shared" si="187"/>
        <v>6.8000000000000007</v>
      </c>
      <c r="R5739" s="169">
        <f t="shared" si="188"/>
        <v>6.9333333333333336</v>
      </c>
    </row>
    <row r="5740" spans="13:18" x14ac:dyDescent="0.2">
      <c r="M5740" s="168" t="s">
        <v>63</v>
      </c>
      <c r="N5740" s="14" t="s">
        <v>64</v>
      </c>
      <c r="O5740" s="167">
        <v>43716</v>
      </c>
      <c r="P5740" s="14">
        <v>9.4</v>
      </c>
      <c r="Q5740" s="14">
        <f t="shared" si="187"/>
        <v>7.6</v>
      </c>
      <c r="R5740" s="169">
        <f t="shared" si="188"/>
        <v>7.4000000000000012</v>
      </c>
    </row>
    <row r="5741" spans="13:18" x14ac:dyDescent="0.2">
      <c r="M5741" s="168" t="s">
        <v>63</v>
      </c>
      <c r="N5741" s="14" t="s">
        <v>64</v>
      </c>
      <c r="O5741" s="167">
        <v>43717</v>
      </c>
      <c r="P5741" s="14">
        <v>10.7</v>
      </c>
      <c r="Q5741" s="14">
        <f t="shared" si="187"/>
        <v>6.3000000000000007</v>
      </c>
      <c r="R5741" s="169">
        <f t="shared" si="188"/>
        <v>6.9000000000000012</v>
      </c>
    </row>
    <row r="5742" spans="13:18" x14ac:dyDescent="0.2">
      <c r="M5742" s="168" t="s">
        <v>63</v>
      </c>
      <c r="N5742" s="14" t="s">
        <v>64</v>
      </c>
      <c r="O5742" s="167">
        <v>43718</v>
      </c>
      <c r="P5742" s="14">
        <v>14.5</v>
      </c>
      <c r="Q5742" s="14">
        <f t="shared" si="187"/>
        <v>2.5</v>
      </c>
      <c r="R5742" s="169">
        <f t="shared" si="188"/>
        <v>5.4666666666666659</v>
      </c>
    </row>
    <row r="5743" spans="13:18" x14ac:dyDescent="0.2">
      <c r="M5743" s="168" t="s">
        <v>63</v>
      </c>
      <c r="N5743" s="14" t="s">
        <v>64</v>
      </c>
      <c r="O5743" s="167">
        <v>43719</v>
      </c>
      <c r="P5743" s="14">
        <v>13.4</v>
      </c>
      <c r="Q5743" s="14">
        <f t="shared" si="187"/>
        <v>3.5999999999999996</v>
      </c>
      <c r="R5743" s="169">
        <f t="shared" si="188"/>
        <v>4.1333333333333337</v>
      </c>
    </row>
    <row r="5744" spans="13:18" x14ac:dyDescent="0.2">
      <c r="M5744" s="168" t="s">
        <v>63</v>
      </c>
      <c r="N5744" s="14" t="s">
        <v>64</v>
      </c>
      <c r="O5744" s="167">
        <v>43720</v>
      </c>
      <c r="P5744" s="14">
        <v>12.7</v>
      </c>
      <c r="Q5744" s="14">
        <f t="shared" si="187"/>
        <v>4.3000000000000007</v>
      </c>
      <c r="R5744" s="169">
        <f t="shared" si="188"/>
        <v>3.4666666666666668</v>
      </c>
    </row>
    <row r="5745" spans="13:18" x14ac:dyDescent="0.2">
      <c r="M5745" s="168" t="s">
        <v>63</v>
      </c>
      <c r="N5745" s="14" t="s">
        <v>64</v>
      </c>
      <c r="O5745" s="167">
        <v>43721</v>
      </c>
      <c r="P5745" s="14">
        <v>11.5</v>
      </c>
      <c r="Q5745" s="14">
        <f t="shared" si="187"/>
        <v>5.5</v>
      </c>
      <c r="R5745" s="169">
        <f t="shared" si="188"/>
        <v>4.4666666666666668</v>
      </c>
    </row>
    <row r="5746" spans="13:18" x14ac:dyDescent="0.2">
      <c r="M5746" s="168" t="s">
        <v>63</v>
      </c>
      <c r="N5746" s="14" t="s">
        <v>64</v>
      </c>
      <c r="O5746" s="167">
        <v>43722</v>
      </c>
      <c r="P5746" s="14">
        <v>9.1999999999999993</v>
      </c>
      <c r="Q5746" s="14">
        <f t="shared" si="187"/>
        <v>7.8000000000000007</v>
      </c>
      <c r="R5746" s="169">
        <f t="shared" si="188"/>
        <v>5.8666666666666671</v>
      </c>
    </row>
    <row r="5747" spans="13:18" x14ac:dyDescent="0.2">
      <c r="M5747" s="168" t="s">
        <v>63</v>
      </c>
      <c r="N5747" s="14" t="s">
        <v>64</v>
      </c>
      <c r="O5747" s="167">
        <v>43723</v>
      </c>
      <c r="P5747" s="14">
        <v>12.7</v>
      </c>
      <c r="Q5747" s="14">
        <f t="shared" si="187"/>
        <v>4.3000000000000007</v>
      </c>
      <c r="R5747" s="169">
        <f t="shared" si="188"/>
        <v>5.8666666666666671</v>
      </c>
    </row>
    <row r="5748" spans="13:18" x14ac:dyDescent="0.2">
      <c r="M5748" s="168" t="s">
        <v>63</v>
      </c>
      <c r="N5748" s="14" t="s">
        <v>64</v>
      </c>
      <c r="O5748" s="167">
        <v>43724</v>
      </c>
      <c r="P5748" s="14">
        <v>9.5</v>
      </c>
      <c r="Q5748" s="14">
        <f t="shared" si="187"/>
        <v>7.5</v>
      </c>
      <c r="R5748" s="169">
        <f t="shared" si="188"/>
        <v>6.5333333333333341</v>
      </c>
    </row>
    <row r="5749" spans="13:18" x14ac:dyDescent="0.2">
      <c r="M5749" s="168" t="s">
        <v>63</v>
      </c>
      <c r="N5749" s="14" t="s">
        <v>64</v>
      </c>
      <c r="O5749" s="167">
        <v>43725</v>
      </c>
      <c r="P5749" s="14">
        <v>6.8</v>
      </c>
      <c r="Q5749" s="14">
        <f t="shared" si="187"/>
        <v>10.199999999999999</v>
      </c>
      <c r="R5749" s="169">
        <f t="shared" si="188"/>
        <v>7.333333333333333</v>
      </c>
    </row>
    <row r="5750" spans="13:18" x14ac:dyDescent="0.2">
      <c r="M5750" s="168" t="s">
        <v>63</v>
      </c>
      <c r="N5750" s="14" t="s">
        <v>64</v>
      </c>
      <c r="O5750" s="167">
        <v>43726</v>
      </c>
      <c r="P5750" s="14">
        <v>9.4</v>
      </c>
      <c r="Q5750" s="14">
        <f t="shared" si="187"/>
        <v>7.6</v>
      </c>
      <c r="R5750" s="169">
        <f t="shared" si="188"/>
        <v>8.4333333333333318</v>
      </c>
    </row>
    <row r="5751" spans="13:18" x14ac:dyDescent="0.2">
      <c r="M5751" s="168" t="s">
        <v>63</v>
      </c>
      <c r="N5751" s="14" t="s">
        <v>64</v>
      </c>
      <c r="O5751" s="167">
        <v>43727</v>
      </c>
      <c r="P5751" s="14">
        <v>6.1</v>
      </c>
      <c r="Q5751" s="14">
        <f t="shared" si="187"/>
        <v>10.9</v>
      </c>
      <c r="R5751" s="169">
        <f t="shared" si="188"/>
        <v>9.5666666666666647</v>
      </c>
    </row>
    <row r="5752" spans="13:18" x14ac:dyDescent="0.2">
      <c r="M5752" s="168" t="s">
        <v>63</v>
      </c>
      <c r="N5752" s="14" t="s">
        <v>64</v>
      </c>
      <c r="O5752" s="167">
        <v>43728</v>
      </c>
      <c r="P5752" s="14">
        <v>9.9</v>
      </c>
      <c r="Q5752" s="14">
        <f t="shared" si="187"/>
        <v>7.1</v>
      </c>
      <c r="R5752" s="169">
        <f t="shared" si="188"/>
        <v>8.5333333333333332</v>
      </c>
    </row>
    <row r="5753" spans="13:18" x14ac:dyDescent="0.2">
      <c r="M5753" s="168" t="s">
        <v>63</v>
      </c>
      <c r="N5753" s="14" t="s">
        <v>64</v>
      </c>
      <c r="O5753" s="167">
        <v>43729</v>
      </c>
      <c r="P5753" s="14">
        <v>12.1</v>
      </c>
      <c r="Q5753" s="14">
        <f t="shared" si="187"/>
        <v>4.9000000000000004</v>
      </c>
      <c r="R5753" s="169">
        <f t="shared" si="188"/>
        <v>7.6333333333333329</v>
      </c>
    </row>
    <row r="5754" spans="13:18" x14ac:dyDescent="0.2">
      <c r="M5754" s="168" t="s">
        <v>63</v>
      </c>
      <c r="N5754" s="14" t="s">
        <v>64</v>
      </c>
      <c r="O5754" s="167">
        <v>43730</v>
      </c>
      <c r="P5754" s="14">
        <v>9.6999999999999993</v>
      </c>
      <c r="Q5754" s="14">
        <f t="shared" si="187"/>
        <v>7.3000000000000007</v>
      </c>
      <c r="R5754" s="169">
        <f t="shared" si="188"/>
        <v>6.4333333333333336</v>
      </c>
    </row>
    <row r="5755" spans="13:18" x14ac:dyDescent="0.2">
      <c r="M5755" s="168" t="s">
        <v>63</v>
      </c>
      <c r="N5755" s="14" t="s">
        <v>64</v>
      </c>
      <c r="O5755" s="167">
        <v>43731</v>
      </c>
      <c r="P5755" s="14">
        <v>8.5</v>
      </c>
      <c r="Q5755" s="14">
        <f t="shared" si="187"/>
        <v>8.5</v>
      </c>
      <c r="R5755" s="169">
        <f t="shared" si="188"/>
        <v>6.9000000000000012</v>
      </c>
    </row>
    <row r="5756" spans="13:18" x14ac:dyDescent="0.2">
      <c r="M5756" s="168" t="s">
        <v>63</v>
      </c>
      <c r="N5756" s="14" t="s">
        <v>64</v>
      </c>
      <c r="O5756" s="167">
        <v>43732</v>
      </c>
      <c r="P5756" s="14">
        <v>8.9</v>
      </c>
      <c r="Q5756" s="14">
        <f t="shared" si="187"/>
        <v>8.1</v>
      </c>
      <c r="R5756" s="169">
        <f t="shared" si="188"/>
        <v>7.9666666666666659</v>
      </c>
    </row>
    <row r="5757" spans="13:18" x14ac:dyDescent="0.2">
      <c r="M5757" s="168" t="s">
        <v>63</v>
      </c>
      <c r="N5757" s="14" t="s">
        <v>64</v>
      </c>
      <c r="O5757" s="167">
        <v>43733</v>
      </c>
      <c r="P5757" s="14">
        <v>8.8000000000000007</v>
      </c>
      <c r="Q5757" s="14">
        <f t="shared" si="187"/>
        <v>8.1999999999999993</v>
      </c>
      <c r="R5757" s="169">
        <f t="shared" si="188"/>
        <v>8.2666666666666675</v>
      </c>
    </row>
    <row r="5758" spans="13:18" x14ac:dyDescent="0.2">
      <c r="M5758" s="168" t="s">
        <v>63</v>
      </c>
      <c r="N5758" s="14" t="s">
        <v>64</v>
      </c>
      <c r="O5758" s="167">
        <v>43734</v>
      </c>
      <c r="P5758" s="14">
        <v>8.6</v>
      </c>
      <c r="Q5758" s="14">
        <f t="shared" si="187"/>
        <v>8.4</v>
      </c>
      <c r="R5758" s="169">
        <f t="shared" si="188"/>
        <v>8.2333333333333325</v>
      </c>
    </row>
    <row r="5759" spans="13:18" x14ac:dyDescent="0.2">
      <c r="M5759" s="168" t="s">
        <v>63</v>
      </c>
      <c r="N5759" s="14" t="s">
        <v>64</v>
      </c>
      <c r="O5759" s="167">
        <v>43735</v>
      </c>
      <c r="P5759" s="14">
        <v>8.8000000000000007</v>
      </c>
      <c r="Q5759" s="14">
        <f t="shared" si="187"/>
        <v>8.1999999999999993</v>
      </c>
      <c r="R5759" s="169">
        <f t="shared" si="188"/>
        <v>8.2666666666666675</v>
      </c>
    </row>
    <row r="5760" spans="13:18" x14ac:dyDescent="0.2">
      <c r="M5760" s="168" t="s">
        <v>63</v>
      </c>
      <c r="N5760" s="14" t="s">
        <v>64</v>
      </c>
      <c r="O5760" s="167">
        <v>43736</v>
      </c>
      <c r="P5760" s="14">
        <v>11</v>
      </c>
      <c r="Q5760" s="14">
        <f t="shared" si="187"/>
        <v>6</v>
      </c>
      <c r="R5760" s="169">
        <f t="shared" si="188"/>
        <v>7.5333333333333341</v>
      </c>
    </row>
    <row r="5761" spans="13:18" x14ac:dyDescent="0.2">
      <c r="M5761" s="168" t="s">
        <v>63</v>
      </c>
      <c r="N5761" s="14" t="s">
        <v>64</v>
      </c>
      <c r="O5761" s="167">
        <v>43737</v>
      </c>
      <c r="P5761" s="14">
        <v>9.6</v>
      </c>
      <c r="Q5761" s="14">
        <f t="shared" si="187"/>
        <v>7.4</v>
      </c>
      <c r="R5761" s="169">
        <f t="shared" si="188"/>
        <v>7.2</v>
      </c>
    </row>
    <row r="5762" spans="13:18" x14ac:dyDescent="0.2">
      <c r="M5762" s="168" t="s">
        <v>63</v>
      </c>
      <c r="N5762" s="14" t="s">
        <v>64</v>
      </c>
      <c r="O5762" s="167">
        <v>43738</v>
      </c>
      <c r="P5762" s="14">
        <v>4.5999999999999996</v>
      </c>
      <c r="Q5762" s="14">
        <f t="shared" si="187"/>
        <v>12.4</v>
      </c>
      <c r="R5762" s="169">
        <f t="shared" si="188"/>
        <v>8.6</v>
      </c>
    </row>
    <row r="5763" spans="13:18" x14ac:dyDescent="0.2">
      <c r="M5763" s="168" t="s">
        <v>63</v>
      </c>
      <c r="N5763" s="14" t="s">
        <v>64</v>
      </c>
      <c r="O5763" s="167">
        <v>43739</v>
      </c>
      <c r="P5763" s="14">
        <v>5.2</v>
      </c>
      <c r="Q5763" s="14">
        <f t="shared" si="187"/>
        <v>11.8</v>
      </c>
      <c r="R5763" s="169">
        <f t="shared" si="188"/>
        <v>10.533333333333333</v>
      </c>
    </row>
    <row r="5764" spans="13:18" x14ac:dyDescent="0.2">
      <c r="M5764" s="168" t="s">
        <v>63</v>
      </c>
      <c r="N5764" s="14" t="s">
        <v>64</v>
      </c>
      <c r="O5764" s="167">
        <v>43740</v>
      </c>
      <c r="P5764" s="14">
        <v>7</v>
      </c>
      <c r="Q5764" s="14">
        <f t="shared" si="187"/>
        <v>10</v>
      </c>
      <c r="R5764" s="169">
        <f t="shared" si="188"/>
        <v>11.4</v>
      </c>
    </row>
    <row r="5765" spans="13:18" x14ac:dyDescent="0.2">
      <c r="M5765" s="168" t="s">
        <v>63</v>
      </c>
      <c r="N5765" s="14" t="s">
        <v>64</v>
      </c>
      <c r="O5765" s="167">
        <v>43741</v>
      </c>
      <c r="P5765" s="14">
        <v>3.7</v>
      </c>
      <c r="Q5765" s="14">
        <f t="shared" si="187"/>
        <v>13.3</v>
      </c>
      <c r="R5765" s="169">
        <f t="shared" si="188"/>
        <v>11.700000000000001</v>
      </c>
    </row>
    <row r="5766" spans="13:18" x14ac:dyDescent="0.2">
      <c r="M5766" s="168" t="s">
        <v>63</v>
      </c>
      <c r="N5766" s="14" t="s">
        <v>64</v>
      </c>
      <c r="O5766" s="167">
        <v>43742</v>
      </c>
      <c r="P5766" s="14">
        <v>2.1</v>
      </c>
      <c r="Q5766" s="14">
        <f t="shared" si="187"/>
        <v>14.9</v>
      </c>
      <c r="R5766" s="169">
        <f t="shared" si="188"/>
        <v>12.733333333333334</v>
      </c>
    </row>
    <row r="5767" spans="13:18" x14ac:dyDescent="0.2">
      <c r="M5767" s="168" t="s">
        <v>63</v>
      </c>
      <c r="N5767" s="14" t="s">
        <v>64</v>
      </c>
      <c r="O5767" s="167">
        <v>43743</v>
      </c>
      <c r="P5767" s="14">
        <v>1</v>
      </c>
      <c r="Q5767" s="14">
        <f t="shared" si="187"/>
        <v>16</v>
      </c>
      <c r="R5767" s="169">
        <f t="shared" si="188"/>
        <v>14.733333333333334</v>
      </c>
    </row>
    <row r="5768" spans="13:18" x14ac:dyDescent="0.2">
      <c r="M5768" s="168" t="s">
        <v>63</v>
      </c>
      <c r="N5768" s="14" t="s">
        <v>64</v>
      </c>
      <c r="O5768" s="167">
        <v>43744</v>
      </c>
      <c r="P5768" s="14">
        <v>-0.6</v>
      </c>
      <c r="Q5768" s="14">
        <f t="shared" si="187"/>
        <v>17.600000000000001</v>
      </c>
      <c r="R5768" s="169">
        <f t="shared" si="188"/>
        <v>16.166666666666668</v>
      </c>
    </row>
    <row r="5769" spans="13:18" x14ac:dyDescent="0.2">
      <c r="M5769" s="168" t="s">
        <v>63</v>
      </c>
      <c r="N5769" s="14" t="s">
        <v>64</v>
      </c>
      <c r="O5769" s="167">
        <v>43745</v>
      </c>
      <c r="P5769" s="14">
        <v>-0.3</v>
      </c>
      <c r="Q5769" s="14">
        <f t="shared" si="187"/>
        <v>17.3</v>
      </c>
      <c r="R5769" s="169">
        <f t="shared" si="188"/>
        <v>16.966666666666669</v>
      </c>
    </row>
    <row r="5770" spans="13:18" x14ac:dyDescent="0.2">
      <c r="M5770" s="168" t="s">
        <v>63</v>
      </c>
      <c r="N5770" s="14" t="s">
        <v>64</v>
      </c>
      <c r="O5770" s="167">
        <v>43746</v>
      </c>
      <c r="P5770" s="14">
        <v>0.8</v>
      </c>
      <c r="Q5770" s="14">
        <f t="shared" si="187"/>
        <v>16.2</v>
      </c>
      <c r="R5770" s="169">
        <f t="shared" si="188"/>
        <v>17.033333333333335</v>
      </c>
    </row>
    <row r="5771" spans="13:18" x14ac:dyDescent="0.2">
      <c r="M5771" s="168" t="s">
        <v>63</v>
      </c>
      <c r="N5771" s="14" t="s">
        <v>64</v>
      </c>
      <c r="O5771" s="167">
        <v>43747</v>
      </c>
      <c r="P5771" s="14">
        <v>3.5</v>
      </c>
      <c r="Q5771" s="14">
        <f t="shared" si="187"/>
        <v>13.5</v>
      </c>
      <c r="R5771" s="169">
        <f t="shared" si="188"/>
        <v>15.666666666666666</v>
      </c>
    </row>
    <row r="5772" spans="13:18" x14ac:dyDescent="0.2">
      <c r="M5772" s="168" t="s">
        <v>63</v>
      </c>
      <c r="N5772" s="14" t="s">
        <v>64</v>
      </c>
      <c r="O5772" s="167">
        <v>43748</v>
      </c>
      <c r="P5772" s="14">
        <v>6</v>
      </c>
      <c r="Q5772" s="14">
        <f t="shared" si="187"/>
        <v>11</v>
      </c>
      <c r="R5772" s="169">
        <f t="shared" si="188"/>
        <v>13.566666666666668</v>
      </c>
    </row>
    <row r="5773" spans="13:18" x14ac:dyDescent="0.2">
      <c r="M5773" s="168" t="s">
        <v>63</v>
      </c>
      <c r="N5773" s="14" t="s">
        <v>64</v>
      </c>
      <c r="O5773" s="167">
        <v>43749</v>
      </c>
      <c r="P5773" s="14">
        <v>6.7</v>
      </c>
      <c r="Q5773" s="14">
        <f t="shared" ref="Q5773:Q5836" si="189">IF($D$45&gt;P5773,$D$45-P5773,0)</f>
        <v>10.3</v>
      </c>
      <c r="R5773" s="169">
        <f t="shared" si="188"/>
        <v>11.6</v>
      </c>
    </row>
    <row r="5774" spans="13:18" x14ac:dyDescent="0.2">
      <c r="M5774" s="168" t="s">
        <v>63</v>
      </c>
      <c r="N5774" s="14" t="s">
        <v>64</v>
      </c>
      <c r="O5774" s="167">
        <v>43750</v>
      </c>
      <c r="P5774" s="14">
        <v>7.4</v>
      </c>
      <c r="Q5774" s="14">
        <f t="shared" si="189"/>
        <v>9.6</v>
      </c>
      <c r="R5774" s="169">
        <f t="shared" si="188"/>
        <v>10.299999999999999</v>
      </c>
    </row>
    <row r="5775" spans="13:18" x14ac:dyDescent="0.2">
      <c r="M5775" s="168" t="s">
        <v>63</v>
      </c>
      <c r="N5775" s="14" t="s">
        <v>64</v>
      </c>
      <c r="O5775" s="167">
        <v>43751</v>
      </c>
      <c r="P5775" s="14">
        <v>3</v>
      </c>
      <c r="Q5775" s="14">
        <f t="shared" si="189"/>
        <v>14</v>
      </c>
      <c r="R5775" s="169">
        <f t="shared" ref="R5775:R5838" si="190">AVERAGE(Q5773:Q5775)</f>
        <v>11.299999999999999</v>
      </c>
    </row>
    <row r="5776" spans="13:18" x14ac:dyDescent="0.2">
      <c r="M5776" s="168" t="s">
        <v>63</v>
      </c>
      <c r="N5776" s="14" t="s">
        <v>64</v>
      </c>
      <c r="O5776" s="167">
        <v>43752</v>
      </c>
      <c r="P5776" s="14">
        <v>5.6</v>
      </c>
      <c r="Q5776" s="14">
        <f t="shared" si="189"/>
        <v>11.4</v>
      </c>
      <c r="R5776" s="169">
        <f t="shared" si="190"/>
        <v>11.666666666666666</v>
      </c>
    </row>
    <row r="5777" spans="13:18" x14ac:dyDescent="0.2">
      <c r="M5777" s="168" t="s">
        <v>63</v>
      </c>
      <c r="N5777" s="14" t="s">
        <v>64</v>
      </c>
      <c r="O5777" s="167">
        <v>43753</v>
      </c>
      <c r="P5777" s="14">
        <v>5.0999999999999996</v>
      </c>
      <c r="Q5777" s="14">
        <f t="shared" si="189"/>
        <v>11.9</v>
      </c>
      <c r="R5777" s="169">
        <f t="shared" si="190"/>
        <v>12.433333333333332</v>
      </c>
    </row>
    <row r="5778" spans="13:18" x14ac:dyDescent="0.2">
      <c r="M5778" s="168" t="s">
        <v>63</v>
      </c>
      <c r="N5778" s="14" t="s">
        <v>64</v>
      </c>
      <c r="O5778" s="167">
        <v>43754</v>
      </c>
      <c r="P5778" s="14">
        <v>5.3</v>
      </c>
      <c r="Q5778" s="14">
        <f t="shared" si="189"/>
        <v>11.7</v>
      </c>
      <c r="R5778" s="169">
        <f t="shared" si="190"/>
        <v>11.666666666666666</v>
      </c>
    </row>
    <row r="5779" spans="13:18" x14ac:dyDescent="0.2">
      <c r="M5779" s="168" t="s">
        <v>63</v>
      </c>
      <c r="N5779" s="14" t="s">
        <v>64</v>
      </c>
      <c r="O5779" s="167">
        <v>43755</v>
      </c>
      <c r="P5779" s="14">
        <v>5.3</v>
      </c>
      <c r="Q5779" s="14">
        <f t="shared" si="189"/>
        <v>11.7</v>
      </c>
      <c r="R5779" s="169">
        <f t="shared" si="190"/>
        <v>11.766666666666666</v>
      </c>
    </row>
    <row r="5780" spans="13:18" x14ac:dyDescent="0.2">
      <c r="M5780" s="168" t="s">
        <v>63</v>
      </c>
      <c r="N5780" s="14" t="s">
        <v>64</v>
      </c>
      <c r="O5780" s="167">
        <v>43756</v>
      </c>
      <c r="P5780" s="14">
        <v>6.3</v>
      </c>
      <c r="Q5780" s="14">
        <f t="shared" si="189"/>
        <v>10.7</v>
      </c>
      <c r="R5780" s="169">
        <f t="shared" si="190"/>
        <v>11.366666666666665</v>
      </c>
    </row>
    <row r="5781" spans="13:18" x14ac:dyDescent="0.2">
      <c r="M5781" s="168" t="s">
        <v>63</v>
      </c>
      <c r="N5781" s="14" t="s">
        <v>64</v>
      </c>
      <c r="O5781" s="167">
        <v>43757</v>
      </c>
      <c r="P5781" s="14">
        <v>6.7</v>
      </c>
      <c r="Q5781" s="14">
        <f t="shared" si="189"/>
        <v>10.3</v>
      </c>
      <c r="R5781" s="169">
        <f t="shared" si="190"/>
        <v>10.9</v>
      </c>
    </row>
    <row r="5782" spans="13:18" x14ac:dyDescent="0.2">
      <c r="M5782" s="168" t="s">
        <v>63</v>
      </c>
      <c r="N5782" s="14" t="s">
        <v>64</v>
      </c>
      <c r="O5782" s="167">
        <v>43758</v>
      </c>
      <c r="P5782" s="14">
        <v>3.9</v>
      </c>
      <c r="Q5782" s="14">
        <f t="shared" si="189"/>
        <v>13.1</v>
      </c>
      <c r="R5782" s="169">
        <f t="shared" si="190"/>
        <v>11.366666666666667</v>
      </c>
    </row>
    <row r="5783" spans="13:18" x14ac:dyDescent="0.2">
      <c r="M5783" s="168" t="s">
        <v>63</v>
      </c>
      <c r="N5783" s="14" t="s">
        <v>64</v>
      </c>
      <c r="O5783" s="167">
        <v>43759</v>
      </c>
      <c r="P5783" s="14">
        <v>1.8</v>
      </c>
      <c r="Q5783" s="14">
        <f t="shared" si="189"/>
        <v>15.2</v>
      </c>
      <c r="R5783" s="169">
        <f t="shared" si="190"/>
        <v>12.866666666666665</v>
      </c>
    </row>
    <row r="5784" spans="13:18" x14ac:dyDescent="0.2">
      <c r="M5784" s="168" t="s">
        <v>63</v>
      </c>
      <c r="N5784" s="14" t="s">
        <v>64</v>
      </c>
      <c r="O5784" s="167">
        <v>43760</v>
      </c>
      <c r="P5784" s="14">
        <v>6.9</v>
      </c>
      <c r="Q5784" s="14">
        <f t="shared" si="189"/>
        <v>10.1</v>
      </c>
      <c r="R5784" s="169">
        <f t="shared" si="190"/>
        <v>12.799999999999999</v>
      </c>
    </row>
    <row r="5785" spans="13:18" x14ac:dyDescent="0.2">
      <c r="M5785" s="168" t="s">
        <v>63</v>
      </c>
      <c r="N5785" s="14" t="s">
        <v>64</v>
      </c>
      <c r="O5785" s="167">
        <v>43761</v>
      </c>
      <c r="P5785" s="14">
        <v>8.8000000000000007</v>
      </c>
      <c r="Q5785" s="14">
        <f t="shared" si="189"/>
        <v>8.1999999999999993</v>
      </c>
      <c r="R5785" s="169">
        <f t="shared" si="190"/>
        <v>11.166666666666666</v>
      </c>
    </row>
    <row r="5786" spans="13:18" x14ac:dyDescent="0.2">
      <c r="M5786" s="168" t="s">
        <v>63</v>
      </c>
      <c r="N5786" s="14" t="s">
        <v>64</v>
      </c>
      <c r="O5786" s="167">
        <v>43762</v>
      </c>
      <c r="P5786" s="14">
        <v>8.1</v>
      </c>
      <c r="Q5786" s="14">
        <f t="shared" si="189"/>
        <v>8.9</v>
      </c>
      <c r="R5786" s="169">
        <f t="shared" si="190"/>
        <v>9.0666666666666647</v>
      </c>
    </row>
    <row r="5787" spans="13:18" x14ac:dyDescent="0.2">
      <c r="M5787" s="168" t="s">
        <v>63</v>
      </c>
      <c r="N5787" s="14" t="s">
        <v>64</v>
      </c>
      <c r="O5787" s="167">
        <v>43763</v>
      </c>
      <c r="P5787" s="14">
        <v>8.6</v>
      </c>
      <c r="Q5787" s="14">
        <f t="shared" si="189"/>
        <v>8.4</v>
      </c>
      <c r="R5787" s="169">
        <f t="shared" si="190"/>
        <v>8.5</v>
      </c>
    </row>
    <row r="5788" spans="13:18" x14ac:dyDescent="0.2">
      <c r="M5788" s="168" t="s">
        <v>63</v>
      </c>
      <c r="N5788" s="14" t="s">
        <v>64</v>
      </c>
      <c r="O5788" s="167">
        <v>43764</v>
      </c>
      <c r="P5788" s="14">
        <v>2.8</v>
      </c>
      <c r="Q5788" s="14">
        <f t="shared" si="189"/>
        <v>14.2</v>
      </c>
      <c r="R5788" s="169">
        <f t="shared" si="190"/>
        <v>10.5</v>
      </c>
    </row>
    <row r="5789" spans="13:18" x14ac:dyDescent="0.2">
      <c r="M5789" s="168" t="s">
        <v>63</v>
      </c>
      <c r="N5789" s="14" t="s">
        <v>64</v>
      </c>
      <c r="O5789" s="167">
        <v>43765</v>
      </c>
      <c r="P5789" s="14">
        <v>1.3</v>
      </c>
      <c r="Q5789" s="14">
        <f t="shared" si="189"/>
        <v>15.7</v>
      </c>
      <c r="R5789" s="169">
        <f t="shared" si="190"/>
        <v>12.766666666666666</v>
      </c>
    </row>
    <row r="5790" spans="13:18" x14ac:dyDescent="0.2">
      <c r="M5790" s="168" t="s">
        <v>63</v>
      </c>
      <c r="N5790" s="14" t="s">
        <v>64</v>
      </c>
      <c r="O5790" s="167">
        <v>43766</v>
      </c>
      <c r="P5790" s="14">
        <v>-1.1000000000000001</v>
      </c>
      <c r="Q5790" s="14">
        <f t="shared" si="189"/>
        <v>18.100000000000001</v>
      </c>
      <c r="R5790" s="169">
        <f t="shared" si="190"/>
        <v>16</v>
      </c>
    </row>
    <row r="5791" spans="13:18" x14ac:dyDescent="0.2">
      <c r="M5791" s="168" t="s">
        <v>63</v>
      </c>
      <c r="N5791" s="14" t="s">
        <v>64</v>
      </c>
      <c r="O5791" s="167">
        <v>43768</v>
      </c>
      <c r="P5791" s="14">
        <v>-2.1</v>
      </c>
      <c r="Q5791" s="14">
        <f t="shared" si="189"/>
        <v>19.100000000000001</v>
      </c>
      <c r="R5791" s="169">
        <f t="shared" si="190"/>
        <v>17.633333333333333</v>
      </c>
    </row>
    <row r="5792" spans="13:18" x14ac:dyDescent="0.2">
      <c r="M5792" s="168" t="s">
        <v>63</v>
      </c>
      <c r="N5792" s="14" t="s">
        <v>64</v>
      </c>
      <c r="O5792" s="167">
        <v>43769</v>
      </c>
      <c r="P5792" s="14">
        <v>-2.5</v>
      </c>
      <c r="Q5792" s="14">
        <f t="shared" si="189"/>
        <v>19.5</v>
      </c>
      <c r="R5792" s="169">
        <f t="shared" si="190"/>
        <v>18.900000000000002</v>
      </c>
    </row>
    <row r="5793" spans="13:18" x14ac:dyDescent="0.2">
      <c r="M5793" s="168" t="s">
        <v>63</v>
      </c>
      <c r="N5793" s="14" t="s">
        <v>64</v>
      </c>
      <c r="O5793" s="167">
        <v>43770</v>
      </c>
      <c r="P5793" s="14">
        <v>-2.4</v>
      </c>
      <c r="Q5793" s="14">
        <f t="shared" si="189"/>
        <v>19.399999999999999</v>
      </c>
      <c r="R5793" s="169">
        <f t="shared" si="190"/>
        <v>19.333333333333332</v>
      </c>
    </row>
    <row r="5794" spans="13:18" x14ac:dyDescent="0.2">
      <c r="M5794" s="168" t="s">
        <v>63</v>
      </c>
      <c r="N5794" s="14" t="s">
        <v>64</v>
      </c>
      <c r="O5794" s="167">
        <v>43771</v>
      </c>
      <c r="P5794" s="14">
        <v>-0.3</v>
      </c>
      <c r="Q5794" s="14">
        <f t="shared" si="189"/>
        <v>17.3</v>
      </c>
      <c r="R5794" s="169">
        <f t="shared" si="190"/>
        <v>18.733333333333334</v>
      </c>
    </row>
    <row r="5795" spans="13:18" x14ac:dyDescent="0.2">
      <c r="M5795" s="168" t="s">
        <v>63</v>
      </c>
      <c r="N5795" s="14" t="s">
        <v>64</v>
      </c>
      <c r="O5795" s="167">
        <v>43772</v>
      </c>
      <c r="P5795" s="14">
        <v>-3.8</v>
      </c>
      <c r="Q5795" s="14">
        <f t="shared" si="189"/>
        <v>20.8</v>
      </c>
      <c r="R5795" s="169">
        <f t="shared" si="190"/>
        <v>19.166666666666668</v>
      </c>
    </row>
    <row r="5796" spans="13:18" x14ac:dyDescent="0.2">
      <c r="M5796" s="168" t="s">
        <v>63</v>
      </c>
      <c r="N5796" s="14" t="s">
        <v>64</v>
      </c>
      <c r="O5796" s="167">
        <v>43773</v>
      </c>
      <c r="P5796" s="14">
        <v>-6.2</v>
      </c>
      <c r="Q5796" s="14">
        <f t="shared" si="189"/>
        <v>23.2</v>
      </c>
      <c r="R5796" s="169">
        <f t="shared" si="190"/>
        <v>20.433333333333334</v>
      </c>
    </row>
    <row r="5797" spans="13:18" x14ac:dyDescent="0.2">
      <c r="M5797" s="168" t="s">
        <v>63</v>
      </c>
      <c r="N5797" s="14" t="s">
        <v>64</v>
      </c>
      <c r="O5797" s="167">
        <v>43774</v>
      </c>
      <c r="P5797" s="14">
        <v>-9.3000000000000007</v>
      </c>
      <c r="Q5797" s="14">
        <f t="shared" si="189"/>
        <v>26.3</v>
      </c>
      <c r="R5797" s="169">
        <f t="shared" si="190"/>
        <v>23.433333333333334</v>
      </c>
    </row>
    <row r="5798" spans="13:18" x14ac:dyDescent="0.2">
      <c r="M5798" s="168" t="s">
        <v>63</v>
      </c>
      <c r="N5798" s="14" t="s">
        <v>64</v>
      </c>
      <c r="O5798" s="167">
        <v>43775</v>
      </c>
      <c r="P5798" s="14">
        <v>-9.1999999999999993</v>
      </c>
      <c r="Q5798" s="14">
        <f t="shared" si="189"/>
        <v>26.2</v>
      </c>
      <c r="R5798" s="169">
        <f t="shared" si="190"/>
        <v>25.233333333333334</v>
      </c>
    </row>
    <row r="5799" spans="13:18" x14ac:dyDescent="0.2">
      <c r="M5799" s="168" t="s">
        <v>63</v>
      </c>
      <c r="N5799" s="14" t="s">
        <v>64</v>
      </c>
      <c r="O5799" s="167">
        <v>43776</v>
      </c>
      <c r="P5799" s="14">
        <v>-7.4</v>
      </c>
      <c r="Q5799" s="14">
        <f t="shared" si="189"/>
        <v>24.4</v>
      </c>
      <c r="R5799" s="169">
        <f t="shared" si="190"/>
        <v>25.633333333333336</v>
      </c>
    </row>
    <row r="5800" spans="13:18" x14ac:dyDescent="0.2">
      <c r="M5800" s="168" t="s">
        <v>63</v>
      </c>
      <c r="N5800" s="14" t="s">
        <v>64</v>
      </c>
      <c r="O5800" s="167">
        <v>43777</v>
      </c>
      <c r="P5800" s="14">
        <v>-3.4</v>
      </c>
      <c r="Q5800" s="14">
        <f t="shared" si="189"/>
        <v>20.399999999999999</v>
      </c>
      <c r="R5800" s="169">
        <f t="shared" si="190"/>
        <v>23.666666666666668</v>
      </c>
    </row>
    <row r="5801" spans="13:18" x14ac:dyDescent="0.2">
      <c r="M5801" s="168" t="s">
        <v>63</v>
      </c>
      <c r="N5801" s="14" t="s">
        <v>64</v>
      </c>
      <c r="O5801" s="167">
        <v>43778</v>
      </c>
      <c r="P5801" s="14">
        <v>-2.4</v>
      </c>
      <c r="Q5801" s="14">
        <f t="shared" si="189"/>
        <v>19.399999999999999</v>
      </c>
      <c r="R5801" s="169">
        <f t="shared" si="190"/>
        <v>21.399999999999995</v>
      </c>
    </row>
    <row r="5802" spans="13:18" x14ac:dyDescent="0.2">
      <c r="M5802" s="168" t="s">
        <v>63</v>
      </c>
      <c r="N5802" s="14" t="s">
        <v>64</v>
      </c>
      <c r="O5802" s="167">
        <v>43779</v>
      </c>
      <c r="P5802" s="14">
        <v>-3.5</v>
      </c>
      <c r="Q5802" s="14">
        <f t="shared" si="189"/>
        <v>20.5</v>
      </c>
      <c r="R5802" s="169">
        <f t="shared" si="190"/>
        <v>20.099999999999998</v>
      </c>
    </row>
    <row r="5803" spans="13:18" x14ac:dyDescent="0.2">
      <c r="M5803" s="168" t="s">
        <v>63</v>
      </c>
      <c r="N5803" s="14" t="s">
        <v>64</v>
      </c>
      <c r="O5803" s="167">
        <v>43780</v>
      </c>
      <c r="P5803" s="14">
        <v>-4.5</v>
      </c>
      <c r="Q5803" s="14">
        <f t="shared" si="189"/>
        <v>21.5</v>
      </c>
      <c r="R5803" s="169">
        <f t="shared" si="190"/>
        <v>20.466666666666665</v>
      </c>
    </row>
    <row r="5804" spans="13:18" x14ac:dyDescent="0.2">
      <c r="M5804" s="168" t="s">
        <v>63</v>
      </c>
      <c r="N5804" s="14" t="s">
        <v>64</v>
      </c>
      <c r="O5804" s="167">
        <v>43781</v>
      </c>
      <c r="P5804" s="14">
        <v>-0.7</v>
      </c>
      <c r="Q5804" s="14">
        <f t="shared" si="189"/>
        <v>17.7</v>
      </c>
      <c r="R5804" s="169">
        <f t="shared" si="190"/>
        <v>19.900000000000002</v>
      </c>
    </row>
    <row r="5805" spans="13:18" x14ac:dyDescent="0.2">
      <c r="M5805" s="168" t="s">
        <v>63</v>
      </c>
      <c r="N5805" s="14" t="s">
        <v>64</v>
      </c>
      <c r="O5805" s="167">
        <v>43782</v>
      </c>
      <c r="P5805" s="14">
        <v>2.1</v>
      </c>
      <c r="Q5805" s="14">
        <f t="shared" si="189"/>
        <v>14.9</v>
      </c>
      <c r="R5805" s="169">
        <f t="shared" si="190"/>
        <v>18.033333333333335</v>
      </c>
    </row>
    <row r="5806" spans="13:18" x14ac:dyDescent="0.2">
      <c r="M5806" s="168" t="s">
        <v>63</v>
      </c>
      <c r="N5806" s="14" t="s">
        <v>64</v>
      </c>
      <c r="O5806" s="167">
        <v>43783</v>
      </c>
      <c r="P5806" s="14">
        <v>0.6</v>
      </c>
      <c r="Q5806" s="14">
        <f t="shared" si="189"/>
        <v>16.399999999999999</v>
      </c>
      <c r="R5806" s="169">
        <f t="shared" si="190"/>
        <v>16.333333333333332</v>
      </c>
    </row>
    <row r="5807" spans="13:18" x14ac:dyDescent="0.2">
      <c r="M5807" s="168" t="s">
        <v>63</v>
      </c>
      <c r="N5807" s="14" t="s">
        <v>64</v>
      </c>
      <c r="O5807" s="167">
        <v>43784</v>
      </c>
      <c r="P5807" s="14">
        <v>1</v>
      </c>
      <c r="Q5807" s="14">
        <f t="shared" si="189"/>
        <v>16</v>
      </c>
      <c r="R5807" s="169">
        <f t="shared" si="190"/>
        <v>15.766666666666666</v>
      </c>
    </row>
    <row r="5808" spans="13:18" x14ac:dyDescent="0.2">
      <c r="M5808" s="168" t="s">
        <v>63</v>
      </c>
      <c r="N5808" s="14" t="s">
        <v>64</v>
      </c>
      <c r="O5808" s="167">
        <v>43785</v>
      </c>
      <c r="P5808" s="14">
        <v>1.1000000000000001</v>
      </c>
      <c r="Q5808" s="14">
        <f t="shared" si="189"/>
        <v>15.9</v>
      </c>
      <c r="R5808" s="169">
        <f t="shared" si="190"/>
        <v>16.099999999999998</v>
      </c>
    </row>
    <row r="5809" spans="13:18" x14ac:dyDescent="0.2">
      <c r="M5809" s="168" t="s">
        <v>63</v>
      </c>
      <c r="N5809" s="14" t="s">
        <v>64</v>
      </c>
      <c r="O5809" s="167">
        <v>43786</v>
      </c>
      <c r="P5809" s="14">
        <v>1.3</v>
      </c>
      <c r="Q5809" s="14">
        <f t="shared" si="189"/>
        <v>15.7</v>
      </c>
      <c r="R5809" s="169">
        <f t="shared" si="190"/>
        <v>15.866666666666665</v>
      </c>
    </row>
    <row r="5810" spans="13:18" x14ac:dyDescent="0.2">
      <c r="M5810" s="168" t="s">
        <v>63</v>
      </c>
      <c r="N5810" s="14" t="s">
        <v>64</v>
      </c>
      <c r="O5810" s="167">
        <v>43787</v>
      </c>
      <c r="P5810" s="14">
        <v>2.2999999999999998</v>
      </c>
      <c r="Q5810" s="14">
        <f t="shared" si="189"/>
        <v>14.7</v>
      </c>
      <c r="R5810" s="169">
        <f t="shared" si="190"/>
        <v>15.433333333333332</v>
      </c>
    </row>
    <row r="5811" spans="13:18" x14ac:dyDescent="0.2">
      <c r="M5811" s="168" t="s">
        <v>63</v>
      </c>
      <c r="N5811" s="14" t="s">
        <v>64</v>
      </c>
      <c r="O5811" s="167">
        <v>43788</v>
      </c>
      <c r="P5811" s="14">
        <v>4.0999999999999996</v>
      </c>
      <c r="Q5811" s="14">
        <f t="shared" si="189"/>
        <v>12.9</v>
      </c>
      <c r="R5811" s="169">
        <f t="shared" si="190"/>
        <v>14.433333333333332</v>
      </c>
    </row>
    <row r="5812" spans="13:18" x14ac:dyDescent="0.2">
      <c r="M5812" s="168" t="s">
        <v>63</v>
      </c>
      <c r="N5812" s="14" t="s">
        <v>64</v>
      </c>
      <c r="O5812" s="167">
        <v>43789</v>
      </c>
      <c r="P5812" s="14">
        <v>-0.3</v>
      </c>
      <c r="Q5812" s="14">
        <f t="shared" si="189"/>
        <v>17.3</v>
      </c>
      <c r="R5812" s="169">
        <f t="shared" si="190"/>
        <v>14.966666666666669</v>
      </c>
    </row>
    <row r="5813" spans="13:18" x14ac:dyDescent="0.2">
      <c r="M5813" s="168" t="s">
        <v>63</v>
      </c>
      <c r="N5813" s="14" t="s">
        <v>64</v>
      </c>
      <c r="O5813" s="167">
        <v>43790</v>
      </c>
      <c r="P5813" s="14">
        <v>3.2</v>
      </c>
      <c r="Q5813" s="14">
        <f t="shared" si="189"/>
        <v>13.8</v>
      </c>
      <c r="R5813" s="169">
        <f t="shared" si="190"/>
        <v>14.666666666666666</v>
      </c>
    </row>
    <row r="5814" spans="13:18" x14ac:dyDescent="0.2">
      <c r="M5814" s="168" t="s">
        <v>63</v>
      </c>
      <c r="N5814" s="14" t="s">
        <v>64</v>
      </c>
      <c r="O5814" s="167">
        <v>43791</v>
      </c>
      <c r="P5814" s="14">
        <v>3.7</v>
      </c>
      <c r="Q5814" s="14">
        <f t="shared" si="189"/>
        <v>13.3</v>
      </c>
      <c r="R5814" s="169">
        <f t="shared" si="190"/>
        <v>14.800000000000002</v>
      </c>
    </row>
    <row r="5815" spans="13:18" x14ac:dyDescent="0.2">
      <c r="M5815" s="168" t="s">
        <v>63</v>
      </c>
      <c r="N5815" s="14" t="s">
        <v>64</v>
      </c>
      <c r="O5815" s="167">
        <v>43792</v>
      </c>
      <c r="P5815" s="14">
        <v>2.9</v>
      </c>
      <c r="Q5815" s="14">
        <f t="shared" si="189"/>
        <v>14.1</v>
      </c>
      <c r="R5815" s="169">
        <f t="shared" si="190"/>
        <v>13.733333333333334</v>
      </c>
    </row>
    <row r="5816" spans="13:18" x14ac:dyDescent="0.2">
      <c r="M5816" s="168" t="s">
        <v>63</v>
      </c>
      <c r="N5816" s="14" t="s">
        <v>64</v>
      </c>
      <c r="O5816" s="167">
        <v>43793</v>
      </c>
      <c r="P5816" s="14">
        <v>1.8</v>
      </c>
      <c r="Q5816" s="14">
        <f t="shared" si="189"/>
        <v>15.2</v>
      </c>
      <c r="R5816" s="169">
        <f t="shared" si="190"/>
        <v>14.199999999999998</v>
      </c>
    </row>
    <row r="5817" spans="13:18" x14ac:dyDescent="0.2">
      <c r="M5817" s="168" t="s">
        <v>63</v>
      </c>
      <c r="N5817" s="14" t="s">
        <v>64</v>
      </c>
      <c r="O5817" s="167">
        <v>43794</v>
      </c>
      <c r="P5817" s="14">
        <v>0.5</v>
      </c>
      <c r="Q5817" s="14">
        <f t="shared" si="189"/>
        <v>16.5</v>
      </c>
      <c r="R5817" s="169">
        <f t="shared" si="190"/>
        <v>15.266666666666666</v>
      </c>
    </row>
    <row r="5818" spans="13:18" x14ac:dyDescent="0.2">
      <c r="M5818" s="168" t="s">
        <v>63</v>
      </c>
      <c r="N5818" s="14" t="s">
        <v>64</v>
      </c>
      <c r="O5818" s="167">
        <v>43795</v>
      </c>
      <c r="P5818" s="14">
        <v>0.4</v>
      </c>
      <c r="Q5818" s="14">
        <f t="shared" si="189"/>
        <v>16.600000000000001</v>
      </c>
      <c r="R5818" s="169">
        <f t="shared" si="190"/>
        <v>16.099999999999998</v>
      </c>
    </row>
    <row r="5819" spans="13:18" x14ac:dyDescent="0.2">
      <c r="M5819" s="168" t="s">
        <v>63</v>
      </c>
      <c r="N5819" s="14" t="s">
        <v>64</v>
      </c>
      <c r="O5819" s="167">
        <v>43796</v>
      </c>
      <c r="P5819" s="14">
        <v>0.5</v>
      </c>
      <c r="Q5819" s="14">
        <f t="shared" si="189"/>
        <v>16.5</v>
      </c>
      <c r="R5819" s="169">
        <f t="shared" si="190"/>
        <v>16.533333333333335</v>
      </c>
    </row>
    <row r="5820" spans="13:18" x14ac:dyDescent="0.2">
      <c r="M5820" s="168" t="s">
        <v>63</v>
      </c>
      <c r="N5820" s="14" t="s">
        <v>64</v>
      </c>
      <c r="O5820" s="167">
        <v>43797</v>
      </c>
      <c r="P5820" s="14">
        <v>-0.9</v>
      </c>
      <c r="Q5820" s="14">
        <f t="shared" si="189"/>
        <v>17.899999999999999</v>
      </c>
      <c r="R5820" s="169">
        <f t="shared" si="190"/>
        <v>17</v>
      </c>
    </row>
    <row r="5821" spans="13:18" x14ac:dyDescent="0.2">
      <c r="M5821" s="168" t="s">
        <v>63</v>
      </c>
      <c r="N5821" s="14" t="s">
        <v>64</v>
      </c>
      <c r="O5821" s="167">
        <v>43798</v>
      </c>
      <c r="P5821" s="14">
        <v>-2.7</v>
      </c>
      <c r="Q5821" s="14">
        <f t="shared" si="189"/>
        <v>19.7</v>
      </c>
      <c r="R5821" s="169">
        <f t="shared" si="190"/>
        <v>18.033333333333331</v>
      </c>
    </row>
    <row r="5822" spans="13:18" x14ac:dyDescent="0.2">
      <c r="M5822" s="168" t="s">
        <v>63</v>
      </c>
      <c r="N5822" s="14" t="s">
        <v>64</v>
      </c>
      <c r="O5822" s="167">
        <v>43799</v>
      </c>
      <c r="P5822" s="14">
        <v>-10.5</v>
      </c>
      <c r="Q5822" s="14">
        <f t="shared" si="189"/>
        <v>27.5</v>
      </c>
      <c r="R5822" s="169">
        <f t="shared" si="190"/>
        <v>21.7</v>
      </c>
    </row>
    <row r="5823" spans="13:18" x14ac:dyDescent="0.2">
      <c r="M5823" s="168" t="s">
        <v>63</v>
      </c>
      <c r="N5823" s="14" t="s">
        <v>64</v>
      </c>
      <c r="O5823" s="167">
        <v>43800</v>
      </c>
      <c r="P5823" s="14">
        <v>-13.2</v>
      </c>
      <c r="Q5823" s="14">
        <f t="shared" si="189"/>
        <v>30.2</v>
      </c>
      <c r="R5823" s="169">
        <f t="shared" si="190"/>
        <v>25.8</v>
      </c>
    </row>
    <row r="5824" spans="13:18" x14ac:dyDescent="0.2">
      <c r="M5824" s="168" t="s">
        <v>63</v>
      </c>
      <c r="N5824" s="14" t="s">
        <v>64</v>
      </c>
      <c r="O5824" s="167">
        <v>43801</v>
      </c>
      <c r="P5824" s="14">
        <v>-15.8</v>
      </c>
      <c r="Q5824" s="14">
        <f t="shared" si="189"/>
        <v>32.799999999999997</v>
      </c>
      <c r="R5824" s="169">
        <f t="shared" si="190"/>
        <v>30.166666666666668</v>
      </c>
    </row>
    <row r="5825" spans="13:18" x14ac:dyDescent="0.2">
      <c r="M5825" s="168" t="s">
        <v>63</v>
      </c>
      <c r="N5825" s="14" t="s">
        <v>64</v>
      </c>
      <c r="O5825" s="167">
        <v>43802</v>
      </c>
      <c r="P5825" s="14">
        <v>-7.1</v>
      </c>
      <c r="Q5825" s="14">
        <f t="shared" si="189"/>
        <v>24.1</v>
      </c>
      <c r="R5825" s="169">
        <f t="shared" si="190"/>
        <v>29.033333333333331</v>
      </c>
    </row>
    <row r="5826" spans="13:18" x14ac:dyDescent="0.2">
      <c r="M5826" s="168" t="s">
        <v>63</v>
      </c>
      <c r="N5826" s="14" t="s">
        <v>64</v>
      </c>
      <c r="O5826" s="167">
        <v>43803</v>
      </c>
      <c r="P5826" s="14">
        <v>-2.9</v>
      </c>
      <c r="Q5826" s="14">
        <f t="shared" si="189"/>
        <v>19.899999999999999</v>
      </c>
      <c r="R5826" s="169">
        <f t="shared" si="190"/>
        <v>25.599999999999998</v>
      </c>
    </row>
    <row r="5827" spans="13:18" x14ac:dyDescent="0.2">
      <c r="M5827" s="168" t="s">
        <v>63</v>
      </c>
      <c r="N5827" s="14" t="s">
        <v>64</v>
      </c>
      <c r="O5827" s="167">
        <v>43804</v>
      </c>
      <c r="P5827" s="14">
        <v>4.3</v>
      </c>
      <c r="Q5827" s="14">
        <f t="shared" si="189"/>
        <v>12.7</v>
      </c>
      <c r="R5827" s="169">
        <f t="shared" si="190"/>
        <v>18.900000000000002</v>
      </c>
    </row>
    <row r="5828" spans="13:18" x14ac:dyDescent="0.2">
      <c r="M5828" s="168" t="s">
        <v>63</v>
      </c>
      <c r="N5828" s="14" t="s">
        <v>64</v>
      </c>
      <c r="O5828" s="167">
        <v>43805</v>
      </c>
      <c r="P5828" s="14">
        <v>0.9</v>
      </c>
      <c r="Q5828" s="14">
        <f t="shared" si="189"/>
        <v>16.100000000000001</v>
      </c>
      <c r="R5828" s="169">
        <f t="shared" si="190"/>
        <v>16.233333333333331</v>
      </c>
    </row>
    <row r="5829" spans="13:18" x14ac:dyDescent="0.2">
      <c r="M5829" s="168" t="s">
        <v>63</v>
      </c>
      <c r="N5829" s="14" t="s">
        <v>64</v>
      </c>
      <c r="O5829" s="167">
        <v>43806</v>
      </c>
      <c r="P5829" s="14">
        <v>-2.5</v>
      </c>
      <c r="Q5829" s="14">
        <f t="shared" si="189"/>
        <v>19.5</v>
      </c>
      <c r="R5829" s="169">
        <f t="shared" si="190"/>
        <v>16.099999999999998</v>
      </c>
    </row>
    <row r="5830" spans="13:18" x14ac:dyDescent="0.2">
      <c r="M5830" s="168" t="s">
        <v>63</v>
      </c>
      <c r="N5830" s="14" t="s">
        <v>64</v>
      </c>
      <c r="O5830" s="167">
        <v>43807</v>
      </c>
      <c r="P5830" s="14">
        <v>-3.8</v>
      </c>
      <c r="Q5830" s="14">
        <f t="shared" si="189"/>
        <v>20.8</v>
      </c>
      <c r="R5830" s="169">
        <f t="shared" si="190"/>
        <v>18.8</v>
      </c>
    </row>
    <row r="5831" spans="13:18" x14ac:dyDescent="0.2">
      <c r="M5831" s="168" t="s">
        <v>63</v>
      </c>
      <c r="N5831" s="14" t="s">
        <v>64</v>
      </c>
      <c r="O5831" s="167">
        <v>43808</v>
      </c>
      <c r="P5831" s="14">
        <v>0</v>
      </c>
      <c r="Q5831" s="14">
        <f t="shared" si="189"/>
        <v>17</v>
      </c>
      <c r="R5831" s="169">
        <f t="shared" si="190"/>
        <v>19.099999999999998</v>
      </c>
    </row>
    <row r="5832" spans="13:18" x14ac:dyDescent="0.2">
      <c r="M5832" s="168" t="s">
        <v>63</v>
      </c>
      <c r="N5832" s="14" t="s">
        <v>64</v>
      </c>
      <c r="O5832" s="167">
        <v>43809</v>
      </c>
      <c r="P5832" s="14">
        <v>-7.7</v>
      </c>
      <c r="Q5832" s="14">
        <f t="shared" si="189"/>
        <v>24.7</v>
      </c>
      <c r="R5832" s="169">
        <f t="shared" si="190"/>
        <v>20.833333333333332</v>
      </c>
    </row>
    <row r="5833" spans="13:18" x14ac:dyDescent="0.2">
      <c r="M5833" s="168" t="s">
        <v>63</v>
      </c>
      <c r="N5833" s="14" t="s">
        <v>64</v>
      </c>
      <c r="O5833" s="167">
        <v>43810</v>
      </c>
      <c r="P5833" s="14">
        <v>2.7</v>
      </c>
      <c r="Q5833" s="14">
        <f t="shared" si="189"/>
        <v>14.3</v>
      </c>
      <c r="R5833" s="169">
        <f t="shared" si="190"/>
        <v>18.666666666666668</v>
      </c>
    </row>
    <row r="5834" spans="13:18" x14ac:dyDescent="0.2">
      <c r="M5834" s="168" t="s">
        <v>63</v>
      </c>
      <c r="N5834" s="14" t="s">
        <v>64</v>
      </c>
      <c r="O5834" s="167">
        <v>43811</v>
      </c>
      <c r="P5834" s="14">
        <v>2.4</v>
      </c>
      <c r="Q5834" s="14">
        <f t="shared" si="189"/>
        <v>14.6</v>
      </c>
      <c r="R5834" s="169">
        <f t="shared" si="190"/>
        <v>17.866666666666667</v>
      </c>
    </row>
    <row r="5835" spans="13:18" x14ac:dyDescent="0.2">
      <c r="M5835" s="168" t="s">
        <v>63</v>
      </c>
      <c r="N5835" s="14" t="s">
        <v>64</v>
      </c>
      <c r="O5835" s="167">
        <v>43812</v>
      </c>
      <c r="P5835" s="14">
        <v>1.4</v>
      </c>
      <c r="Q5835" s="14">
        <f t="shared" si="189"/>
        <v>15.6</v>
      </c>
      <c r="R5835" s="169">
        <f t="shared" si="190"/>
        <v>14.833333333333334</v>
      </c>
    </row>
    <row r="5836" spans="13:18" x14ac:dyDescent="0.2">
      <c r="M5836" s="168" t="s">
        <v>63</v>
      </c>
      <c r="N5836" s="14" t="s">
        <v>64</v>
      </c>
      <c r="O5836" s="167">
        <v>43813</v>
      </c>
      <c r="P5836" s="14">
        <v>1.2</v>
      </c>
      <c r="Q5836" s="14">
        <f t="shared" si="189"/>
        <v>15.8</v>
      </c>
      <c r="R5836" s="169">
        <f t="shared" si="190"/>
        <v>15.333333333333334</v>
      </c>
    </row>
    <row r="5837" spans="13:18" x14ac:dyDescent="0.2">
      <c r="M5837" s="168" t="s">
        <v>63</v>
      </c>
      <c r="N5837" s="14" t="s">
        <v>64</v>
      </c>
      <c r="O5837" s="167">
        <v>43814</v>
      </c>
      <c r="P5837" s="14">
        <v>0.9</v>
      </c>
      <c r="Q5837" s="14">
        <f t="shared" ref="Q5837:Q5900" si="191">IF($D$45&gt;P5837,$D$45-P5837,0)</f>
        <v>16.100000000000001</v>
      </c>
      <c r="R5837" s="169">
        <f t="shared" si="190"/>
        <v>15.833333333333334</v>
      </c>
    </row>
    <row r="5838" spans="13:18" x14ac:dyDescent="0.2">
      <c r="M5838" s="168" t="s">
        <v>63</v>
      </c>
      <c r="N5838" s="14" t="s">
        <v>64</v>
      </c>
      <c r="O5838" s="167">
        <v>43815</v>
      </c>
      <c r="P5838" s="14">
        <v>0.2</v>
      </c>
      <c r="Q5838" s="14">
        <f t="shared" si="191"/>
        <v>16.8</v>
      </c>
      <c r="R5838" s="169">
        <f t="shared" si="190"/>
        <v>16.233333333333334</v>
      </c>
    </row>
    <row r="5839" spans="13:18" x14ac:dyDescent="0.2">
      <c r="M5839" s="168" t="s">
        <v>63</v>
      </c>
      <c r="N5839" s="14" t="s">
        <v>64</v>
      </c>
      <c r="O5839" s="167">
        <v>43816</v>
      </c>
      <c r="P5839" s="14">
        <v>-2.7</v>
      </c>
      <c r="Q5839" s="14">
        <f t="shared" si="191"/>
        <v>19.7</v>
      </c>
      <c r="R5839" s="169">
        <f t="shared" ref="R5839:R5902" si="192">AVERAGE(Q5837:Q5839)</f>
        <v>17.533333333333335</v>
      </c>
    </row>
    <row r="5840" spans="13:18" x14ac:dyDescent="0.2">
      <c r="M5840" s="168" t="s">
        <v>63</v>
      </c>
      <c r="N5840" s="14" t="s">
        <v>64</v>
      </c>
      <c r="O5840" s="167">
        <v>43817</v>
      </c>
      <c r="P5840" s="14">
        <v>-9.1999999999999993</v>
      </c>
      <c r="Q5840" s="14">
        <f t="shared" si="191"/>
        <v>26.2</v>
      </c>
      <c r="R5840" s="169">
        <f t="shared" si="192"/>
        <v>20.900000000000002</v>
      </c>
    </row>
    <row r="5841" spans="13:18" x14ac:dyDescent="0.2">
      <c r="M5841" s="168" t="s">
        <v>63</v>
      </c>
      <c r="N5841" s="14" t="s">
        <v>64</v>
      </c>
      <c r="O5841" s="167">
        <v>43818</v>
      </c>
      <c r="P5841" s="14">
        <v>-11.2</v>
      </c>
      <c r="Q5841" s="14">
        <f t="shared" si="191"/>
        <v>28.2</v>
      </c>
      <c r="R5841" s="169">
        <f t="shared" si="192"/>
        <v>24.7</v>
      </c>
    </row>
    <row r="5842" spans="13:18" x14ac:dyDescent="0.2">
      <c r="M5842" s="168" t="s">
        <v>63</v>
      </c>
      <c r="N5842" s="14" t="s">
        <v>64</v>
      </c>
      <c r="O5842" s="167">
        <v>43819</v>
      </c>
      <c r="P5842" s="14">
        <v>-1.1000000000000001</v>
      </c>
      <c r="Q5842" s="14">
        <f t="shared" si="191"/>
        <v>18.100000000000001</v>
      </c>
      <c r="R5842" s="169">
        <f t="shared" si="192"/>
        <v>24.166666666666668</v>
      </c>
    </row>
    <row r="5843" spans="13:18" x14ac:dyDescent="0.2">
      <c r="M5843" s="168" t="s">
        <v>63</v>
      </c>
      <c r="N5843" s="14" t="s">
        <v>64</v>
      </c>
      <c r="O5843" s="167">
        <v>43820</v>
      </c>
      <c r="P5843" s="14">
        <v>1.6</v>
      </c>
      <c r="Q5843" s="14">
        <f t="shared" si="191"/>
        <v>15.4</v>
      </c>
      <c r="R5843" s="169">
        <f t="shared" si="192"/>
        <v>20.566666666666666</v>
      </c>
    </row>
    <row r="5844" spans="13:18" x14ac:dyDescent="0.2">
      <c r="M5844" s="168" t="s">
        <v>63</v>
      </c>
      <c r="N5844" s="14" t="s">
        <v>64</v>
      </c>
      <c r="O5844" s="167">
        <v>43821</v>
      </c>
      <c r="P5844" s="14">
        <v>0.1</v>
      </c>
      <c r="Q5844" s="14">
        <f t="shared" si="191"/>
        <v>16.899999999999999</v>
      </c>
      <c r="R5844" s="169">
        <f t="shared" si="192"/>
        <v>16.8</v>
      </c>
    </row>
    <row r="5845" spans="13:18" x14ac:dyDescent="0.2">
      <c r="M5845" s="168" t="s">
        <v>63</v>
      </c>
      <c r="N5845" s="14" t="s">
        <v>64</v>
      </c>
      <c r="O5845" s="167">
        <v>43822</v>
      </c>
      <c r="P5845" s="14">
        <v>-2.2999999999999998</v>
      </c>
      <c r="Q5845" s="14">
        <f t="shared" si="191"/>
        <v>19.3</v>
      </c>
      <c r="R5845" s="169">
        <f t="shared" si="192"/>
        <v>17.2</v>
      </c>
    </row>
    <row r="5846" spans="13:18" x14ac:dyDescent="0.2">
      <c r="M5846" s="168" t="s">
        <v>63</v>
      </c>
      <c r="N5846" s="14" t="s">
        <v>64</v>
      </c>
      <c r="O5846" s="167">
        <v>43823</v>
      </c>
      <c r="P5846" s="14">
        <v>-2.5</v>
      </c>
      <c r="Q5846" s="14">
        <f t="shared" si="191"/>
        <v>19.5</v>
      </c>
      <c r="R5846" s="169">
        <f t="shared" si="192"/>
        <v>18.566666666666666</v>
      </c>
    </row>
    <row r="5847" spans="13:18" x14ac:dyDescent="0.2">
      <c r="M5847" s="168" t="s">
        <v>63</v>
      </c>
      <c r="N5847" s="14" t="s">
        <v>64</v>
      </c>
      <c r="O5847" s="167">
        <v>43824</v>
      </c>
      <c r="P5847" s="14">
        <v>-4.5999999999999996</v>
      </c>
      <c r="Q5847" s="14">
        <f t="shared" si="191"/>
        <v>21.6</v>
      </c>
      <c r="R5847" s="169">
        <f t="shared" si="192"/>
        <v>20.133333333333333</v>
      </c>
    </row>
    <row r="5848" spans="13:18" x14ac:dyDescent="0.2">
      <c r="M5848" s="168" t="s">
        <v>63</v>
      </c>
      <c r="N5848" s="14" t="s">
        <v>64</v>
      </c>
      <c r="O5848" s="167">
        <v>43825</v>
      </c>
      <c r="P5848" s="14">
        <v>-10.3</v>
      </c>
      <c r="Q5848" s="14">
        <f t="shared" si="191"/>
        <v>27.3</v>
      </c>
      <c r="R5848" s="169">
        <f t="shared" si="192"/>
        <v>22.8</v>
      </c>
    </row>
    <row r="5849" spans="13:18" x14ac:dyDescent="0.2">
      <c r="M5849" s="168" t="s">
        <v>63</v>
      </c>
      <c r="N5849" s="14" t="s">
        <v>64</v>
      </c>
      <c r="O5849" s="167">
        <v>43826</v>
      </c>
      <c r="P5849" s="14">
        <v>-9.9</v>
      </c>
      <c r="Q5849" s="14">
        <f t="shared" si="191"/>
        <v>26.9</v>
      </c>
      <c r="R5849" s="169">
        <f t="shared" si="192"/>
        <v>25.266666666666669</v>
      </c>
    </row>
    <row r="5850" spans="13:18" x14ac:dyDescent="0.2">
      <c r="M5850" s="168" t="s">
        <v>63</v>
      </c>
      <c r="N5850" s="14" t="s">
        <v>64</v>
      </c>
      <c r="O5850" s="167">
        <v>43827</v>
      </c>
      <c r="P5850" s="14">
        <v>-2.9</v>
      </c>
      <c r="Q5850" s="14">
        <f t="shared" si="191"/>
        <v>19.899999999999999</v>
      </c>
      <c r="R5850" s="169">
        <f t="shared" si="192"/>
        <v>24.7</v>
      </c>
    </row>
    <row r="5851" spans="13:18" x14ac:dyDescent="0.2">
      <c r="M5851" s="168" t="s">
        <v>63</v>
      </c>
      <c r="N5851" s="14" t="s">
        <v>64</v>
      </c>
      <c r="O5851" s="167">
        <v>43828</v>
      </c>
      <c r="P5851" s="14">
        <v>4.2</v>
      </c>
      <c r="Q5851" s="14">
        <f t="shared" si="191"/>
        <v>12.8</v>
      </c>
      <c r="R5851" s="169">
        <f t="shared" si="192"/>
        <v>19.866666666666664</v>
      </c>
    </row>
    <row r="5852" spans="13:18" x14ac:dyDescent="0.2">
      <c r="M5852" s="168" t="s">
        <v>63</v>
      </c>
      <c r="N5852" s="14" t="s">
        <v>64</v>
      </c>
      <c r="O5852" s="167">
        <v>43829</v>
      </c>
      <c r="P5852" s="14">
        <v>4.4000000000000004</v>
      </c>
      <c r="Q5852" s="14">
        <f t="shared" si="191"/>
        <v>12.6</v>
      </c>
      <c r="R5852" s="169">
        <f t="shared" si="192"/>
        <v>15.100000000000001</v>
      </c>
    </row>
    <row r="5853" spans="13:18" x14ac:dyDescent="0.2">
      <c r="M5853" s="168" t="s">
        <v>63</v>
      </c>
      <c r="N5853" s="14" t="s">
        <v>64</v>
      </c>
      <c r="O5853" s="167">
        <v>43830</v>
      </c>
      <c r="P5853" s="14">
        <v>1.6</v>
      </c>
      <c r="Q5853" s="14">
        <f t="shared" si="191"/>
        <v>15.4</v>
      </c>
      <c r="R5853" s="169">
        <f t="shared" si="192"/>
        <v>13.6</v>
      </c>
    </row>
    <row r="5854" spans="13:18" x14ac:dyDescent="0.2">
      <c r="M5854" s="168" t="s">
        <v>63</v>
      </c>
      <c r="N5854" s="14" t="s">
        <v>64</v>
      </c>
      <c r="O5854" s="167">
        <v>43831</v>
      </c>
      <c r="P5854" s="14">
        <v>2.8</v>
      </c>
      <c r="Q5854" s="14">
        <f t="shared" si="191"/>
        <v>14.2</v>
      </c>
      <c r="R5854" s="169">
        <f t="shared" si="192"/>
        <v>14.066666666666668</v>
      </c>
    </row>
    <row r="5855" spans="13:18" x14ac:dyDescent="0.2">
      <c r="M5855" s="168" t="s">
        <v>63</v>
      </c>
      <c r="N5855" s="14" t="s">
        <v>64</v>
      </c>
      <c r="O5855" s="167">
        <v>43832</v>
      </c>
      <c r="P5855" s="14">
        <v>4.2</v>
      </c>
      <c r="Q5855" s="14">
        <f t="shared" si="191"/>
        <v>12.8</v>
      </c>
      <c r="R5855" s="169">
        <f t="shared" si="192"/>
        <v>14.133333333333335</v>
      </c>
    </row>
    <row r="5856" spans="13:18" x14ac:dyDescent="0.2">
      <c r="M5856" s="168" t="s">
        <v>63</v>
      </c>
      <c r="N5856" s="14" t="s">
        <v>64</v>
      </c>
      <c r="O5856" s="167">
        <v>43833</v>
      </c>
      <c r="P5856" s="14">
        <v>3.8</v>
      </c>
      <c r="Q5856" s="14">
        <f t="shared" si="191"/>
        <v>13.2</v>
      </c>
      <c r="R5856" s="169">
        <f t="shared" si="192"/>
        <v>13.4</v>
      </c>
    </row>
    <row r="5857" spans="13:18" x14ac:dyDescent="0.2">
      <c r="M5857" s="168" t="s">
        <v>63</v>
      </c>
      <c r="N5857" s="14" t="s">
        <v>64</v>
      </c>
      <c r="O5857" s="167">
        <v>43834</v>
      </c>
      <c r="P5857" s="14">
        <v>0</v>
      </c>
      <c r="Q5857" s="14">
        <f t="shared" si="191"/>
        <v>17</v>
      </c>
      <c r="R5857" s="169">
        <f t="shared" si="192"/>
        <v>14.333333333333334</v>
      </c>
    </row>
    <row r="5858" spans="13:18" x14ac:dyDescent="0.2">
      <c r="M5858" s="168" t="s">
        <v>63</v>
      </c>
      <c r="N5858" s="14" t="s">
        <v>64</v>
      </c>
      <c r="O5858" s="167">
        <v>43835</v>
      </c>
      <c r="P5858" s="14">
        <v>-1.5</v>
      </c>
      <c r="Q5858" s="14">
        <f t="shared" si="191"/>
        <v>18.5</v>
      </c>
      <c r="R5858" s="169">
        <f t="shared" si="192"/>
        <v>16.233333333333334</v>
      </c>
    </row>
    <row r="5859" spans="13:18" x14ac:dyDescent="0.2">
      <c r="M5859" s="168" t="s">
        <v>63</v>
      </c>
      <c r="N5859" s="14" t="s">
        <v>64</v>
      </c>
      <c r="O5859" s="167">
        <v>43836</v>
      </c>
      <c r="P5859" s="14">
        <v>1.7</v>
      </c>
      <c r="Q5859" s="14">
        <f t="shared" si="191"/>
        <v>15.3</v>
      </c>
      <c r="R5859" s="169">
        <f t="shared" si="192"/>
        <v>16.933333333333334</v>
      </c>
    </row>
    <row r="5860" spans="13:18" x14ac:dyDescent="0.2">
      <c r="M5860" s="168" t="s">
        <v>63</v>
      </c>
      <c r="N5860" s="14" t="s">
        <v>64</v>
      </c>
      <c r="O5860" s="167">
        <v>43837</v>
      </c>
      <c r="P5860" s="14">
        <v>4.3</v>
      </c>
      <c r="Q5860" s="14">
        <f t="shared" si="191"/>
        <v>12.7</v>
      </c>
      <c r="R5860" s="169">
        <f t="shared" si="192"/>
        <v>15.5</v>
      </c>
    </row>
    <row r="5861" spans="13:18" x14ac:dyDescent="0.2">
      <c r="M5861" s="168" t="s">
        <v>63</v>
      </c>
      <c r="N5861" s="14" t="s">
        <v>64</v>
      </c>
      <c r="O5861" s="167">
        <v>43838</v>
      </c>
      <c r="P5861" s="14">
        <v>5.2</v>
      </c>
      <c r="Q5861" s="14">
        <f t="shared" si="191"/>
        <v>11.8</v>
      </c>
      <c r="R5861" s="169">
        <f t="shared" si="192"/>
        <v>13.266666666666666</v>
      </c>
    </row>
    <row r="5862" spans="13:18" x14ac:dyDescent="0.2">
      <c r="M5862" s="168" t="s">
        <v>63</v>
      </c>
      <c r="N5862" s="14" t="s">
        <v>64</v>
      </c>
      <c r="O5862" s="167">
        <v>43839</v>
      </c>
      <c r="P5862" s="14">
        <v>-0.5</v>
      </c>
      <c r="Q5862" s="14">
        <f t="shared" si="191"/>
        <v>17.5</v>
      </c>
      <c r="R5862" s="169">
        <f t="shared" si="192"/>
        <v>14</v>
      </c>
    </row>
    <row r="5863" spans="13:18" x14ac:dyDescent="0.2">
      <c r="M5863" s="168" t="s">
        <v>63</v>
      </c>
      <c r="N5863" s="14" t="s">
        <v>64</v>
      </c>
      <c r="O5863" s="167">
        <v>43840</v>
      </c>
      <c r="P5863" s="14">
        <v>-7.2</v>
      </c>
      <c r="Q5863" s="14">
        <f t="shared" si="191"/>
        <v>24.2</v>
      </c>
      <c r="R5863" s="169">
        <f t="shared" si="192"/>
        <v>17.833333333333332</v>
      </c>
    </row>
    <row r="5864" spans="13:18" x14ac:dyDescent="0.2">
      <c r="M5864" s="168" t="s">
        <v>63</v>
      </c>
      <c r="N5864" s="14" t="s">
        <v>64</v>
      </c>
      <c r="O5864" s="167">
        <v>43841</v>
      </c>
      <c r="P5864" s="14">
        <v>1.5</v>
      </c>
      <c r="Q5864" s="14">
        <f t="shared" si="191"/>
        <v>15.5</v>
      </c>
      <c r="R5864" s="169">
        <f t="shared" si="192"/>
        <v>19.066666666666666</v>
      </c>
    </row>
    <row r="5865" spans="13:18" x14ac:dyDescent="0.2">
      <c r="M5865" s="168" t="s">
        <v>63</v>
      </c>
      <c r="N5865" s="14" t="s">
        <v>64</v>
      </c>
      <c r="O5865" s="167">
        <v>43842</v>
      </c>
      <c r="P5865" s="14">
        <v>2.7</v>
      </c>
      <c r="Q5865" s="14">
        <f t="shared" si="191"/>
        <v>14.3</v>
      </c>
      <c r="R5865" s="169">
        <f t="shared" si="192"/>
        <v>18</v>
      </c>
    </row>
    <row r="5866" spans="13:18" x14ac:dyDescent="0.2">
      <c r="M5866" s="168" t="s">
        <v>63</v>
      </c>
      <c r="N5866" s="14" t="s">
        <v>64</v>
      </c>
      <c r="O5866" s="167">
        <v>43843</v>
      </c>
      <c r="P5866" s="14">
        <v>0.4</v>
      </c>
      <c r="Q5866" s="14">
        <f t="shared" si="191"/>
        <v>16.600000000000001</v>
      </c>
      <c r="R5866" s="169">
        <f t="shared" si="192"/>
        <v>15.466666666666669</v>
      </c>
    </row>
    <row r="5867" spans="13:18" x14ac:dyDescent="0.2">
      <c r="M5867" s="168" t="s">
        <v>63</v>
      </c>
      <c r="N5867" s="14" t="s">
        <v>64</v>
      </c>
      <c r="O5867" s="167">
        <v>43844</v>
      </c>
      <c r="P5867" s="14">
        <v>3.2</v>
      </c>
      <c r="Q5867" s="14">
        <f t="shared" si="191"/>
        <v>13.8</v>
      </c>
      <c r="R5867" s="169">
        <f t="shared" si="192"/>
        <v>14.9</v>
      </c>
    </row>
    <row r="5868" spans="13:18" x14ac:dyDescent="0.2">
      <c r="M5868" s="168" t="s">
        <v>63</v>
      </c>
      <c r="N5868" s="14" t="s">
        <v>64</v>
      </c>
      <c r="O5868" s="167">
        <v>43845</v>
      </c>
      <c r="P5868" s="14">
        <v>3.7</v>
      </c>
      <c r="Q5868" s="14">
        <f t="shared" si="191"/>
        <v>13.3</v>
      </c>
      <c r="R5868" s="169">
        <f t="shared" si="192"/>
        <v>14.566666666666668</v>
      </c>
    </row>
    <row r="5869" spans="13:18" x14ac:dyDescent="0.2">
      <c r="M5869" s="168" t="s">
        <v>63</v>
      </c>
      <c r="N5869" s="14" t="s">
        <v>64</v>
      </c>
      <c r="O5869" s="167">
        <v>43846</v>
      </c>
      <c r="P5869" s="14">
        <v>4.9000000000000004</v>
      </c>
      <c r="Q5869" s="14">
        <f t="shared" si="191"/>
        <v>12.1</v>
      </c>
      <c r="R5869" s="169">
        <f t="shared" si="192"/>
        <v>13.066666666666668</v>
      </c>
    </row>
    <row r="5870" spans="13:18" x14ac:dyDescent="0.2">
      <c r="M5870" s="168" t="s">
        <v>63</v>
      </c>
      <c r="N5870" s="14" t="s">
        <v>64</v>
      </c>
      <c r="O5870" s="167">
        <v>43847</v>
      </c>
      <c r="P5870" s="14">
        <v>4.5</v>
      </c>
      <c r="Q5870" s="14">
        <f t="shared" si="191"/>
        <v>12.5</v>
      </c>
      <c r="R5870" s="169">
        <f t="shared" si="192"/>
        <v>12.633333333333333</v>
      </c>
    </row>
    <row r="5871" spans="13:18" x14ac:dyDescent="0.2">
      <c r="M5871" s="168" t="s">
        <v>63</v>
      </c>
      <c r="N5871" s="14" t="s">
        <v>64</v>
      </c>
      <c r="O5871" s="167">
        <v>43848</v>
      </c>
      <c r="P5871" s="14">
        <v>2.6</v>
      </c>
      <c r="Q5871" s="14">
        <f t="shared" si="191"/>
        <v>14.4</v>
      </c>
      <c r="R5871" s="169">
        <f t="shared" si="192"/>
        <v>13</v>
      </c>
    </row>
    <row r="5872" spans="13:18" x14ac:dyDescent="0.2">
      <c r="M5872" s="168" t="s">
        <v>63</v>
      </c>
      <c r="N5872" s="14" t="s">
        <v>64</v>
      </c>
      <c r="O5872" s="167">
        <v>43849</v>
      </c>
      <c r="P5872" s="14">
        <v>-2</v>
      </c>
      <c r="Q5872" s="14">
        <f t="shared" si="191"/>
        <v>19</v>
      </c>
      <c r="R5872" s="169">
        <f t="shared" si="192"/>
        <v>15.299999999999999</v>
      </c>
    </row>
    <row r="5873" spans="13:18" x14ac:dyDescent="0.2">
      <c r="M5873" s="168" t="s">
        <v>63</v>
      </c>
      <c r="N5873" s="14" t="s">
        <v>64</v>
      </c>
      <c r="O5873" s="167">
        <v>43850</v>
      </c>
      <c r="P5873" s="14">
        <v>3.2</v>
      </c>
      <c r="Q5873" s="14">
        <f t="shared" si="191"/>
        <v>13.8</v>
      </c>
      <c r="R5873" s="169">
        <f t="shared" si="192"/>
        <v>15.733333333333334</v>
      </c>
    </row>
    <row r="5874" spans="13:18" x14ac:dyDescent="0.2">
      <c r="M5874" s="168" t="s">
        <v>63</v>
      </c>
      <c r="N5874" s="14" t="s">
        <v>64</v>
      </c>
      <c r="O5874" s="167">
        <v>43851</v>
      </c>
      <c r="P5874" s="14">
        <v>4.8</v>
      </c>
      <c r="Q5874" s="14">
        <f t="shared" si="191"/>
        <v>12.2</v>
      </c>
      <c r="R5874" s="169">
        <f t="shared" si="192"/>
        <v>15</v>
      </c>
    </row>
    <row r="5875" spans="13:18" x14ac:dyDescent="0.2">
      <c r="M5875" s="168" t="s">
        <v>63</v>
      </c>
      <c r="N5875" s="14" t="s">
        <v>64</v>
      </c>
      <c r="O5875" s="167">
        <v>43852</v>
      </c>
      <c r="P5875" s="14">
        <v>1</v>
      </c>
      <c r="Q5875" s="14">
        <f t="shared" si="191"/>
        <v>16</v>
      </c>
      <c r="R5875" s="169">
        <f t="shared" si="192"/>
        <v>14</v>
      </c>
    </row>
    <row r="5876" spans="13:18" x14ac:dyDescent="0.2">
      <c r="M5876" s="168" t="s">
        <v>63</v>
      </c>
      <c r="N5876" s="14" t="s">
        <v>64</v>
      </c>
      <c r="O5876" s="167">
        <v>43853</v>
      </c>
      <c r="P5876" s="14">
        <v>2.1</v>
      </c>
      <c r="Q5876" s="14">
        <f t="shared" si="191"/>
        <v>14.9</v>
      </c>
      <c r="R5876" s="169">
        <f t="shared" si="192"/>
        <v>14.366666666666667</v>
      </c>
    </row>
    <row r="5877" spans="13:18" x14ac:dyDescent="0.2">
      <c r="M5877" s="168" t="s">
        <v>63</v>
      </c>
      <c r="N5877" s="14" t="s">
        <v>64</v>
      </c>
      <c r="O5877" s="167">
        <v>43854</v>
      </c>
      <c r="P5877" s="14">
        <v>2.2999999999999998</v>
      </c>
      <c r="Q5877" s="14">
        <f t="shared" si="191"/>
        <v>14.7</v>
      </c>
      <c r="R5877" s="169">
        <f t="shared" si="192"/>
        <v>15.199999999999998</v>
      </c>
    </row>
    <row r="5878" spans="13:18" x14ac:dyDescent="0.2">
      <c r="M5878" s="168" t="s">
        <v>63</v>
      </c>
      <c r="N5878" s="14" t="s">
        <v>64</v>
      </c>
      <c r="O5878" s="167">
        <v>43855</v>
      </c>
      <c r="P5878" s="14">
        <v>-0.6</v>
      </c>
      <c r="Q5878" s="14">
        <f t="shared" si="191"/>
        <v>17.600000000000001</v>
      </c>
      <c r="R5878" s="169">
        <f t="shared" si="192"/>
        <v>15.733333333333334</v>
      </c>
    </row>
    <row r="5879" spans="13:18" x14ac:dyDescent="0.2">
      <c r="M5879" s="168" t="s">
        <v>63</v>
      </c>
      <c r="N5879" s="14" t="s">
        <v>64</v>
      </c>
      <c r="O5879" s="167">
        <v>43856</v>
      </c>
      <c r="P5879" s="14">
        <v>3.7</v>
      </c>
      <c r="Q5879" s="14">
        <f t="shared" si="191"/>
        <v>13.3</v>
      </c>
      <c r="R5879" s="169">
        <f t="shared" si="192"/>
        <v>15.199999999999998</v>
      </c>
    </row>
    <row r="5880" spans="13:18" x14ac:dyDescent="0.2">
      <c r="M5880" s="168" t="s">
        <v>63</v>
      </c>
      <c r="N5880" s="14" t="s">
        <v>64</v>
      </c>
      <c r="O5880" s="167">
        <v>43857</v>
      </c>
      <c r="P5880" s="14">
        <v>3.4</v>
      </c>
      <c r="Q5880" s="14">
        <f t="shared" si="191"/>
        <v>13.6</v>
      </c>
      <c r="R5880" s="169">
        <f t="shared" si="192"/>
        <v>14.833333333333334</v>
      </c>
    </row>
    <row r="5881" spans="13:18" x14ac:dyDescent="0.2">
      <c r="M5881" s="168" t="s">
        <v>63</v>
      </c>
      <c r="N5881" s="14" t="s">
        <v>64</v>
      </c>
      <c r="O5881" s="167">
        <v>43858</v>
      </c>
      <c r="P5881" s="14">
        <v>1.9</v>
      </c>
      <c r="Q5881" s="14">
        <f t="shared" si="191"/>
        <v>15.1</v>
      </c>
      <c r="R5881" s="169">
        <f t="shared" si="192"/>
        <v>14</v>
      </c>
    </row>
    <row r="5882" spans="13:18" x14ac:dyDescent="0.2">
      <c r="M5882" s="168" t="s">
        <v>63</v>
      </c>
      <c r="N5882" s="14" t="s">
        <v>64</v>
      </c>
      <c r="O5882" s="167">
        <v>43859</v>
      </c>
      <c r="P5882" s="14">
        <v>1.1000000000000001</v>
      </c>
      <c r="Q5882" s="14">
        <f t="shared" si="191"/>
        <v>15.9</v>
      </c>
      <c r="R5882" s="169">
        <f t="shared" si="192"/>
        <v>14.866666666666667</v>
      </c>
    </row>
    <row r="5883" spans="13:18" x14ac:dyDescent="0.2">
      <c r="M5883" s="168" t="s">
        <v>63</v>
      </c>
      <c r="N5883" s="14" t="s">
        <v>64</v>
      </c>
      <c r="O5883" s="167">
        <v>43860</v>
      </c>
      <c r="P5883" s="14">
        <v>-0.1</v>
      </c>
      <c r="Q5883" s="14">
        <f t="shared" si="191"/>
        <v>17.100000000000001</v>
      </c>
      <c r="R5883" s="169">
        <f t="shared" si="192"/>
        <v>16.033333333333335</v>
      </c>
    </row>
    <row r="5884" spans="13:18" x14ac:dyDescent="0.2">
      <c r="M5884" s="168" t="s">
        <v>63</v>
      </c>
      <c r="N5884" s="14" t="s">
        <v>64</v>
      </c>
      <c r="O5884" s="167">
        <v>43861</v>
      </c>
      <c r="P5884" s="14">
        <v>0.1</v>
      </c>
      <c r="Q5884" s="14">
        <f t="shared" si="191"/>
        <v>16.899999999999999</v>
      </c>
      <c r="R5884" s="169">
        <f t="shared" si="192"/>
        <v>16.633333333333333</v>
      </c>
    </row>
    <row r="5885" spans="13:18" x14ac:dyDescent="0.2">
      <c r="M5885" s="168" t="s">
        <v>63</v>
      </c>
      <c r="N5885" s="14" t="s">
        <v>64</v>
      </c>
      <c r="O5885" s="167">
        <v>43862</v>
      </c>
      <c r="P5885" s="14">
        <v>4.2</v>
      </c>
      <c r="Q5885" s="14">
        <f t="shared" si="191"/>
        <v>12.8</v>
      </c>
      <c r="R5885" s="169">
        <f t="shared" si="192"/>
        <v>15.6</v>
      </c>
    </row>
    <row r="5886" spans="13:18" x14ac:dyDescent="0.2">
      <c r="M5886" s="168" t="s">
        <v>63</v>
      </c>
      <c r="N5886" s="14" t="s">
        <v>64</v>
      </c>
      <c r="O5886" s="167">
        <v>43863</v>
      </c>
      <c r="P5886" s="14">
        <v>1.4</v>
      </c>
      <c r="Q5886" s="14">
        <f t="shared" si="191"/>
        <v>15.6</v>
      </c>
      <c r="R5886" s="169">
        <f t="shared" si="192"/>
        <v>15.1</v>
      </c>
    </row>
    <row r="5887" spans="13:18" x14ac:dyDescent="0.2">
      <c r="M5887" s="168" t="s">
        <v>63</v>
      </c>
      <c r="N5887" s="14" t="s">
        <v>64</v>
      </c>
      <c r="O5887" s="167">
        <v>43864</v>
      </c>
      <c r="P5887" s="14">
        <v>-2.9</v>
      </c>
      <c r="Q5887" s="14">
        <f t="shared" si="191"/>
        <v>19.899999999999999</v>
      </c>
      <c r="R5887" s="169">
        <f t="shared" si="192"/>
        <v>16.099999999999998</v>
      </c>
    </row>
    <row r="5888" spans="13:18" x14ac:dyDescent="0.2">
      <c r="M5888" s="168" t="s">
        <v>63</v>
      </c>
      <c r="N5888" s="14" t="s">
        <v>64</v>
      </c>
      <c r="O5888" s="167">
        <v>43865</v>
      </c>
      <c r="P5888" s="14">
        <v>-4</v>
      </c>
      <c r="Q5888" s="14">
        <f t="shared" si="191"/>
        <v>21</v>
      </c>
      <c r="R5888" s="169">
        <f t="shared" si="192"/>
        <v>18.833333333333332</v>
      </c>
    </row>
    <row r="5889" spans="13:18" x14ac:dyDescent="0.2">
      <c r="M5889" s="168" t="s">
        <v>63</v>
      </c>
      <c r="N5889" s="14" t="s">
        <v>64</v>
      </c>
      <c r="O5889" s="167">
        <v>43866</v>
      </c>
      <c r="P5889" s="14">
        <v>-3.3</v>
      </c>
      <c r="Q5889" s="14">
        <f t="shared" si="191"/>
        <v>20.3</v>
      </c>
      <c r="R5889" s="169">
        <f t="shared" si="192"/>
        <v>20.400000000000002</v>
      </c>
    </row>
    <row r="5890" spans="13:18" x14ac:dyDescent="0.2">
      <c r="M5890" s="168" t="s">
        <v>63</v>
      </c>
      <c r="N5890" s="14" t="s">
        <v>64</v>
      </c>
      <c r="O5890" s="167">
        <v>43867</v>
      </c>
      <c r="P5890" s="14">
        <v>-1</v>
      </c>
      <c r="Q5890" s="14">
        <f t="shared" si="191"/>
        <v>18</v>
      </c>
      <c r="R5890" s="169">
        <f t="shared" si="192"/>
        <v>19.766666666666666</v>
      </c>
    </row>
    <row r="5891" spans="13:18" x14ac:dyDescent="0.2">
      <c r="M5891" s="168" t="s">
        <v>63</v>
      </c>
      <c r="N5891" s="14" t="s">
        <v>64</v>
      </c>
      <c r="O5891" s="167">
        <v>43868</v>
      </c>
      <c r="P5891" s="14">
        <v>-2</v>
      </c>
      <c r="Q5891" s="14">
        <f t="shared" si="191"/>
        <v>19</v>
      </c>
      <c r="R5891" s="169">
        <f t="shared" si="192"/>
        <v>19.099999999999998</v>
      </c>
    </row>
    <row r="5892" spans="13:18" x14ac:dyDescent="0.2">
      <c r="M5892" s="168" t="s">
        <v>63</v>
      </c>
      <c r="N5892" s="14" t="s">
        <v>64</v>
      </c>
      <c r="O5892" s="167">
        <v>43869</v>
      </c>
      <c r="P5892" s="14">
        <v>2.2999999999999998</v>
      </c>
      <c r="Q5892" s="14">
        <f t="shared" si="191"/>
        <v>14.7</v>
      </c>
      <c r="R5892" s="169">
        <f t="shared" si="192"/>
        <v>17.233333333333334</v>
      </c>
    </row>
    <row r="5893" spans="13:18" x14ac:dyDescent="0.2">
      <c r="M5893" s="168" t="s">
        <v>63</v>
      </c>
      <c r="N5893" s="14" t="s">
        <v>64</v>
      </c>
      <c r="O5893" s="167">
        <v>43870</v>
      </c>
      <c r="P5893" s="14">
        <v>3</v>
      </c>
      <c r="Q5893" s="14">
        <f t="shared" si="191"/>
        <v>14</v>
      </c>
      <c r="R5893" s="169">
        <f t="shared" si="192"/>
        <v>15.9</v>
      </c>
    </row>
    <row r="5894" spans="13:18" x14ac:dyDescent="0.2">
      <c r="M5894" s="168" t="s">
        <v>63</v>
      </c>
      <c r="N5894" s="14" t="s">
        <v>64</v>
      </c>
      <c r="O5894" s="167">
        <v>43871</v>
      </c>
      <c r="P5894" s="14">
        <v>4.2</v>
      </c>
      <c r="Q5894" s="14">
        <f t="shared" si="191"/>
        <v>12.8</v>
      </c>
      <c r="R5894" s="169">
        <f t="shared" si="192"/>
        <v>13.833333333333334</v>
      </c>
    </row>
    <row r="5895" spans="13:18" x14ac:dyDescent="0.2">
      <c r="M5895" s="168" t="s">
        <v>63</v>
      </c>
      <c r="N5895" s="14" t="s">
        <v>64</v>
      </c>
      <c r="O5895" s="167">
        <v>43872</v>
      </c>
      <c r="P5895" s="14">
        <v>1.6</v>
      </c>
      <c r="Q5895" s="14">
        <f t="shared" si="191"/>
        <v>15.4</v>
      </c>
      <c r="R5895" s="169">
        <f t="shared" si="192"/>
        <v>14.066666666666668</v>
      </c>
    </row>
    <row r="5896" spans="13:18" x14ac:dyDescent="0.2">
      <c r="M5896" s="168" t="s">
        <v>63</v>
      </c>
      <c r="N5896" s="14" t="s">
        <v>64</v>
      </c>
      <c r="O5896" s="167">
        <v>43873</v>
      </c>
      <c r="P5896" s="14">
        <v>0.9</v>
      </c>
      <c r="Q5896" s="14">
        <f t="shared" si="191"/>
        <v>16.100000000000001</v>
      </c>
      <c r="R5896" s="169">
        <f t="shared" si="192"/>
        <v>14.766666666666667</v>
      </c>
    </row>
    <row r="5897" spans="13:18" x14ac:dyDescent="0.2">
      <c r="M5897" s="168" t="s">
        <v>63</v>
      </c>
      <c r="N5897" s="14" t="s">
        <v>64</v>
      </c>
      <c r="O5897" s="167">
        <v>43874</v>
      </c>
      <c r="P5897" s="14">
        <v>-2.6</v>
      </c>
      <c r="Q5897" s="14">
        <f t="shared" si="191"/>
        <v>19.600000000000001</v>
      </c>
      <c r="R5897" s="169">
        <f t="shared" si="192"/>
        <v>17.033333333333335</v>
      </c>
    </row>
    <row r="5898" spans="13:18" x14ac:dyDescent="0.2">
      <c r="M5898" s="168" t="s">
        <v>63</v>
      </c>
      <c r="N5898" s="14" t="s">
        <v>64</v>
      </c>
      <c r="O5898" s="167">
        <v>43875</v>
      </c>
      <c r="P5898" s="14">
        <v>-3.9</v>
      </c>
      <c r="Q5898" s="14">
        <f t="shared" si="191"/>
        <v>20.9</v>
      </c>
      <c r="R5898" s="169">
        <f t="shared" si="192"/>
        <v>18.866666666666667</v>
      </c>
    </row>
    <row r="5899" spans="13:18" x14ac:dyDescent="0.2">
      <c r="M5899" s="168" t="s">
        <v>63</v>
      </c>
      <c r="N5899" s="14" t="s">
        <v>64</v>
      </c>
      <c r="O5899" s="167">
        <v>43876</v>
      </c>
      <c r="P5899" s="14">
        <v>3.4</v>
      </c>
      <c r="Q5899" s="14">
        <f t="shared" si="191"/>
        <v>13.6</v>
      </c>
      <c r="R5899" s="169">
        <f t="shared" si="192"/>
        <v>18.033333333333335</v>
      </c>
    </row>
    <row r="5900" spans="13:18" x14ac:dyDescent="0.2">
      <c r="M5900" s="168" t="s">
        <v>63</v>
      </c>
      <c r="N5900" s="14" t="s">
        <v>64</v>
      </c>
      <c r="O5900" s="167">
        <v>43877</v>
      </c>
      <c r="P5900" s="14">
        <v>5.2</v>
      </c>
      <c r="Q5900" s="14">
        <f t="shared" si="191"/>
        <v>11.8</v>
      </c>
      <c r="R5900" s="169">
        <f t="shared" si="192"/>
        <v>15.433333333333332</v>
      </c>
    </row>
    <row r="5901" spans="13:18" x14ac:dyDescent="0.2">
      <c r="M5901" s="168" t="s">
        <v>63</v>
      </c>
      <c r="N5901" s="14" t="s">
        <v>64</v>
      </c>
      <c r="O5901" s="167">
        <v>43878</v>
      </c>
      <c r="P5901" s="14">
        <v>5.2</v>
      </c>
      <c r="Q5901" s="14">
        <f t="shared" ref="Q5901:Q5964" si="193">IF($D$45&gt;P5901,$D$45-P5901,0)</f>
        <v>11.8</v>
      </c>
      <c r="R5901" s="169">
        <f t="shared" si="192"/>
        <v>12.4</v>
      </c>
    </row>
    <row r="5902" spans="13:18" x14ac:dyDescent="0.2">
      <c r="M5902" s="168" t="s">
        <v>63</v>
      </c>
      <c r="N5902" s="14" t="s">
        <v>64</v>
      </c>
      <c r="O5902" s="167">
        <v>43879</v>
      </c>
      <c r="P5902" s="14">
        <v>3.8</v>
      </c>
      <c r="Q5902" s="14">
        <f t="shared" si="193"/>
        <v>13.2</v>
      </c>
      <c r="R5902" s="169">
        <f t="shared" si="192"/>
        <v>12.266666666666666</v>
      </c>
    </row>
    <row r="5903" spans="13:18" x14ac:dyDescent="0.2">
      <c r="M5903" s="168" t="s">
        <v>63</v>
      </c>
      <c r="N5903" s="14" t="s">
        <v>64</v>
      </c>
      <c r="O5903" s="167">
        <v>43880</v>
      </c>
      <c r="P5903" s="14">
        <v>-0.3</v>
      </c>
      <c r="Q5903" s="14">
        <f t="shared" si="193"/>
        <v>17.3</v>
      </c>
      <c r="R5903" s="169">
        <f t="shared" ref="R5903:R5966" si="194">AVERAGE(Q5901:Q5903)</f>
        <v>14.1</v>
      </c>
    </row>
    <row r="5904" spans="13:18" x14ac:dyDescent="0.2">
      <c r="M5904" s="168" t="s">
        <v>63</v>
      </c>
      <c r="N5904" s="14" t="s">
        <v>64</v>
      </c>
      <c r="O5904" s="167">
        <v>43881</v>
      </c>
      <c r="P5904" s="14">
        <v>0.3</v>
      </c>
      <c r="Q5904" s="14">
        <f t="shared" si="193"/>
        <v>16.7</v>
      </c>
      <c r="R5904" s="169">
        <f t="shared" si="194"/>
        <v>15.733333333333334</v>
      </c>
    </row>
    <row r="5905" spans="13:18" x14ac:dyDescent="0.2">
      <c r="M5905" s="168" t="s">
        <v>63</v>
      </c>
      <c r="N5905" s="14" t="s">
        <v>64</v>
      </c>
      <c r="O5905" s="167">
        <v>43882</v>
      </c>
      <c r="P5905" s="14">
        <v>3.5</v>
      </c>
      <c r="Q5905" s="14">
        <f t="shared" si="193"/>
        <v>13.5</v>
      </c>
      <c r="R5905" s="169">
        <f t="shared" si="194"/>
        <v>15.833333333333334</v>
      </c>
    </row>
    <row r="5906" spans="13:18" x14ac:dyDescent="0.2">
      <c r="M5906" s="168" t="s">
        <v>63</v>
      </c>
      <c r="N5906" s="14" t="s">
        <v>64</v>
      </c>
      <c r="O5906" s="167">
        <v>43883</v>
      </c>
      <c r="P5906" s="14">
        <v>4.9000000000000004</v>
      </c>
      <c r="Q5906" s="14">
        <f t="shared" si="193"/>
        <v>12.1</v>
      </c>
      <c r="R5906" s="169">
        <f t="shared" si="194"/>
        <v>14.1</v>
      </c>
    </row>
    <row r="5907" spans="13:18" x14ac:dyDescent="0.2">
      <c r="M5907" s="168" t="s">
        <v>63</v>
      </c>
      <c r="N5907" s="14" t="s">
        <v>64</v>
      </c>
      <c r="O5907" s="167">
        <v>43884</v>
      </c>
      <c r="P5907" s="14">
        <v>3.2</v>
      </c>
      <c r="Q5907" s="14">
        <f t="shared" si="193"/>
        <v>13.8</v>
      </c>
      <c r="R5907" s="169">
        <f t="shared" si="194"/>
        <v>13.133333333333335</v>
      </c>
    </row>
    <row r="5908" spans="13:18" x14ac:dyDescent="0.2">
      <c r="M5908" s="168" t="s">
        <v>63</v>
      </c>
      <c r="N5908" s="14" t="s">
        <v>64</v>
      </c>
      <c r="O5908" s="167">
        <v>43885</v>
      </c>
      <c r="P5908" s="14">
        <v>-1.3</v>
      </c>
      <c r="Q5908" s="14">
        <f t="shared" si="193"/>
        <v>18.3</v>
      </c>
      <c r="R5908" s="169">
        <f t="shared" si="194"/>
        <v>14.733333333333334</v>
      </c>
    </row>
    <row r="5909" spans="13:18" x14ac:dyDescent="0.2">
      <c r="M5909" s="168" t="s">
        <v>63</v>
      </c>
      <c r="N5909" s="14" t="s">
        <v>64</v>
      </c>
      <c r="O5909" s="167">
        <v>43886</v>
      </c>
      <c r="P5909" s="14">
        <v>-1.9</v>
      </c>
      <c r="Q5909" s="14">
        <f t="shared" si="193"/>
        <v>18.899999999999999</v>
      </c>
      <c r="R5909" s="169">
        <f t="shared" si="194"/>
        <v>17</v>
      </c>
    </row>
    <row r="5910" spans="13:18" x14ac:dyDescent="0.2">
      <c r="M5910" s="168" t="s">
        <v>63</v>
      </c>
      <c r="N5910" s="14" t="s">
        <v>64</v>
      </c>
      <c r="O5910" s="167">
        <v>43887</v>
      </c>
      <c r="P5910" s="14">
        <v>-4</v>
      </c>
      <c r="Q5910" s="14">
        <f t="shared" si="193"/>
        <v>21</v>
      </c>
      <c r="R5910" s="169">
        <f t="shared" si="194"/>
        <v>19.400000000000002</v>
      </c>
    </row>
    <row r="5911" spans="13:18" x14ac:dyDescent="0.2">
      <c r="M5911" s="168" t="s">
        <v>63</v>
      </c>
      <c r="N5911" s="14" t="s">
        <v>64</v>
      </c>
      <c r="O5911" s="167">
        <v>43888</v>
      </c>
      <c r="P5911" s="14">
        <v>-8.5</v>
      </c>
      <c r="Q5911" s="14">
        <f t="shared" si="193"/>
        <v>25.5</v>
      </c>
      <c r="R5911" s="169">
        <f t="shared" si="194"/>
        <v>21.8</v>
      </c>
    </row>
    <row r="5912" spans="13:18" x14ac:dyDescent="0.2">
      <c r="M5912" s="168" t="s">
        <v>63</v>
      </c>
      <c r="N5912" s="14" t="s">
        <v>64</v>
      </c>
      <c r="O5912" s="167">
        <v>43889</v>
      </c>
      <c r="P5912" s="14">
        <v>-5.6</v>
      </c>
      <c r="Q5912" s="14">
        <f t="shared" si="193"/>
        <v>22.6</v>
      </c>
      <c r="R5912" s="169">
        <f t="shared" si="194"/>
        <v>23.033333333333331</v>
      </c>
    </row>
    <row r="5913" spans="13:18" x14ac:dyDescent="0.2">
      <c r="M5913" s="168" t="s">
        <v>63</v>
      </c>
      <c r="N5913" s="14" t="s">
        <v>64</v>
      </c>
      <c r="O5913" s="167">
        <v>43890</v>
      </c>
      <c r="P5913" s="14">
        <v>-3.9</v>
      </c>
      <c r="Q5913" s="14">
        <f t="shared" si="193"/>
        <v>20.9</v>
      </c>
      <c r="R5913" s="169">
        <f t="shared" si="194"/>
        <v>23</v>
      </c>
    </row>
    <row r="5914" spans="13:18" x14ac:dyDescent="0.2">
      <c r="M5914" s="168" t="s">
        <v>63</v>
      </c>
      <c r="N5914" s="14" t="s">
        <v>64</v>
      </c>
      <c r="O5914" s="167">
        <v>43891</v>
      </c>
      <c r="P5914" s="14">
        <v>-0.1</v>
      </c>
      <c r="Q5914" s="14">
        <f t="shared" si="193"/>
        <v>17.100000000000001</v>
      </c>
      <c r="R5914" s="169">
        <f t="shared" si="194"/>
        <v>20.2</v>
      </c>
    </row>
    <row r="5915" spans="13:18" x14ac:dyDescent="0.2">
      <c r="M5915" s="168" t="s">
        <v>63</v>
      </c>
      <c r="N5915" s="14" t="s">
        <v>64</v>
      </c>
      <c r="O5915" s="167">
        <v>43892</v>
      </c>
      <c r="P5915" s="14">
        <v>2.7</v>
      </c>
      <c r="Q5915" s="14">
        <f t="shared" si="193"/>
        <v>14.3</v>
      </c>
      <c r="R5915" s="169">
        <f t="shared" si="194"/>
        <v>17.433333333333334</v>
      </c>
    </row>
    <row r="5916" spans="13:18" x14ac:dyDescent="0.2">
      <c r="M5916" s="168" t="s">
        <v>63</v>
      </c>
      <c r="N5916" s="14" t="s">
        <v>64</v>
      </c>
      <c r="O5916" s="167">
        <v>43893</v>
      </c>
      <c r="P5916" s="14">
        <v>0.5</v>
      </c>
      <c r="Q5916" s="14">
        <f t="shared" si="193"/>
        <v>16.5</v>
      </c>
      <c r="R5916" s="169">
        <f t="shared" si="194"/>
        <v>15.966666666666669</v>
      </c>
    </row>
    <row r="5917" spans="13:18" x14ac:dyDescent="0.2">
      <c r="M5917" s="168" t="s">
        <v>63</v>
      </c>
      <c r="N5917" s="14" t="s">
        <v>64</v>
      </c>
      <c r="O5917" s="167">
        <v>43894</v>
      </c>
      <c r="P5917" s="14">
        <v>0.1</v>
      </c>
      <c r="Q5917" s="14">
        <f t="shared" si="193"/>
        <v>16.899999999999999</v>
      </c>
      <c r="R5917" s="169">
        <f t="shared" si="194"/>
        <v>15.9</v>
      </c>
    </row>
    <row r="5918" spans="13:18" x14ac:dyDescent="0.2">
      <c r="M5918" s="168" t="s">
        <v>63</v>
      </c>
      <c r="N5918" s="14" t="s">
        <v>64</v>
      </c>
      <c r="O5918" s="167">
        <v>43895</v>
      </c>
      <c r="P5918" s="14">
        <v>-1.5</v>
      </c>
      <c r="Q5918" s="14">
        <f t="shared" si="193"/>
        <v>18.5</v>
      </c>
      <c r="R5918" s="169">
        <f t="shared" si="194"/>
        <v>17.3</v>
      </c>
    </row>
    <row r="5919" spans="13:18" x14ac:dyDescent="0.2">
      <c r="M5919" s="168" t="s">
        <v>63</v>
      </c>
      <c r="N5919" s="14" t="s">
        <v>64</v>
      </c>
      <c r="O5919" s="167">
        <v>43896</v>
      </c>
      <c r="P5919" s="14">
        <v>-2.2999999999999998</v>
      </c>
      <c r="Q5919" s="14">
        <f t="shared" si="193"/>
        <v>19.3</v>
      </c>
      <c r="R5919" s="169">
        <f t="shared" si="194"/>
        <v>18.233333333333334</v>
      </c>
    </row>
    <row r="5920" spans="13:18" x14ac:dyDescent="0.2">
      <c r="M5920" s="168" t="s">
        <v>63</v>
      </c>
      <c r="N5920" s="14" t="s">
        <v>64</v>
      </c>
      <c r="O5920" s="167">
        <v>43897</v>
      </c>
      <c r="P5920" s="14">
        <v>-1.4</v>
      </c>
      <c r="Q5920" s="14">
        <f t="shared" si="193"/>
        <v>18.399999999999999</v>
      </c>
      <c r="R5920" s="169">
        <f t="shared" si="194"/>
        <v>18.733333333333331</v>
      </c>
    </row>
    <row r="5921" spans="13:18" x14ac:dyDescent="0.2">
      <c r="M5921" s="168" t="s">
        <v>63</v>
      </c>
      <c r="N5921" s="14" t="s">
        <v>64</v>
      </c>
      <c r="O5921" s="167">
        <v>43898</v>
      </c>
      <c r="P5921" s="14">
        <v>2.9</v>
      </c>
      <c r="Q5921" s="14">
        <f t="shared" si="193"/>
        <v>14.1</v>
      </c>
      <c r="R5921" s="169">
        <f t="shared" si="194"/>
        <v>17.266666666666669</v>
      </c>
    </row>
    <row r="5922" spans="13:18" x14ac:dyDescent="0.2">
      <c r="M5922" s="168" t="s">
        <v>63</v>
      </c>
      <c r="N5922" s="14" t="s">
        <v>64</v>
      </c>
      <c r="O5922" s="167">
        <v>43899</v>
      </c>
      <c r="P5922" s="14">
        <v>4.7</v>
      </c>
      <c r="Q5922" s="14">
        <f t="shared" si="193"/>
        <v>12.3</v>
      </c>
      <c r="R5922" s="169">
        <f t="shared" si="194"/>
        <v>14.933333333333332</v>
      </c>
    </row>
    <row r="5923" spans="13:18" x14ac:dyDescent="0.2">
      <c r="M5923" s="168" t="s">
        <v>63</v>
      </c>
      <c r="N5923" s="14" t="s">
        <v>64</v>
      </c>
      <c r="O5923" s="167">
        <v>43900</v>
      </c>
      <c r="P5923" s="14">
        <v>2.9</v>
      </c>
      <c r="Q5923" s="14">
        <f t="shared" si="193"/>
        <v>14.1</v>
      </c>
      <c r="R5923" s="169">
        <f t="shared" si="194"/>
        <v>13.5</v>
      </c>
    </row>
    <row r="5924" spans="13:18" x14ac:dyDescent="0.2">
      <c r="M5924" s="168" t="s">
        <v>63</v>
      </c>
      <c r="N5924" s="14" t="s">
        <v>64</v>
      </c>
      <c r="O5924" s="167">
        <v>43901</v>
      </c>
      <c r="P5924" s="14">
        <v>3.7</v>
      </c>
      <c r="Q5924" s="14">
        <f t="shared" si="193"/>
        <v>13.3</v>
      </c>
      <c r="R5924" s="169">
        <f t="shared" si="194"/>
        <v>13.233333333333334</v>
      </c>
    </row>
    <row r="5925" spans="13:18" x14ac:dyDescent="0.2">
      <c r="M5925" s="168" t="s">
        <v>63</v>
      </c>
      <c r="N5925" s="14" t="s">
        <v>64</v>
      </c>
      <c r="O5925" s="167">
        <v>43902</v>
      </c>
      <c r="P5925" s="14">
        <v>3.1</v>
      </c>
      <c r="Q5925" s="14">
        <f t="shared" si="193"/>
        <v>13.9</v>
      </c>
      <c r="R5925" s="169">
        <f t="shared" si="194"/>
        <v>13.766666666666666</v>
      </c>
    </row>
    <row r="5926" spans="13:18" x14ac:dyDescent="0.2">
      <c r="M5926" s="168" t="s">
        <v>63</v>
      </c>
      <c r="N5926" s="14" t="s">
        <v>64</v>
      </c>
      <c r="O5926" s="167">
        <v>43903</v>
      </c>
      <c r="P5926" s="14">
        <v>-0.7</v>
      </c>
      <c r="Q5926" s="14">
        <f t="shared" si="193"/>
        <v>17.7</v>
      </c>
      <c r="R5926" s="169">
        <f t="shared" si="194"/>
        <v>14.966666666666669</v>
      </c>
    </row>
    <row r="5927" spans="13:18" x14ac:dyDescent="0.2">
      <c r="M5927" s="168" t="s">
        <v>63</v>
      </c>
      <c r="N5927" s="14" t="s">
        <v>64</v>
      </c>
      <c r="O5927" s="167">
        <v>43904</v>
      </c>
      <c r="P5927" s="14">
        <v>-1.9</v>
      </c>
      <c r="Q5927" s="14">
        <f t="shared" si="193"/>
        <v>18.899999999999999</v>
      </c>
      <c r="R5927" s="169">
        <f t="shared" si="194"/>
        <v>16.833333333333332</v>
      </c>
    </row>
    <row r="5928" spans="13:18" x14ac:dyDescent="0.2">
      <c r="M5928" s="168" t="s">
        <v>63</v>
      </c>
      <c r="N5928" s="14" t="s">
        <v>64</v>
      </c>
      <c r="O5928" s="167">
        <v>43905</v>
      </c>
      <c r="P5928" s="14">
        <v>2.7</v>
      </c>
      <c r="Q5928" s="14">
        <f t="shared" si="193"/>
        <v>14.3</v>
      </c>
      <c r="R5928" s="169">
        <f t="shared" si="194"/>
        <v>16.966666666666665</v>
      </c>
    </row>
    <row r="5929" spans="13:18" x14ac:dyDescent="0.2">
      <c r="M5929" s="168" t="s">
        <v>63</v>
      </c>
      <c r="N5929" s="14" t="s">
        <v>64</v>
      </c>
      <c r="O5929" s="167">
        <v>43906</v>
      </c>
      <c r="P5929" s="14">
        <v>3.2</v>
      </c>
      <c r="Q5929" s="14">
        <f t="shared" si="193"/>
        <v>13.8</v>
      </c>
      <c r="R5929" s="169">
        <f t="shared" si="194"/>
        <v>15.666666666666666</v>
      </c>
    </row>
    <row r="5930" spans="13:18" x14ac:dyDescent="0.2">
      <c r="M5930" s="168" t="s">
        <v>63</v>
      </c>
      <c r="N5930" s="14" t="s">
        <v>64</v>
      </c>
      <c r="O5930" s="167">
        <v>43907</v>
      </c>
      <c r="P5930" s="14">
        <v>6</v>
      </c>
      <c r="Q5930" s="14">
        <f t="shared" si="193"/>
        <v>11</v>
      </c>
      <c r="R5930" s="169">
        <f t="shared" si="194"/>
        <v>13.033333333333333</v>
      </c>
    </row>
    <row r="5931" spans="13:18" x14ac:dyDescent="0.2">
      <c r="M5931" s="168" t="s">
        <v>63</v>
      </c>
      <c r="N5931" s="14" t="s">
        <v>64</v>
      </c>
      <c r="O5931" s="167">
        <v>43908</v>
      </c>
      <c r="P5931" s="14">
        <v>5.3</v>
      </c>
      <c r="Q5931" s="14">
        <f t="shared" si="193"/>
        <v>11.7</v>
      </c>
      <c r="R5931" s="169">
        <f t="shared" si="194"/>
        <v>12.166666666666666</v>
      </c>
    </row>
    <row r="5932" spans="13:18" x14ac:dyDescent="0.2">
      <c r="M5932" s="168" t="s">
        <v>63</v>
      </c>
      <c r="N5932" s="14" t="s">
        <v>64</v>
      </c>
      <c r="O5932" s="167">
        <v>43909</v>
      </c>
      <c r="P5932" s="14">
        <v>3.5</v>
      </c>
      <c r="Q5932" s="14">
        <f t="shared" si="193"/>
        <v>13.5</v>
      </c>
      <c r="R5932" s="169">
        <f t="shared" si="194"/>
        <v>12.066666666666668</v>
      </c>
    </row>
    <row r="5933" spans="13:18" x14ac:dyDescent="0.2">
      <c r="M5933" s="168" t="s">
        <v>63</v>
      </c>
      <c r="N5933" s="14" t="s">
        <v>64</v>
      </c>
      <c r="O5933" s="167">
        <v>43910</v>
      </c>
      <c r="P5933" s="14">
        <v>0.5</v>
      </c>
      <c r="Q5933" s="14">
        <f t="shared" si="193"/>
        <v>16.5</v>
      </c>
      <c r="R5933" s="169">
        <f t="shared" si="194"/>
        <v>13.9</v>
      </c>
    </row>
    <row r="5934" spans="13:18" x14ac:dyDescent="0.2">
      <c r="M5934" s="168" t="s">
        <v>63</v>
      </c>
      <c r="N5934" s="14" t="s">
        <v>64</v>
      </c>
      <c r="O5934" s="167">
        <v>43911</v>
      </c>
      <c r="P5934" s="14">
        <v>-0.6</v>
      </c>
      <c r="Q5934" s="14">
        <f t="shared" si="193"/>
        <v>17.600000000000001</v>
      </c>
      <c r="R5934" s="169">
        <f t="shared" si="194"/>
        <v>15.866666666666667</v>
      </c>
    </row>
    <row r="5935" spans="13:18" x14ac:dyDescent="0.2">
      <c r="M5935" s="168" t="s">
        <v>63</v>
      </c>
      <c r="N5935" s="14" t="s">
        <v>64</v>
      </c>
      <c r="O5935" s="167">
        <v>43912</v>
      </c>
      <c r="P5935" s="14">
        <v>0.4</v>
      </c>
      <c r="Q5935" s="14">
        <f t="shared" si="193"/>
        <v>16.600000000000001</v>
      </c>
      <c r="R5935" s="169">
        <f t="shared" si="194"/>
        <v>16.900000000000002</v>
      </c>
    </row>
    <row r="5936" spans="13:18" x14ac:dyDescent="0.2">
      <c r="M5936" s="168" t="s">
        <v>63</v>
      </c>
      <c r="N5936" s="14" t="s">
        <v>64</v>
      </c>
      <c r="O5936" s="167">
        <v>43913</v>
      </c>
      <c r="P5936" s="14">
        <v>2.8</v>
      </c>
      <c r="Q5936" s="14">
        <f t="shared" si="193"/>
        <v>14.2</v>
      </c>
      <c r="R5936" s="169">
        <f t="shared" si="194"/>
        <v>16.133333333333336</v>
      </c>
    </row>
    <row r="5937" spans="13:18" x14ac:dyDescent="0.2">
      <c r="M5937" s="168" t="s">
        <v>63</v>
      </c>
      <c r="N5937" s="14" t="s">
        <v>64</v>
      </c>
      <c r="O5937" s="167">
        <v>43914</v>
      </c>
      <c r="P5937" s="14">
        <v>3.7</v>
      </c>
      <c r="Q5937" s="14">
        <f t="shared" si="193"/>
        <v>13.3</v>
      </c>
      <c r="R5937" s="169">
        <f t="shared" si="194"/>
        <v>14.700000000000001</v>
      </c>
    </row>
    <row r="5938" spans="13:18" x14ac:dyDescent="0.2">
      <c r="M5938" s="168" t="s">
        <v>63</v>
      </c>
      <c r="N5938" s="14" t="s">
        <v>64</v>
      </c>
      <c r="O5938" s="167">
        <v>43915</v>
      </c>
      <c r="P5938" s="14">
        <v>6</v>
      </c>
      <c r="Q5938" s="14">
        <f t="shared" si="193"/>
        <v>11</v>
      </c>
      <c r="R5938" s="169">
        <f t="shared" si="194"/>
        <v>12.833333333333334</v>
      </c>
    </row>
    <row r="5939" spans="13:18" x14ac:dyDescent="0.2">
      <c r="M5939" s="168" t="s">
        <v>63</v>
      </c>
      <c r="N5939" s="14" t="s">
        <v>64</v>
      </c>
      <c r="O5939" s="167">
        <v>43916</v>
      </c>
      <c r="P5939" s="14">
        <v>6.1</v>
      </c>
      <c r="Q5939" s="14">
        <f t="shared" si="193"/>
        <v>10.9</v>
      </c>
      <c r="R5939" s="169">
        <f t="shared" si="194"/>
        <v>11.733333333333334</v>
      </c>
    </row>
    <row r="5940" spans="13:18" x14ac:dyDescent="0.2">
      <c r="M5940" s="168" t="s">
        <v>63</v>
      </c>
      <c r="N5940" s="14" t="s">
        <v>64</v>
      </c>
      <c r="O5940" s="167">
        <v>43917</v>
      </c>
      <c r="P5940" s="14">
        <v>3.8</v>
      </c>
      <c r="Q5940" s="14">
        <f t="shared" si="193"/>
        <v>13.2</v>
      </c>
      <c r="R5940" s="169">
        <f t="shared" si="194"/>
        <v>11.699999999999998</v>
      </c>
    </row>
    <row r="5941" spans="13:18" x14ac:dyDescent="0.2">
      <c r="M5941" s="168" t="s">
        <v>63</v>
      </c>
      <c r="N5941" s="14" t="s">
        <v>64</v>
      </c>
      <c r="O5941" s="167">
        <v>43918</v>
      </c>
      <c r="P5941" s="14">
        <v>0.9</v>
      </c>
      <c r="Q5941" s="14">
        <f t="shared" si="193"/>
        <v>16.100000000000001</v>
      </c>
      <c r="R5941" s="169">
        <f t="shared" si="194"/>
        <v>13.4</v>
      </c>
    </row>
    <row r="5942" spans="13:18" x14ac:dyDescent="0.2">
      <c r="M5942" s="168" t="s">
        <v>63</v>
      </c>
      <c r="N5942" s="14" t="s">
        <v>64</v>
      </c>
      <c r="O5942" s="167">
        <v>43919</v>
      </c>
      <c r="P5942" s="14">
        <v>0.4</v>
      </c>
      <c r="Q5942" s="14">
        <f t="shared" si="193"/>
        <v>16.600000000000001</v>
      </c>
      <c r="R5942" s="169">
        <f t="shared" si="194"/>
        <v>15.300000000000002</v>
      </c>
    </row>
    <row r="5943" spans="13:18" x14ac:dyDescent="0.2">
      <c r="M5943" s="168" t="s">
        <v>63</v>
      </c>
      <c r="N5943" s="14" t="s">
        <v>64</v>
      </c>
      <c r="O5943" s="167">
        <v>43920</v>
      </c>
      <c r="P5943" s="14">
        <v>-0.5</v>
      </c>
      <c r="Q5943" s="14">
        <f t="shared" si="193"/>
        <v>17.5</v>
      </c>
      <c r="R5943" s="169">
        <f t="shared" si="194"/>
        <v>16.733333333333334</v>
      </c>
    </row>
    <row r="5944" spans="13:18" x14ac:dyDescent="0.2">
      <c r="M5944" s="168" t="s">
        <v>63</v>
      </c>
      <c r="N5944" s="14" t="s">
        <v>64</v>
      </c>
      <c r="O5944" s="167">
        <v>43921</v>
      </c>
      <c r="P5944" s="14">
        <v>4.7</v>
      </c>
      <c r="Q5944" s="14">
        <f t="shared" si="193"/>
        <v>12.3</v>
      </c>
      <c r="R5944" s="169">
        <f t="shared" si="194"/>
        <v>15.466666666666669</v>
      </c>
    </row>
    <row r="5945" spans="13:18" x14ac:dyDescent="0.2">
      <c r="M5945" s="168" t="s">
        <v>63</v>
      </c>
      <c r="N5945" s="14" t="s">
        <v>64</v>
      </c>
      <c r="O5945" s="167">
        <v>43922</v>
      </c>
      <c r="P5945" s="14">
        <v>5.4</v>
      </c>
      <c r="Q5945" s="14">
        <f t="shared" si="193"/>
        <v>11.6</v>
      </c>
      <c r="R5945" s="169">
        <f t="shared" si="194"/>
        <v>13.799999999999999</v>
      </c>
    </row>
    <row r="5946" spans="13:18" x14ac:dyDescent="0.2">
      <c r="M5946" s="168" t="s">
        <v>63</v>
      </c>
      <c r="N5946" s="14" t="s">
        <v>64</v>
      </c>
      <c r="O5946" s="167">
        <v>43923</v>
      </c>
      <c r="P5946" s="14">
        <v>3.2</v>
      </c>
      <c r="Q5946" s="14">
        <f t="shared" si="193"/>
        <v>13.8</v>
      </c>
      <c r="R5946" s="169">
        <f t="shared" si="194"/>
        <v>12.566666666666668</v>
      </c>
    </row>
    <row r="5947" spans="13:18" x14ac:dyDescent="0.2">
      <c r="M5947" s="168" t="s">
        <v>63</v>
      </c>
      <c r="N5947" s="14" t="s">
        <v>64</v>
      </c>
      <c r="O5947" s="167">
        <v>43924</v>
      </c>
      <c r="P5947" s="14">
        <v>1.8</v>
      </c>
      <c r="Q5947" s="14">
        <f t="shared" si="193"/>
        <v>15.2</v>
      </c>
      <c r="R5947" s="169">
        <f t="shared" si="194"/>
        <v>13.533333333333331</v>
      </c>
    </row>
    <row r="5948" spans="13:18" x14ac:dyDescent="0.2">
      <c r="M5948" s="168" t="s">
        <v>63</v>
      </c>
      <c r="N5948" s="14" t="s">
        <v>64</v>
      </c>
      <c r="O5948" s="167">
        <v>43925</v>
      </c>
      <c r="P5948" s="14">
        <v>1</v>
      </c>
      <c r="Q5948" s="14">
        <f t="shared" si="193"/>
        <v>16</v>
      </c>
      <c r="R5948" s="169">
        <f t="shared" si="194"/>
        <v>15</v>
      </c>
    </row>
    <row r="5949" spans="13:18" x14ac:dyDescent="0.2">
      <c r="M5949" s="168" t="s">
        <v>63</v>
      </c>
      <c r="N5949" s="14" t="s">
        <v>64</v>
      </c>
      <c r="O5949" s="167">
        <v>43926</v>
      </c>
      <c r="P5949" s="14">
        <v>2.9</v>
      </c>
      <c r="Q5949" s="14">
        <f t="shared" si="193"/>
        <v>14.1</v>
      </c>
      <c r="R5949" s="169">
        <f t="shared" si="194"/>
        <v>15.1</v>
      </c>
    </row>
    <row r="5950" spans="13:18" x14ac:dyDescent="0.2">
      <c r="M5950" s="168" t="s">
        <v>63</v>
      </c>
      <c r="N5950" s="14" t="s">
        <v>64</v>
      </c>
      <c r="O5950" s="167">
        <v>43927</v>
      </c>
      <c r="P5950" s="14">
        <v>7.9</v>
      </c>
      <c r="Q5950" s="14">
        <f t="shared" si="193"/>
        <v>9.1</v>
      </c>
      <c r="R5950" s="169">
        <f t="shared" si="194"/>
        <v>13.066666666666668</v>
      </c>
    </row>
    <row r="5951" spans="13:18" x14ac:dyDescent="0.2">
      <c r="M5951" s="168" t="s">
        <v>63</v>
      </c>
      <c r="N5951" s="14" t="s">
        <v>64</v>
      </c>
      <c r="O5951" s="167">
        <v>43928</v>
      </c>
      <c r="P5951" s="14">
        <v>8.4</v>
      </c>
      <c r="Q5951" s="14">
        <f t="shared" si="193"/>
        <v>8.6</v>
      </c>
      <c r="R5951" s="169">
        <f t="shared" si="194"/>
        <v>10.6</v>
      </c>
    </row>
    <row r="5952" spans="13:18" x14ac:dyDescent="0.2">
      <c r="M5952" s="168" t="s">
        <v>63</v>
      </c>
      <c r="N5952" s="14" t="s">
        <v>64</v>
      </c>
      <c r="O5952" s="167">
        <v>43929</v>
      </c>
      <c r="P5952" s="14">
        <v>6.8</v>
      </c>
      <c r="Q5952" s="14">
        <f t="shared" si="193"/>
        <v>10.199999999999999</v>
      </c>
      <c r="R5952" s="169">
        <f t="shared" si="194"/>
        <v>9.2999999999999989</v>
      </c>
    </row>
    <row r="5953" spans="13:18" x14ac:dyDescent="0.2">
      <c r="M5953" s="168" t="s">
        <v>63</v>
      </c>
      <c r="N5953" s="14" t="s">
        <v>64</v>
      </c>
      <c r="O5953" s="167">
        <v>43930</v>
      </c>
      <c r="P5953" s="14">
        <v>5.4</v>
      </c>
      <c r="Q5953" s="14">
        <f t="shared" si="193"/>
        <v>11.6</v>
      </c>
      <c r="R5953" s="169">
        <f t="shared" si="194"/>
        <v>10.133333333333333</v>
      </c>
    </row>
    <row r="5954" spans="13:18" x14ac:dyDescent="0.2">
      <c r="M5954" s="168" t="s">
        <v>63</v>
      </c>
      <c r="N5954" s="14" t="s">
        <v>64</v>
      </c>
      <c r="O5954" s="167">
        <v>43931</v>
      </c>
      <c r="P5954" s="14">
        <v>3.7</v>
      </c>
      <c r="Q5954" s="14">
        <f t="shared" si="193"/>
        <v>13.3</v>
      </c>
      <c r="R5954" s="169">
        <f t="shared" si="194"/>
        <v>11.699999999999998</v>
      </c>
    </row>
    <row r="5955" spans="13:18" x14ac:dyDescent="0.2">
      <c r="M5955" s="168" t="s">
        <v>63</v>
      </c>
      <c r="N5955" s="14" t="s">
        <v>64</v>
      </c>
      <c r="O5955" s="167">
        <v>43932</v>
      </c>
      <c r="P5955" s="14">
        <v>2</v>
      </c>
      <c r="Q5955" s="14">
        <f t="shared" si="193"/>
        <v>15</v>
      </c>
      <c r="R5955" s="169">
        <f t="shared" si="194"/>
        <v>13.299999999999999</v>
      </c>
    </row>
    <row r="5956" spans="13:18" x14ac:dyDescent="0.2">
      <c r="M5956" s="168" t="s">
        <v>63</v>
      </c>
      <c r="N5956" s="14" t="s">
        <v>64</v>
      </c>
      <c r="O5956" s="167">
        <v>43933</v>
      </c>
      <c r="P5956" s="14">
        <v>6.4</v>
      </c>
      <c r="Q5956" s="14">
        <f t="shared" si="193"/>
        <v>10.6</v>
      </c>
      <c r="R5956" s="169">
        <f t="shared" si="194"/>
        <v>12.966666666666667</v>
      </c>
    </row>
    <row r="5957" spans="13:18" x14ac:dyDescent="0.2">
      <c r="M5957" s="168" t="s">
        <v>63</v>
      </c>
      <c r="N5957" s="14" t="s">
        <v>64</v>
      </c>
      <c r="O5957" s="167">
        <v>43934</v>
      </c>
      <c r="P5957" s="14">
        <v>2.2000000000000002</v>
      </c>
      <c r="Q5957" s="14">
        <f t="shared" si="193"/>
        <v>14.8</v>
      </c>
      <c r="R5957" s="169">
        <f t="shared" si="194"/>
        <v>13.466666666666669</v>
      </c>
    </row>
    <row r="5958" spans="13:18" x14ac:dyDescent="0.2">
      <c r="M5958" s="168" t="s">
        <v>63</v>
      </c>
      <c r="N5958" s="14" t="s">
        <v>64</v>
      </c>
      <c r="O5958" s="167">
        <v>43935</v>
      </c>
      <c r="P5958" s="14">
        <v>2.7</v>
      </c>
      <c r="Q5958" s="14">
        <f t="shared" si="193"/>
        <v>14.3</v>
      </c>
      <c r="R5958" s="169">
        <f t="shared" si="194"/>
        <v>13.233333333333334</v>
      </c>
    </row>
    <row r="5959" spans="13:18" x14ac:dyDescent="0.2">
      <c r="M5959" s="168" t="s">
        <v>63</v>
      </c>
      <c r="N5959" s="14" t="s">
        <v>64</v>
      </c>
      <c r="O5959" s="167">
        <v>43936</v>
      </c>
      <c r="P5959" s="14">
        <v>9.1</v>
      </c>
      <c r="Q5959" s="14">
        <f t="shared" si="193"/>
        <v>7.9</v>
      </c>
      <c r="R5959" s="169">
        <f t="shared" si="194"/>
        <v>12.333333333333334</v>
      </c>
    </row>
    <row r="5960" spans="13:18" x14ac:dyDescent="0.2">
      <c r="M5960" s="168" t="s">
        <v>63</v>
      </c>
      <c r="N5960" s="14" t="s">
        <v>64</v>
      </c>
      <c r="O5960" s="167">
        <v>43937</v>
      </c>
      <c r="P5960" s="14">
        <v>6.3</v>
      </c>
      <c r="Q5960" s="14">
        <f t="shared" si="193"/>
        <v>10.7</v>
      </c>
      <c r="R5960" s="169">
        <f t="shared" si="194"/>
        <v>10.966666666666669</v>
      </c>
    </row>
    <row r="5961" spans="13:18" x14ac:dyDescent="0.2">
      <c r="M5961" s="168" t="s">
        <v>63</v>
      </c>
      <c r="N5961" s="14" t="s">
        <v>64</v>
      </c>
      <c r="O5961" s="167">
        <v>43938</v>
      </c>
      <c r="P5961" s="14">
        <v>4.3</v>
      </c>
      <c r="Q5961" s="14">
        <f t="shared" si="193"/>
        <v>12.7</v>
      </c>
      <c r="R5961" s="169">
        <f t="shared" si="194"/>
        <v>10.433333333333334</v>
      </c>
    </row>
    <row r="5962" spans="13:18" x14ac:dyDescent="0.2">
      <c r="M5962" s="168" t="s">
        <v>63</v>
      </c>
      <c r="N5962" s="14" t="s">
        <v>64</v>
      </c>
      <c r="O5962" s="167">
        <v>43939</v>
      </c>
      <c r="P5962" s="14">
        <v>5.3</v>
      </c>
      <c r="Q5962" s="14">
        <f t="shared" si="193"/>
        <v>11.7</v>
      </c>
      <c r="R5962" s="169">
        <f t="shared" si="194"/>
        <v>11.699999999999998</v>
      </c>
    </row>
    <row r="5963" spans="13:18" x14ac:dyDescent="0.2">
      <c r="M5963" s="168" t="s">
        <v>63</v>
      </c>
      <c r="N5963" s="14" t="s">
        <v>64</v>
      </c>
      <c r="O5963" s="167">
        <v>43940</v>
      </c>
      <c r="P5963" s="14">
        <v>7.4</v>
      </c>
      <c r="Q5963" s="14">
        <f t="shared" si="193"/>
        <v>9.6</v>
      </c>
      <c r="R5963" s="169">
        <f t="shared" si="194"/>
        <v>11.333333333333334</v>
      </c>
    </row>
    <row r="5964" spans="13:18" x14ac:dyDescent="0.2">
      <c r="M5964" s="168" t="s">
        <v>63</v>
      </c>
      <c r="N5964" s="14" t="s">
        <v>64</v>
      </c>
      <c r="O5964" s="167">
        <v>43941</v>
      </c>
      <c r="P5964" s="14">
        <v>9.5</v>
      </c>
      <c r="Q5964" s="14">
        <f t="shared" si="193"/>
        <v>7.5</v>
      </c>
      <c r="R5964" s="169">
        <f t="shared" si="194"/>
        <v>9.6</v>
      </c>
    </row>
    <row r="5965" spans="13:18" x14ac:dyDescent="0.2">
      <c r="M5965" s="168" t="s">
        <v>63</v>
      </c>
      <c r="N5965" s="14" t="s">
        <v>64</v>
      </c>
      <c r="O5965" s="167">
        <v>43942</v>
      </c>
      <c r="P5965" s="14">
        <v>10.3</v>
      </c>
      <c r="Q5965" s="14">
        <f t="shared" ref="Q5965:Q6028" si="195">IF($D$45&gt;P5965,$D$45-P5965,0)</f>
        <v>6.6999999999999993</v>
      </c>
      <c r="R5965" s="169">
        <f t="shared" si="194"/>
        <v>7.9333333333333336</v>
      </c>
    </row>
    <row r="5966" spans="13:18" x14ac:dyDescent="0.2">
      <c r="M5966" s="168" t="s">
        <v>63</v>
      </c>
      <c r="N5966" s="14" t="s">
        <v>64</v>
      </c>
      <c r="O5966" s="167">
        <v>43943</v>
      </c>
      <c r="P5966" s="14">
        <v>11.2</v>
      </c>
      <c r="Q5966" s="14">
        <f t="shared" si="195"/>
        <v>5.8000000000000007</v>
      </c>
      <c r="R5966" s="169">
        <f t="shared" si="194"/>
        <v>6.666666666666667</v>
      </c>
    </row>
    <row r="5967" spans="13:18" x14ac:dyDescent="0.2">
      <c r="M5967" s="168" t="s">
        <v>63</v>
      </c>
      <c r="N5967" s="14" t="s">
        <v>64</v>
      </c>
      <c r="O5967" s="167">
        <v>43944</v>
      </c>
      <c r="P5967" s="14">
        <v>10.7</v>
      </c>
      <c r="Q5967" s="14">
        <f t="shared" si="195"/>
        <v>6.3000000000000007</v>
      </c>
      <c r="R5967" s="169">
        <f t="shared" ref="R5967:R6030" si="196">AVERAGE(Q5965:Q5967)</f>
        <v>6.2666666666666666</v>
      </c>
    </row>
    <row r="5968" spans="13:18" x14ac:dyDescent="0.2">
      <c r="M5968" s="168" t="s">
        <v>63</v>
      </c>
      <c r="N5968" s="14" t="s">
        <v>64</v>
      </c>
      <c r="O5968" s="167">
        <v>43945</v>
      </c>
      <c r="P5968" s="14">
        <v>7.6</v>
      </c>
      <c r="Q5968" s="14">
        <f t="shared" si="195"/>
        <v>9.4</v>
      </c>
      <c r="R5968" s="169">
        <f t="shared" si="196"/>
        <v>7.166666666666667</v>
      </c>
    </row>
    <row r="5969" spans="13:18" x14ac:dyDescent="0.2">
      <c r="M5969" s="168" t="s">
        <v>63</v>
      </c>
      <c r="N5969" s="14" t="s">
        <v>64</v>
      </c>
      <c r="O5969" s="167">
        <v>43946</v>
      </c>
      <c r="P5969" s="14">
        <v>7.8</v>
      </c>
      <c r="Q5969" s="14">
        <f t="shared" si="195"/>
        <v>9.1999999999999993</v>
      </c>
      <c r="R5969" s="169">
        <f t="shared" si="196"/>
        <v>8.2999999999999989</v>
      </c>
    </row>
    <row r="5970" spans="13:18" x14ac:dyDescent="0.2">
      <c r="M5970" s="168" t="s">
        <v>63</v>
      </c>
      <c r="N5970" s="14" t="s">
        <v>64</v>
      </c>
      <c r="O5970" s="167">
        <v>43947</v>
      </c>
      <c r="P5970" s="14">
        <v>5.6</v>
      </c>
      <c r="Q5970" s="14">
        <f t="shared" si="195"/>
        <v>11.4</v>
      </c>
      <c r="R5970" s="169">
        <f t="shared" si="196"/>
        <v>10</v>
      </c>
    </row>
    <row r="5971" spans="13:18" x14ac:dyDescent="0.2">
      <c r="M5971" s="168" t="s">
        <v>63</v>
      </c>
      <c r="N5971" s="14" t="s">
        <v>64</v>
      </c>
      <c r="O5971" s="167">
        <v>43948</v>
      </c>
      <c r="P5971" s="14">
        <v>4.0999999999999996</v>
      </c>
      <c r="Q5971" s="14">
        <f t="shared" si="195"/>
        <v>12.9</v>
      </c>
      <c r="R5971" s="169">
        <f t="shared" si="196"/>
        <v>11.166666666666666</v>
      </c>
    </row>
    <row r="5972" spans="13:18" x14ac:dyDescent="0.2">
      <c r="M5972" s="168" t="s">
        <v>63</v>
      </c>
      <c r="N5972" s="14" t="s">
        <v>64</v>
      </c>
      <c r="O5972" s="167">
        <v>43949</v>
      </c>
      <c r="P5972" s="14">
        <v>3.7</v>
      </c>
      <c r="Q5972" s="14">
        <f t="shared" si="195"/>
        <v>13.3</v>
      </c>
      <c r="R5972" s="169">
        <f t="shared" si="196"/>
        <v>12.533333333333333</v>
      </c>
    </row>
    <row r="5973" spans="13:18" x14ac:dyDescent="0.2">
      <c r="M5973" s="168" t="s">
        <v>63</v>
      </c>
      <c r="N5973" s="14" t="s">
        <v>64</v>
      </c>
      <c r="O5973" s="167">
        <v>43950</v>
      </c>
      <c r="P5973" s="14">
        <v>5</v>
      </c>
      <c r="Q5973" s="14">
        <f t="shared" si="195"/>
        <v>12</v>
      </c>
      <c r="R5973" s="169">
        <f t="shared" si="196"/>
        <v>12.733333333333334</v>
      </c>
    </row>
    <row r="5974" spans="13:18" x14ac:dyDescent="0.2">
      <c r="M5974" s="168" t="s">
        <v>63</v>
      </c>
      <c r="N5974" s="14" t="s">
        <v>64</v>
      </c>
      <c r="O5974" s="167">
        <v>43951</v>
      </c>
      <c r="P5974" s="14">
        <v>4.9000000000000004</v>
      </c>
      <c r="Q5974" s="14">
        <f t="shared" si="195"/>
        <v>12.1</v>
      </c>
      <c r="R5974" s="169">
        <f t="shared" si="196"/>
        <v>12.466666666666667</v>
      </c>
    </row>
    <row r="5975" spans="13:18" x14ac:dyDescent="0.2">
      <c r="M5975" s="168" t="s">
        <v>63</v>
      </c>
      <c r="N5975" s="14" t="s">
        <v>64</v>
      </c>
      <c r="O5975" s="167">
        <v>43952</v>
      </c>
      <c r="P5975" s="14">
        <v>4.9000000000000004</v>
      </c>
      <c r="Q5975" s="14">
        <f t="shared" si="195"/>
        <v>12.1</v>
      </c>
      <c r="R5975" s="169">
        <f t="shared" si="196"/>
        <v>12.066666666666668</v>
      </c>
    </row>
    <row r="5976" spans="13:18" x14ac:dyDescent="0.2">
      <c r="M5976" s="168" t="s">
        <v>63</v>
      </c>
      <c r="N5976" s="14" t="s">
        <v>64</v>
      </c>
      <c r="O5976" s="167">
        <v>43953</v>
      </c>
      <c r="P5976" s="14">
        <v>7.4</v>
      </c>
      <c r="Q5976" s="14">
        <f t="shared" si="195"/>
        <v>9.6</v>
      </c>
      <c r="R5976" s="169">
        <f t="shared" si="196"/>
        <v>11.266666666666666</v>
      </c>
    </row>
    <row r="5977" spans="13:18" x14ac:dyDescent="0.2">
      <c r="M5977" s="168" t="s">
        <v>63</v>
      </c>
      <c r="N5977" s="14" t="s">
        <v>64</v>
      </c>
      <c r="O5977" s="167">
        <v>43954</v>
      </c>
      <c r="P5977" s="14">
        <v>6.8</v>
      </c>
      <c r="Q5977" s="14">
        <f t="shared" si="195"/>
        <v>10.199999999999999</v>
      </c>
      <c r="R5977" s="169">
        <f t="shared" si="196"/>
        <v>10.633333333333333</v>
      </c>
    </row>
    <row r="5978" spans="13:18" x14ac:dyDescent="0.2">
      <c r="M5978" s="168" t="s">
        <v>63</v>
      </c>
      <c r="N5978" s="14" t="s">
        <v>64</v>
      </c>
      <c r="O5978" s="167">
        <v>43955</v>
      </c>
      <c r="P5978" s="14">
        <v>6.6</v>
      </c>
      <c r="Q5978" s="14">
        <f t="shared" si="195"/>
        <v>10.4</v>
      </c>
      <c r="R5978" s="169">
        <f t="shared" si="196"/>
        <v>10.066666666666665</v>
      </c>
    </row>
    <row r="5979" spans="13:18" x14ac:dyDescent="0.2">
      <c r="M5979" s="168" t="s">
        <v>63</v>
      </c>
      <c r="N5979" s="14" t="s">
        <v>64</v>
      </c>
      <c r="O5979" s="167">
        <v>43956</v>
      </c>
      <c r="P5979" s="14">
        <v>7.4</v>
      </c>
      <c r="Q5979" s="14">
        <f t="shared" si="195"/>
        <v>9.6</v>
      </c>
      <c r="R5979" s="169">
        <f t="shared" si="196"/>
        <v>10.066666666666668</v>
      </c>
    </row>
    <row r="5980" spans="13:18" x14ac:dyDescent="0.2">
      <c r="M5980" s="168" t="s">
        <v>63</v>
      </c>
      <c r="N5980" s="14" t="s">
        <v>64</v>
      </c>
      <c r="O5980" s="167">
        <v>43957</v>
      </c>
      <c r="P5980" s="14">
        <v>9.4</v>
      </c>
      <c r="Q5980" s="14">
        <f t="shared" si="195"/>
        <v>7.6</v>
      </c>
      <c r="R5980" s="169">
        <f t="shared" si="196"/>
        <v>9.2000000000000011</v>
      </c>
    </row>
    <row r="5981" spans="13:18" x14ac:dyDescent="0.2">
      <c r="M5981" s="168" t="s">
        <v>63</v>
      </c>
      <c r="N5981" s="14" t="s">
        <v>64</v>
      </c>
      <c r="O5981" s="167">
        <v>43958</v>
      </c>
      <c r="P5981" s="14">
        <v>7.6</v>
      </c>
      <c r="Q5981" s="14">
        <f t="shared" si="195"/>
        <v>9.4</v>
      </c>
      <c r="R5981" s="169">
        <f t="shared" si="196"/>
        <v>8.8666666666666671</v>
      </c>
    </row>
    <row r="5982" spans="13:18" x14ac:dyDescent="0.2">
      <c r="M5982" s="168" t="s">
        <v>63</v>
      </c>
      <c r="N5982" s="14" t="s">
        <v>64</v>
      </c>
      <c r="O5982" s="167">
        <v>43959</v>
      </c>
      <c r="P5982" s="14">
        <v>8.1</v>
      </c>
      <c r="Q5982" s="14">
        <f t="shared" si="195"/>
        <v>8.9</v>
      </c>
      <c r="R5982" s="169">
        <f t="shared" si="196"/>
        <v>8.6333333333333329</v>
      </c>
    </row>
    <row r="5983" spans="13:18" x14ac:dyDescent="0.2">
      <c r="M5983" s="168" t="s">
        <v>63</v>
      </c>
      <c r="N5983" s="14" t="s">
        <v>64</v>
      </c>
      <c r="O5983" s="167">
        <v>43960</v>
      </c>
      <c r="P5983" s="14">
        <v>8.9</v>
      </c>
      <c r="Q5983" s="14">
        <f t="shared" si="195"/>
        <v>8.1</v>
      </c>
      <c r="R5983" s="169">
        <f t="shared" si="196"/>
        <v>8.7999999999999989</v>
      </c>
    </row>
    <row r="5984" spans="13:18" x14ac:dyDescent="0.2">
      <c r="M5984" s="168" t="s">
        <v>63</v>
      </c>
      <c r="N5984" s="14" t="s">
        <v>64</v>
      </c>
      <c r="O5984" s="167">
        <v>43961</v>
      </c>
      <c r="P5984" s="14">
        <v>2.5</v>
      </c>
      <c r="Q5984" s="14">
        <f t="shared" si="195"/>
        <v>14.5</v>
      </c>
      <c r="R5984" s="169">
        <f t="shared" si="196"/>
        <v>10.5</v>
      </c>
    </row>
    <row r="5985" spans="13:18" x14ac:dyDescent="0.2">
      <c r="M5985" s="168" t="s">
        <v>63</v>
      </c>
      <c r="N5985" s="14" t="s">
        <v>64</v>
      </c>
      <c r="O5985" s="167">
        <v>43962</v>
      </c>
      <c r="P5985" s="14">
        <v>3.6</v>
      </c>
      <c r="Q5985" s="14">
        <f t="shared" si="195"/>
        <v>13.4</v>
      </c>
      <c r="R5985" s="169">
        <f t="shared" si="196"/>
        <v>12</v>
      </c>
    </row>
    <row r="5986" spans="13:18" x14ac:dyDescent="0.2">
      <c r="M5986" s="168" t="s">
        <v>63</v>
      </c>
      <c r="N5986" s="14" t="s">
        <v>64</v>
      </c>
      <c r="O5986" s="167">
        <v>43963</v>
      </c>
      <c r="P5986" s="14">
        <v>2.8</v>
      </c>
      <c r="Q5986" s="14">
        <f t="shared" si="195"/>
        <v>14.2</v>
      </c>
      <c r="R5986" s="169">
        <f t="shared" si="196"/>
        <v>14.033333333333331</v>
      </c>
    </row>
    <row r="5987" spans="13:18" x14ac:dyDescent="0.2">
      <c r="M5987" s="168" t="s">
        <v>63</v>
      </c>
      <c r="N5987" s="14" t="s">
        <v>64</v>
      </c>
      <c r="O5987" s="167">
        <v>43964</v>
      </c>
      <c r="P5987" s="14">
        <v>5</v>
      </c>
      <c r="Q5987" s="14">
        <f t="shared" si="195"/>
        <v>12</v>
      </c>
      <c r="R5987" s="169">
        <f t="shared" si="196"/>
        <v>13.200000000000001</v>
      </c>
    </row>
    <row r="5988" spans="13:18" x14ac:dyDescent="0.2">
      <c r="M5988" s="168" t="s">
        <v>63</v>
      </c>
      <c r="N5988" s="14" t="s">
        <v>64</v>
      </c>
      <c r="O5988" s="167">
        <v>43965</v>
      </c>
      <c r="P5988" s="14">
        <v>4.8</v>
      </c>
      <c r="Q5988" s="14">
        <f t="shared" si="195"/>
        <v>12.2</v>
      </c>
      <c r="R5988" s="169">
        <f t="shared" si="196"/>
        <v>12.799999999999999</v>
      </c>
    </row>
    <row r="5989" spans="13:18" x14ac:dyDescent="0.2">
      <c r="M5989" s="168" t="s">
        <v>63</v>
      </c>
      <c r="N5989" s="14" t="s">
        <v>64</v>
      </c>
      <c r="O5989" s="167">
        <v>43966</v>
      </c>
      <c r="P5989" s="14">
        <v>5.0999999999999996</v>
      </c>
      <c r="Q5989" s="14">
        <f t="shared" si="195"/>
        <v>11.9</v>
      </c>
      <c r="R5989" s="169">
        <f t="shared" si="196"/>
        <v>12.033333333333333</v>
      </c>
    </row>
    <row r="5990" spans="13:18" x14ac:dyDescent="0.2">
      <c r="M5990" s="168" t="s">
        <v>63</v>
      </c>
      <c r="N5990" s="14" t="s">
        <v>64</v>
      </c>
      <c r="O5990" s="167">
        <v>43967</v>
      </c>
      <c r="P5990" s="14">
        <v>5.3</v>
      </c>
      <c r="Q5990" s="14">
        <f t="shared" si="195"/>
        <v>11.7</v>
      </c>
      <c r="R5990" s="169">
        <f t="shared" si="196"/>
        <v>11.933333333333332</v>
      </c>
    </row>
    <row r="5991" spans="13:18" x14ac:dyDescent="0.2">
      <c r="M5991" s="168" t="s">
        <v>63</v>
      </c>
      <c r="N5991" s="14" t="s">
        <v>64</v>
      </c>
      <c r="O5991" s="167">
        <v>43968</v>
      </c>
      <c r="P5991" s="14">
        <v>6.2</v>
      </c>
      <c r="Q5991" s="14">
        <f t="shared" si="195"/>
        <v>10.8</v>
      </c>
      <c r="R5991" s="169">
        <f t="shared" si="196"/>
        <v>11.466666666666669</v>
      </c>
    </row>
    <row r="5992" spans="13:18" x14ac:dyDescent="0.2">
      <c r="M5992" s="168" t="s">
        <v>63</v>
      </c>
      <c r="N5992" s="14" t="s">
        <v>64</v>
      </c>
      <c r="O5992" s="167">
        <v>43969</v>
      </c>
      <c r="P5992" s="14">
        <v>7.7</v>
      </c>
      <c r="Q5992" s="14">
        <f t="shared" si="195"/>
        <v>9.3000000000000007</v>
      </c>
      <c r="R5992" s="169">
        <f t="shared" si="196"/>
        <v>10.6</v>
      </c>
    </row>
    <row r="5993" spans="13:18" x14ac:dyDescent="0.2">
      <c r="M5993" s="168" t="s">
        <v>63</v>
      </c>
      <c r="N5993" s="14" t="s">
        <v>64</v>
      </c>
      <c r="O5993" s="167">
        <v>43970</v>
      </c>
      <c r="P5993" s="14">
        <v>8</v>
      </c>
      <c r="Q5993" s="14">
        <f t="shared" si="195"/>
        <v>9</v>
      </c>
      <c r="R5993" s="169">
        <f t="shared" si="196"/>
        <v>9.7000000000000011</v>
      </c>
    </row>
    <row r="5994" spans="13:18" x14ac:dyDescent="0.2">
      <c r="M5994" s="168" t="s">
        <v>63</v>
      </c>
      <c r="N5994" s="14" t="s">
        <v>64</v>
      </c>
      <c r="O5994" s="167">
        <v>43971</v>
      </c>
      <c r="P5994" s="14">
        <v>8.1</v>
      </c>
      <c r="Q5994" s="14">
        <f t="shared" si="195"/>
        <v>8.9</v>
      </c>
      <c r="R5994" s="169">
        <f t="shared" si="196"/>
        <v>9.0666666666666682</v>
      </c>
    </row>
    <row r="5995" spans="13:18" x14ac:dyDescent="0.2">
      <c r="M5995" s="168" t="s">
        <v>63</v>
      </c>
      <c r="N5995" s="14" t="s">
        <v>64</v>
      </c>
      <c r="O5995" s="167">
        <v>43973</v>
      </c>
      <c r="P5995" s="14">
        <v>12.3</v>
      </c>
      <c r="Q5995" s="14">
        <f t="shared" si="195"/>
        <v>4.6999999999999993</v>
      </c>
      <c r="R5995" s="169">
        <f t="shared" si="196"/>
        <v>7.5333333333333323</v>
      </c>
    </row>
    <row r="5996" spans="13:18" x14ac:dyDescent="0.2">
      <c r="M5996" s="168" t="s">
        <v>63</v>
      </c>
      <c r="N5996" s="14" t="s">
        <v>64</v>
      </c>
      <c r="O5996" s="167">
        <v>43974</v>
      </c>
      <c r="P5996" s="14">
        <v>8.6</v>
      </c>
      <c r="Q5996" s="14">
        <f t="shared" si="195"/>
        <v>8.4</v>
      </c>
      <c r="R5996" s="169">
        <f t="shared" si="196"/>
        <v>7.333333333333333</v>
      </c>
    </row>
    <row r="5997" spans="13:18" x14ac:dyDescent="0.2">
      <c r="M5997" s="168" t="s">
        <v>63</v>
      </c>
      <c r="N5997" s="14" t="s">
        <v>64</v>
      </c>
      <c r="O5997" s="167">
        <v>43975</v>
      </c>
      <c r="P5997" s="14">
        <v>9.8000000000000007</v>
      </c>
      <c r="Q5997" s="14">
        <f t="shared" si="195"/>
        <v>7.1999999999999993</v>
      </c>
      <c r="R5997" s="169">
        <f t="shared" si="196"/>
        <v>6.7666666666666657</v>
      </c>
    </row>
    <row r="5998" spans="13:18" x14ac:dyDescent="0.2">
      <c r="M5998" s="168" t="s">
        <v>63</v>
      </c>
      <c r="N5998" s="14" t="s">
        <v>64</v>
      </c>
      <c r="O5998" s="167">
        <v>43976</v>
      </c>
      <c r="P5998" s="14">
        <v>13.2</v>
      </c>
      <c r="Q5998" s="14">
        <f t="shared" si="195"/>
        <v>3.8000000000000007</v>
      </c>
      <c r="R5998" s="169">
        <f t="shared" si="196"/>
        <v>6.4666666666666659</v>
      </c>
    </row>
    <row r="5999" spans="13:18" x14ac:dyDescent="0.2">
      <c r="M5999" s="168" t="s">
        <v>63</v>
      </c>
      <c r="N5999" s="14" t="s">
        <v>64</v>
      </c>
      <c r="O5999" s="167">
        <v>43977</v>
      </c>
      <c r="P5999" s="14">
        <v>14.2</v>
      </c>
      <c r="Q5999" s="14">
        <f t="shared" si="195"/>
        <v>2.8000000000000007</v>
      </c>
      <c r="R5999" s="169">
        <f t="shared" si="196"/>
        <v>4.6000000000000005</v>
      </c>
    </row>
    <row r="6000" spans="13:18" x14ac:dyDescent="0.2">
      <c r="M6000" s="168" t="s">
        <v>63</v>
      </c>
      <c r="N6000" s="14" t="s">
        <v>64</v>
      </c>
      <c r="O6000" s="167">
        <v>43978</v>
      </c>
      <c r="P6000" s="14">
        <v>13.3</v>
      </c>
      <c r="Q6000" s="14">
        <f t="shared" si="195"/>
        <v>3.6999999999999993</v>
      </c>
      <c r="R6000" s="169">
        <f t="shared" si="196"/>
        <v>3.4333333333333336</v>
      </c>
    </row>
    <row r="6001" spans="13:18" x14ac:dyDescent="0.2">
      <c r="M6001" s="168" t="s">
        <v>63</v>
      </c>
      <c r="N6001" s="14" t="s">
        <v>64</v>
      </c>
      <c r="O6001" s="167">
        <v>43979</v>
      </c>
      <c r="P6001" s="14">
        <v>11.8</v>
      </c>
      <c r="Q6001" s="14">
        <f t="shared" si="195"/>
        <v>5.1999999999999993</v>
      </c>
      <c r="R6001" s="169">
        <f t="shared" si="196"/>
        <v>3.9</v>
      </c>
    </row>
    <row r="6002" spans="13:18" x14ac:dyDescent="0.2">
      <c r="M6002" s="168" t="s">
        <v>63</v>
      </c>
      <c r="N6002" s="14" t="s">
        <v>64</v>
      </c>
      <c r="O6002" s="167">
        <v>43980</v>
      </c>
      <c r="P6002" s="14">
        <v>14.5</v>
      </c>
      <c r="Q6002" s="14">
        <f t="shared" si="195"/>
        <v>2.5</v>
      </c>
      <c r="R6002" s="169">
        <f t="shared" si="196"/>
        <v>3.7999999999999994</v>
      </c>
    </row>
    <row r="6003" spans="13:18" x14ac:dyDescent="0.2">
      <c r="M6003" s="168" t="s">
        <v>63</v>
      </c>
      <c r="N6003" s="14" t="s">
        <v>64</v>
      </c>
      <c r="O6003" s="167">
        <v>43981</v>
      </c>
      <c r="P6003" s="14">
        <v>16.399999999999999</v>
      </c>
      <c r="Q6003" s="14">
        <f t="shared" si="195"/>
        <v>0.60000000000000142</v>
      </c>
      <c r="R6003" s="169">
        <f t="shared" si="196"/>
        <v>2.7666666666666671</v>
      </c>
    </row>
    <row r="6004" spans="13:18" x14ac:dyDescent="0.2">
      <c r="M6004" s="168" t="s">
        <v>63</v>
      </c>
      <c r="N6004" s="14" t="s">
        <v>64</v>
      </c>
      <c r="O6004" s="167">
        <v>43982</v>
      </c>
      <c r="P6004" s="14">
        <v>17.600000000000001</v>
      </c>
      <c r="Q6004" s="14">
        <f t="shared" si="195"/>
        <v>0</v>
      </c>
      <c r="R6004" s="169">
        <f t="shared" si="196"/>
        <v>1.0333333333333339</v>
      </c>
    </row>
    <row r="6005" spans="13:18" x14ac:dyDescent="0.2">
      <c r="M6005" s="168" t="s">
        <v>63</v>
      </c>
      <c r="N6005" s="14" t="s">
        <v>64</v>
      </c>
      <c r="O6005" s="167">
        <v>43983</v>
      </c>
      <c r="P6005" s="14">
        <v>19.600000000000001</v>
      </c>
      <c r="Q6005" s="14">
        <f t="shared" si="195"/>
        <v>0</v>
      </c>
      <c r="R6005" s="169">
        <f t="shared" si="196"/>
        <v>0.20000000000000048</v>
      </c>
    </row>
    <row r="6006" spans="13:18" x14ac:dyDescent="0.2">
      <c r="M6006" s="168" t="s">
        <v>63</v>
      </c>
      <c r="N6006" s="14" t="s">
        <v>64</v>
      </c>
      <c r="O6006" s="167">
        <v>43984</v>
      </c>
      <c r="P6006" s="14">
        <v>19.899999999999999</v>
      </c>
      <c r="Q6006" s="14">
        <f t="shared" si="195"/>
        <v>0</v>
      </c>
      <c r="R6006" s="169">
        <f t="shared" si="196"/>
        <v>0</v>
      </c>
    </row>
    <row r="6007" spans="13:18" x14ac:dyDescent="0.2">
      <c r="M6007" s="168" t="s">
        <v>63</v>
      </c>
      <c r="N6007" s="14" t="s">
        <v>64</v>
      </c>
      <c r="O6007" s="167">
        <v>43985</v>
      </c>
      <c r="P6007" s="14">
        <v>15.7</v>
      </c>
      <c r="Q6007" s="14">
        <f t="shared" si="195"/>
        <v>1.3000000000000007</v>
      </c>
      <c r="R6007" s="169">
        <f t="shared" si="196"/>
        <v>0.43333333333333357</v>
      </c>
    </row>
    <row r="6008" spans="13:18" x14ac:dyDescent="0.2">
      <c r="M6008" s="168" t="s">
        <v>63</v>
      </c>
      <c r="N6008" s="14" t="s">
        <v>64</v>
      </c>
      <c r="O6008" s="167">
        <v>43986</v>
      </c>
      <c r="P6008" s="14">
        <v>15.5</v>
      </c>
      <c r="Q6008" s="14">
        <f t="shared" si="195"/>
        <v>1.5</v>
      </c>
      <c r="R6008" s="169">
        <f t="shared" si="196"/>
        <v>0.93333333333333357</v>
      </c>
    </row>
    <row r="6009" spans="13:18" x14ac:dyDescent="0.2">
      <c r="M6009" s="168" t="s">
        <v>63</v>
      </c>
      <c r="N6009" s="14" t="s">
        <v>64</v>
      </c>
      <c r="O6009" s="167">
        <v>43987</v>
      </c>
      <c r="P6009" s="14">
        <v>13.9</v>
      </c>
      <c r="Q6009" s="14">
        <f t="shared" si="195"/>
        <v>3.0999999999999996</v>
      </c>
      <c r="R6009" s="169">
        <f t="shared" si="196"/>
        <v>1.9666666666666668</v>
      </c>
    </row>
    <row r="6010" spans="13:18" x14ac:dyDescent="0.2">
      <c r="M6010" s="168" t="s">
        <v>63</v>
      </c>
      <c r="N6010" s="14" t="s">
        <v>64</v>
      </c>
      <c r="O6010" s="167">
        <v>43988</v>
      </c>
      <c r="P6010" s="14">
        <v>10.3</v>
      </c>
      <c r="Q6010" s="14">
        <f t="shared" si="195"/>
        <v>6.6999999999999993</v>
      </c>
      <c r="R6010" s="169">
        <f t="shared" si="196"/>
        <v>3.7666666666666662</v>
      </c>
    </row>
    <row r="6011" spans="13:18" x14ac:dyDescent="0.2">
      <c r="M6011" s="168" t="s">
        <v>63</v>
      </c>
      <c r="N6011" s="14" t="s">
        <v>64</v>
      </c>
      <c r="O6011" s="167">
        <v>43989</v>
      </c>
      <c r="P6011" s="14">
        <v>11.1</v>
      </c>
      <c r="Q6011" s="14">
        <f t="shared" si="195"/>
        <v>5.9</v>
      </c>
      <c r="R6011" s="169">
        <f t="shared" si="196"/>
        <v>5.2333333333333334</v>
      </c>
    </row>
    <row r="6012" spans="13:18" x14ac:dyDescent="0.2">
      <c r="M6012" s="168" t="s">
        <v>63</v>
      </c>
      <c r="N6012" s="14" t="s">
        <v>64</v>
      </c>
      <c r="O6012" s="167">
        <v>43990</v>
      </c>
      <c r="P6012" s="14">
        <v>11</v>
      </c>
      <c r="Q6012" s="14">
        <f t="shared" si="195"/>
        <v>6</v>
      </c>
      <c r="R6012" s="169">
        <f t="shared" si="196"/>
        <v>6.2</v>
      </c>
    </row>
    <row r="6013" spans="13:18" x14ac:dyDescent="0.2">
      <c r="M6013" s="168" t="s">
        <v>63</v>
      </c>
      <c r="N6013" s="14" t="s">
        <v>64</v>
      </c>
      <c r="O6013" s="167">
        <v>43991</v>
      </c>
      <c r="P6013" s="14">
        <v>13.1</v>
      </c>
      <c r="Q6013" s="14">
        <f t="shared" si="195"/>
        <v>3.9000000000000004</v>
      </c>
      <c r="R6013" s="169">
        <f t="shared" si="196"/>
        <v>5.2666666666666666</v>
      </c>
    </row>
    <row r="6014" spans="13:18" x14ac:dyDescent="0.2">
      <c r="M6014" s="168" t="s">
        <v>63</v>
      </c>
      <c r="N6014" s="14" t="s">
        <v>64</v>
      </c>
      <c r="O6014" s="167">
        <v>43992</v>
      </c>
      <c r="P6014" s="14">
        <v>15.4</v>
      </c>
      <c r="Q6014" s="14">
        <f t="shared" si="195"/>
        <v>1.5999999999999996</v>
      </c>
      <c r="R6014" s="169">
        <f t="shared" si="196"/>
        <v>3.8333333333333335</v>
      </c>
    </row>
    <row r="6015" spans="13:18" x14ac:dyDescent="0.2">
      <c r="M6015" s="168" t="s">
        <v>63</v>
      </c>
      <c r="N6015" s="14" t="s">
        <v>64</v>
      </c>
      <c r="O6015" s="167">
        <v>43993</v>
      </c>
      <c r="P6015" s="14">
        <v>18.5</v>
      </c>
      <c r="Q6015" s="14">
        <f t="shared" si="195"/>
        <v>0</v>
      </c>
      <c r="R6015" s="169">
        <f t="shared" si="196"/>
        <v>1.8333333333333333</v>
      </c>
    </row>
    <row r="6016" spans="13:18" x14ac:dyDescent="0.2">
      <c r="M6016" s="168" t="s">
        <v>63</v>
      </c>
      <c r="N6016" s="14" t="s">
        <v>64</v>
      </c>
      <c r="O6016" s="167">
        <v>43994</v>
      </c>
      <c r="P6016" s="14">
        <v>19.7</v>
      </c>
      <c r="Q6016" s="14">
        <f t="shared" si="195"/>
        <v>0</v>
      </c>
      <c r="R6016" s="169">
        <f t="shared" si="196"/>
        <v>0.53333333333333321</v>
      </c>
    </row>
    <row r="6017" spans="13:18" x14ac:dyDescent="0.2">
      <c r="M6017" s="168" t="s">
        <v>63</v>
      </c>
      <c r="N6017" s="14" t="s">
        <v>64</v>
      </c>
      <c r="O6017" s="167">
        <v>43995</v>
      </c>
      <c r="P6017" s="14">
        <v>19.399999999999999</v>
      </c>
      <c r="Q6017" s="14">
        <f t="shared" si="195"/>
        <v>0</v>
      </c>
      <c r="R6017" s="169">
        <f t="shared" si="196"/>
        <v>0</v>
      </c>
    </row>
    <row r="6018" spans="13:18" x14ac:dyDescent="0.2">
      <c r="M6018" s="168" t="s">
        <v>63</v>
      </c>
      <c r="N6018" s="14" t="s">
        <v>64</v>
      </c>
      <c r="O6018" s="167">
        <v>43996</v>
      </c>
      <c r="P6018" s="14">
        <v>18.899999999999999</v>
      </c>
      <c r="Q6018" s="14">
        <f t="shared" si="195"/>
        <v>0</v>
      </c>
      <c r="R6018" s="169">
        <f t="shared" si="196"/>
        <v>0</v>
      </c>
    </row>
    <row r="6019" spans="13:18" x14ac:dyDescent="0.2">
      <c r="M6019" s="168" t="s">
        <v>63</v>
      </c>
      <c r="N6019" s="14" t="s">
        <v>64</v>
      </c>
      <c r="O6019" s="167">
        <v>43997</v>
      </c>
      <c r="P6019" s="14">
        <v>20.9</v>
      </c>
      <c r="Q6019" s="14">
        <f t="shared" si="195"/>
        <v>0</v>
      </c>
      <c r="R6019" s="169">
        <f t="shared" si="196"/>
        <v>0</v>
      </c>
    </row>
    <row r="6020" spans="13:18" x14ac:dyDescent="0.2">
      <c r="M6020" s="168" t="s">
        <v>63</v>
      </c>
      <c r="N6020" s="14" t="s">
        <v>64</v>
      </c>
      <c r="O6020" s="167">
        <v>43998</v>
      </c>
      <c r="P6020" s="14">
        <v>21</v>
      </c>
      <c r="Q6020" s="14">
        <f t="shared" si="195"/>
        <v>0</v>
      </c>
      <c r="R6020" s="169">
        <f t="shared" si="196"/>
        <v>0</v>
      </c>
    </row>
    <row r="6021" spans="13:18" x14ac:dyDescent="0.2">
      <c r="M6021" s="168" t="s">
        <v>63</v>
      </c>
      <c r="N6021" s="14" t="s">
        <v>64</v>
      </c>
      <c r="O6021" s="167">
        <v>43999</v>
      </c>
      <c r="P6021" s="14">
        <v>18.899999999999999</v>
      </c>
      <c r="Q6021" s="14">
        <f t="shared" si="195"/>
        <v>0</v>
      </c>
      <c r="R6021" s="169">
        <f t="shared" si="196"/>
        <v>0</v>
      </c>
    </row>
    <row r="6022" spans="13:18" x14ac:dyDescent="0.2">
      <c r="M6022" s="168" t="s">
        <v>63</v>
      </c>
      <c r="N6022" s="14" t="s">
        <v>64</v>
      </c>
      <c r="O6022" s="167">
        <v>44000</v>
      </c>
      <c r="P6022" s="14">
        <v>20.100000000000001</v>
      </c>
      <c r="Q6022" s="14">
        <f t="shared" si="195"/>
        <v>0</v>
      </c>
      <c r="R6022" s="169">
        <f t="shared" si="196"/>
        <v>0</v>
      </c>
    </row>
    <row r="6023" spans="13:18" x14ac:dyDescent="0.2">
      <c r="M6023" s="168" t="s">
        <v>63</v>
      </c>
      <c r="N6023" s="14" t="s">
        <v>64</v>
      </c>
      <c r="O6023" s="167">
        <v>44001</v>
      </c>
      <c r="P6023" s="14">
        <v>23.8</v>
      </c>
      <c r="Q6023" s="14">
        <f t="shared" si="195"/>
        <v>0</v>
      </c>
      <c r="R6023" s="169">
        <f t="shared" si="196"/>
        <v>0</v>
      </c>
    </row>
    <row r="6024" spans="13:18" x14ac:dyDescent="0.2">
      <c r="M6024" s="168" t="s">
        <v>63</v>
      </c>
      <c r="N6024" s="14" t="s">
        <v>64</v>
      </c>
      <c r="O6024" s="167">
        <v>44002</v>
      </c>
      <c r="P6024" s="14">
        <v>22.9</v>
      </c>
      <c r="Q6024" s="14">
        <f t="shared" si="195"/>
        <v>0</v>
      </c>
      <c r="R6024" s="169">
        <f t="shared" si="196"/>
        <v>0</v>
      </c>
    </row>
    <row r="6025" spans="13:18" x14ac:dyDescent="0.2">
      <c r="M6025" s="168" t="s">
        <v>63</v>
      </c>
      <c r="N6025" s="14" t="s">
        <v>64</v>
      </c>
      <c r="O6025" s="167">
        <v>44003</v>
      </c>
      <c r="P6025" s="14">
        <v>21.2</v>
      </c>
      <c r="Q6025" s="14">
        <f t="shared" si="195"/>
        <v>0</v>
      </c>
      <c r="R6025" s="169">
        <f t="shared" si="196"/>
        <v>0</v>
      </c>
    </row>
    <row r="6026" spans="13:18" x14ac:dyDescent="0.2">
      <c r="M6026" s="168" t="s">
        <v>63</v>
      </c>
      <c r="N6026" s="14" t="s">
        <v>64</v>
      </c>
      <c r="O6026" s="167">
        <v>44004</v>
      </c>
      <c r="P6026" s="14">
        <v>14.1</v>
      </c>
      <c r="Q6026" s="14">
        <f t="shared" si="195"/>
        <v>2.9000000000000004</v>
      </c>
      <c r="R6026" s="169">
        <f t="shared" si="196"/>
        <v>0.96666666666666679</v>
      </c>
    </row>
    <row r="6027" spans="13:18" x14ac:dyDescent="0.2">
      <c r="M6027" s="168" t="s">
        <v>63</v>
      </c>
      <c r="N6027" s="14" t="s">
        <v>64</v>
      </c>
      <c r="O6027" s="167">
        <v>44005</v>
      </c>
      <c r="P6027" s="14">
        <v>18.8</v>
      </c>
      <c r="Q6027" s="14">
        <f t="shared" si="195"/>
        <v>0</v>
      </c>
      <c r="R6027" s="169">
        <f t="shared" si="196"/>
        <v>0.96666666666666679</v>
      </c>
    </row>
    <row r="6028" spans="13:18" x14ac:dyDescent="0.2">
      <c r="M6028" s="168" t="s">
        <v>63</v>
      </c>
      <c r="N6028" s="14" t="s">
        <v>64</v>
      </c>
      <c r="O6028" s="167">
        <v>44006</v>
      </c>
      <c r="P6028" s="14">
        <v>22.5</v>
      </c>
      <c r="Q6028" s="14">
        <f t="shared" si="195"/>
        <v>0</v>
      </c>
      <c r="R6028" s="169">
        <f t="shared" si="196"/>
        <v>0.96666666666666679</v>
      </c>
    </row>
    <row r="6029" spans="13:18" x14ac:dyDescent="0.2">
      <c r="M6029" s="168" t="s">
        <v>63</v>
      </c>
      <c r="N6029" s="14" t="s">
        <v>64</v>
      </c>
      <c r="O6029" s="167">
        <v>44007</v>
      </c>
      <c r="P6029" s="14">
        <v>22.3</v>
      </c>
      <c r="Q6029" s="14">
        <f t="shared" ref="Q6029:Q6092" si="197">IF($D$45&gt;P6029,$D$45-P6029,0)</f>
        <v>0</v>
      </c>
      <c r="R6029" s="169">
        <f t="shared" si="196"/>
        <v>0</v>
      </c>
    </row>
    <row r="6030" spans="13:18" x14ac:dyDescent="0.2">
      <c r="M6030" s="168" t="s">
        <v>63</v>
      </c>
      <c r="N6030" s="14" t="s">
        <v>64</v>
      </c>
      <c r="O6030" s="167">
        <v>44008</v>
      </c>
      <c r="P6030" s="14">
        <v>22.1</v>
      </c>
      <c r="Q6030" s="14">
        <f t="shared" si="197"/>
        <v>0</v>
      </c>
      <c r="R6030" s="169">
        <f t="shared" si="196"/>
        <v>0</v>
      </c>
    </row>
    <row r="6031" spans="13:18" x14ac:dyDescent="0.2">
      <c r="M6031" s="168" t="s">
        <v>63</v>
      </c>
      <c r="N6031" s="14" t="s">
        <v>64</v>
      </c>
      <c r="O6031" s="167">
        <v>44009</v>
      </c>
      <c r="P6031" s="14">
        <v>23.2</v>
      </c>
      <c r="Q6031" s="14">
        <f t="shared" si="197"/>
        <v>0</v>
      </c>
      <c r="R6031" s="169">
        <f t="shared" ref="R6031:R6094" si="198">AVERAGE(Q6029:Q6031)</f>
        <v>0</v>
      </c>
    </row>
    <row r="6032" spans="13:18" x14ac:dyDescent="0.2">
      <c r="M6032" s="168" t="s">
        <v>63</v>
      </c>
      <c r="N6032" s="14" t="s">
        <v>64</v>
      </c>
      <c r="O6032" s="167">
        <v>44010</v>
      </c>
      <c r="P6032" s="14">
        <v>18.2</v>
      </c>
      <c r="Q6032" s="14">
        <f t="shared" si="197"/>
        <v>0</v>
      </c>
      <c r="R6032" s="169">
        <f t="shared" si="198"/>
        <v>0</v>
      </c>
    </row>
    <row r="6033" spans="13:18" x14ac:dyDescent="0.2">
      <c r="M6033" s="168" t="s">
        <v>63</v>
      </c>
      <c r="N6033" s="14" t="s">
        <v>64</v>
      </c>
      <c r="O6033" s="167">
        <v>44011</v>
      </c>
      <c r="P6033" s="14">
        <v>16.100000000000001</v>
      </c>
      <c r="Q6033" s="14">
        <f t="shared" si="197"/>
        <v>0.89999999999999858</v>
      </c>
      <c r="R6033" s="169">
        <f t="shared" si="198"/>
        <v>0.29999999999999954</v>
      </c>
    </row>
    <row r="6034" spans="13:18" x14ac:dyDescent="0.2">
      <c r="M6034" s="168" t="s">
        <v>63</v>
      </c>
      <c r="N6034" s="14" t="s">
        <v>64</v>
      </c>
      <c r="O6034" s="167">
        <v>44012</v>
      </c>
      <c r="P6034" s="14">
        <v>14.4</v>
      </c>
      <c r="Q6034" s="14">
        <f t="shared" si="197"/>
        <v>2.5999999999999996</v>
      </c>
      <c r="R6034" s="169">
        <f t="shared" si="198"/>
        <v>1.1666666666666661</v>
      </c>
    </row>
    <row r="6035" spans="13:18" x14ac:dyDescent="0.2">
      <c r="M6035" s="168" t="s">
        <v>63</v>
      </c>
      <c r="N6035" s="14" t="s">
        <v>64</v>
      </c>
      <c r="O6035" s="167">
        <v>44013</v>
      </c>
      <c r="P6035" s="14">
        <v>12.4</v>
      </c>
      <c r="Q6035" s="14">
        <f t="shared" si="197"/>
        <v>4.5999999999999996</v>
      </c>
      <c r="R6035" s="169">
        <f t="shared" si="198"/>
        <v>2.6999999999999993</v>
      </c>
    </row>
    <row r="6036" spans="13:18" x14ac:dyDescent="0.2">
      <c r="M6036" s="168" t="s">
        <v>63</v>
      </c>
      <c r="N6036" s="14" t="s">
        <v>64</v>
      </c>
      <c r="O6036" s="167">
        <v>44014</v>
      </c>
      <c r="P6036" s="14">
        <v>12.4</v>
      </c>
      <c r="Q6036" s="14">
        <f t="shared" si="197"/>
        <v>4.5999999999999996</v>
      </c>
      <c r="R6036" s="169">
        <f t="shared" si="198"/>
        <v>3.9333333333333331</v>
      </c>
    </row>
    <row r="6037" spans="13:18" x14ac:dyDescent="0.2">
      <c r="M6037" s="168" t="s">
        <v>63</v>
      </c>
      <c r="N6037" s="14" t="s">
        <v>64</v>
      </c>
      <c r="O6037" s="167">
        <v>44015</v>
      </c>
      <c r="P6037" s="14">
        <v>9.8000000000000007</v>
      </c>
      <c r="Q6037" s="14">
        <f t="shared" si="197"/>
        <v>7.1999999999999993</v>
      </c>
      <c r="R6037" s="169">
        <f t="shared" si="198"/>
        <v>5.4666666666666659</v>
      </c>
    </row>
    <row r="6038" spans="13:18" x14ac:dyDescent="0.2">
      <c r="M6038" s="168" t="s">
        <v>63</v>
      </c>
      <c r="N6038" s="14" t="s">
        <v>64</v>
      </c>
      <c r="O6038" s="167">
        <v>44016</v>
      </c>
      <c r="P6038" s="14">
        <v>12.7</v>
      </c>
      <c r="Q6038" s="14">
        <f t="shared" si="197"/>
        <v>4.3000000000000007</v>
      </c>
      <c r="R6038" s="169">
        <f t="shared" si="198"/>
        <v>5.3666666666666671</v>
      </c>
    </row>
    <row r="6039" spans="13:18" x14ac:dyDescent="0.2">
      <c r="M6039" s="168" t="s">
        <v>63</v>
      </c>
      <c r="N6039" s="14" t="s">
        <v>64</v>
      </c>
      <c r="O6039" s="167">
        <v>44017</v>
      </c>
      <c r="P6039" s="14">
        <v>12.1</v>
      </c>
      <c r="Q6039" s="14">
        <f t="shared" si="197"/>
        <v>4.9000000000000004</v>
      </c>
      <c r="R6039" s="169">
        <f t="shared" si="198"/>
        <v>5.4666666666666659</v>
      </c>
    </row>
    <row r="6040" spans="13:18" x14ac:dyDescent="0.2">
      <c r="M6040" s="168" t="s">
        <v>63</v>
      </c>
      <c r="N6040" s="14" t="s">
        <v>64</v>
      </c>
      <c r="O6040" s="167">
        <v>44018</v>
      </c>
      <c r="P6040" s="14">
        <v>11.7</v>
      </c>
      <c r="Q6040" s="14">
        <f t="shared" si="197"/>
        <v>5.3000000000000007</v>
      </c>
      <c r="R6040" s="169">
        <f t="shared" si="198"/>
        <v>4.8333333333333339</v>
      </c>
    </row>
    <row r="6041" spans="13:18" x14ac:dyDescent="0.2">
      <c r="M6041" s="168" t="s">
        <v>63</v>
      </c>
      <c r="N6041" s="14" t="s">
        <v>64</v>
      </c>
      <c r="O6041" s="167">
        <v>44019</v>
      </c>
      <c r="P6041" s="14">
        <v>10.6</v>
      </c>
      <c r="Q6041" s="14">
        <f t="shared" si="197"/>
        <v>6.4</v>
      </c>
      <c r="R6041" s="169">
        <f t="shared" si="198"/>
        <v>5.5333333333333341</v>
      </c>
    </row>
    <row r="6042" spans="13:18" x14ac:dyDescent="0.2">
      <c r="M6042" s="168" t="s">
        <v>63</v>
      </c>
      <c r="N6042" s="14" t="s">
        <v>64</v>
      </c>
      <c r="O6042" s="167">
        <v>44020</v>
      </c>
      <c r="P6042" s="14">
        <v>12.3</v>
      </c>
      <c r="Q6042" s="14">
        <f t="shared" si="197"/>
        <v>4.6999999999999993</v>
      </c>
      <c r="R6042" s="169">
        <f t="shared" si="198"/>
        <v>5.4666666666666659</v>
      </c>
    </row>
    <row r="6043" spans="13:18" x14ac:dyDescent="0.2">
      <c r="M6043" s="168" t="s">
        <v>63</v>
      </c>
      <c r="N6043" s="14" t="s">
        <v>64</v>
      </c>
      <c r="O6043" s="167">
        <v>44021</v>
      </c>
      <c r="P6043" s="14">
        <v>13.7</v>
      </c>
      <c r="Q6043" s="14">
        <f t="shared" si="197"/>
        <v>3.3000000000000007</v>
      </c>
      <c r="R6043" s="169">
        <f t="shared" si="198"/>
        <v>4.8</v>
      </c>
    </row>
    <row r="6044" spans="13:18" x14ac:dyDescent="0.2">
      <c r="M6044" s="168" t="s">
        <v>63</v>
      </c>
      <c r="N6044" s="14" t="s">
        <v>64</v>
      </c>
      <c r="O6044" s="167">
        <v>44022</v>
      </c>
      <c r="P6044" s="14">
        <v>12.9</v>
      </c>
      <c r="Q6044" s="14">
        <f t="shared" si="197"/>
        <v>4.0999999999999996</v>
      </c>
      <c r="R6044" s="169">
        <f t="shared" si="198"/>
        <v>4.0333333333333332</v>
      </c>
    </row>
    <row r="6045" spans="13:18" x14ac:dyDescent="0.2">
      <c r="M6045" s="168" t="s">
        <v>63</v>
      </c>
      <c r="N6045" s="14" t="s">
        <v>64</v>
      </c>
      <c r="O6045" s="167">
        <v>44023</v>
      </c>
      <c r="P6045" s="14">
        <v>13.1</v>
      </c>
      <c r="Q6045" s="14">
        <f t="shared" si="197"/>
        <v>3.9000000000000004</v>
      </c>
      <c r="R6045" s="169">
        <f t="shared" si="198"/>
        <v>3.7666666666666671</v>
      </c>
    </row>
    <row r="6046" spans="13:18" x14ac:dyDescent="0.2">
      <c r="M6046" s="168" t="s">
        <v>63</v>
      </c>
      <c r="N6046" s="14" t="s">
        <v>64</v>
      </c>
      <c r="O6046" s="167">
        <v>44024</v>
      </c>
      <c r="P6046" s="14">
        <v>13.8</v>
      </c>
      <c r="Q6046" s="14">
        <f t="shared" si="197"/>
        <v>3.1999999999999993</v>
      </c>
      <c r="R6046" s="169">
        <f t="shared" si="198"/>
        <v>3.7333333333333329</v>
      </c>
    </row>
    <row r="6047" spans="13:18" x14ac:dyDescent="0.2">
      <c r="M6047" s="168" t="s">
        <v>63</v>
      </c>
      <c r="N6047" s="14" t="s">
        <v>64</v>
      </c>
      <c r="O6047" s="167">
        <v>44025</v>
      </c>
      <c r="P6047" s="14">
        <v>13.9</v>
      </c>
      <c r="Q6047" s="14">
        <f t="shared" si="197"/>
        <v>3.0999999999999996</v>
      </c>
      <c r="R6047" s="169">
        <f t="shared" si="198"/>
        <v>3.4</v>
      </c>
    </row>
    <row r="6048" spans="13:18" x14ac:dyDescent="0.2">
      <c r="M6048" s="168" t="s">
        <v>63</v>
      </c>
      <c r="N6048" s="14" t="s">
        <v>64</v>
      </c>
      <c r="O6048" s="167">
        <v>44026</v>
      </c>
      <c r="P6048" s="14">
        <v>12.6</v>
      </c>
      <c r="Q6048" s="14">
        <f t="shared" si="197"/>
        <v>4.4000000000000004</v>
      </c>
      <c r="R6048" s="169">
        <f t="shared" si="198"/>
        <v>3.5666666666666664</v>
      </c>
    </row>
    <row r="6049" spans="13:18" x14ac:dyDescent="0.2">
      <c r="M6049" s="168" t="s">
        <v>63</v>
      </c>
      <c r="N6049" s="14" t="s">
        <v>64</v>
      </c>
      <c r="O6049" s="167">
        <v>44027</v>
      </c>
      <c r="P6049" s="14">
        <v>14.7</v>
      </c>
      <c r="Q6049" s="14">
        <f t="shared" si="197"/>
        <v>2.3000000000000007</v>
      </c>
      <c r="R6049" s="169">
        <f t="shared" si="198"/>
        <v>3.2666666666666671</v>
      </c>
    </row>
    <row r="6050" spans="13:18" x14ac:dyDescent="0.2">
      <c r="M6050" s="168" t="s">
        <v>63</v>
      </c>
      <c r="N6050" s="14" t="s">
        <v>64</v>
      </c>
      <c r="O6050" s="167">
        <v>44028</v>
      </c>
      <c r="P6050" s="14">
        <v>15.5</v>
      </c>
      <c r="Q6050" s="14">
        <f t="shared" si="197"/>
        <v>1.5</v>
      </c>
      <c r="R6050" s="169">
        <f t="shared" si="198"/>
        <v>2.7333333333333338</v>
      </c>
    </row>
    <row r="6051" spans="13:18" x14ac:dyDescent="0.2">
      <c r="M6051" s="168" t="s">
        <v>63</v>
      </c>
      <c r="N6051" s="14" t="s">
        <v>64</v>
      </c>
      <c r="O6051" s="167">
        <v>44029</v>
      </c>
      <c r="P6051" s="14">
        <v>15.7</v>
      </c>
      <c r="Q6051" s="14">
        <f t="shared" si="197"/>
        <v>1.3000000000000007</v>
      </c>
      <c r="R6051" s="169">
        <f t="shared" si="198"/>
        <v>1.7000000000000004</v>
      </c>
    </row>
    <row r="6052" spans="13:18" x14ac:dyDescent="0.2">
      <c r="M6052" s="168" t="s">
        <v>63</v>
      </c>
      <c r="N6052" s="14" t="s">
        <v>64</v>
      </c>
      <c r="O6052" s="167">
        <v>44030</v>
      </c>
      <c r="P6052" s="14">
        <v>16</v>
      </c>
      <c r="Q6052" s="14">
        <f t="shared" si="197"/>
        <v>1</v>
      </c>
      <c r="R6052" s="169">
        <f t="shared" si="198"/>
        <v>1.2666666666666668</v>
      </c>
    </row>
    <row r="6053" spans="13:18" x14ac:dyDescent="0.2">
      <c r="M6053" s="168" t="s">
        <v>63</v>
      </c>
      <c r="N6053" s="14" t="s">
        <v>64</v>
      </c>
      <c r="O6053" s="167">
        <v>44031</v>
      </c>
      <c r="P6053" s="14">
        <v>15.8</v>
      </c>
      <c r="Q6053" s="14">
        <f t="shared" si="197"/>
        <v>1.1999999999999993</v>
      </c>
      <c r="R6053" s="169">
        <f t="shared" si="198"/>
        <v>1.1666666666666667</v>
      </c>
    </row>
    <row r="6054" spans="13:18" x14ac:dyDescent="0.2">
      <c r="M6054" s="168" t="s">
        <v>63</v>
      </c>
      <c r="N6054" s="14" t="s">
        <v>64</v>
      </c>
      <c r="O6054" s="167">
        <v>44032</v>
      </c>
      <c r="P6054" s="14">
        <v>15.4</v>
      </c>
      <c r="Q6054" s="14">
        <f t="shared" si="197"/>
        <v>1.5999999999999996</v>
      </c>
      <c r="R6054" s="169">
        <f t="shared" si="198"/>
        <v>1.2666666666666664</v>
      </c>
    </row>
    <row r="6055" spans="13:18" x14ac:dyDescent="0.2">
      <c r="M6055" s="168" t="s">
        <v>63</v>
      </c>
      <c r="N6055" s="14" t="s">
        <v>64</v>
      </c>
      <c r="O6055" s="167">
        <v>44033</v>
      </c>
      <c r="P6055" s="14">
        <v>13.3</v>
      </c>
      <c r="Q6055" s="14">
        <f t="shared" si="197"/>
        <v>3.6999999999999993</v>
      </c>
      <c r="R6055" s="169">
        <f t="shared" si="198"/>
        <v>2.1666666666666661</v>
      </c>
    </row>
    <row r="6056" spans="13:18" x14ac:dyDescent="0.2">
      <c r="M6056" s="168" t="s">
        <v>63</v>
      </c>
      <c r="N6056" s="14" t="s">
        <v>64</v>
      </c>
      <c r="O6056" s="167">
        <v>44034</v>
      </c>
      <c r="P6056" s="14">
        <v>11.5</v>
      </c>
      <c r="Q6056" s="14">
        <f t="shared" si="197"/>
        <v>5.5</v>
      </c>
      <c r="R6056" s="169">
        <f t="shared" si="198"/>
        <v>3.5999999999999996</v>
      </c>
    </row>
    <row r="6057" spans="13:18" x14ac:dyDescent="0.2">
      <c r="M6057" s="168" t="s">
        <v>63</v>
      </c>
      <c r="N6057" s="14" t="s">
        <v>64</v>
      </c>
      <c r="O6057" s="167">
        <v>44035</v>
      </c>
      <c r="P6057" s="14">
        <v>12.5</v>
      </c>
      <c r="Q6057" s="14">
        <f t="shared" si="197"/>
        <v>4.5</v>
      </c>
      <c r="R6057" s="169">
        <f t="shared" si="198"/>
        <v>4.5666666666666664</v>
      </c>
    </row>
    <row r="6058" spans="13:18" x14ac:dyDescent="0.2">
      <c r="M6058" s="168" t="s">
        <v>63</v>
      </c>
      <c r="N6058" s="14" t="s">
        <v>64</v>
      </c>
      <c r="O6058" s="167">
        <v>44036</v>
      </c>
      <c r="P6058" s="14">
        <v>12.9</v>
      </c>
      <c r="Q6058" s="14">
        <f t="shared" si="197"/>
        <v>4.0999999999999996</v>
      </c>
      <c r="R6058" s="169">
        <f t="shared" si="198"/>
        <v>4.7</v>
      </c>
    </row>
    <row r="6059" spans="13:18" x14ac:dyDescent="0.2">
      <c r="M6059" s="168" t="s">
        <v>63</v>
      </c>
      <c r="N6059" s="14" t="s">
        <v>64</v>
      </c>
      <c r="O6059" s="167">
        <v>44037</v>
      </c>
      <c r="P6059" s="14">
        <v>15.6</v>
      </c>
      <c r="Q6059" s="14">
        <f t="shared" si="197"/>
        <v>1.4000000000000004</v>
      </c>
      <c r="R6059" s="169">
        <f t="shared" si="198"/>
        <v>3.3333333333333335</v>
      </c>
    </row>
    <row r="6060" spans="13:18" x14ac:dyDescent="0.2">
      <c r="M6060" s="168" t="s">
        <v>63</v>
      </c>
      <c r="N6060" s="14" t="s">
        <v>64</v>
      </c>
      <c r="O6060" s="167">
        <v>44038</v>
      </c>
      <c r="P6060" s="14">
        <v>15.3</v>
      </c>
      <c r="Q6060" s="14">
        <f t="shared" si="197"/>
        <v>1.6999999999999993</v>
      </c>
      <c r="R6060" s="169">
        <f t="shared" si="198"/>
        <v>2.4</v>
      </c>
    </row>
    <row r="6061" spans="13:18" x14ac:dyDescent="0.2">
      <c r="M6061" s="168" t="s">
        <v>63</v>
      </c>
      <c r="N6061" s="14" t="s">
        <v>64</v>
      </c>
      <c r="O6061" s="167">
        <v>44039</v>
      </c>
      <c r="P6061" s="14">
        <v>16.5</v>
      </c>
      <c r="Q6061" s="14">
        <f t="shared" si="197"/>
        <v>0.5</v>
      </c>
      <c r="R6061" s="169">
        <f t="shared" si="198"/>
        <v>1.2</v>
      </c>
    </row>
    <row r="6062" spans="13:18" x14ac:dyDescent="0.2">
      <c r="M6062" s="168" t="s">
        <v>63</v>
      </c>
      <c r="N6062" s="14" t="s">
        <v>64</v>
      </c>
      <c r="O6062" s="167">
        <v>44040</v>
      </c>
      <c r="P6062" s="14">
        <v>13.5</v>
      </c>
      <c r="Q6062" s="14">
        <f t="shared" si="197"/>
        <v>3.5</v>
      </c>
      <c r="R6062" s="169">
        <f t="shared" si="198"/>
        <v>1.8999999999999997</v>
      </c>
    </row>
    <row r="6063" spans="13:18" x14ac:dyDescent="0.2">
      <c r="M6063" s="168" t="s">
        <v>63</v>
      </c>
      <c r="N6063" s="14" t="s">
        <v>64</v>
      </c>
      <c r="O6063" s="167">
        <v>44041</v>
      </c>
      <c r="P6063" s="14">
        <v>12.6</v>
      </c>
      <c r="Q6063" s="14">
        <f t="shared" si="197"/>
        <v>4.4000000000000004</v>
      </c>
      <c r="R6063" s="169">
        <f t="shared" si="198"/>
        <v>2.8000000000000003</v>
      </c>
    </row>
    <row r="6064" spans="13:18" x14ac:dyDescent="0.2">
      <c r="M6064" s="168" t="s">
        <v>63</v>
      </c>
      <c r="N6064" s="14" t="s">
        <v>64</v>
      </c>
      <c r="O6064" s="167">
        <v>44042</v>
      </c>
      <c r="P6064" s="14">
        <v>16.3</v>
      </c>
      <c r="Q6064" s="14">
        <f t="shared" si="197"/>
        <v>0.69999999999999929</v>
      </c>
      <c r="R6064" s="169">
        <f t="shared" si="198"/>
        <v>2.8666666666666667</v>
      </c>
    </row>
    <row r="6065" spans="13:18" x14ac:dyDescent="0.2">
      <c r="M6065" s="168" t="s">
        <v>63</v>
      </c>
      <c r="N6065" s="14" t="s">
        <v>64</v>
      </c>
      <c r="O6065" s="167">
        <v>44043</v>
      </c>
      <c r="P6065" s="14">
        <v>18.7</v>
      </c>
      <c r="Q6065" s="14">
        <f t="shared" si="197"/>
        <v>0</v>
      </c>
      <c r="R6065" s="169">
        <f t="shared" si="198"/>
        <v>1.7</v>
      </c>
    </row>
    <row r="6066" spans="13:18" x14ac:dyDescent="0.2">
      <c r="M6066" s="168" t="s">
        <v>63</v>
      </c>
      <c r="N6066" s="14" t="s">
        <v>64</v>
      </c>
      <c r="O6066" s="167">
        <v>44044</v>
      </c>
      <c r="P6066" s="14">
        <v>18.600000000000001</v>
      </c>
      <c r="Q6066" s="14">
        <f t="shared" si="197"/>
        <v>0</v>
      </c>
      <c r="R6066" s="169">
        <f t="shared" si="198"/>
        <v>0.23333333333333309</v>
      </c>
    </row>
    <row r="6067" spans="13:18" x14ac:dyDescent="0.2">
      <c r="M6067" s="168" t="s">
        <v>63</v>
      </c>
      <c r="N6067" s="14" t="s">
        <v>64</v>
      </c>
      <c r="O6067" s="167">
        <v>44045</v>
      </c>
      <c r="P6067" s="14">
        <v>16.2</v>
      </c>
      <c r="Q6067" s="14">
        <f t="shared" si="197"/>
        <v>0.80000000000000071</v>
      </c>
      <c r="R6067" s="169">
        <f t="shared" si="198"/>
        <v>0.26666666666666689</v>
      </c>
    </row>
    <row r="6068" spans="13:18" x14ac:dyDescent="0.2">
      <c r="M6068" s="168" t="s">
        <v>63</v>
      </c>
      <c r="N6068" s="14" t="s">
        <v>64</v>
      </c>
      <c r="O6068" s="167">
        <v>44046</v>
      </c>
      <c r="P6068" s="14">
        <v>14.2</v>
      </c>
      <c r="Q6068" s="14">
        <f t="shared" si="197"/>
        <v>2.8000000000000007</v>
      </c>
      <c r="R6068" s="169">
        <f t="shared" si="198"/>
        <v>1.2000000000000004</v>
      </c>
    </row>
    <row r="6069" spans="13:18" x14ac:dyDescent="0.2">
      <c r="M6069" s="168" t="s">
        <v>63</v>
      </c>
      <c r="N6069" s="14" t="s">
        <v>64</v>
      </c>
      <c r="O6069" s="167">
        <v>44047</v>
      </c>
      <c r="P6069" s="14">
        <v>13.6</v>
      </c>
      <c r="Q6069" s="14">
        <f t="shared" si="197"/>
        <v>3.4000000000000004</v>
      </c>
      <c r="R6069" s="169">
        <f t="shared" si="198"/>
        <v>2.3333333333333339</v>
      </c>
    </row>
    <row r="6070" spans="13:18" x14ac:dyDescent="0.2">
      <c r="M6070" s="168" t="s">
        <v>63</v>
      </c>
      <c r="N6070" s="14" t="s">
        <v>64</v>
      </c>
      <c r="O6070" s="167">
        <v>44048</v>
      </c>
      <c r="P6070" s="14">
        <v>13.1</v>
      </c>
      <c r="Q6070" s="14">
        <f t="shared" si="197"/>
        <v>3.9000000000000004</v>
      </c>
      <c r="R6070" s="169">
        <f t="shared" si="198"/>
        <v>3.3666666666666671</v>
      </c>
    </row>
    <row r="6071" spans="13:18" x14ac:dyDescent="0.2">
      <c r="M6071" s="168" t="s">
        <v>63</v>
      </c>
      <c r="N6071" s="14" t="s">
        <v>64</v>
      </c>
      <c r="O6071" s="167">
        <v>44049</v>
      </c>
      <c r="P6071" s="14">
        <v>17.5</v>
      </c>
      <c r="Q6071" s="14">
        <f t="shared" si="197"/>
        <v>0</v>
      </c>
      <c r="R6071" s="169">
        <f t="shared" si="198"/>
        <v>2.4333333333333336</v>
      </c>
    </row>
    <row r="6072" spans="13:18" x14ac:dyDescent="0.2">
      <c r="M6072" s="168" t="s">
        <v>63</v>
      </c>
      <c r="N6072" s="14" t="s">
        <v>64</v>
      </c>
      <c r="O6072" s="167">
        <v>44050</v>
      </c>
      <c r="P6072" s="14">
        <v>19.2</v>
      </c>
      <c r="Q6072" s="14">
        <f t="shared" si="197"/>
        <v>0</v>
      </c>
      <c r="R6072" s="169">
        <f t="shared" si="198"/>
        <v>1.3</v>
      </c>
    </row>
    <row r="6073" spans="13:18" x14ac:dyDescent="0.2">
      <c r="M6073" s="168" t="s">
        <v>63</v>
      </c>
      <c r="N6073" s="14" t="s">
        <v>64</v>
      </c>
      <c r="O6073" s="167">
        <v>44051</v>
      </c>
      <c r="P6073" s="14">
        <v>20.6</v>
      </c>
      <c r="Q6073" s="14">
        <f t="shared" si="197"/>
        <v>0</v>
      </c>
      <c r="R6073" s="169">
        <f t="shared" si="198"/>
        <v>0</v>
      </c>
    </row>
    <row r="6074" spans="13:18" x14ac:dyDescent="0.2">
      <c r="M6074" s="168" t="s">
        <v>63</v>
      </c>
      <c r="N6074" s="14" t="s">
        <v>64</v>
      </c>
      <c r="O6074" s="167">
        <v>44052</v>
      </c>
      <c r="P6074" s="14">
        <v>18.100000000000001</v>
      </c>
      <c r="Q6074" s="14">
        <f t="shared" si="197"/>
        <v>0</v>
      </c>
      <c r="R6074" s="169">
        <f t="shared" si="198"/>
        <v>0</v>
      </c>
    </row>
    <row r="6075" spans="13:18" x14ac:dyDescent="0.2">
      <c r="M6075" s="168" t="s">
        <v>63</v>
      </c>
      <c r="N6075" s="14" t="s">
        <v>64</v>
      </c>
      <c r="O6075" s="167">
        <v>44053</v>
      </c>
      <c r="P6075" s="14">
        <v>17.8</v>
      </c>
      <c r="Q6075" s="14">
        <f t="shared" si="197"/>
        <v>0</v>
      </c>
      <c r="R6075" s="169">
        <f t="shared" si="198"/>
        <v>0</v>
      </c>
    </row>
    <row r="6076" spans="13:18" x14ac:dyDescent="0.2">
      <c r="M6076" s="168" t="s">
        <v>63</v>
      </c>
      <c r="N6076" s="14" t="s">
        <v>64</v>
      </c>
      <c r="O6076" s="167">
        <v>44054</v>
      </c>
      <c r="P6076" s="14">
        <v>19.2</v>
      </c>
      <c r="Q6076" s="14">
        <f t="shared" si="197"/>
        <v>0</v>
      </c>
      <c r="R6076" s="169">
        <f t="shared" si="198"/>
        <v>0</v>
      </c>
    </row>
    <row r="6077" spans="13:18" x14ac:dyDescent="0.2">
      <c r="M6077" s="168" t="s">
        <v>63</v>
      </c>
      <c r="N6077" s="14" t="s">
        <v>64</v>
      </c>
      <c r="O6077" s="167">
        <v>44055</v>
      </c>
      <c r="P6077" s="14">
        <v>20.100000000000001</v>
      </c>
      <c r="Q6077" s="14">
        <f t="shared" si="197"/>
        <v>0</v>
      </c>
      <c r="R6077" s="169">
        <f t="shared" si="198"/>
        <v>0</v>
      </c>
    </row>
    <row r="6078" spans="13:18" x14ac:dyDescent="0.2">
      <c r="M6078" s="168" t="s">
        <v>63</v>
      </c>
      <c r="N6078" s="14" t="s">
        <v>64</v>
      </c>
      <c r="O6078" s="167">
        <v>44056</v>
      </c>
      <c r="P6078" s="14">
        <v>19.3</v>
      </c>
      <c r="Q6078" s="14">
        <f t="shared" si="197"/>
        <v>0</v>
      </c>
      <c r="R6078" s="169">
        <f t="shared" si="198"/>
        <v>0</v>
      </c>
    </row>
    <row r="6079" spans="13:18" x14ac:dyDescent="0.2">
      <c r="M6079" s="168" t="s">
        <v>63</v>
      </c>
      <c r="N6079" s="14" t="s">
        <v>64</v>
      </c>
      <c r="O6079" s="167">
        <v>44057</v>
      </c>
      <c r="P6079" s="14">
        <v>19.100000000000001</v>
      </c>
      <c r="Q6079" s="14">
        <f t="shared" si="197"/>
        <v>0</v>
      </c>
      <c r="R6079" s="169">
        <f t="shared" si="198"/>
        <v>0</v>
      </c>
    </row>
    <row r="6080" spans="13:18" x14ac:dyDescent="0.2">
      <c r="M6080" s="168" t="s">
        <v>63</v>
      </c>
      <c r="N6080" s="14" t="s">
        <v>64</v>
      </c>
      <c r="O6080" s="167">
        <v>44058</v>
      </c>
      <c r="P6080" s="14">
        <v>19.7</v>
      </c>
      <c r="Q6080" s="14">
        <f t="shared" si="197"/>
        <v>0</v>
      </c>
      <c r="R6080" s="169">
        <f t="shared" si="198"/>
        <v>0</v>
      </c>
    </row>
    <row r="6081" spans="13:18" x14ac:dyDescent="0.2">
      <c r="M6081" s="168" t="s">
        <v>63</v>
      </c>
      <c r="N6081" s="14" t="s">
        <v>64</v>
      </c>
      <c r="O6081" s="167">
        <v>44059</v>
      </c>
      <c r="P6081" s="14">
        <v>20.100000000000001</v>
      </c>
      <c r="Q6081" s="14">
        <f t="shared" si="197"/>
        <v>0</v>
      </c>
      <c r="R6081" s="169">
        <f t="shared" si="198"/>
        <v>0</v>
      </c>
    </row>
    <row r="6082" spans="13:18" x14ac:dyDescent="0.2">
      <c r="M6082" s="168" t="s">
        <v>63</v>
      </c>
      <c r="N6082" s="14" t="s">
        <v>64</v>
      </c>
      <c r="O6082" s="167">
        <v>44060</v>
      </c>
      <c r="P6082" s="14">
        <v>19.399999999999999</v>
      </c>
      <c r="Q6082" s="14">
        <f t="shared" si="197"/>
        <v>0</v>
      </c>
      <c r="R6082" s="169">
        <f t="shared" si="198"/>
        <v>0</v>
      </c>
    </row>
    <row r="6083" spans="13:18" x14ac:dyDescent="0.2">
      <c r="M6083" s="168" t="s">
        <v>63</v>
      </c>
      <c r="N6083" s="14" t="s">
        <v>64</v>
      </c>
      <c r="O6083" s="167">
        <v>44061</v>
      </c>
      <c r="P6083" s="14">
        <v>19.7</v>
      </c>
      <c r="Q6083" s="14">
        <f t="shared" si="197"/>
        <v>0</v>
      </c>
      <c r="R6083" s="169">
        <f t="shared" si="198"/>
        <v>0</v>
      </c>
    </row>
    <row r="6084" spans="13:18" x14ac:dyDescent="0.2">
      <c r="M6084" s="168" t="s">
        <v>63</v>
      </c>
      <c r="N6084" s="14" t="s">
        <v>64</v>
      </c>
      <c r="O6084" s="167">
        <v>44063</v>
      </c>
      <c r="P6084" s="14">
        <v>18.7</v>
      </c>
      <c r="Q6084" s="14">
        <f t="shared" si="197"/>
        <v>0</v>
      </c>
      <c r="R6084" s="169">
        <f t="shared" si="198"/>
        <v>0</v>
      </c>
    </row>
    <row r="6085" spans="13:18" x14ac:dyDescent="0.2">
      <c r="M6085" s="168" t="s">
        <v>63</v>
      </c>
      <c r="N6085" s="14" t="s">
        <v>64</v>
      </c>
      <c r="O6085" s="167">
        <v>44064</v>
      </c>
      <c r="P6085" s="14">
        <v>17.100000000000001</v>
      </c>
      <c r="Q6085" s="14">
        <f t="shared" si="197"/>
        <v>0</v>
      </c>
      <c r="R6085" s="169">
        <f t="shared" si="198"/>
        <v>0</v>
      </c>
    </row>
    <row r="6086" spans="13:18" x14ac:dyDescent="0.2">
      <c r="M6086" s="168" t="s">
        <v>63</v>
      </c>
      <c r="N6086" s="14" t="s">
        <v>64</v>
      </c>
      <c r="O6086" s="167">
        <v>44065</v>
      </c>
      <c r="P6086" s="14">
        <v>17.5</v>
      </c>
      <c r="Q6086" s="14">
        <f t="shared" si="197"/>
        <v>0</v>
      </c>
      <c r="R6086" s="169">
        <f t="shared" si="198"/>
        <v>0</v>
      </c>
    </row>
    <row r="6087" spans="13:18" x14ac:dyDescent="0.2">
      <c r="M6087" s="168" t="s">
        <v>63</v>
      </c>
      <c r="N6087" s="14" t="s">
        <v>64</v>
      </c>
      <c r="O6087" s="167">
        <v>44066</v>
      </c>
      <c r="P6087" s="14">
        <v>15.3</v>
      </c>
      <c r="Q6087" s="14">
        <f t="shared" si="197"/>
        <v>1.6999999999999993</v>
      </c>
      <c r="R6087" s="169">
        <f t="shared" si="198"/>
        <v>0.56666666666666643</v>
      </c>
    </row>
    <row r="6088" spans="13:18" x14ac:dyDescent="0.2">
      <c r="M6088" s="168" t="s">
        <v>63</v>
      </c>
      <c r="N6088" s="14" t="s">
        <v>64</v>
      </c>
      <c r="O6088" s="167">
        <v>44067</v>
      </c>
      <c r="P6088" s="14">
        <v>11.2</v>
      </c>
      <c r="Q6088" s="14">
        <f t="shared" si="197"/>
        <v>5.8000000000000007</v>
      </c>
      <c r="R6088" s="169">
        <f t="shared" si="198"/>
        <v>2.5</v>
      </c>
    </row>
    <row r="6089" spans="13:18" x14ac:dyDescent="0.2">
      <c r="M6089" s="168" t="s">
        <v>63</v>
      </c>
      <c r="N6089" s="14" t="s">
        <v>64</v>
      </c>
      <c r="O6089" s="167">
        <v>44068</v>
      </c>
      <c r="P6089" s="14">
        <v>10.8</v>
      </c>
      <c r="Q6089" s="14">
        <f t="shared" si="197"/>
        <v>6.1999999999999993</v>
      </c>
      <c r="R6089" s="169">
        <f t="shared" si="198"/>
        <v>4.5666666666666664</v>
      </c>
    </row>
    <row r="6090" spans="13:18" x14ac:dyDescent="0.2">
      <c r="M6090" s="168" t="s">
        <v>63</v>
      </c>
      <c r="N6090" s="14" t="s">
        <v>64</v>
      </c>
      <c r="O6090" s="167">
        <v>44069</v>
      </c>
      <c r="P6090" s="14">
        <v>10.7</v>
      </c>
      <c r="Q6090" s="14">
        <f t="shared" si="197"/>
        <v>6.3000000000000007</v>
      </c>
      <c r="R6090" s="169">
        <f t="shared" si="198"/>
        <v>6.1000000000000005</v>
      </c>
    </row>
    <row r="6091" spans="13:18" x14ac:dyDescent="0.2">
      <c r="M6091" s="168" t="s">
        <v>63</v>
      </c>
      <c r="N6091" s="14" t="s">
        <v>64</v>
      </c>
      <c r="O6091" s="167">
        <v>44070</v>
      </c>
      <c r="P6091" s="14">
        <v>11.9</v>
      </c>
      <c r="Q6091" s="14">
        <f t="shared" si="197"/>
        <v>5.0999999999999996</v>
      </c>
      <c r="R6091" s="169">
        <f t="shared" si="198"/>
        <v>5.8666666666666671</v>
      </c>
    </row>
    <row r="6092" spans="13:18" x14ac:dyDescent="0.2">
      <c r="M6092" s="168" t="s">
        <v>63</v>
      </c>
      <c r="N6092" s="14" t="s">
        <v>64</v>
      </c>
      <c r="O6092" s="167">
        <v>44071</v>
      </c>
      <c r="P6092" s="14">
        <v>12.1</v>
      </c>
      <c r="Q6092" s="14">
        <f t="shared" si="197"/>
        <v>4.9000000000000004</v>
      </c>
      <c r="R6092" s="169">
        <f t="shared" si="198"/>
        <v>5.4333333333333336</v>
      </c>
    </row>
    <row r="6093" spans="13:18" x14ac:dyDescent="0.2">
      <c r="M6093" s="168" t="s">
        <v>63</v>
      </c>
      <c r="N6093" s="14" t="s">
        <v>64</v>
      </c>
      <c r="O6093" s="167">
        <v>44072</v>
      </c>
      <c r="P6093" s="14">
        <v>11.3</v>
      </c>
      <c r="Q6093" s="14">
        <f t="shared" ref="Q6093:Q6156" si="199">IF($D$45&gt;P6093,$D$45-P6093,0)</f>
        <v>5.6999999999999993</v>
      </c>
      <c r="R6093" s="169">
        <f t="shared" si="198"/>
        <v>5.2333333333333334</v>
      </c>
    </row>
    <row r="6094" spans="13:18" x14ac:dyDescent="0.2">
      <c r="M6094" s="168" t="s">
        <v>63</v>
      </c>
      <c r="N6094" s="14" t="s">
        <v>64</v>
      </c>
      <c r="O6094" s="167">
        <v>44073</v>
      </c>
      <c r="P6094" s="14">
        <v>9.6999999999999993</v>
      </c>
      <c r="Q6094" s="14">
        <f t="shared" si="199"/>
        <v>7.3000000000000007</v>
      </c>
      <c r="R6094" s="169">
        <f t="shared" si="198"/>
        <v>5.9666666666666659</v>
      </c>
    </row>
    <row r="6095" spans="13:18" x14ac:dyDescent="0.2">
      <c r="M6095" s="168" t="s">
        <v>63</v>
      </c>
      <c r="N6095" s="14" t="s">
        <v>64</v>
      </c>
      <c r="O6095" s="167">
        <v>44074</v>
      </c>
      <c r="P6095" s="14">
        <v>9.1999999999999993</v>
      </c>
      <c r="Q6095" s="14">
        <f t="shared" si="199"/>
        <v>7.8000000000000007</v>
      </c>
      <c r="R6095" s="169">
        <f t="shared" ref="R6095:R6158" si="200">AVERAGE(Q6093:Q6095)</f>
        <v>6.9333333333333336</v>
      </c>
    </row>
    <row r="6096" spans="13:18" x14ac:dyDescent="0.2">
      <c r="M6096" s="168" t="s">
        <v>63</v>
      </c>
      <c r="N6096" s="14" t="s">
        <v>64</v>
      </c>
      <c r="O6096" s="167">
        <v>44075</v>
      </c>
      <c r="P6096" s="14">
        <v>10.5</v>
      </c>
      <c r="Q6096" s="14">
        <f t="shared" si="199"/>
        <v>6.5</v>
      </c>
      <c r="R6096" s="169">
        <f t="shared" si="200"/>
        <v>7.2</v>
      </c>
    </row>
    <row r="6097" spans="13:18" x14ac:dyDescent="0.2">
      <c r="M6097" s="168" t="s">
        <v>63</v>
      </c>
      <c r="N6097" s="14" t="s">
        <v>64</v>
      </c>
      <c r="O6097" s="167">
        <v>44076</v>
      </c>
      <c r="P6097" s="14">
        <v>11.6</v>
      </c>
      <c r="Q6097" s="14">
        <f t="shared" si="199"/>
        <v>5.4</v>
      </c>
      <c r="R6097" s="169">
        <f t="shared" si="200"/>
        <v>6.5666666666666673</v>
      </c>
    </row>
    <row r="6098" spans="13:18" x14ac:dyDescent="0.2">
      <c r="M6098" s="168" t="s">
        <v>63</v>
      </c>
      <c r="N6098" s="14" t="s">
        <v>64</v>
      </c>
      <c r="O6098" s="167">
        <v>44077</v>
      </c>
      <c r="P6098" s="14">
        <v>11.8</v>
      </c>
      <c r="Q6098" s="14">
        <f t="shared" si="199"/>
        <v>5.1999999999999993</v>
      </c>
      <c r="R6098" s="169">
        <f t="shared" si="200"/>
        <v>5.7</v>
      </c>
    </row>
    <row r="6099" spans="13:18" x14ac:dyDescent="0.2">
      <c r="M6099" s="168" t="s">
        <v>63</v>
      </c>
      <c r="N6099" s="14" t="s">
        <v>64</v>
      </c>
      <c r="O6099" s="167">
        <v>44078</v>
      </c>
      <c r="P6099" s="14">
        <v>14</v>
      </c>
      <c r="Q6099" s="14">
        <f t="shared" si="199"/>
        <v>3</v>
      </c>
      <c r="R6099" s="169">
        <f t="shared" si="200"/>
        <v>4.5333333333333332</v>
      </c>
    </row>
    <row r="6100" spans="13:18" x14ac:dyDescent="0.2">
      <c r="M6100" s="168" t="s">
        <v>63</v>
      </c>
      <c r="N6100" s="14" t="s">
        <v>64</v>
      </c>
      <c r="O6100" s="167">
        <v>44079</v>
      </c>
      <c r="P6100" s="14">
        <v>11.7</v>
      </c>
      <c r="Q6100" s="14">
        <f t="shared" si="199"/>
        <v>5.3000000000000007</v>
      </c>
      <c r="R6100" s="169">
        <f t="shared" si="200"/>
        <v>4.5</v>
      </c>
    </row>
    <row r="6101" spans="13:18" x14ac:dyDescent="0.2">
      <c r="M6101" s="168" t="s">
        <v>63</v>
      </c>
      <c r="N6101" s="14" t="s">
        <v>64</v>
      </c>
      <c r="O6101" s="167">
        <v>44080</v>
      </c>
      <c r="P6101" s="14">
        <v>8.9</v>
      </c>
      <c r="Q6101" s="14">
        <f t="shared" si="199"/>
        <v>8.1</v>
      </c>
      <c r="R6101" s="169">
        <f t="shared" si="200"/>
        <v>5.4666666666666659</v>
      </c>
    </row>
    <row r="6102" spans="13:18" x14ac:dyDescent="0.2">
      <c r="M6102" s="168" t="s">
        <v>63</v>
      </c>
      <c r="N6102" s="14" t="s">
        <v>64</v>
      </c>
      <c r="O6102" s="167">
        <v>44081</v>
      </c>
      <c r="P6102" s="14">
        <v>10</v>
      </c>
      <c r="Q6102" s="14">
        <f t="shared" si="199"/>
        <v>7</v>
      </c>
      <c r="R6102" s="169">
        <f t="shared" si="200"/>
        <v>6.8</v>
      </c>
    </row>
    <row r="6103" spans="13:18" x14ac:dyDescent="0.2">
      <c r="M6103" s="168" t="s">
        <v>63</v>
      </c>
      <c r="N6103" s="14" t="s">
        <v>64</v>
      </c>
      <c r="O6103" s="167">
        <v>44082</v>
      </c>
      <c r="P6103" s="14">
        <v>13.7</v>
      </c>
      <c r="Q6103" s="14">
        <f t="shared" si="199"/>
        <v>3.3000000000000007</v>
      </c>
      <c r="R6103" s="169">
        <f t="shared" si="200"/>
        <v>6.1333333333333329</v>
      </c>
    </row>
    <row r="6104" spans="13:18" x14ac:dyDescent="0.2">
      <c r="M6104" s="168" t="s">
        <v>63</v>
      </c>
      <c r="N6104" s="14" t="s">
        <v>64</v>
      </c>
      <c r="O6104" s="167">
        <v>44083</v>
      </c>
      <c r="P6104" s="14">
        <v>12.2</v>
      </c>
      <c r="Q6104" s="14">
        <f t="shared" si="199"/>
        <v>4.8000000000000007</v>
      </c>
      <c r="R6104" s="169">
        <f t="shared" si="200"/>
        <v>5.0333333333333341</v>
      </c>
    </row>
    <row r="6105" spans="13:18" x14ac:dyDescent="0.2">
      <c r="M6105" s="168" t="s">
        <v>63</v>
      </c>
      <c r="N6105" s="14" t="s">
        <v>64</v>
      </c>
      <c r="O6105" s="167">
        <v>44084</v>
      </c>
      <c r="P6105" s="14">
        <v>9.5</v>
      </c>
      <c r="Q6105" s="14">
        <f t="shared" si="199"/>
        <v>7.5</v>
      </c>
      <c r="R6105" s="169">
        <f t="shared" si="200"/>
        <v>5.2</v>
      </c>
    </row>
    <row r="6106" spans="13:18" x14ac:dyDescent="0.2">
      <c r="M6106" s="168" t="s">
        <v>63</v>
      </c>
      <c r="N6106" s="14" t="s">
        <v>64</v>
      </c>
      <c r="O6106" s="167">
        <v>44085</v>
      </c>
      <c r="P6106" s="14">
        <v>9.6</v>
      </c>
      <c r="Q6106" s="14">
        <f t="shared" si="199"/>
        <v>7.4</v>
      </c>
      <c r="R6106" s="169">
        <f t="shared" si="200"/>
        <v>6.5666666666666673</v>
      </c>
    </row>
    <row r="6107" spans="13:18" x14ac:dyDescent="0.2">
      <c r="M6107" s="168" t="s">
        <v>63</v>
      </c>
      <c r="N6107" s="14" t="s">
        <v>64</v>
      </c>
      <c r="O6107" s="167">
        <v>44086</v>
      </c>
      <c r="P6107" s="14">
        <v>10.7</v>
      </c>
      <c r="Q6107" s="14">
        <f t="shared" si="199"/>
        <v>6.3000000000000007</v>
      </c>
      <c r="R6107" s="169">
        <f t="shared" si="200"/>
        <v>7.0666666666666673</v>
      </c>
    </row>
    <row r="6108" spans="13:18" x14ac:dyDescent="0.2">
      <c r="M6108" s="168" t="s">
        <v>63</v>
      </c>
      <c r="N6108" s="14" t="s">
        <v>64</v>
      </c>
      <c r="O6108" s="167">
        <v>44087</v>
      </c>
      <c r="P6108" s="14">
        <v>10.8</v>
      </c>
      <c r="Q6108" s="14">
        <f t="shared" si="199"/>
        <v>6.1999999999999993</v>
      </c>
      <c r="R6108" s="169">
        <f t="shared" si="200"/>
        <v>6.6333333333333329</v>
      </c>
    </row>
    <row r="6109" spans="13:18" x14ac:dyDescent="0.2">
      <c r="M6109" s="168" t="s">
        <v>63</v>
      </c>
      <c r="N6109" s="14" t="s">
        <v>64</v>
      </c>
      <c r="O6109" s="167">
        <v>44088</v>
      </c>
      <c r="P6109" s="14">
        <v>15.5</v>
      </c>
      <c r="Q6109" s="14">
        <f t="shared" si="199"/>
        <v>1.5</v>
      </c>
      <c r="R6109" s="169">
        <f t="shared" si="200"/>
        <v>4.666666666666667</v>
      </c>
    </row>
    <row r="6110" spans="13:18" x14ac:dyDescent="0.2">
      <c r="M6110" s="168" t="s">
        <v>63</v>
      </c>
      <c r="N6110" s="14" t="s">
        <v>64</v>
      </c>
      <c r="O6110" s="167">
        <v>44089</v>
      </c>
      <c r="P6110" s="14">
        <v>15</v>
      </c>
      <c r="Q6110" s="14">
        <f t="shared" si="199"/>
        <v>2</v>
      </c>
      <c r="R6110" s="169">
        <f t="shared" si="200"/>
        <v>3.2333333333333329</v>
      </c>
    </row>
    <row r="6111" spans="13:18" x14ac:dyDescent="0.2">
      <c r="M6111" s="168" t="s">
        <v>63</v>
      </c>
      <c r="N6111" s="14" t="s">
        <v>64</v>
      </c>
      <c r="O6111" s="167">
        <v>44090</v>
      </c>
      <c r="P6111" s="14">
        <v>11</v>
      </c>
      <c r="Q6111" s="14">
        <f t="shared" si="199"/>
        <v>6</v>
      </c>
      <c r="R6111" s="169">
        <f t="shared" si="200"/>
        <v>3.1666666666666665</v>
      </c>
    </row>
    <row r="6112" spans="13:18" x14ac:dyDescent="0.2">
      <c r="M6112" s="168" t="s">
        <v>63</v>
      </c>
      <c r="N6112" s="14" t="s">
        <v>64</v>
      </c>
      <c r="O6112" s="167">
        <v>44091</v>
      </c>
      <c r="P6112" s="14">
        <v>8.4</v>
      </c>
      <c r="Q6112" s="14">
        <f t="shared" si="199"/>
        <v>8.6</v>
      </c>
      <c r="R6112" s="169">
        <f t="shared" si="200"/>
        <v>5.5333333333333341</v>
      </c>
    </row>
    <row r="6113" spans="13:18" x14ac:dyDescent="0.2">
      <c r="M6113" s="168" t="s">
        <v>63</v>
      </c>
      <c r="N6113" s="14" t="s">
        <v>64</v>
      </c>
      <c r="O6113" s="167">
        <v>44092</v>
      </c>
      <c r="P6113" s="14">
        <v>11.8</v>
      </c>
      <c r="Q6113" s="14">
        <f t="shared" si="199"/>
        <v>5.1999999999999993</v>
      </c>
      <c r="R6113" s="169">
        <f t="shared" si="200"/>
        <v>6.5999999999999988</v>
      </c>
    </row>
    <row r="6114" spans="13:18" x14ac:dyDescent="0.2">
      <c r="M6114" s="168" t="s">
        <v>63</v>
      </c>
      <c r="N6114" s="14" t="s">
        <v>64</v>
      </c>
      <c r="O6114" s="167">
        <v>44093</v>
      </c>
      <c r="P6114" s="14">
        <v>8.4</v>
      </c>
      <c r="Q6114" s="14">
        <f t="shared" si="199"/>
        <v>8.6</v>
      </c>
      <c r="R6114" s="169">
        <f t="shared" si="200"/>
        <v>7.4666666666666659</v>
      </c>
    </row>
    <row r="6115" spans="13:18" x14ac:dyDescent="0.2">
      <c r="M6115" s="168" t="s">
        <v>63</v>
      </c>
      <c r="N6115" s="14" t="s">
        <v>64</v>
      </c>
      <c r="O6115" s="167">
        <v>44094</v>
      </c>
      <c r="P6115" s="14">
        <v>10.199999999999999</v>
      </c>
      <c r="Q6115" s="14">
        <f t="shared" si="199"/>
        <v>6.8000000000000007</v>
      </c>
      <c r="R6115" s="169">
        <f t="shared" si="200"/>
        <v>6.8666666666666671</v>
      </c>
    </row>
    <row r="6116" spans="13:18" x14ac:dyDescent="0.2">
      <c r="M6116" s="168" t="s">
        <v>63</v>
      </c>
      <c r="N6116" s="14" t="s">
        <v>64</v>
      </c>
      <c r="O6116" s="167">
        <v>44095</v>
      </c>
      <c r="P6116" s="14">
        <v>14</v>
      </c>
      <c r="Q6116" s="14">
        <f t="shared" si="199"/>
        <v>3</v>
      </c>
      <c r="R6116" s="169">
        <f t="shared" si="200"/>
        <v>6.1333333333333329</v>
      </c>
    </row>
    <row r="6117" spans="13:18" x14ac:dyDescent="0.2">
      <c r="M6117" s="168" t="s">
        <v>63</v>
      </c>
      <c r="N6117" s="14" t="s">
        <v>64</v>
      </c>
      <c r="O6117" s="167">
        <v>44096</v>
      </c>
      <c r="P6117" s="14">
        <v>13</v>
      </c>
      <c r="Q6117" s="14">
        <f t="shared" si="199"/>
        <v>4</v>
      </c>
      <c r="R6117" s="169">
        <f t="shared" si="200"/>
        <v>4.6000000000000005</v>
      </c>
    </row>
    <row r="6118" spans="13:18" x14ac:dyDescent="0.2">
      <c r="M6118" s="168" t="s">
        <v>63</v>
      </c>
      <c r="N6118" s="14" t="s">
        <v>64</v>
      </c>
      <c r="O6118" s="167">
        <v>44097</v>
      </c>
      <c r="P6118" s="14">
        <v>13.9</v>
      </c>
      <c r="Q6118" s="14">
        <f t="shared" si="199"/>
        <v>3.0999999999999996</v>
      </c>
      <c r="R6118" s="169">
        <f t="shared" si="200"/>
        <v>3.3666666666666667</v>
      </c>
    </row>
    <row r="6119" spans="13:18" x14ac:dyDescent="0.2">
      <c r="M6119" s="168" t="s">
        <v>63</v>
      </c>
      <c r="N6119" s="14" t="s">
        <v>64</v>
      </c>
      <c r="O6119" s="167">
        <v>44098</v>
      </c>
      <c r="P6119" s="14">
        <v>12.7</v>
      </c>
      <c r="Q6119" s="14">
        <f t="shared" si="199"/>
        <v>4.3000000000000007</v>
      </c>
      <c r="R6119" s="169">
        <f t="shared" si="200"/>
        <v>3.8000000000000003</v>
      </c>
    </row>
    <row r="6120" spans="13:18" x14ac:dyDescent="0.2">
      <c r="M6120" s="168" t="s">
        <v>63</v>
      </c>
      <c r="N6120" s="14" t="s">
        <v>64</v>
      </c>
      <c r="O6120" s="167">
        <v>44099</v>
      </c>
      <c r="P6120" s="14">
        <v>10.4</v>
      </c>
      <c r="Q6120" s="14">
        <f t="shared" si="199"/>
        <v>6.6</v>
      </c>
      <c r="R6120" s="169">
        <f t="shared" si="200"/>
        <v>4.666666666666667</v>
      </c>
    </row>
    <row r="6121" spans="13:18" x14ac:dyDescent="0.2">
      <c r="M6121" s="168" t="s">
        <v>63</v>
      </c>
      <c r="N6121" s="14" t="s">
        <v>64</v>
      </c>
      <c r="O6121" s="167">
        <v>44100</v>
      </c>
      <c r="P6121" s="14">
        <v>7.5</v>
      </c>
      <c r="Q6121" s="14">
        <f t="shared" si="199"/>
        <v>9.5</v>
      </c>
      <c r="R6121" s="169">
        <f t="shared" si="200"/>
        <v>6.8</v>
      </c>
    </row>
    <row r="6122" spans="13:18" x14ac:dyDescent="0.2">
      <c r="M6122" s="168" t="s">
        <v>63</v>
      </c>
      <c r="N6122" s="14" t="s">
        <v>64</v>
      </c>
      <c r="O6122" s="167">
        <v>44101</v>
      </c>
      <c r="P6122" s="14">
        <v>10.199999999999999</v>
      </c>
      <c r="Q6122" s="14">
        <f t="shared" si="199"/>
        <v>6.8000000000000007</v>
      </c>
      <c r="R6122" s="169">
        <f t="shared" si="200"/>
        <v>7.6333333333333337</v>
      </c>
    </row>
    <row r="6123" spans="13:18" x14ac:dyDescent="0.2">
      <c r="M6123" s="168" t="s">
        <v>63</v>
      </c>
      <c r="N6123" s="14" t="s">
        <v>64</v>
      </c>
      <c r="O6123" s="167">
        <v>44102</v>
      </c>
      <c r="P6123" s="14">
        <v>11.4</v>
      </c>
      <c r="Q6123" s="14">
        <f t="shared" si="199"/>
        <v>5.6</v>
      </c>
      <c r="R6123" s="169">
        <f t="shared" si="200"/>
        <v>7.3</v>
      </c>
    </row>
    <row r="6124" spans="13:18" x14ac:dyDescent="0.2">
      <c r="M6124" s="168" t="s">
        <v>63</v>
      </c>
      <c r="N6124" s="14" t="s">
        <v>64</v>
      </c>
      <c r="O6124" s="167">
        <v>44103</v>
      </c>
      <c r="P6124" s="14">
        <v>11.3</v>
      </c>
      <c r="Q6124" s="14">
        <f t="shared" si="199"/>
        <v>5.6999999999999993</v>
      </c>
      <c r="R6124" s="169">
        <f t="shared" si="200"/>
        <v>6.0333333333333341</v>
      </c>
    </row>
    <row r="6125" spans="13:18" x14ac:dyDescent="0.2">
      <c r="M6125" s="168" t="s">
        <v>63</v>
      </c>
      <c r="N6125" s="14" t="s">
        <v>64</v>
      </c>
      <c r="O6125" s="167">
        <v>44104</v>
      </c>
      <c r="P6125" s="14">
        <v>11.6</v>
      </c>
      <c r="Q6125" s="14">
        <f t="shared" si="199"/>
        <v>5.4</v>
      </c>
      <c r="R6125" s="169">
        <f t="shared" si="200"/>
        <v>5.5666666666666664</v>
      </c>
    </row>
    <row r="6126" spans="13:18" x14ac:dyDescent="0.2">
      <c r="M6126" s="168" t="s">
        <v>63</v>
      </c>
      <c r="N6126" s="14" t="s">
        <v>64</v>
      </c>
      <c r="O6126" s="167">
        <v>44105</v>
      </c>
      <c r="P6126" s="14">
        <v>10.9</v>
      </c>
      <c r="Q6126" s="14">
        <f t="shared" si="199"/>
        <v>6.1</v>
      </c>
      <c r="R6126" s="169">
        <f t="shared" si="200"/>
        <v>5.7333333333333334</v>
      </c>
    </row>
    <row r="6127" spans="13:18" x14ac:dyDescent="0.2">
      <c r="M6127" s="168" t="s">
        <v>63</v>
      </c>
      <c r="N6127" s="14" t="s">
        <v>64</v>
      </c>
      <c r="O6127" s="167">
        <v>44106</v>
      </c>
      <c r="P6127" s="14">
        <v>12.1</v>
      </c>
      <c r="Q6127" s="14">
        <f t="shared" si="199"/>
        <v>4.9000000000000004</v>
      </c>
      <c r="R6127" s="169">
        <f t="shared" si="200"/>
        <v>5.4666666666666659</v>
      </c>
    </row>
    <row r="6128" spans="13:18" x14ac:dyDescent="0.2">
      <c r="M6128" s="168" t="s">
        <v>63</v>
      </c>
      <c r="N6128" s="14" t="s">
        <v>64</v>
      </c>
      <c r="O6128" s="167">
        <v>44107</v>
      </c>
      <c r="P6128" s="14">
        <v>11.8</v>
      </c>
      <c r="Q6128" s="14">
        <f t="shared" si="199"/>
        <v>5.1999999999999993</v>
      </c>
      <c r="R6128" s="169">
        <f t="shared" si="200"/>
        <v>5.3999999999999995</v>
      </c>
    </row>
    <row r="6129" spans="13:18" x14ac:dyDescent="0.2">
      <c r="M6129" s="168" t="s">
        <v>63</v>
      </c>
      <c r="N6129" s="14" t="s">
        <v>64</v>
      </c>
      <c r="O6129" s="167">
        <v>44108</v>
      </c>
      <c r="P6129" s="14">
        <v>12.9</v>
      </c>
      <c r="Q6129" s="14">
        <f t="shared" si="199"/>
        <v>4.0999999999999996</v>
      </c>
      <c r="R6129" s="169">
        <f t="shared" si="200"/>
        <v>4.7333333333333334</v>
      </c>
    </row>
    <row r="6130" spans="13:18" x14ac:dyDescent="0.2">
      <c r="M6130" s="168" t="s">
        <v>63</v>
      </c>
      <c r="N6130" s="14" t="s">
        <v>64</v>
      </c>
      <c r="O6130" s="167">
        <v>44109</v>
      </c>
      <c r="P6130" s="14">
        <v>11.2</v>
      </c>
      <c r="Q6130" s="14">
        <f t="shared" si="199"/>
        <v>5.8000000000000007</v>
      </c>
      <c r="R6130" s="169">
        <f t="shared" si="200"/>
        <v>5.0333333333333332</v>
      </c>
    </row>
    <row r="6131" spans="13:18" x14ac:dyDescent="0.2">
      <c r="M6131" s="168" t="s">
        <v>63</v>
      </c>
      <c r="N6131" s="14" t="s">
        <v>64</v>
      </c>
      <c r="O6131" s="167">
        <v>44110</v>
      </c>
      <c r="P6131" s="14">
        <v>10.4</v>
      </c>
      <c r="Q6131" s="14">
        <f t="shared" si="199"/>
        <v>6.6</v>
      </c>
      <c r="R6131" s="169">
        <f t="shared" si="200"/>
        <v>5.5</v>
      </c>
    </row>
    <row r="6132" spans="13:18" x14ac:dyDescent="0.2">
      <c r="M6132" s="168" t="s">
        <v>63</v>
      </c>
      <c r="N6132" s="14" t="s">
        <v>64</v>
      </c>
      <c r="O6132" s="167">
        <v>44111</v>
      </c>
      <c r="P6132" s="14">
        <v>10.8</v>
      </c>
      <c r="Q6132" s="14">
        <f t="shared" si="199"/>
        <v>6.1999999999999993</v>
      </c>
      <c r="R6132" s="169">
        <f t="shared" si="200"/>
        <v>6.2</v>
      </c>
    </row>
    <row r="6133" spans="13:18" x14ac:dyDescent="0.2">
      <c r="M6133" s="168" t="s">
        <v>63</v>
      </c>
      <c r="N6133" s="14" t="s">
        <v>64</v>
      </c>
      <c r="O6133" s="167">
        <v>44112</v>
      </c>
      <c r="P6133" s="14">
        <v>10.3</v>
      </c>
      <c r="Q6133" s="14">
        <f t="shared" si="199"/>
        <v>6.6999999999999993</v>
      </c>
      <c r="R6133" s="169">
        <f t="shared" si="200"/>
        <v>6.5</v>
      </c>
    </row>
    <row r="6134" spans="13:18" x14ac:dyDescent="0.2">
      <c r="M6134" s="168" t="s">
        <v>63</v>
      </c>
      <c r="N6134" s="14" t="s">
        <v>64</v>
      </c>
      <c r="O6134" s="167">
        <v>44113</v>
      </c>
      <c r="P6134" s="14">
        <v>8.6</v>
      </c>
      <c r="Q6134" s="14">
        <f t="shared" si="199"/>
        <v>8.4</v>
      </c>
      <c r="R6134" s="169">
        <f t="shared" si="200"/>
        <v>7.0999999999999988</v>
      </c>
    </row>
    <row r="6135" spans="13:18" x14ac:dyDescent="0.2">
      <c r="M6135" s="168" t="s">
        <v>63</v>
      </c>
      <c r="N6135" s="14" t="s">
        <v>64</v>
      </c>
      <c r="O6135" s="167">
        <v>44114</v>
      </c>
      <c r="P6135" s="14">
        <v>7</v>
      </c>
      <c r="Q6135" s="14">
        <f t="shared" si="199"/>
        <v>10</v>
      </c>
      <c r="R6135" s="169">
        <f t="shared" si="200"/>
        <v>8.3666666666666671</v>
      </c>
    </row>
    <row r="6136" spans="13:18" x14ac:dyDescent="0.2">
      <c r="M6136" s="168" t="s">
        <v>63</v>
      </c>
      <c r="N6136" s="14" t="s">
        <v>64</v>
      </c>
      <c r="O6136" s="167">
        <v>44115</v>
      </c>
      <c r="P6136" s="14">
        <v>7.8</v>
      </c>
      <c r="Q6136" s="14">
        <f t="shared" si="199"/>
        <v>9.1999999999999993</v>
      </c>
      <c r="R6136" s="169">
        <f t="shared" si="200"/>
        <v>9.1999999999999993</v>
      </c>
    </row>
    <row r="6137" spans="13:18" x14ac:dyDescent="0.2">
      <c r="M6137" s="168" t="s">
        <v>63</v>
      </c>
      <c r="N6137" s="14" t="s">
        <v>64</v>
      </c>
      <c r="O6137" s="167">
        <v>44116</v>
      </c>
      <c r="P6137" s="14">
        <v>6.4</v>
      </c>
      <c r="Q6137" s="14">
        <f t="shared" si="199"/>
        <v>10.6</v>
      </c>
      <c r="R6137" s="169">
        <f t="shared" si="200"/>
        <v>9.9333333333333318</v>
      </c>
    </row>
    <row r="6138" spans="13:18" x14ac:dyDescent="0.2">
      <c r="M6138" s="168" t="s">
        <v>63</v>
      </c>
      <c r="N6138" s="14" t="s">
        <v>64</v>
      </c>
      <c r="O6138" s="167">
        <v>44117</v>
      </c>
      <c r="P6138" s="14">
        <v>2.7</v>
      </c>
      <c r="Q6138" s="14">
        <f t="shared" si="199"/>
        <v>14.3</v>
      </c>
      <c r="R6138" s="169">
        <f t="shared" si="200"/>
        <v>11.366666666666665</v>
      </c>
    </row>
    <row r="6139" spans="13:18" x14ac:dyDescent="0.2">
      <c r="M6139" s="168" t="s">
        <v>63</v>
      </c>
      <c r="N6139" s="14" t="s">
        <v>64</v>
      </c>
      <c r="O6139" s="167">
        <v>44118</v>
      </c>
      <c r="P6139" s="14">
        <v>2.8</v>
      </c>
      <c r="Q6139" s="14">
        <f t="shared" si="199"/>
        <v>14.2</v>
      </c>
      <c r="R6139" s="169">
        <f t="shared" si="200"/>
        <v>13.033333333333331</v>
      </c>
    </row>
    <row r="6140" spans="13:18" x14ac:dyDescent="0.2">
      <c r="M6140" s="168" t="s">
        <v>63</v>
      </c>
      <c r="N6140" s="14" t="s">
        <v>64</v>
      </c>
      <c r="O6140" s="167">
        <v>44119</v>
      </c>
      <c r="P6140" s="14">
        <v>3.4</v>
      </c>
      <c r="Q6140" s="14">
        <f t="shared" si="199"/>
        <v>13.6</v>
      </c>
      <c r="R6140" s="169">
        <f t="shared" si="200"/>
        <v>14.033333333333333</v>
      </c>
    </row>
    <row r="6141" spans="13:18" x14ac:dyDescent="0.2">
      <c r="M6141" s="168" t="s">
        <v>63</v>
      </c>
      <c r="N6141" s="14" t="s">
        <v>64</v>
      </c>
      <c r="O6141" s="167">
        <v>44120</v>
      </c>
      <c r="P6141" s="14">
        <v>6.3</v>
      </c>
      <c r="Q6141" s="14">
        <f t="shared" si="199"/>
        <v>10.7</v>
      </c>
      <c r="R6141" s="169">
        <f t="shared" si="200"/>
        <v>12.833333333333334</v>
      </c>
    </row>
    <row r="6142" spans="13:18" x14ac:dyDescent="0.2">
      <c r="M6142" s="168" t="s">
        <v>63</v>
      </c>
      <c r="N6142" s="14" t="s">
        <v>64</v>
      </c>
      <c r="O6142" s="167">
        <v>44121</v>
      </c>
      <c r="P6142" s="14">
        <v>1.7</v>
      </c>
      <c r="Q6142" s="14">
        <f t="shared" si="199"/>
        <v>15.3</v>
      </c>
      <c r="R6142" s="169">
        <f t="shared" si="200"/>
        <v>13.199999999999998</v>
      </c>
    </row>
    <row r="6143" spans="13:18" x14ac:dyDescent="0.2">
      <c r="M6143" s="168" t="s">
        <v>63</v>
      </c>
      <c r="N6143" s="14" t="s">
        <v>64</v>
      </c>
      <c r="O6143" s="167">
        <v>44122</v>
      </c>
      <c r="P6143" s="14">
        <v>4.4000000000000004</v>
      </c>
      <c r="Q6143" s="14">
        <f t="shared" si="199"/>
        <v>12.6</v>
      </c>
      <c r="R6143" s="169">
        <f t="shared" si="200"/>
        <v>12.866666666666667</v>
      </c>
    </row>
    <row r="6144" spans="13:18" x14ac:dyDescent="0.2">
      <c r="M6144" s="168" t="s">
        <v>63</v>
      </c>
      <c r="N6144" s="14" t="s">
        <v>64</v>
      </c>
      <c r="O6144" s="167">
        <v>44123</v>
      </c>
      <c r="P6144" s="14">
        <v>1.7</v>
      </c>
      <c r="Q6144" s="14">
        <f t="shared" si="199"/>
        <v>15.3</v>
      </c>
      <c r="R6144" s="169">
        <f t="shared" si="200"/>
        <v>14.4</v>
      </c>
    </row>
    <row r="6145" spans="13:18" x14ac:dyDescent="0.2">
      <c r="M6145" s="168" t="s">
        <v>63</v>
      </c>
      <c r="N6145" s="14" t="s">
        <v>64</v>
      </c>
      <c r="O6145" s="167">
        <v>44124</v>
      </c>
      <c r="P6145" s="14">
        <v>0.3</v>
      </c>
      <c r="Q6145" s="14">
        <f t="shared" si="199"/>
        <v>16.7</v>
      </c>
      <c r="R6145" s="169">
        <f t="shared" si="200"/>
        <v>14.866666666666665</v>
      </c>
    </row>
    <row r="6146" spans="13:18" x14ac:dyDescent="0.2">
      <c r="M6146" s="168" t="s">
        <v>63</v>
      </c>
      <c r="N6146" s="14" t="s">
        <v>64</v>
      </c>
      <c r="O6146" s="167">
        <v>44125</v>
      </c>
      <c r="P6146" s="14">
        <v>3.5</v>
      </c>
      <c r="Q6146" s="14">
        <f t="shared" si="199"/>
        <v>13.5</v>
      </c>
      <c r="R6146" s="169">
        <f t="shared" si="200"/>
        <v>15.166666666666666</v>
      </c>
    </row>
    <row r="6147" spans="13:18" x14ac:dyDescent="0.2">
      <c r="M6147" s="168" t="s">
        <v>63</v>
      </c>
      <c r="N6147" s="14" t="s">
        <v>64</v>
      </c>
      <c r="O6147" s="167">
        <v>44126</v>
      </c>
      <c r="P6147" s="14">
        <v>4.5999999999999996</v>
      </c>
      <c r="Q6147" s="14">
        <f t="shared" si="199"/>
        <v>12.4</v>
      </c>
      <c r="R6147" s="169">
        <f t="shared" si="200"/>
        <v>14.200000000000001</v>
      </c>
    </row>
    <row r="6148" spans="13:18" x14ac:dyDescent="0.2">
      <c r="M6148" s="168" t="s">
        <v>63</v>
      </c>
      <c r="N6148" s="14" t="s">
        <v>64</v>
      </c>
      <c r="O6148" s="167">
        <v>44127</v>
      </c>
      <c r="P6148" s="14">
        <v>2.6</v>
      </c>
      <c r="Q6148" s="14">
        <f t="shared" si="199"/>
        <v>14.4</v>
      </c>
      <c r="R6148" s="169">
        <f t="shared" si="200"/>
        <v>13.433333333333332</v>
      </c>
    </row>
    <row r="6149" spans="13:18" x14ac:dyDescent="0.2">
      <c r="M6149" s="168" t="s">
        <v>63</v>
      </c>
      <c r="N6149" s="14" t="s">
        <v>64</v>
      </c>
      <c r="O6149" s="167">
        <v>44128</v>
      </c>
      <c r="P6149" s="14">
        <v>3.5</v>
      </c>
      <c r="Q6149" s="14">
        <f t="shared" si="199"/>
        <v>13.5</v>
      </c>
      <c r="R6149" s="169">
        <f t="shared" si="200"/>
        <v>13.433333333333332</v>
      </c>
    </row>
    <row r="6150" spans="13:18" x14ac:dyDescent="0.2">
      <c r="M6150" s="168" t="s">
        <v>63</v>
      </c>
      <c r="N6150" s="14" t="s">
        <v>64</v>
      </c>
      <c r="O6150" s="167">
        <v>44129</v>
      </c>
      <c r="P6150" s="14">
        <v>9.1999999999999993</v>
      </c>
      <c r="Q6150" s="14">
        <f t="shared" si="199"/>
        <v>7.8000000000000007</v>
      </c>
      <c r="R6150" s="169">
        <f t="shared" si="200"/>
        <v>11.9</v>
      </c>
    </row>
    <row r="6151" spans="13:18" x14ac:dyDescent="0.2">
      <c r="M6151" s="168" t="s">
        <v>63</v>
      </c>
      <c r="N6151" s="14" t="s">
        <v>64</v>
      </c>
      <c r="O6151" s="167">
        <v>44130</v>
      </c>
      <c r="P6151" s="14">
        <v>7.7</v>
      </c>
      <c r="Q6151" s="14">
        <f t="shared" si="199"/>
        <v>9.3000000000000007</v>
      </c>
      <c r="R6151" s="169">
        <f t="shared" si="200"/>
        <v>10.200000000000001</v>
      </c>
    </row>
    <row r="6152" spans="13:18" x14ac:dyDescent="0.2">
      <c r="M6152" s="168" t="s">
        <v>63</v>
      </c>
      <c r="N6152" s="14" t="s">
        <v>64</v>
      </c>
      <c r="O6152" s="167">
        <v>44131</v>
      </c>
      <c r="P6152" s="14">
        <v>7.4</v>
      </c>
      <c r="Q6152" s="14">
        <f t="shared" si="199"/>
        <v>9.6</v>
      </c>
      <c r="R6152" s="169">
        <f t="shared" si="200"/>
        <v>8.9</v>
      </c>
    </row>
    <row r="6153" spans="13:18" x14ac:dyDescent="0.2">
      <c r="M6153" s="168" t="s">
        <v>63</v>
      </c>
      <c r="N6153" s="14" t="s">
        <v>64</v>
      </c>
      <c r="O6153" s="167">
        <v>44132</v>
      </c>
      <c r="P6153" s="14">
        <v>7.8</v>
      </c>
      <c r="Q6153" s="14">
        <f t="shared" si="199"/>
        <v>9.1999999999999993</v>
      </c>
      <c r="R6153" s="169">
        <f t="shared" si="200"/>
        <v>9.3666666666666654</v>
      </c>
    </row>
    <row r="6154" spans="13:18" x14ac:dyDescent="0.2">
      <c r="M6154" s="168" t="s">
        <v>63</v>
      </c>
      <c r="N6154" s="14" t="s">
        <v>64</v>
      </c>
      <c r="O6154" s="167">
        <v>44133</v>
      </c>
      <c r="P6154" s="14">
        <v>5.9</v>
      </c>
      <c r="Q6154" s="14">
        <f t="shared" si="199"/>
        <v>11.1</v>
      </c>
      <c r="R6154" s="169">
        <f t="shared" si="200"/>
        <v>9.9666666666666668</v>
      </c>
    </row>
    <row r="6155" spans="13:18" x14ac:dyDescent="0.2">
      <c r="M6155" s="168" t="s">
        <v>63</v>
      </c>
      <c r="N6155" s="14" t="s">
        <v>64</v>
      </c>
      <c r="O6155" s="167">
        <v>44134</v>
      </c>
      <c r="P6155" s="14">
        <v>1.5</v>
      </c>
      <c r="Q6155" s="14">
        <f t="shared" si="199"/>
        <v>15.5</v>
      </c>
      <c r="R6155" s="169">
        <f t="shared" si="200"/>
        <v>11.933333333333332</v>
      </c>
    </row>
    <row r="6156" spans="13:18" x14ac:dyDescent="0.2">
      <c r="M6156" s="168" t="s">
        <v>63</v>
      </c>
      <c r="N6156" s="14" t="s">
        <v>64</v>
      </c>
      <c r="O6156" s="167">
        <v>44135</v>
      </c>
      <c r="P6156" s="14">
        <v>5.8</v>
      </c>
      <c r="Q6156" s="14">
        <f t="shared" si="199"/>
        <v>11.2</v>
      </c>
      <c r="R6156" s="169">
        <f t="shared" si="200"/>
        <v>12.6</v>
      </c>
    </row>
    <row r="6157" spans="13:18" x14ac:dyDescent="0.2">
      <c r="M6157" s="168" t="s">
        <v>63</v>
      </c>
      <c r="N6157" s="14" t="s">
        <v>64</v>
      </c>
      <c r="O6157" s="167">
        <v>44136</v>
      </c>
      <c r="P6157" s="14">
        <v>9</v>
      </c>
      <c r="Q6157" s="14">
        <f t="shared" ref="Q6157:Q6220" si="201">IF($D$45&gt;P6157,$D$45-P6157,0)</f>
        <v>8</v>
      </c>
      <c r="R6157" s="169">
        <f t="shared" si="200"/>
        <v>11.566666666666668</v>
      </c>
    </row>
    <row r="6158" spans="13:18" x14ac:dyDescent="0.2">
      <c r="M6158" s="168" t="s">
        <v>63</v>
      </c>
      <c r="N6158" s="14" t="s">
        <v>64</v>
      </c>
      <c r="O6158" s="167">
        <v>44137</v>
      </c>
      <c r="P6158" s="14">
        <v>10.4</v>
      </c>
      <c r="Q6158" s="14">
        <f t="shared" si="201"/>
        <v>6.6</v>
      </c>
      <c r="R6158" s="169">
        <f t="shared" si="200"/>
        <v>8.6</v>
      </c>
    </row>
    <row r="6159" spans="13:18" x14ac:dyDescent="0.2">
      <c r="M6159" s="168" t="s">
        <v>63</v>
      </c>
      <c r="N6159" s="14" t="s">
        <v>64</v>
      </c>
      <c r="O6159" s="167">
        <v>44138</v>
      </c>
      <c r="P6159" s="14">
        <v>6.1</v>
      </c>
      <c r="Q6159" s="14">
        <f t="shared" si="201"/>
        <v>10.9</v>
      </c>
      <c r="R6159" s="169">
        <f t="shared" ref="R6159:R6222" si="202">AVERAGE(Q6157:Q6159)</f>
        <v>8.5</v>
      </c>
    </row>
    <row r="6160" spans="13:18" x14ac:dyDescent="0.2">
      <c r="M6160" s="168" t="s">
        <v>63</v>
      </c>
      <c r="N6160" s="14" t="s">
        <v>64</v>
      </c>
      <c r="O6160" s="167">
        <v>44139</v>
      </c>
      <c r="P6160" s="14">
        <v>3.9</v>
      </c>
      <c r="Q6160" s="14">
        <f t="shared" si="201"/>
        <v>13.1</v>
      </c>
      <c r="R6160" s="169">
        <f t="shared" si="202"/>
        <v>10.200000000000001</v>
      </c>
    </row>
    <row r="6161" spans="13:18" x14ac:dyDescent="0.2">
      <c r="M6161" s="168" t="s">
        <v>63</v>
      </c>
      <c r="N6161" s="14" t="s">
        <v>64</v>
      </c>
      <c r="O6161" s="167">
        <v>44140</v>
      </c>
      <c r="P6161" s="14">
        <v>8.6999999999999993</v>
      </c>
      <c r="Q6161" s="14">
        <f t="shared" si="201"/>
        <v>8.3000000000000007</v>
      </c>
      <c r="R6161" s="169">
        <f t="shared" si="202"/>
        <v>10.766666666666666</v>
      </c>
    </row>
    <row r="6162" spans="13:18" x14ac:dyDescent="0.2">
      <c r="M6162" s="168" t="s">
        <v>63</v>
      </c>
      <c r="N6162" s="14" t="s">
        <v>64</v>
      </c>
      <c r="O6162" s="167">
        <v>44141</v>
      </c>
      <c r="P6162" s="14">
        <v>6.9</v>
      </c>
      <c r="Q6162" s="14">
        <f t="shared" si="201"/>
        <v>10.1</v>
      </c>
      <c r="R6162" s="169">
        <f t="shared" si="202"/>
        <v>10.5</v>
      </c>
    </row>
    <row r="6163" spans="13:18" x14ac:dyDescent="0.2">
      <c r="M6163" s="168" t="s">
        <v>63</v>
      </c>
      <c r="N6163" s="14" t="s">
        <v>64</v>
      </c>
      <c r="O6163" s="167">
        <v>44142</v>
      </c>
      <c r="P6163" s="14">
        <v>3</v>
      </c>
      <c r="Q6163" s="14">
        <f t="shared" si="201"/>
        <v>14</v>
      </c>
      <c r="R6163" s="169">
        <f t="shared" si="202"/>
        <v>10.799999999999999</v>
      </c>
    </row>
    <row r="6164" spans="13:18" x14ac:dyDescent="0.2">
      <c r="M6164" s="168" t="s">
        <v>63</v>
      </c>
      <c r="N6164" s="14" t="s">
        <v>64</v>
      </c>
      <c r="O6164" s="167">
        <v>44143</v>
      </c>
      <c r="P6164" s="14">
        <v>1.7</v>
      </c>
      <c r="Q6164" s="14">
        <f t="shared" si="201"/>
        <v>15.3</v>
      </c>
      <c r="R6164" s="169">
        <f t="shared" si="202"/>
        <v>13.133333333333335</v>
      </c>
    </row>
    <row r="6165" spans="13:18" x14ac:dyDescent="0.2">
      <c r="M6165" s="168" t="s">
        <v>63</v>
      </c>
      <c r="N6165" s="14" t="s">
        <v>64</v>
      </c>
      <c r="O6165" s="167">
        <v>44144</v>
      </c>
      <c r="P6165" s="14">
        <v>0.2</v>
      </c>
      <c r="Q6165" s="14">
        <f t="shared" si="201"/>
        <v>16.8</v>
      </c>
      <c r="R6165" s="169">
        <f t="shared" si="202"/>
        <v>15.366666666666667</v>
      </c>
    </row>
    <row r="6166" spans="13:18" x14ac:dyDescent="0.2">
      <c r="M6166" s="168" t="s">
        <v>63</v>
      </c>
      <c r="N6166" s="14" t="s">
        <v>64</v>
      </c>
      <c r="O6166" s="167">
        <v>44145</v>
      </c>
      <c r="P6166" s="14">
        <v>1.3</v>
      </c>
      <c r="Q6166" s="14">
        <f t="shared" si="201"/>
        <v>15.7</v>
      </c>
      <c r="R6166" s="169">
        <f t="shared" si="202"/>
        <v>15.933333333333332</v>
      </c>
    </row>
    <row r="6167" spans="13:18" x14ac:dyDescent="0.2">
      <c r="M6167" s="168" t="s">
        <v>63</v>
      </c>
      <c r="N6167" s="14" t="s">
        <v>64</v>
      </c>
      <c r="O6167" s="167">
        <v>44146</v>
      </c>
      <c r="P6167" s="14">
        <v>4.4000000000000004</v>
      </c>
      <c r="Q6167" s="14">
        <f t="shared" si="201"/>
        <v>12.6</v>
      </c>
      <c r="R6167" s="169">
        <f t="shared" si="202"/>
        <v>15.033333333333333</v>
      </c>
    </row>
    <row r="6168" spans="13:18" x14ac:dyDescent="0.2">
      <c r="M6168" s="168" t="s">
        <v>63</v>
      </c>
      <c r="N6168" s="14" t="s">
        <v>64</v>
      </c>
      <c r="O6168" s="167">
        <v>44147</v>
      </c>
      <c r="P6168" s="14">
        <v>4.0999999999999996</v>
      </c>
      <c r="Q6168" s="14">
        <f t="shared" si="201"/>
        <v>12.9</v>
      </c>
      <c r="R6168" s="169">
        <f t="shared" si="202"/>
        <v>13.733333333333333</v>
      </c>
    </row>
    <row r="6169" spans="13:18" x14ac:dyDescent="0.2">
      <c r="M6169" s="168" t="s">
        <v>63</v>
      </c>
      <c r="N6169" s="14" t="s">
        <v>64</v>
      </c>
      <c r="O6169" s="167">
        <v>44148</v>
      </c>
      <c r="P6169" s="14">
        <v>3.8</v>
      </c>
      <c r="Q6169" s="14">
        <f t="shared" si="201"/>
        <v>13.2</v>
      </c>
      <c r="R6169" s="169">
        <f t="shared" si="202"/>
        <v>12.9</v>
      </c>
    </row>
    <row r="6170" spans="13:18" x14ac:dyDescent="0.2">
      <c r="M6170" s="168" t="s">
        <v>63</v>
      </c>
      <c r="N6170" s="14" t="s">
        <v>64</v>
      </c>
      <c r="O6170" s="167">
        <v>44149</v>
      </c>
      <c r="P6170" s="14">
        <v>6.3</v>
      </c>
      <c r="Q6170" s="14">
        <f t="shared" si="201"/>
        <v>10.7</v>
      </c>
      <c r="R6170" s="169">
        <f t="shared" si="202"/>
        <v>12.266666666666666</v>
      </c>
    </row>
    <row r="6171" spans="13:18" x14ac:dyDescent="0.2">
      <c r="M6171" s="168" t="s">
        <v>63</v>
      </c>
      <c r="N6171" s="14" t="s">
        <v>64</v>
      </c>
      <c r="O6171" s="167">
        <v>44150</v>
      </c>
      <c r="P6171" s="14">
        <v>7.8</v>
      </c>
      <c r="Q6171" s="14">
        <f t="shared" si="201"/>
        <v>9.1999999999999993</v>
      </c>
      <c r="R6171" s="169">
        <f t="shared" si="202"/>
        <v>11.033333333333331</v>
      </c>
    </row>
    <row r="6172" spans="13:18" x14ac:dyDescent="0.2">
      <c r="M6172" s="168" t="s">
        <v>63</v>
      </c>
      <c r="N6172" s="14" t="s">
        <v>64</v>
      </c>
      <c r="O6172" s="167">
        <v>44151</v>
      </c>
      <c r="P6172" s="14">
        <v>8.6999999999999993</v>
      </c>
      <c r="Q6172" s="14">
        <f t="shared" si="201"/>
        <v>8.3000000000000007</v>
      </c>
      <c r="R6172" s="169">
        <f t="shared" si="202"/>
        <v>9.4</v>
      </c>
    </row>
    <row r="6173" spans="13:18" x14ac:dyDescent="0.2">
      <c r="M6173" s="168" t="s">
        <v>63</v>
      </c>
      <c r="N6173" s="14" t="s">
        <v>64</v>
      </c>
      <c r="O6173" s="167">
        <v>44152</v>
      </c>
      <c r="P6173" s="14">
        <v>7.3</v>
      </c>
      <c r="Q6173" s="14">
        <f t="shared" si="201"/>
        <v>9.6999999999999993</v>
      </c>
      <c r="R6173" s="169">
        <f t="shared" si="202"/>
        <v>9.0666666666666664</v>
      </c>
    </row>
    <row r="6174" spans="13:18" x14ac:dyDescent="0.2">
      <c r="M6174" s="168" t="s">
        <v>63</v>
      </c>
      <c r="N6174" s="14" t="s">
        <v>64</v>
      </c>
      <c r="O6174" s="167">
        <v>44153</v>
      </c>
      <c r="P6174" s="14">
        <v>9.6999999999999993</v>
      </c>
      <c r="Q6174" s="14">
        <f t="shared" si="201"/>
        <v>7.3000000000000007</v>
      </c>
      <c r="R6174" s="169">
        <f t="shared" si="202"/>
        <v>8.4333333333333336</v>
      </c>
    </row>
    <row r="6175" spans="13:18" x14ac:dyDescent="0.2">
      <c r="M6175" s="168" t="s">
        <v>63</v>
      </c>
      <c r="N6175" s="14" t="s">
        <v>64</v>
      </c>
      <c r="O6175" s="167">
        <v>44154</v>
      </c>
      <c r="P6175" s="14">
        <v>2.2000000000000002</v>
      </c>
      <c r="Q6175" s="14">
        <f t="shared" si="201"/>
        <v>14.8</v>
      </c>
      <c r="R6175" s="169">
        <f t="shared" si="202"/>
        <v>10.6</v>
      </c>
    </row>
    <row r="6176" spans="13:18" x14ac:dyDescent="0.2">
      <c r="M6176" s="168" t="s">
        <v>63</v>
      </c>
      <c r="N6176" s="14" t="s">
        <v>64</v>
      </c>
      <c r="O6176" s="167">
        <v>44155</v>
      </c>
      <c r="P6176" s="14">
        <v>-0.4</v>
      </c>
      <c r="Q6176" s="14">
        <f t="shared" si="201"/>
        <v>17.399999999999999</v>
      </c>
      <c r="R6176" s="169">
        <f t="shared" si="202"/>
        <v>13.166666666666666</v>
      </c>
    </row>
    <row r="6177" spans="13:18" x14ac:dyDescent="0.2">
      <c r="M6177" s="168" t="s">
        <v>63</v>
      </c>
      <c r="N6177" s="14" t="s">
        <v>64</v>
      </c>
      <c r="O6177" s="167">
        <v>44156</v>
      </c>
      <c r="P6177" s="14">
        <v>2.8</v>
      </c>
      <c r="Q6177" s="14">
        <f t="shared" si="201"/>
        <v>14.2</v>
      </c>
      <c r="R6177" s="169">
        <f t="shared" si="202"/>
        <v>15.466666666666669</v>
      </c>
    </row>
    <row r="6178" spans="13:18" x14ac:dyDescent="0.2">
      <c r="M6178" s="168" t="s">
        <v>63</v>
      </c>
      <c r="N6178" s="14" t="s">
        <v>64</v>
      </c>
      <c r="O6178" s="167">
        <v>44157</v>
      </c>
      <c r="P6178" s="14">
        <v>3</v>
      </c>
      <c r="Q6178" s="14">
        <f t="shared" si="201"/>
        <v>14</v>
      </c>
      <c r="R6178" s="169">
        <f t="shared" si="202"/>
        <v>15.199999999999998</v>
      </c>
    </row>
    <row r="6179" spans="13:18" x14ac:dyDescent="0.2">
      <c r="M6179" s="168" t="s">
        <v>63</v>
      </c>
      <c r="N6179" s="14" t="s">
        <v>64</v>
      </c>
      <c r="O6179" s="167">
        <v>44158</v>
      </c>
      <c r="P6179" s="14">
        <v>0.7</v>
      </c>
      <c r="Q6179" s="14">
        <f t="shared" si="201"/>
        <v>16.3</v>
      </c>
      <c r="R6179" s="169">
        <f t="shared" si="202"/>
        <v>14.833333333333334</v>
      </c>
    </row>
    <row r="6180" spans="13:18" x14ac:dyDescent="0.2">
      <c r="M6180" s="168" t="s">
        <v>63</v>
      </c>
      <c r="N6180" s="14" t="s">
        <v>64</v>
      </c>
      <c r="O6180" s="167">
        <v>44159</v>
      </c>
      <c r="P6180" s="14">
        <v>2.4</v>
      </c>
      <c r="Q6180" s="14">
        <f t="shared" si="201"/>
        <v>14.6</v>
      </c>
      <c r="R6180" s="169">
        <f t="shared" si="202"/>
        <v>14.966666666666667</v>
      </c>
    </row>
    <row r="6181" spans="13:18" x14ac:dyDescent="0.2">
      <c r="M6181" s="168" t="s">
        <v>63</v>
      </c>
      <c r="N6181" s="14" t="s">
        <v>64</v>
      </c>
      <c r="O6181" s="167">
        <v>44160</v>
      </c>
      <c r="P6181" s="14">
        <v>7.2</v>
      </c>
      <c r="Q6181" s="14">
        <f t="shared" si="201"/>
        <v>9.8000000000000007</v>
      </c>
      <c r="R6181" s="169">
        <f t="shared" si="202"/>
        <v>13.566666666666668</v>
      </c>
    </row>
    <row r="6182" spans="13:18" x14ac:dyDescent="0.2">
      <c r="M6182" s="168" t="s">
        <v>63</v>
      </c>
      <c r="N6182" s="14" t="s">
        <v>64</v>
      </c>
      <c r="O6182" s="167">
        <v>44161</v>
      </c>
      <c r="P6182" s="14">
        <v>-1.4</v>
      </c>
      <c r="Q6182" s="14">
        <f t="shared" si="201"/>
        <v>18.399999999999999</v>
      </c>
      <c r="R6182" s="169">
        <f t="shared" si="202"/>
        <v>14.266666666666666</v>
      </c>
    </row>
    <row r="6183" spans="13:18" x14ac:dyDescent="0.2">
      <c r="M6183" s="168" t="s">
        <v>63</v>
      </c>
      <c r="N6183" s="14" t="s">
        <v>64</v>
      </c>
      <c r="O6183" s="167">
        <v>44162</v>
      </c>
      <c r="P6183" s="14">
        <v>-5.9</v>
      </c>
      <c r="Q6183" s="14">
        <f t="shared" si="201"/>
        <v>22.9</v>
      </c>
      <c r="R6183" s="169">
        <f t="shared" si="202"/>
        <v>17.033333333333331</v>
      </c>
    </row>
    <row r="6184" spans="13:18" x14ac:dyDescent="0.2">
      <c r="M6184" s="168" t="s">
        <v>63</v>
      </c>
      <c r="N6184" s="14" t="s">
        <v>64</v>
      </c>
      <c r="O6184" s="167">
        <v>44163</v>
      </c>
      <c r="P6184" s="14">
        <v>-6.3</v>
      </c>
      <c r="Q6184" s="14">
        <f t="shared" si="201"/>
        <v>23.3</v>
      </c>
      <c r="R6184" s="169">
        <f t="shared" si="202"/>
        <v>21.533333333333331</v>
      </c>
    </row>
    <row r="6185" spans="13:18" x14ac:dyDescent="0.2">
      <c r="M6185" s="168" t="s">
        <v>63</v>
      </c>
      <c r="N6185" s="14" t="s">
        <v>64</v>
      </c>
      <c r="O6185" s="167">
        <v>44164</v>
      </c>
      <c r="P6185" s="14">
        <v>-7.1</v>
      </c>
      <c r="Q6185" s="14">
        <f t="shared" si="201"/>
        <v>24.1</v>
      </c>
      <c r="R6185" s="169">
        <f t="shared" si="202"/>
        <v>23.433333333333337</v>
      </c>
    </row>
    <row r="6186" spans="13:18" x14ac:dyDescent="0.2">
      <c r="M6186" s="168" t="s">
        <v>63</v>
      </c>
      <c r="N6186" s="14" t="s">
        <v>64</v>
      </c>
      <c r="O6186" s="167">
        <v>44165</v>
      </c>
      <c r="P6186" s="14">
        <v>-3.9</v>
      </c>
      <c r="Q6186" s="14">
        <f t="shared" si="201"/>
        <v>20.9</v>
      </c>
      <c r="R6186" s="169">
        <f t="shared" si="202"/>
        <v>22.766666666666669</v>
      </c>
    </row>
    <row r="6187" spans="13:18" x14ac:dyDescent="0.2">
      <c r="M6187" s="168" t="s">
        <v>63</v>
      </c>
      <c r="N6187" s="14" t="s">
        <v>64</v>
      </c>
      <c r="O6187" s="167">
        <v>44166</v>
      </c>
      <c r="P6187" s="14">
        <v>-3.7</v>
      </c>
      <c r="Q6187" s="14">
        <f t="shared" si="201"/>
        <v>20.7</v>
      </c>
      <c r="R6187" s="169">
        <f t="shared" si="202"/>
        <v>21.900000000000002</v>
      </c>
    </row>
    <row r="6188" spans="13:18" x14ac:dyDescent="0.2">
      <c r="M6188" s="168" t="s">
        <v>63</v>
      </c>
      <c r="N6188" s="14" t="s">
        <v>64</v>
      </c>
      <c r="O6188" s="167">
        <v>44167</v>
      </c>
      <c r="P6188" s="14">
        <v>-1</v>
      </c>
      <c r="Q6188" s="14">
        <f t="shared" si="201"/>
        <v>18</v>
      </c>
      <c r="R6188" s="169">
        <f t="shared" si="202"/>
        <v>19.866666666666664</v>
      </c>
    </row>
    <row r="6189" spans="13:18" x14ac:dyDescent="0.2">
      <c r="M6189" s="168" t="s">
        <v>63</v>
      </c>
      <c r="N6189" s="14" t="s">
        <v>64</v>
      </c>
      <c r="O6189" s="167">
        <v>44168</v>
      </c>
      <c r="P6189" s="14">
        <v>0.5</v>
      </c>
      <c r="Q6189" s="14">
        <f t="shared" si="201"/>
        <v>16.5</v>
      </c>
      <c r="R6189" s="169">
        <f t="shared" si="202"/>
        <v>18.400000000000002</v>
      </c>
    </row>
    <row r="6190" spans="13:18" x14ac:dyDescent="0.2">
      <c r="M6190" s="168" t="s">
        <v>63</v>
      </c>
      <c r="N6190" s="14" t="s">
        <v>64</v>
      </c>
      <c r="O6190" s="167">
        <v>44169</v>
      </c>
      <c r="P6190" s="14">
        <v>0.5</v>
      </c>
      <c r="Q6190" s="14">
        <f t="shared" si="201"/>
        <v>16.5</v>
      </c>
      <c r="R6190" s="169">
        <f t="shared" si="202"/>
        <v>17</v>
      </c>
    </row>
    <row r="6191" spans="13:18" x14ac:dyDescent="0.2">
      <c r="M6191" s="168" t="s">
        <v>63</v>
      </c>
      <c r="N6191" s="14" t="s">
        <v>64</v>
      </c>
      <c r="O6191" s="167">
        <v>44170</v>
      </c>
      <c r="P6191" s="14">
        <v>0.8</v>
      </c>
      <c r="Q6191" s="14">
        <f t="shared" si="201"/>
        <v>16.2</v>
      </c>
      <c r="R6191" s="169">
        <f t="shared" si="202"/>
        <v>16.400000000000002</v>
      </c>
    </row>
    <row r="6192" spans="13:18" x14ac:dyDescent="0.2">
      <c r="M6192" s="168" t="s">
        <v>63</v>
      </c>
      <c r="N6192" s="14" t="s">
        <v>64</v>
      </c>
      <c r="O6192" s="167">
        <v>44171</v>
      </c>
      <c r="P6192" s="14">
        <v>1.4</v>
      </c>
      <c r="Q6192" s="14">
        <f t="shared" si="201"/>
        <v>15.6</v>
      </c>
      <c r="R6192" s="169">
        <f t="shared" si="202"/>
        <v>16.100000000000001</v>
      </c>
    </row>
    <row r="6193" spans="13:18" x14ac:dyDescent="0.2">
      <c r="M6193" s="168" t="s">
        <v>63</v>
      </c>
      <c r="N6193" s="14" t="s">
        <v>64</v>
      </c>
      <c r="O6193" s="167">
        <v>44172</v>
      </c>
      <c r="P6193" s="14">
        <v>3.1</v>
      </c>
      <c r="Q6193" s="14">
        <f t="shared" si="201"/>
        <v>13.9</v>
      </c>
      <c r="R6193" s="169">
        <f t="shared" si="202"/>
        <v>15.233333333333333</v>
      </c>
    </row>
    <row r="6194" spans="13:18" x14ac:dyDescent="0.2">
      <c r="M6194" s="168" t="s">
        <v>63</v>
      </c>
      <c r="N6194" s="14" t="s">
        <v>64</v>
      </c>
      <c r="O6194" s="167">
        <v>44173</v>
      </c>
      <c r="P6194" s="14">
        <v>1.9</v>
      </c>
      <c r="Q6194" s="14">
        <f t="shared" si="201"/>
        <v>15.1</v>
      </c>
      <c r="R6194" s="169">
        <f t="shared" si="202"/>
        <v>14.866666666666667</v>
      </c>
    </row>
    <row r="6195" spans="13:18" x14ac:dyDescent="0.2">
      <c r="M6195" s="168" t="s">
        <v>63</v>
      </c>
      <c r="N6195" s="14" t="s">
        <v>64</v>
      </c>
      <c r="O6195" s="167">
        <v>44174</v>
      </c>
      <c r="P6195" s="14">
        <v>0.7</v>
      </c>
      <c r="Q6195" s="14">
        <f t="shared" si="201"/>
        <v>16.3</v>
      </c>
      <c r="R6195" s="169">
        <f t="shared" si="202"/>
        <v>15.1</v>
      </c>
    </row>
    <row r="6196" spans="13:18" x14ac:dyDescent="0.2">
      <c r="M6196" s="168" t="s">
        <v>63</v>
      </c>
      <c r="N6196" s="14" t="s">
        <v>64</v>
      </c>
      <c r="O6196" s="167">
        <v>44175</v>
      </c>
      <c r="P6196" s="14">
        <v>0.9</v>
      </c>
      <c r="Q6196" s="14">
        <f t="shared" si="201"/>
        <v>16.100000000000001</v>
      </c>
      <c r="R6196" s="169">
        <f t="shared" si="202"/>
        <v>15.833333333333334</v>
      </c>
    </row>
    <row r="6197" spans="13:18" x14ac:dyDescent="0.2">
      <c r="M6197" s="168" t="s">
        <v>63</v>
      </c>
      <c r="N6197" s="14" t="s">
        <v>64</v>
      </c>
      <c r="O6197" s="167">
        <v>44176</v>
      </c>
      <c r="P6197" s="14">
        <v>0.2</v>
      </c>
      <c r="Q6197" s="14">
        <f t="shared" si="201"/>
        <v>16.8</v>
      </c>
      <c r="R6197" s="169">
        <f t="shared" si="202"/>
        <v>16.400000000000002</v>
      </c>
    </row>
    <row r="6198" spans="13:18" x14ac:dyDescent="0.2">
      <c r="M6198" s="168" t="s">
        <v>63</v>
      </c>
      <c r="N6198" s="14" t="s">
        <v>64</v>
      </c>
      <c r="O6198" s="167">
        <v>44177</v>
      </c>
      <c r="P6198" s="14">
        <v>0.3</v>
      </c>
      <c r="Q6198" s="14">
        <f t="shared" si="201"/>
        <v>16.7</v>
      </c>
      <c r="R6198" s="169">
        <f t="shared" si="202"/>
        <v>16.533333333333335</v>
      </c>
    </row>
    <row r="6199" spans="13:18" x14ac:dyDescent="0.2">
      <c r="M6199" s="168" t="s">
        <v>63</v>
      </c>
      <c r="N6199" s="14" t="s">
        <v>64</v>
      </c>
      <c r="O6199" s="167">
        <v>44178</v>
      </c>
      <c r="P6199" s="14">
        <v>0.5</v>
      </c>
      <c r="Q6199" s="14">
        <f t="shared" si="201"/>
        <v>16.5</v>
      </c>
      <c r="R6199" s="169">
        <f t="shared" si="202"/>
        <v>16.666666666666668</v>
      </c>
    </row>
    <row r="6200" spans="13:18" x14ac:dyDescent="0.2">
      <c r="M6200" s="168" t="s">
        <v>63</v>
      </c>
      <c r="N6200" s="14" t="s">
        <v>64</v>
      </c>
      <c r="O6200" s="167">
        <v>44179</v>
      </c>
      <c r="P6200" s="14">
        <v>1</v>
      </c>
      <c r="Q6200" s="14">
        <f t="shared" si="201"/>
        <v>16</v>
      </c>
      <c r="R6200" s="169">
        <f t="shared" si="202"/>
        <v>16.400000000000002</v>
      </c>
    </row>
    <row r="6201" spans="13:18" x14ac:dyDescent="0.2">
      <c r="M6201" s="168" t="s">
        <v>63</v>
      </c>
      <c r="N6201" s="14" t="s">
        <v>64</v>
      </c>
      <c r="O6201" s="167">
        <v>44180</v>
      </c>
      <c r="P6201" s="14">
        <v>1</v>
      </c>
      <c r="Q6201" s="14">
        <f t="shared" si="201"/>
        <v>16</v>
      </c>
      <c r="R6201" s="169">
        <f t="shared" si="202"/>
        <v>16.166666666666668</v>
      </c>
    </row>
    <row r="6202" spans="13:18" x14ac:dyDescent="0.2">
      <c r="M6202" s="168" t="s">
        <v>63</v>
      </c>
      <c r="N6202" s="14" t="s">
        <v>64</v>
      </c>
      <c r="O6202" s="167">
        <v>44181</v>
      </c>
      <c r="P6202" s="14">
        <v>-0.5</v>
      </c>
      <c r="Q6202" s="14">
        <f t="shared" si="201"/>
        <v>17.5</v>
      </c>
      <c r="R6202" s="169">
        <f t="shared" si="202"/>
        <v>16.5</v>
      </c>
    </row>
    <row r="6203" spans="13:18" x14ac:dyDescent="0.2">
      <c r="M6203" s="168" t="s">
        <v>63</v>
      </c>
      <c r="N6203" s="14" t="s">
        <v>64</v>
      </c>
      <c r="O6203" s="167">
        <v>44182</v>
      </c>
      <c r="P6203" s="14">
        <v>0.4</v>
      </c>
      <c r="Q6203" s="14">
        <f t="shared" si="201"/>
        <v>16.600000000000001</v>
      </c>
      <c r="R6203" s="169">
        <f t="shared" si="202"/>
        <v>16.7</v>
      </c>
    </row>
    <row r="6204" spans="13:18" x14ac:dyDescent="0.2">
      <c r="M6204" s="168" t="s">
        <v>63</v>
      </c>
      <c r="N6204" s="14" t="s">
        <v>64</v>
      </c>
      <c r="O6204" s="167">
        <v>44183</v>
      </c>
      <c r="P6204" s="14">
        <v>1.2</v>
      </c>
      <c r="Q6204" s="14">
        <f t="shared" si="201"/>
        <v>15.8</v>
      </c>
      <c r="R6204" s="169">
        <f t="shared" si="202"/>
        <v>16.633333333333336</v>
      </c>
    </row>
    <row r="6205" spans="13:18" x14ac:dyDescent="0.2">
      <c r="M6205" s="168" t="s">
        <v>63</v>
      </c>
      <c r="N6205" s="14" t="s">
        <v>64</v>
      </c>
      <c r="O6205" s="167">
        <v>44184</v>
      </c>
      <c r="P6205" s="14">
        <v>5.7</v>
      </c>
      <c r="Q6205" s="14">
        <f t="shared" si="201"/>
        <v>11.3</v>
      </c>
      <c r="R6205" s="169">
        <f t="shared" si="202"/>
        <v>14.566666666666668</v>
      </c>
    </row>
    <row r="6206" spans="13:18" x14ac:dyDescent="0.2">
      <c r="M6206" s="168" t="s">
        <v>63</v>
      </c>
      <c r="N6206" s="14" t="s">
        <v>64</v>
      </c>
      <c r="O6206" s="167">
        <v>44185</v>
      </c>
      <c r="P6206" s="14">
        <v>5.8</v>
      </c>
      <c r="Q6206" s="14">
        <f t="shared" si="201"/>
        <v>11.2</v>
      </c>
      <c r="R6206" s="169">
        <f t="shared" si="202"/>
        <v>12.766666666666666</v>
      </c>
    </row>
    <row r="6207" spans="13:18" x14ac:dyDescent="0.2">
      <c r="M6207" s="168" t="s">
        <v>63</v>
      </c>
      <c r="N6207" s="14" t="s">
        <v>64</v>
      </c>
      <c r="O6207" s="167">
        <v>44186</v>
      </c>
      <c r="P6207" s="14">
        <v>4.4000000000000004</v>
      </c>
      <c r="Q6207" s="14">
        <f t="shared" si="201"/>
        <v>12.6</v>
      </c>
      <c r="R6207" s="169">
        <f t="shared" si="202"/>
        <v>11.700000000000001</v>
      </c>
    </row>
    <row r="6208" spans="13:18" x14ac:dyDescent="0.2">
      <c r="M6208" s="168" t="s">
        <v>63</v>
      </c>
      <c r="N6208" s="14" t="s">
        <v>64</v>
      </c>
      <c r="O6208" s="167">
        <v>44187</v>
      </c>
      <c r="P6208" s="14">
        <v>3.1</v>
      </c>
      <c r="Q6208" s="14">
        <f t="shared" si="201"/>
        <v>13.9</v>
      </c>
      <c r="R6208" s="169">
        <f t="shared" si="202"/>
        <v>12.566666666666665</v>
      </c>
    </row>
    <row r="6209" spans="13:18" x14ac:dyDescent="0.2">
      <c r="M6209" s="168" t="s">
        <v>63</v>
      </c>
      <c r="N6209" s="14" t="s">
        <v>64</v>
      </c>
      <c r="O6209" s="167">
        <v>44188</v>
      </c>
      <c r="P6209" s="14">
        <v>-0.6</v>
      </c>
      <c r="Q6209" s="14">
        <f t="shared" si="201"/>
        <v>17.600000000000001</v>
      </c>
      <c r="R6209" s="169">
        <f t="shared" si="202"/>
        <v>14.700000000000001</v>
      </c>
    </row>
    <row r="6210" spans="13:18" x14ac:dyDescent="0.2">
      <c r="M6210" s="168" t="s">
        <v>63</v>
      </c>
      <c r="N6210" s="14" t="s">
        <v>64</v>
      </c>
      <c r="O6210" s="167">
        <v>44189</v>
      </c>
      <c r="P6210" s="14">
        <v>-1.4</v>
      </c>
      <c r="Q6210" s="14">
        <f t="shared" si="201"/>
        <v>18.399999999999999</v>
      </c>
      <c r="R6210" s="169">
        <f t="shared" si="202"/>
        <v>16.633333333333333</v>
      </c>
    </row>
    <row r="6211" spans="13:18" x14ac:dyDescent="0.2">
      <c r="M6211" s="168" t="s">
        <v>63</v>
      </c>
      <c r="N6211" s="14" t="s">
        <v>64</v>
      </c>
      <c r="O6211" s="167">
        <v>44190</v>
      </c>
      <c r="P6211" s="14">
        <v>-2.2000000000000002</v>
      </c>
      <c r="Q6211" s="14">
        <f t="shared" si="201"/>
        <v>19.2</v>
      </c>
      <c r="R6211" s="169">
        <f t="shared" si="202"/>
        <v>18.400000000000002</v>
      </c>
    </row>
    <row r="6212" spans="13:18" x14ac:dyDescent="0.2">
      <c r="M6212" s="168" t="s">
        <v>63</v>
      </c>
      <c r="N6212" s="14" t="s">
        <v>64</v>
      </c>
      <c r="O6212" s="167">
        <v>44191</v>
      </c>
      <c r="P6212" s="14">
        <v>-2.1</v>
      </c>
      <c r="Q6212" s="14">
        <f t="shared" si="201"/>
        <v>19.100000000000001</v>
      </c>
      <c r="R6212" s="169">
        <f t="shared" si="202"/>
        <v>18.899999999999999</v>
      </c>
    </row>
    <row r="6213" spans="13:18" x14ac:dyDescent="0.2">
      <c r="M6213" s="168" t="s">
        <v>63</v>
      </c>
      <c r="N6213" s="14" t="s">
        <v>64</v>
      </c>
      <c r="O6213" s="167">
        <v>44192</v>
      </c>
      <c r="P6213" s="14">
        <v>2.1</v>
      </c>
      <c r="Q6213" s="14">
        <f t="shared" si="201"/>
        <v>14.9</v>
      </c>
      <c r="R6213" s="169">
        <f t="shared" si="202"/>
        <v>17.733333333333331</v>
      </c>
    </row>
    <row r="6214" spans="13:18" x14ac:dyDescent="0.2">
      <c r="M6214" s="168" t="s">
        <v>63</v>
      </c>
      <c r="N6214" s="14" t="s">
        <v>64</v>
      </c>
      <c r="O6214" s="167">
        <v>44193</v>
      </c>
      <c r="P6214" s="14">
        <v>1.1000000000000001</v>
      </c>
      <c r="Q6214" s="14">
        <f t="shared" si="201"/>
        <v>15.9</v>
      </c>
      <c r="R6214" s="169">
        <f t="shared" si="202"/>
        <v>16.633333333333333</v>
      </c>
    </row>
    <row r="6215" spans="13:18" x14ac:dyDescent="0.2">
      <c r="M6215" s="168" t="s">
        <v>63</v>
      </c>
      <c r="N6215" s="14" t="s">
        <v>64</v>
      </c>
      <c r="O6215" s="167">
        <v>44194</v>
      </c>
      <c r="P6215" s="14">
        <v>1.9</v>
      </c>
      <c r="Q6215" s="14">
        <f t="shared" si="201"/>
        <v>15.1</v>
      </c>
      <c r="R6215" s="169">
        <f t="shared" si="202"/>
        <v>15.299999999999999</v>
      </c>
    </row>
    <row r="6216" spans="13:18" x14ac:dyDescent="0.2">
      <c r="M6216" s="168" t="s">
        <v>63</v>
      </c>
      <c r="N6216" s="14" t="s">
        <v>64</v>
      </c>
      <c r="O6216" s="167">
        <v>44195</v>
      </c>
      <c r="P6216" s="14">
        <v>0.7</v>
      </c>
      <c r="Q6216" s="14">
        <f t="shared" si="201"/>
        <v>16.3</v>
      </c>
      <c r="R6216" s="169">
        <f t="shared" si="202"/>
        <v>15.766666666666666</v>
      </c>
    </row>
    <row r="6217" spans="13:18" x14ac:dyDescent="0.2">
      <c r="M6217" s="168" t="s">
        <v>63</v>
      </c>
      <c r="N6217" s="14" t="s">
        <v>64</v>
      </c>
      <c r="O6217" s="167">
        <v>44196</v>
      </c>
      <c r="P6217" s="14">
        <v>-1.3</v>
      </c>
      <c r="Q6217" s="14">
        <f t="shared" si="201"/>
        <v>18.3</v>
      </c>
      <c r="R6217" s="169">
        <f t="shared" si="202"/>
        <v>16.566666666666666</v>
      </c>
    </row>
    <row r="6218" spans="13:18" x14ac:dyDescent="0.2">
      <c r="M6218" s="168" t="s">
        <v>63</v>
      </c>
      <c r="N6218" s="14" t="s">
        <v>64</v>
      </c>
      <c r="O6218" s="167">
        <v>44197</v>
      </c>
      <c r="P6218" s="14">
        <v>-1.9</v>
      </c>
      <c r="Q6218" s="14">
        <f t="shared" si="201"/>
        <v>18.899999999999999</v>
      </c>
      <c r="R6218" s="169">
        <f t="shared" si="202"/>
        <v>17.833333333333332</v>
      </c>
    </row>
    <row r="6219" spans="13:18" x14ac:dyDescent="0.2">
      <c r="M6219" s="168" t="s">
        <v>63</v>
      </c>
      <c r="N6219" s="14" t="s">
        <v>64</v>
      </c>
      <c r="O6219" s="167">
        <v>44198</v>
      </c>
      <c r="P6219" s="14">
        <v>-3.5</v>
      </c>
      <c r="Q6219" s="14">
        <f t="shared" si="201"/>
        <v>20.5</v>
      </c>
      <c r="R6219" s="169">
        <f t="shared" si="202"/>
        <v>19.233333333333334</v>
      </c>
    </row>
    <row r="6220" spans="13:18" x14ac:dyDescent="0.2">
      <c r="M6220" s="168" t="s">
        <v>63</v>
      </c>
      <c r="N6220" s="14" t="s">
        <v>64</v>
      </c>
      <c r="O6220" s="167">
        <v>44199</v>
      </c>
      <c r="P6220" s="14">
        <v>-9.4</v>
      </c>
      <c r="Q6220" s="14">
        <f t="shared" si="201"/>
        <v>26.4</v>
      </c>
      <c r="R6220" s="169">
        <f t="shared" si="202"/>
        <v>21.933333333333334</v>
      </c>
    </row>
    <row r="6221" spans="13:18" x14ac:dyDescent="0.2">
      <c r="M6221" s="168" t="s">
        <v>63</v>
      </c>
      <c r="N6221" s="14" t="s">
        <v>64</v>
      </c>
      <c r="O6221" s="167">
        <v>44200</v>
      </c>
      <c r="P6221" s="14">
        <v>-12.6</v>
      </c>
      <c r="Q6221" s="14">
        <f t="shared" ref="Q6221:Q6284" si="203">IF($D$45&gt;P6221,$D$45-P6221,0)</f>
        <v>29.6</v>
      </c>
      <c r="R6221" s="169">
        <f t="shared" si="202"/>
        <v>25.5</v>
      </c>
    </row>
    <row r="6222" spans="13:18" x14ac:dyDescent="0.2">
      <c r="M6222" s="168" t="s">
        <v>63</v>
      </c>
      <c r="N6222" s="14" t="s">
        <v>64</v>
      </c>
      <c r="O6222" s="167">
        <v>44201</v>
      </c>
      <c r="P6222" s="14">
        <v>-15.2</v>
      </c>
      <c r="Q6222" s="14">
        <f t="shared" si="203"/>
        <v>32.200000000000003</v>
      </c>
      <c r="R6222" s="169">
        <f t="shared" si="202"/>
        <v>29.400000000000002</v>
      </c>
    </row>
    <row r="6223" spans="13:18" x14ac:dyDescent="0.2">
      <c r="M6223" s="168" t="s">
        <v>63</v>
      </c>
      <c r="N6223" s="14" t="s">
        <v>64</v>
      </c>
      <c r="O6223" s="167">
        <v>44202</v>
      </c>
      <c r="P6223" s="14">
        <v>-16.899999999999999</v>
      </c>
      <c r="Q6223" s="14">
        <f t="shared" si="203"/>
        <v>33.9</v>
      </c>
      <c r="R6223" s="169">
        <f t="shared" ref="R6223:R6286" si="204">AVERAGE(Q6221:Q6223)</f>
        <v>31.900000000000002</v>
      </c>
    </row>
    <row r="6224" spans="13:18" x14ac:dyDescent="0.2">
      <c r="M6224" s="168" t="s">
        <v>63</v>
      </c>
      <c r="N6224" s="14" t="s">
        <v>64</v>
      </c>
      <c r="O6224" s="167">
        <v>44203</v>
      </c>
      <c r="P6224" s="14">
        <v>-8.9</v>
      </c>
      <c r="Q6224" s="14">
        <f t="shared" si="203"/>
        <v>25.9</v>
      </c>
      <c r="R6224" s="169">
        <f t="shared" si="204"/>
        <v>30.666666666666668</v>
      </c>
    </row>
    <row r="6225" spans="13:18" x14ac:dyDescent="0.2">
      <c r="M6225" s="168" t="s">
        <v>63</v>
      </c>
      <c r="N6225" s="14" t="s">
        <v>64</v>
      </c>
      <c r="O6225" s="167">
        <v>44204</v>
      </c>
      <c r="P6225" s="14">
        <v>-7.9</v>
      </c>
      <c r="Q6225" s="14">
        <f t="shared" si="203"/>
        <v>24.9</v>
      </c>
      <c r="R6225" s="169">
        <f t="shared" si="204"/>
        <v>28.233333333333331</v>
      </c>
    </row>
    <row r="6226" spans="13:18" x14ac:dyDescent="0.2">
      <c r="M6226" s="168" t="s">
        <v>63</v>
      </c>
      <c r="N6226" s="14" t="s">
        <v>64</v>
      </c>
      <c r="O6226" s="167">
        <v>44205</v>
      </c>
      <c r="P6226" s="14">
        <v>-9.1</v>
      </c>
      <c r="Q6226" s="14">
        <f t="shared" si="203"/>
        <v>26.1</v>
      </c>
      <c r="R6226" s="169">
        <f t="shared" si="204"/>
        <v>25.633333333333336</v>
      </c>
    </row>
    <row r="6227" spans="13:18" x14ac:dyDescent="0.2">
      <c r="M6227" s="168" t="s">
        <v>63</v>
      </c>
      <c r="N6227" s="14" t="s">
        <v>64</v>
      </c>
      <c r="O6227" s="167">
        <v>44206</v>
      </c>
      <c r="P6227" s="14">
        <v>-7.2</v>
      </c>
      <c r="Q6227" s="14">
        <f t="shared" si="203"/>
        <v>24.2</v>
      </c>
      <c r="R6227" s="169">
        <f t="shared" si="204"/>
        <v>25.066666666666666</v>
      </c>
    </row>
    <row r="6228" spans="13:18" x14ac:dyDescent="0.2">
      <c r="M6228" s="168" t="s">
        <v>63</v>
      </c>
      <c r="N6228" s="14" t="s">
        <v>64</v>
      </c>
      <c r="O6228" s="167">
        <v>44207</v>
      </c>
      <c r="P6228" s="14">
        <v>-9</v>
      </c>
      <c r="Q6228" s="14">
        <f t="shared" si="203"/>
        <v>26</v>
      </c>
      <c r="R6228" s="169">
        <f t="shared" si="204"/>
        <v>25.433333333333334</v>
      </c>
    </row>
    <row r="6229" spans="13:18" x14ac:dyDescent="0.2">
      <c r="M6229" s="168" t="s">
        <v>63</v>
      </c>
      <c r="N6229" s="14" t="s">
        <v>64</v>
      </c>
      <c r="O6229" s="167">
        <v>44208</v>
      </c>
      <c r="P6229" s="14">
        <v>-10.7</v>
      </c>
      <c r="Q6229" s="14">
        <f t="shared" si="203"/>
        <v>27.7</v>
      </c>
      <c r="R6229" s="169">
        <f t="shared" si="204"/>
        <v>25.966666666666669</v>
      </c>
    </row>
    <row r="6230" spans="13:18" x14ac:dyDescent="0.2">
      <c r="M6230" s="168" t="s">
        <v>63</v>
      </c>
      <c r="N6230" s="14" t="s">
        <v>64</v>
      </c>
      <c r="O6230" s="167">
        <v>44209</v>
      </c>
      <c r="P6230" s="14">
        <v>-6</v>
      </c>
      <c r="Q6230" s="14">
        <f t="shared" si="203"/>
        <v>23</v>
      </c>
      <c r="R6230" s="169">
        <f t="shared" si="204"/>
        <v>25.566666666666666</v>
      </c>
    </row>
    <row r="6231" spans="13:18" x14ac:dyDescent="0.2">
      <c r="M6231" s="168" t="s">
        <v>63</v>
      </c>
      <c r="N6231" s="14" t="s">
        <v>64</v>
      </c>
      <c r="O6231" s="167">
        <v>44210</v>
      </c>
      <c r="P6231" s="14">
        <v>-8.5</v>
      </c>
      <c r="Q6231" s="14">
        <f t="shared" si="203"/>
        <v>25.5</v>
      </c>
      <c r="R6231" s="169">
        <f t="shared" si="204"/>
        <v>25.400000000000002</v>
      </c>
    </row>
    <row r="6232" spans="13:18" x14ac:dyDescent="0.2">
      <c r="M6232" s="168" t="s">
        <v>63</v>
      </c>
      <c r="N6232" s="14" t="s">
        <v>64</v>
      </c>
      <c r="O6232" s="167">
        <v>44211</v>
      </c>
      <c r="P6232" s="14">
        <v>-18.399999999999999</v>
      </c>
      <c r="Q6232" s="14">
        <f t="shared" si="203"/>
        <v>35.4</v>
      </c>
      <c r="R6232" s="169">
        <f t="shared" si="204"/>
        <v>27.966666666666669</v>
      </c>
    </row>
    <row r="6233" spans="13:18" x14ac:dyDescent="0.2">
      <c r="M6233" s="168" t="s">
        <v>63</v>
      </c>
      <c r="N6233" s="14" t="s">
        <v>64</v>
      </c>
      <c r="O6233" s="167">
        <v>44212</v>
      </c>
      <c r="P6233" s="14">
        <v>-19.7</v>
      </c>
      <c r="Q6233" s="14">
        <f t="shared" si="203"/>
        <v>36.700000000000003</v>
      </c>
      <c r="R6233" s="169">
        <f t="shared" si="204"/>
        <v>32.533333333333331</v>
      </c>
    </row>
    <row r="6234" spans="13:18" x14ac:dyDescent="0.2">
      <c r="M6234" s="168" t="s">
        <v>63</v>
      </c>
      <c r="N6234" s="14" t="s">
        <v>64</v>
      </c>
      <c r="O6234" s="167">
        <v>44213</v>
      </c>
      <c r="P6234" s="14">
        <v>-12.9</v>
      </c>
      <c r="Q6234" s="14">
        <f t="shared" si="203"/>
        <v>29.9</v>
      </c>
      <c r="R6234" s="169">
        <f t="shared" si="204"/>
        <v>34</v>
      </c>
    </row>
    <row r="6235" spans="13:18" x14ac:dyDescent="0.2">
      <c r="M6235" s="168" t="s">
        <v>63</v>
      </c>
      <c r="N6235" s="14" t="s">
        <v>64</v>
      </c>
      <c r="O6235" s="167">
        <v>44214</v>
      </c>
      <c r="P6235" s="14">
        <v>-7.8</v>
      </c>
      <c r="Q6235" s="14">
        <f t="shared" si="203"/>
        <v>24.8</v>
      </c>
      <c r="R6235" s="169">
        <f t="shared" si="204"/>
        <v>30.466666666666665</v>
      </c>
    </row>
    <row r="6236" spans="13:18" x14ac:dyDescent="0.2">
      <c r="M6236" s="168" t="s">
        <v>63</v>
      </c>
      <c r="N6236" s="14" t="s">
        <v>64</v>
      </c>
      <c r="O6236" s="167">
        <v>44215</v>
      </c>
      <c r="P6236" s="14">
        <v>-4</v>
      </c>
      <c r="Q6236" s="14">
        <f t="shared" si="203"/>
        <v>21</v>
      </c>
      <c r="R6236" s="169">
        <f t="shared" si="204"/>
        <v>25.233333333333334</v>
      </c>
    </row>
    <row r="6237" spans="13:18" x14ac:dyDescent="0.2">
      <c r="M6237" s="168" t="s">
        <v>63</v>
      </c>
      <c r="N6237" s="14" t="s">
        <v>64</v>
      </c>
      <c r="O6237" s="167">
        <v>44216</v>
      </c>
      <c r="P6237" s="14">
        <v>-0.4</v>
      </c>
      <c r="Q6237" s="14">
        <f t="shared" si="203"/>
        <v>17.399999999999999</v>
      </c>
      <c r="R6237" s="169">
        <f t="shared" si="204"/>
        <v>21.066666666666666</v>
      </c>
    </row>
    <row r="6238" spans="13:18" x14ac:dyDescent="0.2">
      <c r="M6238" s="168" t="s">
        <v>63</v>
      </c>
      <c r="N6238" s="14" t="s">
        <v>64</v>
      </c>
      <c r="O6238" s="167">
        <v>44217</v>
      </c>
      <c r="P6238" s="14">
        <v>1.2</v>
      </c>
      <c r="Q6238" s="14">
        <f t="shared" si="203"/>
        <v>15.8</v>
      </c>
      <c r="R6238" s="169">
        <f t="shared" si="204"/>
        <v>18.066666666666666</v>
      </c>
    </row>
    <row r="6239" spans="13:18" x14ac:dyDescent="0.2">
      <c r="M6239" s="168" t="s">
        <v>63</v>
      </c>
      <c r="N6239" s="14" t="s">
        <v>64</v>
      </c>
      <c r="O6239" s="167">
        <v>44218</v>
      </c>
      <c r="P6239" s="14">
        <v>1.8</v>
      </c>
      <c r="Q6239" s="14">
        <f t="shared" si="203"/>
        <v>15.2</v>
      </c>
      <c r="R6239" s="169">
        <f t="shared" si="204"/>
        <v>16.133333333333336</v>
      </c>
    </row>
    <row r="6240" spans="13:18" x14ac:dyDescent="0.2">
      <c r="M6240" s="168" t="s">
        <v>63</v>
      </c>
      <c r="N6240" s="14" t="s">
        <v>64</v>
      </c>
      <c r="O6240" s="167">
        <v>44219</v>
      </c>
      <c r="P6240" s="14">
        <v>0.4</v>
      </c>
      <c r="Q6240" s="14">
        <f t="shared" si="203"/>
        <v>16.600000000000001</v>
      </c>
      <c r="R6240" s="169">
        <f t="shared" si="204"/>
        <v>15.866666666666667</v>
      </c>
    </row>
    <row r="6241" spans="13:18" x14ac:dyDescent="0.2">
      <c r="M6241" s="168" t="s">
        <v>63</v>
      </c>
      <c r="N6241" s="14" t="s">
        <v>64</v>
      </c>
      <c r="O6241" s="167">
        <v>44220</v>
      </c>
      <c r="P6241" s="14">
        <v>-2.7</v>
      </c>
      <c r="Q6241" s="14">
        <f t="shared" si="203"/>
        <v>19.7</v>
      </c>
      <c r="R6241" s="169">
        <f t="shared" si="204"/>
        <v>17.166666666666668</v>
      </c>
    </row>
    <row r="6242" spans="13:18" x14ac:dyDescent="0.2">
      <c r="M6242" s="168" t="s">
        <v>63</v>
      </c>
      <c r="N6242" s="14" t="s">
        <v>64</v>
      </c>
      <c r="O6242" s="167">
        <v>44221</v>
      </c>
      <c r="P6242" s="14">
        <v>-8.9</v>
      </c>
      <c r="Q6242" s="14">
        <f t="shared" si="203"/>
        <v>25.9</v>
      </c>
      <c r="R6242" s="169">
        <f t="shared" si="204"/>
        <v>20.733333333333331</v>
      </c>
    </row>
    <row r="6243" spans="13:18" x14ac:dyDescent="0.2">
      <c r="M6243" s="168" t="s">
        <v>63</v>
      </c>
      <c r="N6243" s="14" t="s">
        <v>64</v>
      </c>
      <c r="O6243" s="167">
        <v>44222</v>
      </c>
      <c r="P6243" s="14">
        <v>-15.1</v>
      </c>
      <c r="Q6243" s="14">
        <f t="shared" si="203"/>
        <v>32.1</v>
      </c>
      <c r="R6243" s="169">
        <f t="shared" si="204"/>
        <v>25.899999999999995</v>
      </c>
    </row>
    <row r="6244" spans="13:18" x14ac:dyDescent="0.2">
      <c r="M6244" s="168" t="s">
        <v>63</v>
      </c>
      <c r="N6244" s="14" t="s">
        <v>64</v>
      </c>
      <c r="O6244" s="167">
        <v>44223</v>
      </c>
      <c r="P6244" s="14">
        <v>-14.4</v>
      </c>
      <c r="Q6244" s="14">
        <f t="shared" si="203"/>
        <v>31.4</v>
      </c>
      <c r="R6244" s="169">
        <f t="shared" si="204"/>
        <v>29.8</v>
      </c>
    </row>
    <row r="6245" spans="13:18" x14ac:dyDescent="0.2">
      <c r="M6245" s="168" t="s">
        <v>63</v>
      </c>
      <c r="N6245" s="14" t="s">
        <v>64</v>
      </c>
      <c r="O6245" s="167">
        <v>44224</v>
      </c>
      <c r="P6245" s="14">
        <v>-17.2</v>
      </c>
      <c r="Q6245" s="14">
        <f t="shared" si="203"/>
        <v>34.200000000000003</v>
      </c>
      <c r="R6245" s="169">
        <f t="shared" si="204"/>
        <v>32.56666666666667</v>
      </c>
    </row>
    <row r="6246" spans="13:18" x14ac:dyDescent="0.2">
      <c r="M6246" s="168" t="s">
        <v>63</v>
      </c>
      <c r="N6246" s="14" t="s">
        <v>64</v>
      </c>
      <c r="O6246" s="167">
        <v>44225</v>
      </c>
      <c r="P6246" s="14">
        <v>-17.5</v>
      </c>
      <c r="Q6246" s="14">
        <f t="shared" si="203"/>
        <v>34.5</v>
      </c>
      <c r="R6246" s="169">
        <f t="shared" si="204"/>
        <v>33.366666666666667</v>
      </c>
    </row>
    <row r="6247" spans="13:18" x14ac:dyDescent="0.2">
      <c r="M6247" s="168" t="s">
        <v>63</v>
      </c>
      <c r="N6247" s="14" t="s">
        <v>64</v>
      </c>
      <c r="O6247" s="167">
        <v>44226</v>
      </c>
      <c r="P6247" s="14">
        <v>-18.7</v>
      </c>
      <c r="Q6247" s="14">
        <f t="shared" si="203"/>
        <v>35.700000000000003</v>
      </c>
      <c r="R6247" s="169">
        <f t="shared" si="204"/>
        <v>34.800000000000004</v>
      </c>
    </row>
    <row r="6248" spans="13:18" x14ac:dyDescent="0.2">
      <c r="M6248" s="168" t="s">
        <v>63</v>
      </c>
      <c r="N6248" s="14" t="s">
        <v>64</v>
      </c>
      <c r="O6248" s="167">
        <v>44227</v>
      </c>
      <c r="P6248" s="14">
        <v>-18.899999999999999</v>
      </c>
      <c r="Q6248" s="14">
        <f t="shared" si="203"/>
        <v>35.9</v>
      </c>
      <c r="R6248" s="169">
        <f t="shared" si="204"/>
        <v>35.366666666666667</v>
      </c>
    </row>
    <row r="6249" spans="13:18" x14ac:dyDescent="0.2">
      <c r="M6249" s="168" t="s">
        <v>63</v>
      </c>
      <c r="N6249" s="14" t="s">
        <v>64</v>
      </c>
      <c r="O6249" s="167">
        <v>44228</v>
      </c>
      <c r="P6249" s="14">
        <v>-19.7</v>
      </c>
      <c r="Q6249" s="14">
        <f t="shared" si="203"/>
        <v>36.700000000000003</v>
      </c>
      <c r="R6249" s="169">
        <f t="shared" si="204"/>
        <v>36.1</v>
      </c>
    </row>
    <row r="6250" spans="13:18" x14ac:dyDescent="0.2">
      <c r="M6250" s="168" t="s">
        <v>63</v>
      </c>
      <c r="N6250" s="14" t="s">
        <v>64</v>
      </c>
      <c r="O6250" s="167">
        <v>44229</v>
      </c>
      <c r="P6250" s="14">
        <v>-15.7</v>
      </c>
      <c r="Q6250" s="14">
        <f t="shared" si="203"/>
        <v>32.700000000000003</v>
      </c>
      <c r="R6250" s="169">
        <f t="shared" si="204"/>
        <v>35.1</v>
      </c>
    </row>
    <row r="6251" spans="13:18" x14ac:dyDescent="0.2">
      <c r="M6251" s="168" t="s">
        <v>63</v>
      </c>
      <c r="N6251" s="14" t="s">
        <v>64</v>
      </c>
      <c r="O6251" s="167">
        <v>44230</v>
      </c>
      <c r="P6251" s="14">
        <v>-12.9</v>
      </c>
      <c r="Q6251" s="14">
        <f t="shared" si="203"/>
        <v>29.9</v>
      </c>
      <c r="R6251" s="169">
        <f t="shared" si="204"/>
        <v>33.1</v>
      </c>
    </row>
    <row r="6252" spans="13:18" x14ac:dyDescent="0.2">
      <c r="M6252" s="168" t="s">
        <v>63</v>
      </c>
      <c r="N6252" s="14" t="s">
        <v>64</v>
      </c>
      <c r="O6252" s="167">
        <v>44231</v>
      </c>
      <c r="P6252" s="14">
        <v>-15.6</v>
      </c>
      <c r="Q6252" s="14">
        <f t="shared" si="203"/>
        <v>32.6</v>
      </c>
      <c r="R6252" s="169">
        <f t="shared" si="204"/>
        <v>31.733333333333334</v>
      </c>
    </row>
    <row r="6253" spans="13:18" x14ac:dyDescent="0.2">
      <c r="M6253" s="168" t="s">
        <v>63</v>
      </c>
      <c r="N6253" s="14" t="s">
        <v>64</v>
      </c>
      <c r="O6253" s="167">
        <v>44232</v>
      </c>
      <c r="P6253" s="14">
        <v>-16.3</v>
      </c>
      <c r="Q6253" s="14">
        <f t="shared" si="203"/>
        <v>33.299999999999997</v>
      </c>
      <c r="R6253" s="169">
        <f t="shared" si="204"/>
        <v>31.933333333333334</v>
      </c>
    </row>
    <row r="6254" spans="13:18" x14ac:dyDescent="0.2">
      <c r="M6254" s="168" t="s">
        <v>63</v>
      </c>
      <c r="N6254" s="14" t="s">
        <v>64</v>
      </c>
      <c r="O6254" s="167">
        <v>44233</v>
      </c>
      <c r="P6254" s="14">
        <v>-15.1</v>
      </c>
      <c r="Q6254" s="14">
        <f t="shared" si="203"/>
        <v>32.1</v>
      </c>
      <c r="R6254" s="169">
        <f t="shared" si="204"/>
        <v>32.666666666666664</v>
      </c>
    </row>
    <row r="6255" spans="13:18" x14ac:dyDescent="0.2">
      <c r="M6255" s="168" t="s">
        <v>63</v>
      </c>
      <c r="N6255" s="14" t="s">
        <v>64</v>
      </c>
      <c r="O6255" s="167">
        <v>44234</v>
      </c>
      <c r="P6255" s="14">
        <v>-14.3</v>
      </c>
      <c r="Q6255" s="14">
        <f t="shared" si="203"/>
        <v>31.3</v>
      </c>
      <c r="R6255" s="169">
        <f t="shared" si="204"/>
        <v>32.233333333333334</v>
      </c>
    </row>
    <row r="6256" spans="13:18" x14ac:dyDescent="0.2">
      <c r="M6256" s="168" t="s">
        <v>63</v>
      </c>
      <c r="N6256" s="14" t="s">
        <v>64</v>
      </c>
      <c r="O6256" s="167">
        <v>44235</v>
      </c>
      <c r="P6256" s="14">
        <v>-8.6999999999999993</v>
      </c>
      <c r="Q6256" s="14">
        <f t="shared" si="203"/>
        <v>25.7</v>
      </c>
      <c r="R6256" s="169">
        <f t="shared" si="204"/>
        <v>29.700000000000003</v>
      </c>
    </row>
    <row r="6257" spans="13:18" x14ac:dyDescent="0.2">
      <c r="M6257" s="168" t="s">
        <v>63</v>
      </c>
      <c r="N6257" s="14" t="s">
        <v>64</v>
      </c>
      <c r="O6257" s="167">
        <v>44236</v>
      </c>
      <c r="P6257" s="14">
        <v>-11.8</v>
      </c>
      <c r="Q6257" s="14">
        <f t="shared" si="203"/>
        <v>28.8</v>
      </c>
      <c r="R6257" s="169">
        <f t="shared" si="204"/>
        <v>28.599999999999998</v>
      </c>
    </row>
    <row r="6258" spans="13:18" x14ac:dyDescent="0.2">
      <c r="M6258" s="168" t="s">
        <v>63</v>
      </c>
      <c r="N6258" s="14" t="s">
        <v>64</v>
      </c>
      <c r="O6258" s="167">
        <v>44237</v>
      </c>
      <c r="P6258" s="14">
        <v>-13.2</v>
      </c>
      <c r="Q6258" s="14">
        <f t="shared" si="203"/>
        <v>30.2</v>
      </c>
      <c r="R6258" s="169">
        <f t="shared" si="204"/>
        <v>28.233333333333334</v>
      </c>
    </row>
    <row r="6259" spans="13:18" x14ac:dyDescent="0.2">
      <c r="M6259" s="168" t="s">
        <v>63</v>
      </c>
      <c r="N6259" s="14" t="s">
        <v>64</v>
      </c>
      <c r="O6259" s="167">
        <v>44238</v>
      </c>
      <c r="P6259" s="14">
        <v>-16.3</v>
      </c>
      <c r="Q6259" s="14">
        <f t="shared" si="203"/>
        <v>33.299999999999997</v>
      </c>
      <c r="R6259" s="169">
        <f t="shared" si="204"/>
        <v>30.766666666666666</v>
      </c>
    </row>
    <row r="6260" spans="13:18" x14ac:dyDescent="0.2">
      <c r="M6260" s="168" t="s">
        <v>63</v>
      </c>
      <c r="N6260" s="14" t="s">
        <v>64</v>
      </c>
      <c r="O6260" s="167">
        <v>44239</v>
      </c>
      <c r="P6260" s="14">
        <v>-16.2</v>
      </c>
      <c r="Q6260" s="14">
        <f t="shared" si="203"/>
        <v>33.200000000000003</v>
      </c>
      <c r="R6260" s="169">
        <f t="shared" si="204"/>
        <v>32.233333333333334</v>
      </c>
    </row>
    <row r="6261" spans="13:18" x14ac:dyDescent="0.2">
      <c r="M6261" s="168" t="s">
        <v>63</v>
      </c>
      <c r="N6261" s="14" t="s">
        <v>64</v>
      </c>
      <c r="O6261" s="167">
        <v>44240</v>
      </c>
      <c r="P6261" s="14">
        <v>-18.100000000000001</v>
      </c>
      <c r="Q6261" s="14">
        <f t="shared" si="203"/>
        <v>35.1</v>
      </c>
      <c r="R6261" s="169">
        <f t="shared" si="204"/>
        <v>33.866666666666667</v>
      </c>
    </row>
    <row r="6262" spans="13:18" x14ac:dyDescent="0.2">
      <c r="M6262" s="168" t="s">
        <v>63</v>
      </c>
      <c r="N6262" s="14" t="s">
        <v>64</v>
      </c>
      <c r="O6262" s="167">
        <v>44241</v>
      </c>
      <c r="P6262" s="14">
        <v>-17.2</v>
      </c>
      <c r="Q6262" s="14">
        <f t="shared" si="203"/>
        <v>34.200000000000003</v>
      </c>
      <c r="R6262" s="169">
        <f t="shared" si="204"/>
        <v>34.166666666666671</v>
      </c>
    </row>
    <row r="6263" spans="13:18" x14ac:dyDescent="0.2">
      <c r="M6263" s="168" t="s">
        <v>63</v>
      </c>
      <c r="N6263" s="14" t="s">
        <v>64</v>
      </c>
      <c r="O6263" s="167">
        <v>44242</v>
      </c>
      <c r="P6263" s="14">
        <v>-12.7</v>
      </c>
      <c r="Q6263" s="14">
        <f t="shared" si="203"/>
        <v>29.7</v>
      </c>
      <c r="R6263" s="169">
        <f t="shared" si="204"/>
        <v>33.000000000000007</v>
      </c>
    </row>
    <row r="6264" spans="13:18" x14ac:dyDescent="0.2">
      <c r="M6264" s="168" t="s">
        <v>63</v>
      </c>
      <c r="N6264" s="14" t="s">
        <v>64</v>
      </c>
      <c r="O6264" s="167">
        <v>44243</v>
      </c>
      <c r="P6264" s="14">
        <v>-4.0999999999999996</v>
      </c>
      <c r="Q6264" s="14">
        <f t="shared" si="203"/>
        <v>21.1</v>
      </c>
      <c r="R6264" s="169">
        <f t="shared" si="204"/>
        <v>28.333333333333332</v>
      </c>
    </row>
    <row r="6265" spans="13:18" x14ac:dyDescent="0.2">
      <c r="M6265" s="168" t="s">
        <v>63</v>
      </c>
      <c r="N6265" s="14" t="s">
        <v>64</v>
      </c>
      <c r="O6265" s="167">
        <v>44244</v>
      </c>
      <c r="P6265" s="14">
        <v>-4.0999999999999996</v>
      </c>
      <c r="Q6265" s="14">
        <f t="shared" si="203"/>
        <v>21.1</v>
      </c>
      <c r="R6265" s="169">
        <f t="shared" si="204"/>
        <v>23.966666666666669</v>
      </c>
    </row>
    <row r="6266" spans="13:18" x14ac:dyDescent="0.2">
      <c r="M6266" s="168" t="s">
        <v>63</v>
      </c>
      <c r="N6266" s="14" t="s">
        <v>64</v>
      </c>
      <c r="O6266" s="167">
        <v>44245</v>
      </c>
      <c r="P6266" s="14">
        <v>-4.0999999999999996</v>
      </c>
      <c r="Q6266" s="14">
        <f t="shared" si="203"/>
        <v>21.1</v>
      </c>
      <c r="R6266" s="169">
        <f t="shared" si="204"/>
        <v>21.1</v>
      </c>
    </row>
    <row r="6267" spans="13:18" x14ac:dyDescent="0.2">
      <c r="M6267" s="168" t="s">
        <v>63</v>
      </c>
      <c r="N6267" s="14" t="s">
        <v>64</v>
      </c>
      <c r="O6267" s="167">
        <v>44246</v>
      </c>
      <c r="P6267" s="14">
        <v>-0.8</v>
      </c>
      <c r="Q6267" s="14">
        <f t="shared" si="203"/>
        <v>17.8</v>
      </c>
      <c r="R6267" s="169">
        <f t="shared" si="204"/>
        <v>20</v>
      </c>
    </row>
    <row r="6268" spans="13:18" x14ac:dyDescent="0.2">
      <c r="M6268" s="168" t="s">
        <v>63</v>
      </c>
      <c r="N6268" s="14" t="s">
        <v>64</v>
      </c>
      <c r="O6268" s="167">
        <v>44247</v>
      </c>
      <c r="P6268" s="14">
        <v>2.2000000000000002</v>
      </c>
      <c r="Q6268" s="14">
        <f t="shared" si="203"/>
        <v>14.8</v>
      </c>
      <c r="R6268" s="169">
        <f t="shared" si="204"/>
        <v>17.900000000000002</v>
      </c>
    </row>
    <row r="6269" spans="13:18" x14ac:dyDescent="0.2">
      <c r="M6269" s="168" t="s">
        <v>63</v>
      </c>
      <c r="N6269" s="14" t="s">
        <v>64</v>
      </c>
      <c r="O6269" s="167">
        <v>44248</v>
      </c>
      <c r="P6269" s="14">
        <v>3.2</v>
      </c>
      <c r="Q6269" s="14">
        <f t="shared" si="203"/>
        <v>13.8</v>
      </c>
      <c r="R6269" s="169">
        <f t="shared" si="204"/>
        <v>15.466666666666669</v>
      </c>
    </row>
    <row r="6270" spans="13:18" x14ac:dyDescent="0.2">
      <c r="M6270" s="168" t="s">
        <v>63</v>
      </c>
      <c r="N6270" s="14" t="s">
        <v>64</v>
      </c>
      <c r="O6270" s="167">
        <v>44249</v>
      </c>
      <c r="P6270" s="14">
        <v>2.8</v>
      </c>
      <c r="Q6270" s="14">
        <f t="shared" si="203"/>
        <v>14.2</v>
      </c>
      <c r="R6270" s="169">
        <f t="shared" si="204"/>
        <v>14.266666666666666</v>
      </c>
    </row>
    <row r="6271" spans="13:18" x14ac:dyDescent="0.2">
      <c r="M6271" s="168" t="s">
        <v>63</v>
      </c>
      <c r="N6271" s="14" t="s">
        <v>64</v>
      </c>
      <c r="O6271" s="167">
        <v>44250</v>
      </c>
      <c r="P6271" s="14">
        <v>3.2</v>
      </c>
      <c r="Q6271" s="14">
        <f t="shared" si="203"/>
        <v>13.8</v>
      </c>
      <c r="R6271" s="169">
        <f t="shared" si="204"/>
        <v>13.933333333333332</v>
      </c>
    </row>
    <row r="6272" spans="13:18" x14ac:dyDescent="0.2">
      <c r="M6272" s="168" t="s">
        <v>63</v>
      </c>
      <c r="N6272" s="14" t="s">
        <v>64</v>
      </c>
      <c r="O6272" s="167">
        <v>44251</v>
      </c>
      <c r="P6272" s="14">
        <v>4.5999999999999996</v>
      </c>
      <c r="Q6272" s="14">
        <f t="shared" si="203"/>
        <v>12.4</v>
      </c>
      <c r="R6272" s="169">
        <f t="shared" si="204"/>
        <v>13.466666666666667</v>
      </c>
    </row>
    <row r="6273" spans="13:18" x14ac:dyDescent="0.2">
      <c r="M6273" s="168" t="s">
        <v>63</v>
      </c>
      <c r="N6273" s="14" t="s">
        <v>64</v>
      </c>
      <c r="O6273" s="167">
        <v>44252</v>
      </c>
      <c r="P6273" s="14">
        <v>4.5</v>
      </c>
      <c r="Q6273" s="14">
        <f t="shared" si="203"/>
        <v>12.5</v>
      </c>
      <c r="R6273" s="169">
        <f t="shared" si="204"/>
        <v>12.9</v>
      </c>
    </row>
    <row r="6274" spans="13:18" x14ac:dyDescent="0.2">
      <c r="M6274" s="168" t="s">
        <v>63</v>
      </c>
      <c r="N6274" s="14" t="s">
        <v>64</v>
      </c>
      <c r="O6274" s="167">
        <v>44253</v>
      </c>
      <c r="P6274" s="14">
        <v>3.8</v>
      </c>
      <c r="Q6274" s="14">
        <f t="shared" si="203"/>
        <v>13.2</v>
      </c>
      <c r="R6274" s="169">
        <f t="shared" si="204"/>
        <v>12.699999999999998</v>
      </c>
    </row>
    <row r="6275" spans="13:18" x14ac:dyDescent="0.2">
      <c r="M6275" s="168" t="s">
        <v>63</v>
      </c>
      <c r="N6275" s="14" t="s">
        <v>64</v>
      </c>
      <c r="O6275" s="167">
        <v>44254</v>
      </c>
      <c r="P6275" s="14">
        <v>0.6</v>
      </c>
      <c r="Q6275" s="14">
        <f t="shared" si="203"/>
        <v>16.399999999999999</v>
      </c>
      <c r="R6275" s="169">
        <f t="shared" si="204"/>
        <v>14.033333333333331</v>
      </c>
    </row>
    <row r="6276" spans="13:18" x14ac:dyDescent="0.2">
      <c r="M6276" s="168" t="s">
        <v>63</v>
      </c>
      <c r="N6276" s="14" t="s">
        <v>64</v>
      </c>
      <c r="O6276" s="167">
        <v>44255</v>
      </c>
      <c r="P6276" s="14">
        <v>3.8</v>
      </c>
      <c r="Q6276" s="14">
        <f t="shared" si="203"/>
        <v>13.2</v>
      </c>
      <c r="R6276" s="169">
        <f t="shared" si="204"/>
        <v>14.266666666666666</v>
      </c>
    </row>
    <row r="6277" spans="13:18" x14ac:dyDescent="0.2">
      <c r="M6277" s="168" t="s">
        <v>63</v>
      </c>
      <c r="N6277" s="14" t="s">
        <v>64</v>
      </c>
      <c r="O6277" s="167">
        <v>44256</v>
      </c>
      <c r="P6277" s="14">
        <v>0.8</v>
      </c>
      <c r="Q6277" s="14">
        <f t="shared" si="203"/>
        <v>16.2</v>
      </c>
      <c r="R6277" s="169">
        <f t="shared" si="204"/>
        <v>15.266666666666666</v>
      </c>
    </row>
    <row r="6278" spans="13:18" x14ac:dyDescent="0.2">
      <c r="M6278" s="168" t="s">
        <v>63</v>
      </c>
      <c r="N6278" s="14" t="s">
        <v>64</v>
      </c>
      <c r="O6278" s="167">
        <v>44257</v>
      </c>
      <c r="P6278" s="14">
        <v>2.2000000000000002</v>
      </c>
      <c r="Q6278" s="14">
        <f t="shared" si="203"/>
        <v>14.8</v>
      </c>
      <c r="R6278" s="169">
        <f t="shared" si="204"/>
        <v>14.733333333333334</v>
      </c>
    </row>
    <row r="6279" spans="13:18" x14ac:dyDescent="0.2">
      <c r="M6279" s="168" t="s">
        <v>63</v>
      </c>
      <c r="N6279" s="14" t="s">
        <v>64</v>
      </c>
      <c r="O6279" s="167">
        <v>44258</v>
      </c>
      <c r="P6279" s="14">
        <v>0.2</v>
      </c>
      <c r="Q6279" s="14">
        <f t="shared" si="203"/>
        <v>16.8</v>
      </c>
      <c r="R6279" s="169">
        <f t="shared" si="204"/>
        <v>15.933333333333332</v>
      </c>
    </row>
    <row r="6280" spans="13:18" x14ac:dyDescent="0.2">
      <c r="M6280" s="168" t="s">
        <v>63</v>
      </c>
      <c r="N6280" s="14" t="s">
        <v>64</v>
      </c>
      <c r="O6280" s="167">
        <v>44259</v>
      </c>
      <c r="P6280" s="14">
        <v>0</v>
      </c>
      <c r="Q6280" s="14">
        <f t="shared" si="203"/>
        <v>17</v>
      </c>
      <c r="R6280" s="169">
        <f t="shared" si="204"/>
        <v>16.2</v>
      </c>
    </row>
    <row r="6281" spans="13:18" x14ac:dyDescent="0.2">
      <c r="M6281" s="168" t="s">
        <v>63</v>
      </c>
      <c r="N6281" s="14" t="s">
        <v>64</v>
      </c>
      <c r="O6281" s="167">
        <v>44260</v>
      </c>
      <c r="P6281" s="14">
        <v>0.3</v>
      </c>
      <c r="Q6281" s="14">
        <f t="shared" si="203"/>
        <v>16.7</v>
      </c>
      <c r="R6281" s="169">
        <f t="shared" si="204"/>
        <v>16.833333333333332</v>
      </c>
    </row>
    <row r="6282" spans="13:18" x14ac:dyDescent="0.2">
      <c r="M6282" s="168" t="s">
        <v>63</v>
      </c>
      <c r="N6282" s="14" t="s">
        <v>64</v>
      </c>
      <c r="O6282" s="167">
        <v>44261</v>
      </c>
      <c r="P6282" s="14">
        <v>2.2999999999999998</v>
      </c>
      <c r="Q6282" s="14">
        <f t="shared" si="203"/>
        <v>14.7</v>
      </c>
      <c r="R6282" s="169">
        <f t="shared" si="204"/>
        <v>16.133333333333336</v>
      </c>
    </row>
    <row r="6283" spans="13:18" x14ac:dyDescent="0.2">
      <c r="M6283" s="168" t="s">
        <v>63</v>
      </c>
      <c r="N6283" s="14" t="s">
        <v>64</v>
      </c>
      <c r="O6283" s="167">
        <v>44262</v>
      </c>
      <c r="P6283" s="14">
        <v>-0.4</v>
      </c>
      <c r="Q6283" s="14">
        <f t="shared" si="203"/>
        <v>17.399999999999999</v>
      </c>
      <c r="R6283" s="169">
        <f t="shared" si="204"/>
        <v>16.266666666666666</v>
      </c>
    </row>
    <row r="6284" spans="13:18" x14ac:dyDescent="0.2">
      <c r="M6284" s="168" t="s">
        <v>63</v>
      </c>
      <c r="N6284" s="14" t="s">
        <v>64</v>
      </c>
      <c r="O6284" s="167">
        <v>44263</v>
      </c>
      <c r="P6284" s="14">
        <v>-2</v>
      </c>
      <c r="Q6284" s="14">
        <f t="shared" si="203"/>
        <v>19</v>
      </c>
      <c r="R6284" s="169">
        <f t="shared" si="204"/>
        <v>17.033333333333331</v>
      </c>
    </row>
    <row r="6285" spans="13:18" x14ac:dyDescent="0.2">
      <c r="M6285" s="168" t="s">
        <v>63</v>
      </c>
      <c r="N6285" s="14" t="s">
        <v>64</v>
      </c>
      <c r="O6285" s="167">
        <v>44264</v>
      </c>
      <c r="P6285" s="14">
        <v>-0.4</v>
      </c>
      <c r="Q6285" s="14">
        <f t="shared" ref="Q6285:Q6348" si="205">IF($D$45&gt;P6285,$D$45-P6285,0)</f>
        <v>17.399999999999999</v>
      </c>
      <c r="R6285" s="169">
        <f t="shared" si="204"/>
        <v>17.933333333333334</v>
      </c>
    </row>
    <row r="6286" spans="13:18" x14ac:dyDescent="0.2">
      <c r="M6286" s="168" t="s">
        <v>63</v>
      </c>
      <c r="N6286" s="14" t="s">
        <v>64</v>
      </c>
      <c r="O6286" s="167">
        <v>44265</v>
      </c>
      <c r="P6286" s="14">
        <v>-4</v>
      </c>
      <c r="Q6286" s="14">
        <f t="shared" si="205"/>
        <v>21</v>
      </c>
      <c r="R6286" s="169">
        <f t="shared" si="204"/>
        <v>19.133333333333333</v>
      </c>
    </row>
    <row r="6287" spans="13:18" x14ac:dyDescent="0.2">
      <c r="M6287" s="168" t="s">
        <v>63</v>
      </c>
      <c r="N6287" s="14" t="s">
        <v>64</v>
      </c>
      <c r="O6287" s="167">
        <v>44266</v>
      </c>
      <c r="P6287" s="14">
        <v>-0.9</v>
      </c>
      <c r="Q6287" s="14">
        <f t="shared" si="205"/>
        <v>17.899999999999999</v>
      </c>
      <c r="R6287" s="169">
        <f t="shared" ref="R6287:R6350" si="206">AVERAGE(Q6285:Q6287)</f>
        <v>18.766666666666666</v>
      </c>
    </row>
    <row r="6288" spans="13:18" x14ac:dyDescent="0.2">
      <c r="M6288" s="168" t="s">
        <v>63</v>
      </c>
      <c r="N6288" s="14" t="s">
        <v>64</v>
      </c>
      <c r="O6288" s="167">
        <v>44267</v>
      </c>
      <c r="P6288" s="14">
        <v>1.1000000000000001</v>
      </c>
      <c r="Q6288" s="14">
        <f t="shared" si="205"/>
        <v>15.9</v>
      </c>
      <c r="R6288" s="169">
        <f t="shared" si="206"/>
        <v>18.266666666666666</v>
      </c>
    </row>
    <row r="6289" spans="13:18" x14ac:dyDescent="0.2">
      <c r="M6289" s="168" t="s">
        <v>63</v>
      </c>
      <c r="N6289" s="14" t="s">
        <v>64</v>
      </c>
      <c r="O6289" s="167">
        <v>44268</v>
      </c>
      <c r="P6289" s="14">
        <v>1.2</v>
      </c>
      <c r="Q6289" s="14">
        <f t="shared" si="205"/>
        <v>15.8</v>
      </c>
      <c r="R6289" s="169">
        <f t="shared" si="206"/>
        <v>16.533333333333331</v>
      </c>
    </row>
    <row r="6290" spans="13:18" x14ac:dyDescent="0.2">
      <c r="M6290" s="168" t="s">
        <v>63</v>
      </c>
      <c r="N6290" s="14" t="s">
        <v>64</v>
      </c>
      <c r="O6290" s="167">
        <v>44269</v>
      </c>
      <c r="P6290" s="14">
        <v>0.4</v>
      </c>
      <c r="Q6290" s="14">
        <f t="shared" si="205"/>
        <v>16.600000000000001</v>
      </c>
      <c r="R6290" s="169">
        <f t="shared" si="206"/>
        <v>16.100000000000001</v>
      </c>
    </row>
    <row r="6291" spans="13:18" x14ac:dyDescent="0.2">
      <c r="M6291" s="168" t="s">
        <v>63</v>
      </c>
      <c r="N6291" s="14" t="s">
        <v>64</v>
      </c>
      <c r="O6291" s="167">
        <v>44270</v>
      </c>
      <c r="P6291" s="14">
        <v>0</v>
      </c>
      <c r="Q6291" s="14">
        <f t="shared" si="205"/>
        <v>17</v>
      </c>
      <c r="R6291" s="169">
        <f t="shared" si="206"/>
        <v>16.466666666666669</v>
      </c>
    </row>
    <row r="6292" spans="13:18" x14ac:dyDescent="0.2">
      <c r="M6292" s="168" t="s">
        <v>63</v>
      </c>
      <c r="N6292" s="14" t="s">
        <v>64</v>
      </c>
      <c r="O6292" s="167">
        <v>44271</v>
      </c>
      <c r="P6292" s="14">
        <v>-0.1</v>
      </c>
      <c r="Q6292" s="14">
        <f t="shared" si="205"/>
        <v>17.100000000000001</v>
      </c>
      <c r="R6292" s="169">
        <f t="shared" si="206"/>
        <v>16.900000000000002</v>
      </c>
    </row>
    <row r="6293" spans="13:18" x14ac:dyDescent="0.2">
      <c r="M6293" s="168" t="s">
        <v>63</v>
      </c>
      <c r="N6293" s="14" t="s">
        <v>64</v>
      </c>
      <c r="O6293" s="167">
        <v>44272</v>
      </c>
      <c r="P6293" s="14">
        <v>-1.9</v>
      </c>
      <c r="Q6293" s="14">
        <f t="shared" si="205"/>
        <v>18.899999999999999</v>
      </c>
      <c r="R6293" s="169">
        <f t="shared" si="206"/>
        <v>17.666666666666668</v>
      </c>
    </row>
    <row r="6294" spans="13:18" x14ac:dyDescent="0.2">
      <c r="M6294" s="168" t="s">
        <v>63</v>
      </c>
      <c r="N6294" s="14" t="s">
        <v>64</v>
      </c>
      <c r="O6294" s="167">
        <v>44273</v>
      </c>
      <c r="P6294" s="14">
        <v>0</v>
      </c>
      <c r="Q6294" s="14">
        <f t="shared" si="205"/>
        <v>17</v>
      </c>
      <c r="R6294" s="169">
        <f t="shared" si="206"/>
        <v>17.666666666666668</v>
      </c>
    </row>
    <row r="6295" spans="13:18" x14ac:dyDescent="0.2">
      <c r="M6295" s="168" t="s">
        <v>63</v>
      </c>
      <c r="N6295" s="14" t="s">
        <v>64</v>
      </c>
      <c r="O6295" s="167">
        <v>44274</v>
      </c>
      <c r="P6295" s="14">
        <v>-0.4</v>
      </c>
      <c r="Q6295" s="14">
        <f t="shared" si="205"/>
        <v>17.399999999999999</v>
      </c>
      <c r="R6295" s="169">
        <f t="shared" si="206"/>
        <v>17.766666666666666</v>
      </c>
    </row>
    <row r="6296" spans="13:18" x14ac:dyDescent="0.2">
      <c r="M6296" s="168" t="s">
        <v>63</v>
      </c>
      <c r="N6296" s="14" t="s">
        <v>64</v>
      </c>
      <c r="O6296" s="167">
        <v>44275</v>
      </c>
      <c r="P6296" s="14">
        <v>2.2999999999999998</v>
      </c>
      <c r="Q6296" s="14">
        <f t="shared" si="205"/>
        <v>14.7</v>
      </c>
      <c r="R6296" s="169">
        <f t="shared" si="206"/>
        <v>16.366666666666664</v>
      </c>
    </row>
    <row r="6297" spans="13:18" x14ac:dyDescent="0.2">
      <c r="M6297" s="168" t="s">
        <v>63</v>
      </c>
      <c r="N6297" s="14" t="s">
        <v>64</v>
      </c>
      <c r="O6297" s="167">
        <v>44276</v>
      </c>
      <c r="P6297" s="14">
        <v>3</v>
      </c>
      <c r="Q6297" s="14">
        <f t="shared" si="205"/>
        <v>14</v>
      </c>
      <c r="R6297" s="169">
        <f t="shared" si="206"/>
        <v>15.366666666666665</v>
      </c>
    </row>
    <row r="6298" spans="13:18" x14ac:dyDescent="0.2">
      <c r="M6298" s="168" t="s">
        <v>63</v>
      </c>
      <c r="N6298" s="14" t="s">
        <v>64</v>
      </c>
      <c r="O6298" s="167">
        <v>44277</v>
      </c>
      <c r="P6298" s="14">
        <v>4.2</v>
      </c>
      <c r="Q6298" s="14">
        <f t="shared" si="205"/>
        <v>12.8</v>
      </c>
      <c r="R6298" s="169">
        <f t="shared" si="206"/>
        <v>13.833333333333334</v>
      </c>
    </row>
    <row r="6299" spans="13:18" x14ac:dyDescent="0.2">
      <c r="M6299" s="168" t="s">
        <v>63</v>
      </c>
      <c r="N6299" s="14" t="s">
        <v>64</v>
      </c>
      <c r="O6299" s="167">
        <v>44278</v>
      </c>
      <c r="P6299" s="14">
        <v>4.9000000000000004</v>
      </c>
      <c r="Q6299" s="14">
        <f t="shared" si="205"/>
        <v>12.1</v>
      </c>
      <c r="R6299" s="169">
        <f t="shared" si="206"/>
        <v>12.966666666666667</v>
      </c>
    </row>
    <row r="6300" spans="13:18" x14ac:dyDescent="0.2">
      <c r="M6300" s="168" t="s">
        <v>63</v>
      </c>
      <c r="N6300" s="14" t="s">
        <v>64</v>
      </c>
      <c r="O6300" s="167">
        <v>44279</v>
      </c>
      <c r="P6300" s="14">
        <v>6</v>
      </c>
      <c r="Q6300" s="14">
        <f t="shared" si="205"/>
        <v>11</v>
      </c>
      <c r="R6300" s="169">
        <f t="shared" si="206"/>
        <v>11.966666666666667</v>
      </c>
    </row>
    <row r="6301" spans="13:18" x14ac:dyDescent="0.2">
      <c r="M6301" s="168" t="s">
        <v>63</v>
      </c>
      <c r="N6301" s="14" t="s">
        <v>64</v>
      </c>
      <c r="O6301" s="167">
        <v>44280</v>
      </c>
      <c r="P6301" s="14">
        <v>4</v>
      </c>
      <c r="Q6301" s="14">
        <f t="shared" si="205"/>
        <v>13</v>
      </c>
      <c r="R6301" s="169">
        <f t="shared" si="206"/>
        <v>12.033333333333333</v>
      </c>
    </row>
    <row r="6302" spans="13:18" x14ac:dyDescent="0.2">
      <c r="M6302" s="168" t="s">
        <v>63</v>
      </c>
      <c r="N6302" s="14" t="s">
        <v>64</v>
      </c>
      <c r="O6302" s="167">
        <v>44281</v>
      </c>
      <c r="P6302" s="14">
        <v>3.7</v>
      </c>
      <c r="Q6302" s="14">
        <f t="shared" si="205"/>
        <v>13.3</v>
      </c>
      <c r="R6302" s="169">
        <f t="shared" si="206"/>
        <v>12.433333333333332</v>
      </c>
    </row>
    <row r="6303" spans="13:18" x14ac:dyDescent="0.2">
      <c r="M6303" s="168" t="s">
        <v>63</v>
      </c>
      <c r="N6303" s="14" t="s">
        <v>64</v>
      </c>
      <c r="O6303" s="167">
        <v>44282</v>
      </c>
      <c r="P6303" s="14">
        <v>3.9</v>
      </c>
      <c r="Q6303" s="14">
        <f t="shared" si="205"/>
        <v>13.1</v>
      </c>
      <c r="R6303" s="169">
        <f t="shared" si="206"/>
        <v>13.133333333333333</v>
      </c>
    </row>
    <row r="6304" spans="13:18" x14ac:dyDescent="0.2">
      <c r="M6304" s="168" t="s">
        <v>63</v>
      </c>
      <c r="N6304" s="14" t="s">
        <v>64</v>
      </c>
      <c r="O6304" s="167">
        <v>44283</v>
      </c>
      <c r="P6304" s="14">
        <v>1.4</v>
      </c>
      <c r="Q6304" s="14">
        <f t="shared" si="205"/>
        <v>15.6</v>
      </c>
      <c r="R6304" s="169">
        <f t="shared" si="206"/>
        <v>14</v>
      </c>
    </row>
    <row r="6305" spans="13:18" x14ac:dyDescent="0.2">
      <c r="M6305" s="168" t="s">
        <v>63</v>
      </c>
      <c r="N6305" s="14" t="s">
        <v>64</v>
      </c>
      <c r="O6305" s="167">
        <v>44284</v>
      </c>
      <c r="P6305" s="14">
        <v>6.3</v>
      </c>
      <c r="Q6305" s="14">
        <f t="shared" si="205"/>
        <v>10.7</v>
      </c>
      <c r="R6305" s="169">
        <f t="shared" si="206"/>
        <v>13.133333333333333</v>
      </c>
    </row>
    <row r="6306" spans="13:18" x14ac:dyDescent="0.2">
      <c r="M6306" s="168" t="s">
        <v>63</v>
      </c>
      <c r="N6306" s="14" t="s">
        <v>64</v>
      </c>
      <c r="O6306" s="167">
        <v>44285</v>
      </c>
      <c r="P6306" s="14">
        <v>10.4</v>
      </c>
      <c r="Q6306" s="14">
        <f t="shared" si="205"/>
        <v>6.6</v>
      </c>
      <c r="R6306" s="169">
        <f t="shared" si="206"/>
        <v>10.966666666666667</v>
      </c>
    </row>
    <row r="6307" spans="13:18" x14ac:dyDescent="0.2">
      <c r="M6307" s="168" t="s">
        <v>63</v>
      </c>
      <c r="N6307" s="14" t="s">
        <v>64</v>
      </c>
      <c r="O6307" s="167">
        <v>44286</v>
      </c>
      <c r="P6307" s="14">
        <v>4.0999999999999996</v>
      </c>
      <c r="Q6307" s="14">
        <f t="shared" si="205"/>
        <v>12.9</v>
      </c>
      <c r="R6307" s="169">
        <f t="shared" si="206"/>
        <v>10.066666666666665</v>
      </c>
    </row>
    <row r="6308" spans="13:18" x14ac:dyDescent="0.2">
      <c r="M6308" s="168" t="s">
        <v>63</v>
      </c>
      <c r="N6308" s="14" t="s">
        <v>64</v>
      </c>
      <c r="O6308" s="167">
        <v>44287</v>
      </c>
      <c r="P6308" s="14">
        <v>3.1</v>
      </c>
      <c r="Q6308" s="14">
        <f t="shared" si="205"/>
        <v>13.9</v>
      </c>
      <c r="R6308" s="169">
        <f t="shared" si="206"/>
        <v>11.133333333333333</v>
      </c>
    </row>
    <row r="6309" spans="13:18" x14ac:dyDescent="0.2">
      <c r="M6309" s="168" t="s">
        <v>63</v>
      </c>
      <c r="N6309" s="14" t="s">
        <v>64</v>
      </c>
      <c r="O6309" s="167">
        <v>44288</v>
      </c>
      <c r="P6309" s="14">
        <v>3.5</v>
      </c>
      <c r="Q6309" s="14">
        <f t="shared" si="205"/>
        <v>13.5</v>
      </c>
      <c r="R6309" s="169">
        <f t="shared" si="206"/>
        <v>13.433333333333332</v>
      </c>
    </row>
    <row r="6310" spans="13:18" x14ac:dyDescent="0.2">
      <c r="M6310" s="168" t="s">
        <v>63</v>
      </c>
      <c r="N6310" s="14" t="s">
        <v>64</v>
      </c>
      <c r="O6310" s="167">
        <v>44289</v>
      </c>
      <c r="P6310" s="14">
        <v>4.4000000000000004</v>
      </c>
      <c r="Q6310" s="14">
        <f t="shared" si="205"/>
        <v>12.6</v>
      </c>
      <c r="R6310" s="169">
        <f t="shared" si="206"/>
        <v>13.333333333333334</v>
      </c>
    </row>
    <row r="6311" spans="13:18" x14ac:dyDescent="0.2">
      <c r="M6311" s="168" t="s">
        <v>63</v>
      </c>
      <c r="N6311" s="14" t="s">
        <v>64</v>
      </c>
      <c r="O6311" s="167">
        <v>44290</v>
      </c>
      <c r="P6311" s="14">
        <v>4.5</v>
      </c>
      <c r="Q6311" s="14">
        <f t="shared" si="205"/>
        <v>12.5</v>
      </c>
      <c r="R6311" s="169">
        <f t="shared" si="206"/>
        <v>12.866666666666667</v>
      </c>
    </row>
    <row r="6312" spans="13:18" x14ac:dyDescent="0.2">
      <c r="M6312" s="168" t="s">
        <v>63</v>
      </c>
      <c r="N6312" s="14" t="s">
        <v>64</v>
      </c>
      <c r="O6312" s="167">
        <v>44291</v>
      </c>
      <c r="P6312" s="14">
        <v>1.4</v>
      </c>
      <c r="Q6312" s="14">
        <f t="shared" si="205"/>
        <v>15.6</v>
      </c>
      <c r="R6312" s="169">
        <f t="shared" si="206"/>
        <v>13.566666666666668</v>
      </c>
    </row>
    <row r="6313" spans="13:18" x14ac:dyDescent="0.2">
      <c r="M6313" s="168" t="s">
        <v>63</v>
      </c>
      <c r="N6313" s="14" t="s">
        <v>64</v>
      </c>
      <c r="O6313" s="167">
        <v>44292</v>
      </c>
      <c r="P6313" s="14">
        <v>3</v>
      </c>
      <c r="Q6313" s="14">
        <f t="shared" si="205"/>
        <v>14</v>
      </c>
      <c r="R6313" s="169">
        <f t="shared" si="206"/>
        <v>14.033333333333333</v>
      </c>
    </row>
    <row r="6314" spans="13:18" x14ac:dyDescent="0.2">
      <c r="M6314" s="168" t="s">
        <v>63</v>
      </c>
      <c r="N6314" s="14" t="s">
        <v>64</v>
      </c>
      <c r="O6314" s="167">
        <v>44293</v>
      </c>
      <c r="P6314" s="14">
        <v>3.2</v>
      </c>
      <c r="Q6314" s="14">
        <f t="shared" si="205"/>
        <v>13.8</v>
      </c>
      <c r="R6314" s="169">
        <f t="shared" si="206"/>
        <v>14.466666666666669</v>
      </c>
    </row>
    <row r="6315" spans="13:18" x14ac:dyDescent="0.2">
      <c r="M6315" s="168" t="s">
        <v>63</v>
      </c>
      <c r="N6315" s="14" t="s">
        <v>64</v>
      </c>
      <c r="O6315" s="167">
        <v>44294</v>
      </c>
      <c r="P6315" s="14">
        <v>0.4</v>
      </c>
      <c r="Q6315" s="14">
        <f t="shared" si="205"/>
        <v>16.600000000000001</v>
      </c>
      <c r="R6315" s="169">
        <f t="shared" si="206"/>
        <v>14.800000000000002</v>
      </c>
    </row>
    <row r="6316" spans="13:18" x14ac:dyDescent="0.2">
      <c r="M6316" s="168" t="s">
        <v>63</v>
      </c>
      <c r="N6316" s="14" t="s">
        <v>64</v>
      </c>
      <c r="O6316" s="167">
        <v>44295</v>
      </c>
      <c r="P6316" s="14">
        <v>3.2</v>
      </c>
      <c r="Q6316" s="14">
        <f t="shared" si="205"/>
        <v>13.8</v>
      </c>
      <c r="R6316" s="169">
        <f t="shared" si="206"/>
        <v>14.733333333333334</v>
      </c>
    </row>
    <row r="6317" spans="13:18" x14ac:dyDescent="0.2">
      <c r="M6317" s="168" t="s">
        <v>63</v>
      </c>
      <c r="N6317" s="14" t="s">
        <v>64</v>
      </c>
      <c r="O6317" s="167">
        <v>44296</v>
      </c>
      <c r="P6317" s="14">
        <v>3.5</v>
      </c>
      <c r="Q6317" s="14">
        <f t="shared" si="205"/>
        <v>13.5</v>
      </c>
      <c r="R6317" s="169">
        <f t="shared" si="206"/>
        <v>14.633333333333335</v>
      </c>
    </row>
    <row r="6318" spans="13:18" x14ac:dyDescent="0.2">
      <c r="M6318" s="168" t="s">
        <v>63</v>
      </c>
      <c r="N6318" s="14" t="s">
        <v>64</v>
      </c>
      <c r="O6318" s="167">
        <v>44297</v>
      </c>
      <c r="P6318" s="14">
        <v>2.2000000000000002</v>
      </c>
      <c r="Q6318" s="14">
        <f t="shared" si="205"/>
        <v>14.8</v>
      </c>
      <c r="R6318" s="169">
        <f t="shared" si="206"/>
        <v>14.033333333333333</v>
      </c>
    </row>
    <row r="6319" spans="13:18" x14ac:dyDescent="0.2">
      <c r="M6319" s="168" t="s">
        <v>63</v>
      </c>
      <c r="N6319" s="14" t="s">
        <v>64</v>
      </c>
      <c r="O6319" s="167">
        <v>44298</v>
      </c>
      <c r="P6319" s="14">
        <v>0.9</v>
      </c>
      <c r="Q6319" s="14">
        <f t="shared" si="205"/>
        <v>16.100000000000001</v>
      </c>
      <c r="R6319" s="169">
        <f t="shared" si="206"/>
        <v>14.800000000000002</v>
      </c>
    </row>
    <row r="6320" spans="13:18" x14ac:dyDescent="0.2">
      <c r="M6320" s="168" t="s">
        <v>63</v>
      </c>
      <c r="N6320" s="14" t="s">
        <v>64</v>
      </c>
      <c r="O6320" s="167">
        <v>44299</v>
      </c>
      <c r="P6320" s="14">
        <v>1.5</v>
      </c>
      <c r="Q6320" s="14">
        <f t="shared" si="205"/>
        <v>15.5</v>
      </c>
      <c r="R6320" s="169">
        <f t="shared" si="206"/>
        <v>15.466666666666669</v>
      </c>
    </row>
    <row r="6321" spans="13:18" x14ac:dyDescent="0.2">
      <c r="M6321" s="168" t="s">
        <v>63</v>
      </c>
      <c r="N6321" s="14" t="s">
        <v>64</v>
      </c>
      <c r="O6321" s="167">
        <v>44300</v>
      </c>
      <c r="P6321" s="14">
        <v>2.5</v>
      </c>
      <c r="Q6321" s="14">
        <f t="shared" si="205"/>
        <v>14.5</v>
      </c>
      <c r="R6321" s="169">
        <f t="shared" si="206"/>
        <v>15.366666666666667</v>
      </c>
    </row>
    <row r="6322" spans="13:18" x14ac:dyDescent="0.2">
      <c r="M6322" s="168" t="s">
        <v>63</v>
      </c>
      <c r="N6322" s="14" t="s">
        <v>64</v>
      </c>
      <c r="O6322" s="167">
        <v>44301</v>
      </c>
      <c r="P6322" s="14">
        <v>4.9000000000000004</v>
      </c>
      <c r="Q6322" s="14">
        <f t="shared" si="205"/>
        <v>12.1</v>
      </c>
      <c r="R6322" s="169">
        <f t="shared" si="206"/>
        <v>14.033333333333333</v>
      </c>
    </row>
    <row r="6323" spans="13:18" x14ac:dyDescent="0.2">
      <c r="M6323" s="168" t="s">
        <v>63</v>
      </c>
      <c r="N6323" s="14" t="s">
        <v>64</v>
      </c>
      <c r="O6323" s="167">
        <v>44302</v>
      </c>
      <c r="P6323" s="14">
        <v>5.5</v>
      </c>
      <c r="Q6323" s="14">
        <f t="shared" si="205"/>
        <v>11.5</v>
      </c>
      <c r="R6323" s="169">
        <f t="shared" si="206"/>
        <v>12.700000000000001</v>
      </c>
    </row>
    <row r="6324" spans="13:18" x14ac:dyDescent="0.2">
      <c r="M6324" s="168" t="s">
        <v>63</v>
      </c>
      <c r="N6324" s="14" t="s">
        <v>64</v>
      </c>
      <c r="O6324" s="167">
        <v>44303</v>
      </c>
      <c r="P6324" s="14">
        <v>6.9</v>
      </c>
      <c r="Q6324" s="14">
        <f t="shared" si="205"/>
        <v>10.1</v>
      </c>
      <c r="R6324" s="169">
        <f t="shared" si="206"/>
        <v>11.233333333333334</v>
      </c>
    </row>
    <row r="6325" spans="13:18" x14ac:dyDescent="0.2">
      <c r="M6325" s="168" t="s">
        <v>63</v>
      </c>
      <c r="N6325" s="14" t="s">
        <v>64</v>
      </c>
      <c r="O6325" s="167">
        <v>44304</v>
      </c>
      <c r="P6325" s="14">
        <v>7.8</v>
      </c>
      <c r="Q6325" s="14">
        <f t="shared" si="205"/>
        <v>9.1999999999999993</v>
      </c>
      <c r="R6325" s="169">
        <f t="shared" si="206"/>
        <v>10.266666666666667</v>
      </c>
    </row>
    <row r="6326" spans="13:18" x14ac:dyDescent="0.2">
      <c r="M6326" s="168" t="s">
        <v>63</v>
      </c>
      <c r="N6326" s="14" t="s">
        <v>64</v>
      </c>
      <c r="O6326" s="167">
        <v>44305</v>
      </c>
      <c r="P6326" s="14">
        <v>7.9</v>
      </c>
      <c r="Q6326" s="14">
        <f t="shared" si="205"/>
        <v>9.1</v>
      </c>
      <c r="R6326" s="169">
        <f t="shared" si="206"/>
        <v>9.4666666666666668</v>
      </c>
    </row>
    <row r="6327" spans="13:18" x14ac:dyDescent="0.2">
      <c r="M6327" s="168" t="s">
        <v>63</v>
      </c>
      <c r="N6327" s="14" t="s">
        <v>64</v>
      </c>
      <c r="O6327" s="167">
        <v>44306</v>
      </c>
      <c r="P6327" s="14">
        <v>9.1</v>
      </c>
      <c r="Q6327" s="14">
        <f t="shared" si="205"/>
        <v>7.9</v>
      </c>
      <c r="R6327" s="169">
        <f t="shared" si="206"/>
        <v>8.7333333333333325</v>
      </c>
    </row>
    <row r="6328" spans="13:18" x14ac:dyDescent="0.2">
      <c r="M6328" s="168" t="s">
        <v>63</v>
      </c>
      <c r="N6328" s="14" t="s">
        <v>64</v>
      </c>
      <c r="O6328" s="167">
        <v>44307</v>
      </c>
      <c r="P6328" s="14">
        <v>4.8</v>
      </c>
      <c r="Q6328" s="14">
        <f t="shared" si="205"/>
        <v>12.2</v>
      </c>
      <c r="R6328" s="169">
        <f t="shared" si="206"/>
        <v>9.7333333333333325</v>
      </c>
    </row>
    <row r="6329" spans="13:18" x14ac:dyDescent="0.2">
      <c r="M6329" s="168" t="s">
        <v>63</v>
      </c>
      <c r="N6329" s="14" t="s">
        <v>64</v>
      </c>
      <c r="O6329" s="167">
        <v>44308</v>
      </c>
      <c r="P6329" s="14">
        <v>4.4000000000000004</v>
      </c>
      <c r="Q6329" s="14">
        <f t="shared" si="205"/>
        <v>12.6</v>
      </c>
      <c r="R6329" s="169">
        <f t="shared" si="206"/>
        <v>10.9</v>
      </c>
    </row>
    <row r="6330" spans="13:18" x14ac:dyDescent="0.2">
      <c r="M6330" s="168" t="s">
        <v>63</v>
      </c>
      <c r="N6330" s="14" t="s">
        <v>64</v>
      </c>
      <c r="O6330" s="167">
        <v>44309</v>
      </c>
      <c r="P6330" s="14">
        <v>3.3</v>
      </c>
      <c r="Q6330" s="14">
        <f t="shared" si="205"/>
        <v>13.7</v>
      </c>
      <c r="R6330" s="169">
        <f t="shared" si="206"/>
        <v>12.833333333333334</v>
      </c>
    </row>
    <row r="6331" spans="13:18" x14ac:dyDescent="0.2">
      <c r="M6331" s="168" t="s">
        <v>63</v>
      </c>
      <c r="N6331" s="14" t="s">
        <v>64</v>
      </c>
      <c r="O6331" s="167">
        <v>44310</v>
      </c>
      <c r="P6331" s="14">
        <v>2.9</v>
      </c>
      <c r="Q6331" s="14">
        <f t="shared" si="205"/>
        <v>14.1</v>
      </c>
      <c r="R6331" s="169">
        <f t="shared" si="206"/>
        <v>13.466666666666667</v>
      </c>
    </row>
    <row r="6332" spans="13:18" x14ac:dyDescent="0.2">
      <c r="M6332" s="168" t="s">
        <v>63</v>
      </c>
      <c r="N6332" s="14" t="s">
        <v>64</v>
      </c>
      <c r="O6332" s="167">
        <v>44311</v>
      </c>
      <c r="P6332" s="14">
        <v>2.9</v>
      </c>
      <c r="Q6332" s="14">
        <f t="shared" si="205"/>
        <v>14.1</v>
      </c>
      <c r="R6332" s="169">
        <f t="shared" si="206"/>
        <v>13.966666666666667</v>
      </c>
    </row>
    <row r="6333" spans="13:18" x14ac:dyDescent="0.2">
      <c r="M6333" s="168" t="s">
        <v>63</v>
      </c>
      <c r="N6333" s="14" t="s">
        <v>64</v>
      </c>
      <c r="O6333" s="167">
        <v>44312</v>
      </c>
      <c r="P6333" s="14">
        <v>3.9</v>
      </c>
      <c r="Q6333" s="14">
        <f t="shared" si="205"/>
        <v>13.1</v>
      </c>
      <c r="R6333" s="169">
        <f t="shared" si="206"/>
        <v>13.766666666666666</v>
      </c>
    </row>
    <row r="6334" spans="13:18" x14ac:dyDescent="0.2">
      <c r="M6334" s="168" t="s">
        <v>63</v>
      </c>
      <c r="N6334" s="14" t="s">
        <v>64</v>
      </c>
      <c r="O6334" s="167">
        <v>44313</v>
      </c>
      <c r="P6334" s="14">
        <v>3.1</v>
      </c>
      <c r="Q6334" s="14">
        <f t="shared" si="205"/>
        <v>13.9</v>
      </c>
      <c r="R6334" s="169">
        <f t="shared" si="206"/>
        <v>13.700000000000001</v>
      </c>
    </row>
    <row r="6335" spans="13:18" x14ac:dyDescent="0.2">
      <c r="M6335" s="168" t="s">
        <v>63</v>
      </c>
      <c r="N6335" s="14" t="s">
        <v>64</v>
      </c>
      <c r="O6335" s="167">
        <v>44314</v>
      </c>
      <c r="P6335" s="14">
        <v>2.7</v>
      </c>
      <c r="Q6335" s="14">
        <f t="shared" si="205"/>
        <v>14.3</v>
      </c>
      <c r="R6335" s="169">
        <f t="shared" si="206"/>
        <v>13.766666666666666</v>
      </c>
    </row>
    <row r="6336" spans="13:18" x14ac:dyDescent="0.2">
      <c r="M6336" s="168" t="s">
        <v>63</v>
      </c>
      <c r="N6336" s="14" t="s">
        <v>64</v>
      </c>
      <c r="O6336" s="167">
        <v>44315</v>
      </c>
      <c r="P6336" s="14">
        <v>4</v>
      </c>
      <c r="Q6336" s="14">
        <f t="shared" si="205"/>
        <v>13</v>
      </c>
      <c r="R6336" s="169">
        <f t="shared" si="206"/>
        <v>13.733333333333334</v>
      </c>
    </row>
    <row r="6337" spans="13:18" x14ac:dyDescent="0.2">
      <c r="M6337" s="168" t="s">
        <v>63</v>
      </c>
      <c r="N6337" s="14" t="s">
        <v>64</v>
      </c>
      <c r="O6337" s="167">
        <v>44316</v>
      </c>
      <c r="P6337" s="14">
        <v>3.6</v>
      </c>
      <c r="Q6337" s="14">
        <f t="shared" si="205"/>
        <v>13.4</v>
      </c>
      <c r="R6337" s="169">
        <f t="shared" si="206"/>
        <v>13.566666666666668</v>
      </c>
    </row>
    <row r="6338" spans="13:18" x14ac:dyDescent="0.2">
      <c r="M6338" s="168" t="s">
        <v>63</v>
      </c>
      <c r="N6338" s="14" t="s">
        <v>64</v>
      </c>
      <c r="O6338" s="167">
        <v>44317</v>
      </c>
      <c r="P6338" s="14">
        <v>4.5</v>
      </c>
      <c r="Q6338" s="14">
        <f t="shared" si="205"/>
        <v>12.5</v>
      </c>
      <c r="R6338" s="169">
        <f t="shared" si="206"/>
        <v>12.966666666666667</v>
      </c>
    </row>
    <row r="6339" spans="13:18" x14ac:dyDescent="0.2">
      <c r="M6339" s="168" t="s">
        <v>63</v>
      </c>
      <c r="N6339" s="14" t="s">
        <v>64</v>
      </c>
      <c r="O6339" s="167">
        <v>44318</v>
      </c>
      <c r="P6339" s="14">
        <v>5.2</v>
      </c>
      <c r="Q6339" s="14">
        <f t="shared" si="205"/>
        <v>11.8</v>
      </c>
      <c r="R6339" s="169">
        <f t="shared" si="206"/>
        <v>12.566666666666668</v>
      </c>
    </row>
    <row r="6340" spans="13:18" x14ac:dyDescent="0.2">
      <c r="M6340" s="168" t="s">
        <v>63</v>
      </c>
      <c r="N6340" s="14" t="s">
        <v>64</v>
      </c>
      <c r="O6340" s="167">
        <v>44319</v>
      </c>
      <c r="P6340" s="14">
        <v>5.3</v>
      </c>
      <c r="Q6340" s="14">
        <f t="shared" si="205"/>
        <v>11.7</v>
      </c>
      <c r="R6340" s="169">
        <f t="shared" si="206"/>
        <v>12</v>
      </c>
    </row>
    <row r="6341" spans="13:18" x14ac:dyDescent="0.2">
      <c r="M6341" s="168" t="s">
        <v>63</v>
      </c>
      <c r="N6341" s="14" t="s">
        <v>64</v>
      </c>
      <c r="O6341" s="167">
        <v>44320</v>
      </c>
      <c r="P6341" s="14">
        <v>4.5999999999999996</v>
      </c>
      <c r="Q6341" s="14">
        <f t="shared" si="205"/>
        <v>12.4</v>
      </c>
      <c r="R6341" s="169">
        <f t="shared" si="206"/>
        <v>11.966666666666667</v>
      </c>
    </row>
    <row r="6342" spans="13:18" x14ac:dyDescent="0.2">
      <c r="M6342" s="168" t="s">
        <v>63</v>
      </c>
      <c r="N6342" s="14" t="s">
        <v>64</v>
      </c>
      <c r="O6342" s="167">
        <v>44321</v>
      </c>
      <c r="P6342" s="14">
        <v>3.9</v>
      </c>
      <c r="Q6342" s="14">
        <f t="shared" si="205"/>
        <v>13.1</v>
      </c>
      <c r="R6342" s="169">
        <f t="shared" si="206"/>
        <v>12.4</v>
      </c>
    </row>
    <row r="6343" spans="13:18" x14ac:dyDescent="0.2">
      <c r="M6343" s="168" t="s">
        <v>63</v>
      </c>
      <c r="N6343" s="14" t="s">
        <v>64</v>
      </c>
      <c r="O6343" s="167">
        <v>44322</v>
      </c>
      <c r="P6343" s="14">
        <v>4.0999999999999996</v>
      </c>
      <c r="Q6343" s="14">
        <f t="shared" si="205"/>
        <v>12.9</v>
      </c>
      <c r="R6343" s="169">
        <f t="shared" si="206"/>
        <v>12.799999999999999</v>
      </c>
    </row>
    <row r="6344" spans="13:18" x14ac:dyDescent="0.2">
      <c r="M6344" s="168" t="s">
        <v>63</v>
      </c>
      <c r="N6344" s="14" t="s">
        <v>64</v>
      </c>
      <c r="O6344" s="167">
        <v>44323</v>
      </c>
      <c r="P6344" s="14">
        <v>4</v>
      </c>
      <c r="Q6344" s="14">
        <f t="shared" si="205"/>
        <v>13</v>
      </c>
      <c r="R6344" s="169">
        <f t="shared" si="206"/>
        <v>13</v>
      </c>
    </row>
    <row r="6345" spans="13:18" x14ac:dyDescent="0.2">
      <c r="M6345" s="168" t="s">
        <v>63</v>
      </c>
      <c r="N6345" s="14" t="s">
        <v>64</v>
      </c>
      <c r="O6345" s="167">
        <v>44324</v>
      </c>
      <c r="P6345" s="14">
        <v>6.2</v>
      </c>
      <c r="Q6345" s="14">
        <f t="shared" si="205"/>
        <v>10.8</v>
      </c>
      <c r="R6345" s="169">
        <f t="shared" si="206"/>
        <v>12.233333333333334</v>
      </c>
    </row>
    <row r="6346" spans="13:18" x14ac:dyDescent="0.2">
      <c r="M6346" s="168" t="s">
        <v>63</v>
      </c>
      <c r="N6346" s="14" t="s">
        <v>64</v>
      </c>
      <c r="O6346" s="167">
        <v>44325</v>
      </c>
      <c r="P6346" s="14">
        <v>5.2</v>
      </c>
      <c r="Q6346" s="14">
        <f t="shared" si="205"/>
        <v>11.8</v>
      </c>
      <c r="R6346" s="169">
        <f t="shared" si="206"/>
        <v>11.866666666666667</v>
      </c>
    </row>
    <row r="6347" spans="13:18" x14ac:dyDescent="0.2">
      <c r="M6347" s="168" t="s">
        <v>63</v>
      </c>
      <c r="N6347" s="14" t="s">
        <v>64</v>
      </c>
      <c r="O6347" s="167">
        <v>44326</v>
      </c>
      <c r="P6347" s="14">
        <v>8.9</v>
      </c>
      <c r="Q6347" s="14">
        <f t="shared" si="205"/>
        <v>8.1</v>
      </c>
      <c r="R6347" s="169">
        <f t="shared" si="206"/>
        <v>10.233333333333334</v>
      </c>
    </row>
    <row r="6348" spans="13:18" x14ac:dyDescent="0.2">
      <c r="M6348" s="168" t="s">
        <v>63</v>
      </c>
      <c r="N6348" s="14" t="s">
        <v>64</v>
      </c>
      <c r="O6348" s="167">
        <v>44327</v>
      </c>
      <c r="P6348" s="14">
        <v>11.1</v>
      </c>
      <c r="Q6348" s="14">
        <f t="shared" si="205"/>
        <v>5.9</v>
      </c>
      <c r="R6348" s="169">
        <f t="shared" si="206"/>
        <v>8.6</v>
      </c>
    </row>
    <row r="6349" spans="13:18" x14ac:dyDescent="0.2">
      <c r="M6349" s="168" t="s">
        <v>63</v>
      </c>
      <c r="N6349" s="14" t="s">
        <v>64</v>
      </c>
      <c r="O6349" s="167">
        <v>44328</v>
      </c>
      <c r="P6349" s="14">
        <v>10.199999999999999</v>
      </c>
      <c r="Q6349" s="14">
        <f t="shared" ref="Q6349:Q6412" si="207">IF($D$45&gt;P6349,$D$45-P6349,0)</f>
        <v>6.8000000000000007</v>
      </c>
      <c r="R6349" s="169">
        <f t="shared" si="206"/>
        <v>6.9333333333333336</v>
      </c>
    </row>
    <row r="6350" spans="13:18" x14ac:dyDescent="0.2">
      <c r="M6350" s="168" t="s">
        <v>63</v>
      </c>
      <c r="N6350" s="14" t="s">
        <v>64</v>
      </c>
      <c r="O6350" s="167">
        <v>44329</v>
      </c>
      <c r="P6350" s="14">
        <v>13.4</v>
      </c>
      <c r="Q6350" s="14">
        <f t="shared" si="207"/>
        <v>3.5999999999999996</v>
      </c>
      <c r="R6350" s="169">
        <f t="shared" si="206"/>
        <v>5.4333333333333336</v>
      </c>
    </row>
    <row r="6351" spans="13:18" x14ac:dyDescent="0.2">
      <c r="M6351" s="168" t="s">
        <v>63</v>
      </c>
      <c r="N6351" s="14" t="s">
        <v>64</v>
      </c>
      <c r="O6351" s="167">
        <v>44330</v>
      </c>
      <c r="P6351" s="14">
        <v>12</v>
      </c>
      <c r="Q6351" s="14">
        <f t="shared" si="207"/>
        <v>5</v>
      </c>
      <c r="R6351" s="169">
        <f t="shared" ref="R6351:R6414" si="208">AVERAGE(Q6349:Q6351)</f>
        <v>5.1333333333333337</v>
      </c>
    </row>
    <row r="6352" spans="13:18" x14ac:dyDescent="0.2">
      <c r="M6352" s="168" t="s">
        <v>63</v>
      </c>
      <c r="N6352" s="14" t="s">
        <v>64</v>
      </c>
      <c r="O6352" s="167">
        <v>44331</v>
      </c>
      <c r="P6352" s="14">
        <v>9.3000000000000007</v>
      </c>
      <c r="Q6352" s="14">
        <f t="shared" si="207"/>
        <v>7.6999999999999993</v>
      </c>
      <c r="R6352" s="169">
        <f t="shared" si="208"/>
        <v>5.4333333333333327</v>
      </c>
    </row>
    <row r="6353" spans="13:18" x14ac:dyDescent="0.2">
      <c r="M6353" s="168" t="s">
        <v>63</v>
      </c>
      <c r="N6353" s="14" t="s">
        <v>64</v>
      </c>
      <c r="O6353" s="167">
        <v>44332</v>
      </c>
      <c r="P6353" s="14">
        <v>9.4</v>
      </c>
      <c r="Q6353" s="14">
        <f t="shared" si="207"/>
        <v>7.6</v>
      </c>
      <c r="R6353" s="169">
        <f t="shared" si="208"/>
        <v>6.7666666666666657</v>
      </c>
    </row>
    <row r="6354" spans="13:18" x14ac:dyDescent="0.2">
      <c r="M6354" s="168" t="s">
        <v>63</v>
      </c>
      <c r="N6354" s="14" t="s">
        <v>64</v>
      </c>
      <c r="O6354" s="167">
        <v>44333</v>
      </c>
      <c r="P6354" s="14">
        <v>8.5</v>
      </c>
      <c r="Q6354" s="14">
        <f t="shared" si="207"/>
        <v>8.5</v>
      </c>
      <c r="R6354" s="169">
        <f t="shared" si="208"/>
        <v>7.9333333333333327</v>
      </c>
    </row>
    <row r="6355" spans="13:18" x14ac:dyDescent="0.2">
      <c r="M6355" s="168" t="s">
        <v>63</v>
      </c>
      <c r="N6355" s="14" t="s">
        <v>64</v>
      </c>
      <c r="O6355" s="167">
        <v>44334</v>
      </c>
      <c r="P6355" s="14">
        <v>9.9</v>
      </c>
      <c r="Q6355" s="14">
        <f t="shared" si="207"/>
        <v>7.1</v>
      </c>
      <c r="R6355" s="169">
        <f t="shared" si="208"/>
        <v>7.7333333333333343</v>
      </c>
    </row>
    <row r="6356" spans="13:18" x14ac:dyDescent="0.2">
      <c r="M6356" s="168" t="s">
        <v>63</v>
      </c>
      <c r="N6356" s="14" t="s">
        <v>64</v>
      </c>
      <c r="O6356" s="167">
        <v>44335</v>
      </c>
      <c r="P6356" s="14">
        <v>10.5</v>
      </c>
      <c r="Q6356" s="14">
        <f t="shared" si="207"/>
        <v>6.5</v>
      </c>
      <c r="R6356" s="169">
        <f t="shared" si="208"/>
        <v>7.3666666666666671</v>
      </c>
    </row>
    <row r="6357" spans="13:18" x14ac:dyDescent="0.2">
      <c r="M6357" s="168" t="s">
        <v>63</v>
      </c>
      <c r="N6357" s="14" t="s">
        <v>64</v>
      </c>
      <c r="O6357" s="167">
        <v>44336</v>
      </c>
      <c r="P6357" s="14">
        <v>9.5</v>
      </c>
      <c r="Q6357" s="14">
        <f t="shared" si="207"/>
        <v>7.5</v>
      </c>
      <c r="R6357" s="169">
        <f t="shared" si="208"/>
        <v>7.0333333333333341</v>
      </c>
    </row>
    <row r="6358" spans="13:18" x14ac:dyDescent="0.2">
      <c r="M6358" s="168" t="s">
        <v>63</v>
      </c>
      <c r="N6358" s="14" t="s">
        <v>64</v>
      </c>
      <c r="O6358" s="167">
        <v>44337</v>
      </c>
      <c r="P6358" s="14">
        <v>10.4</v>
      </c>
      <c r="Q6358" s="14">
        <f t="shared" si="207"/>
        <v>6.6</v>
      </c>
      <c r="R6358" s="169">
        <f t="shared" si="208"/>
        <v>6.8666666666666671</v>
      </c>
    </row>
    <row r="6359" spans="13:18" x14ac:dyDescent="0.2">
      <c r="M6359" s="168" t="s">
        <v>63</v>
      </c>
      <c r="N6359" s="14" t="s">
        <v>64</v>
      </c>
      <c r="O6359" s="167">
        <v>44338</v>
      </c>
      <c r="P6359" s="14">
        <v>9.9</v>
      </c>
      <c r="Q6359" s="14">
        <f t="shared" si="207"/>
        <v>7.1</v>
      </c>
      <c r="R6359" s="169">
        <f t="shared" si="208"/>
        <v>7.0666666666666664</v>
      </c>
    </row>
    <row r="6360" spans="13:18" x14ac:dyDescent="0.2">
      <c r="M6360" s="168" t="s">
        <v>63</v>
      </c>
      <c r="N6360" s="14" t="s">
        <v>64</v>
      </c>
      <c r="O6360" s="167">
        <v>44339</v>
      </c>
      <c r="P6360" s="14">
        <v>9.6</v>
      </c>
      <c r="Q6360" s="14">
        <f t="shared" si="207"/>
        <v>7.4</v>
      </c>
      <c r="R6360" s="169">
        <f t="shared" si="208"/>
        <v>7.0333333333333341</v>
      </c>
    </row>
    <row r="6361" spans="13:18" x14ac:dyDescent="0.2">
      <c r="M6361" s="168" t="s">
        <v>63</v>
      </c>
      <c r="N6361" s="14" t="s">
        <v>64</v>
      </c>
      <c r="O6361" s="167">
        <v>44340</v>
      </c>
      <c r="P6361" s="14">
        <v>9.5</v>
      </c>
      <c r="Q6361" s="14">
        <f t="shared" si="207"/>
        <v>7.5</v>
      </c>
      <c r="R6361" s="169">
        <f t="shared" si="208"/>
        <v>7.333333333333333</v>
      </c>
    </row>
    <row r="6362" spans="13:18" x14ac:dyDescent="0.2">
      <c r="M6362" s="168" t="s">
        <v>63</v>
      </c>
      <c r="N6362" s="14" t="s">
        <v>64</v>
      </c>
      <c r="O6362" s="167">
        <v>44341</v>
      </c>
      <c r="P6362" s="14">
        <v>10.8</v>
      </c>
      <c r="Q6362" s="14">
        <f t="shared" si="207"/>
        <v>6.1999999999999993</v>
      </c>
      <c r="R6362" s="169">
        <f t="shared" si="208"/>
        <v>7.0333333333333341</v>
      </c>
    </row>
    <row r="6363" spans="13:18" x14ac:dyDescent="0.2">
      <c r="M6363" s="168" t="s">
        <v>63</v>
      </c>
      <c r="N6363" s="14" t="s">
        <v>64</v>
      </c>
      <c r="O6363" s="167">
        <v>44342</v>
      </c>
      <c r="P6363" s="14">
        <v>11.8</v>
      </c>
      <c r="Q6363" s="14">
        <f t="shared" si="207"/>
        <v>5.1999999999999993</v>
      </c>
      <c r="R6363" s="169">
        <f t="shared" si="208"/>
        <v>6.3</v>
      </c>
    </row>
    <row r="6364" spans="13:18" x14ac:dyDescent="0.2">
      <c r="M6364" s="168" t="s">
        <v>63</v>
      </c>
      <c r="N6364" s="14" t="s">
        <v>64</v>
      </c>
      <c r="O6364" s="167">
        <v>44343</v>
      </c>
      <c r="P6364" s="14">
        <v>11.4</v>
      </c>
      <c r="Q6364" s="14">
        <f t="shared" si="207"/>
        <v>5.6</v>
      </c>
      <c r="R6364" s="169">
        <f t="shared" si="208"/>
        <v>5.666666666666667</v>
      </c>
    </row>
    <row r="6365" spans="13:18" x14ac:dyDescent="0.2">
      <c r="M6365" s="168" t="s">
        <v>63</v>
      </c>
      <c r="N6365" s="14" t="s">
        <v>64</v>
      </c>
      <c r="O6365" s="167">
        <v>44344</v>
      </c>
      <c r="P6365" s="14">
        <v>14.6</v>
      </c>
      <c r="Q6365" s="14">
        <f t="shared" si="207"/>
        <v>2.4000000000000004</v>
      </c>
      <c r="R6365" s="169">
        <f t="shared" si="208"/>
        <v>4.3999999999999995</v>
      </c>
    </row>
    <row r="6366" spans="13:18" x14ac:dyDescent="0.2">
      <c r="M6366" s="168" t="s">
        <v>63</v>
      </c>
      <c r="N6366" s="14" t="s">
        <v>64</v>
      </c>
      <c r="O6366" s="167">
        <v>44345</v>
      </c>
      <c r="P6366" s="14">
        <v>16.8</v>
      </c>
      <c r="Q6366" s="14">
        <f t="shared" si="207"/>
        <v>0.19999999999999929</v>
      </c>
      <c r="R6366" s="169">
        <f t="shared" si="208"/>
        <v>2.7333333333333329</v>
      </c>
    </row>
    <row r="6367" spans="13:18" x14ac:dyDescent="0.2">
      <c r="M6367" s="168" t="s">
        <v>63</v>
      </c>
      <c r="N6367" s="14" t="s">
        <v>64</v>
      </c>
      <c r="O6367" s="167">
        <v>44346</v>
      </c>
      <c r="P6367" s="14">
        <v>19.5</v>
      </c>
      <c r="Q6367" s="14">
        <f t="shared" si="207"/>
        <v>0</v>
      </c>
      <c r="R6367" s="169">
        <f t="shared" si="208"/>
        <v>0.86666666666666659</v>
      </c>
    </row>
    <row r="6368" spans="13:18" x14ac:dyDescent="0.2">
      <c r="M6368" s="168" t="s">
        <v>63</v>
      </c>
      <c r="N6368" s="14" t="s">
        <v>64</v>
      </c>
      <c r="O6368" s="167">
        <v>44347</v>
      </c>
      <c r="P6368" s="14">
        <v>18.8</v>
      </c>
      <c r="Q6368" s="14">
        <f t="shared" si="207"/>
        <v>0</v>
      </c>
      <c r="R6368" s="169">
        <f t="shared" si="208"/>
        <v>6.666666666666643E-2</v>
      </c>
    </row>
    <row r="6369" spans="13:18" x14ac:dyDescent="0.2">
      <c r="M6369" s="168" t="s">
        <v>63</v>
      </c>
      <c r="N6369" s="14" t="s">
        <v>64</v>
      </c>
      <c r="O6369" s="167">
        <v>44348</v>
      </c>
      <c r="P6369" s="14">
        <v>17.399999999999999</v>
      </c>
      <c r="Q6369" s="14">
        <f t="shared" si="207"/>
        <v>0</v>
      </c>
      <c r="R6369" s="169">
        <f t="shared" si="208"/>
        <v>0</v>
      </c>
    </row>
    <row r="6370" spans="13:18" x14ac:dyDescent="0.2">
      <c r="M6370" s="168" t="s">
        <v>63</v>
      </c>
      <c r="N6370" s="14" t="s">
        <v>64</v>
      </c>
      <c r="O6370" s="167">
        <v>44349</v>
      </c>
      <c r="P6370" s="14">
        <v>16.7</v>
      </c>
      <c r="Q6370" s="14">
        <f t="shared" si="207"/>
        <v>0.30000000000000071</v>
      </c>
      <c r="R6370" s="169">
        <f t="shared" si="208"/>
        <v>0.10000000000000024</v>
      </c>
    </row>
    <row r="6371" spans="13:18" x14ac:dyDescent="0.2">
      <c r="M6371" s="168" t="s">
        <v>63</v>
      </c>
      <c r="N6371" s="14" t="s">
        <v>64</v>
      </c>
      <c r="O6371" s="167">
        <v>44350</v>
      </c>
      <c r="P6371" s="14">
        <v>17.100000000000001</v>
      </c>
      <c r="Q6371" s="14">
        <f t="shared" si="207"/>
        <v>0</v>
      </c>
      <c r="R6371" s="169">
        <f t="shared" si="208"/>
        <v>0.10000000000000024</v>
      </c>
    </row>
    <row r="6372" spans="13:18" x14ac:dyDescent="0.2">
      <c r="M6372" s="168" t="s">
        <v>63</v>
      </c>
      <c r="N6372" s="14" t="s">
        <v>64</v>
      </c>
      <c r="O6372" s="167">
        <v>44351</v>
      </c>
      <c r="P6372" s="14">
        <v>17.3</v>
      </c>
      <c r="Q6372" s="14">
        <f t="shared" si="207"/>
        <v>0</v>
      </c>
      <c r="R6372" s="169">
        <f t="shared" si="208"/>
        <v>0.10000000000000024</v>
      </c>
    </row>
    <row r="6373" spans="13:18" x14ac:dyDescent="0.2">
      <c r="M6373" s="168" t="s">
        <v>63</v>
      </c>
      <c r="N6373" s="14" t="s">
        <v>64</v>
      </c>
      <c r="O6373" s="167">
        <v>44352</v>
      </c>
      <c r="P6373" s="14">
        <v>18.600000000000001</v>
      </c>
      <c r="Q6373" s="14">
        <f t="shared" si="207"/>
        <v>0</v>
      </c>
      <c r="R6373" s="169">
        <f t="shared" si="208"/>
        <v>0</v>
      </c>
    </row>
    <row r="6374" spans="13:18" x14ac:dyDescent="0.2">
      <c r="M6374" s="168" t="s">
        <v>63</v>
      </c>
      <c r="N6374" s="14" t="s">
        <v>64</v>
      </c>
      <c r="O6374" s="167">
        <v>44353</v>
      </c>
      <c r="P6374" s="14">
        <v>19.2</v>
      </c>
      <c r="Q6374" s="14">
        <f t="shared" si="207"/>
        <v>0</v>
      </c>
      <c r="R6374" s="169">
        <f t="shared" si="208"/>
        <v>0</v>
      </c>
    </row>
    <row r="6375" spans="13:18" x14ac:dyDescent="0.2">
      <c r="M6375" s="168" t="s">
        <v>63</v>
      </c>
      <c r="N6375" s="14" t="s">
        <v>64</v>
      </c>
      <c r="O6375" s="167">
        <v>44354</v>
      </c>
      <c r="P6375" s="14">
        <v>17.399999999999999</v>
      </c>
      <c r="Q6375" s="14">
        <f t="shared" si="207"/>
        <v>0</v>
      </c>
      <c r="R6375" s="169">
        <f t="shared" si="208"/>
        <v>0</v>
      </c>
    </row>
    <row r="6376" spans="13:18" x14ac:dyDescent="0.2">
      <c r="M6376" s="168" t="s">
        <v>63</v>
      </c>
      <c r="N6376" s="14" t="s">
        <v>64</v>
      </c>
      <c r="O6376" s="167">
        <v>44355</v>
      </c>
      <c r="P6376" s="14">
        <v>17</v>
      </c>
      <c r="Q6376" s="14">
        <f t="shared" si="207"/>
        <v>0</v>
      </c>
      <c r="R6376" s="169">
        <f t="shared" si="208"/>
        <v>0</v>
      </c>
    </row>
    <row r="6377" spans="13:18" x14ac:dyDescent="0.2">
      <c r="M6377" s="168" t="s">
        <v>63</v>
      </c>
      <c r="N6377" s="14" t="s">
        <v>64</v>
      </c>
      <c r="O6377" s="167">
        <v>44356</v>
      </c>
      <c r="P6377" s="14">
        <v>17.5</v>
      </c>
      <c r="Q6377" s="14">
        <f t="shared" si="207"/>
        <v>0</v>
      </c>
      <c r="R6377" s="169">
        <f t="shared" si="208"/>
        <v>0</v>
      </c>
    </row>
    <row r="6378" spans="13:18" x14ac:dyDescent="0.2">
      <c r="M6378" s="168" t="s">
        <v>63</v>
      </c>
      <c r="N6378" s="14" t="s">
        <v>64</v>
      </c>
      <c r="O6378" s="167">
        <v>44357</v>
      </c>
      <c r="P6378" s="14">
        <v>18.100000000000001</v>
      </c>
      <c r="Q6378" s="14">
        <f t="shared" si="207"/>
        <v>0</v>
      </c>
      <c r="R6378" s="169">
        <f t="shared" si="208"/>
        <v>0</v>
      </c>
    </row>
    <row r="6379" spans="13:18" x14ac:dyDescent="0.2">
      <c r="M6379" s="168" t="s">
        <v>63</v>
      </c>
      <c r="N6379" s="14" t="s">
        <v>64</v>
      </c>
      <c r="O6379" s="167">
        <v>44358</v>
      </c>
      <c r="P6379" s="14">
        <v>17.899999999999999</v>
      </c>
      <c r="Q6379" s="14">
        <f t="shared" si="207"/>
        <v>0</v>
      </c>
      <c r="R6379" s="169">
        <f t="shared" si="208"/>
        <v>0</v>
      </c>
    </row>
    <row r="6380" spans="13:18" x14ac:dyDescent="0.2">
      <c r="M6380" s="168" t="s">
        <v>63</v>
      </c>
      <c r="N6380" s="14" t="s">
        <v>64</v>
      </c>
      <c r="O6380" s="167">
        <v>44359</v>
      </c>
      <c r="P6380" s="14">
        <v>14.9</v>
      </c>
      <c r="Q6380" s="14">
        <f t="shared" si="207"/>
        <v>2.0999999999999996</v>
      </c>
      <c r="R6380" s="169">
        <f t="shared" si="208"/>
        <v>0.69999999999999984</v>
      </c>
    </row>
    <row r="6381" spans="13:18" x14ac:dyDescent="0.2">
      <c r="M6381" s="168" t="s">
        <v>63</v>
      </c>
      <c r="N6381" s="14" t="s">
        <v>64</v>
      </c>
      <c r="O6381" s="167">
        <v>44360</v>
      </c>
      <c r="P6381" s="14">
        <v>15.5</v>
      </c>
      <c r="Q6381" s="14">
        <f t="shared" si="207"/>
        <v>1.5</v>
      </c>
      <c r="R6381" s="169">
        <f t="shared" si="208"/>
        <v>1.2</v>
      </c>
    </row>
    <row r="6382" spans="13:18" x14ac:dyDescent="0.2">
      <c r="M6382" s="168" t="s">
        <v>63</v>
      </c>
      <c r="N6382" s="14" t="s">
        <v>64</v>
      </c>
      <c r="O6382" s="167">
        <v>44361</v>
      </c>
      <c r="P6382" s="14">
        <v>14.2</v>
      </c>
      <c r="Q6382" s="14">
        <f t="shared" si="207"/>
        <v>2.8000000000000007</v>
      </c>
      <c r="R6382" s="169">
        <f t="shared" si="208"/>
        <v>2.1333333333333333</v>
      </c>
    </row>
    <row r="6383" spans="13:18" x14ac:dyDescent="0.2">
      <c r="M6383" s="168" t="s">
        <v>63</v>
      </c>
      <c r="N6383" s="14" t="s">
        <v>64</v>
      </c>
      <c r="O6383" s="167">
        <v>44362</v>
      </c>
      <c r="P6383" s="14">
        <v>13.7</v>
      </c>
      <c r="Q6383" s="14">
        <f t="shared" si="207"/>
        <v>3.3000000000000007</v>
      </c>
      <c r="R6383" s="169">
        <f t="shared" si="208"/>
        <v>2.5333333333333337</v>
      </c>
    </row>
    <row r="6384" spans="13:18" x14ac:dyDescent="0.2">
      <c r="M6384" s="168" t="s">
        <v>63</v>
      </c>
      <c r="N6384" s="14" t="s">
        <v>64</v>
      </c>
      <c r="O6384" s="167">
        <v>44363</v>
      </c>
      <c r="P6384" s="14">
        <v>13.6</v>
      </c>
      <c r="Q6384" s="14">
        <f t="shared" si="207"/>
        <v>3.4000000000000004</v>
      </c>
      <c r="R6384" s="169">
        <f t="shared" si="208"/>
        <v>3.1666666666666674</v>
      </c>
    </row>
    <row r="6385" spans="13:18" x14ac:dyDescent="0.2">
      <c r="M6385" s="168" t="s">
        <v>63</v>
      </c>
      <c r="N6385" s="14" t="s">
        <v>64</v>
      </c>
      <c r="O6385" s="167">
        <v>44364</v>
      </c>
      <c r="P6385" s="14">
        <v>18.2</v>
      </c>
      <c r="Q6385" s="14">
        <f t="shared" si="207"/>
        <v>0</v>
      </c>
      <c r="R6385" s="169">
        <f t="shared" si="208"/>
        <v>2.2333333333333338</v>
      </c>
    </row>
    <row r="6386" spans="13:18" x14ac:dyDescent="0.2">
      <c r="M6386" s="168" t="s">
        <v>63</v>
      </c>
      <c r="N6386" s="14" t="s">
        <v>64</v>
      </c>
      <c r="O6386" s="167">
        <v>44365</v>
      </c>
      <c r="P6386" s="14">
        <v>18.600000000000001</v>
      </c>
      <c r="Q6386" s="14">
        <f t="shared" si="207"/>
        <v>0</v>
      </c>
      <c r="R6386" s="169">
        <f t="shared" si="208"/>
        <v>1.1333333333333335</v>
      </c>
    </row>
    <row r="6387" spans="13:18" x14ac:dyDescent="0.2">
      <c r="M6387" s="168" t="s">
        <v>63</v>
      </c>
      <c r="N6387" s="14" t="s">
        <v>64</v>
      </c>
      <c r="O6387" s="167">
        <v>44366</v>
      </c>
      <c r="P6387" s="14">
        <v>15.1</v>
      </c>
      <c r="Q6387" s="14">
        <f t="shared" si="207"/>
        <v>1.9000000000000004</v>
      </c>
      <c r="R6387" s="169">
        <f t="shared" si="208"/>
        <v>0.63333333333333341</v>
      </c>
    </row>
    <row r="6388" spans="13:18" x14ac:dyDescent="0.2">
      <c r="M6388" s="168" t="s">
        <v>63</v>
      </c>
      <c r="N6388" s="14" t="s">
        <v>64</v>
      </c>
      <c r="O6388" s="167">
        <v>44367</v>
      </c>
      <c r="P6388" s="14">
        <v>14.9</v>
      </c>
      <c r="Q6388" s="14">
        <f t="shared" si="207"/>
        <v>2.0999999999999996</v>
      </c>
      <c r="R6388" s="169">
        <f t="shared" si="208"/>
        <v>1.3333333333333333</v>
      </c>
    </row>
    <row r="6389" spans="13:18" x14ac:dyDescent="0.2">
      <c r="M6389" s="168" t="s">
        <v>63</v>
      </c>
      <c r="N6389" s="14" t="s">
        <v>64</v>
      </c>
      <c r="O6389" s="167">
        <v>44368</v>
      </c>
      <c r="P6389" s="14">
        <v>15.2</v>
      </c>
      <c r="Q6389" s="14">
        <f t="shared" si="207"/>
        <v>1.8000000000000007</v>
      </c>
      <c r="R6389" s="169">
        <f t="shared" si="208"/>
        <v>1.9333333333333336</v>
      </c>
    </row>
    <row r="6390" spans="13:18" x14ac:dyDescent="0.2">
      <c r="M6390" s="168" t="s">
        <v>63</v>
      </c>
      <c r="N6390" s="14" t="s">
        <v>64</v>
      </c>
      <c r="O6390" s="167">
        <v>44369</v>
      </c>
      <c r="P6390" s="14">
        <v>13.3</v>
      </c>
      <c r="Q6390" s="14">
        <f t="shared" si="207"/>
        <v>3.6999999999999993</v>
      </c>
      <c r="R6390" s="169">
        <f t="shared" si="208"/>
        <v>2.5333333333333332</v>
      </c>
    </row>
    <row r="6391" spans="13:18" x14ac:dyDescent="0.2">
      <c r="M6391" s="168" t="s">
        <v>63</v>
      </c>
      <c r="N6391" s="14" t="s">
        <v>64</v>
      </c>
      <c r="O6391" s="167">
        <v>44370</v>
      </c>
      <c r="P6391" s="14">
        <v>16.600000000000001</v>
      </c>
      <c r="Q6391" s="14">
        <f t="shared" si="207"/>
        <v>0.39999999999999858</v>
      </c>
      <c r="R6391" s="169">
        <f t="shared" si="208"/>
        <v>1.9666666666666661</v>
      </c>
    </row>
    <row r="6392" spans="13:18" x14ac:dyDescent="0.2">
      <c r="M6392" s="168" t="s">
        <v>63</v>
      </c>
      <c r="N6392" s="14" t="s">
        <v>64</v>
      </c>
      <c r="O6392" s="167">
        <v>44371</v>
      </c>
      <c r="P6392" s="14">
        <v>18.5</v>
      </c>
      <c r="Q6392" s="14">
        <f t="shared" si="207"/>
        <v>0</v>
      </c>
      <c r="R6392" s="169">
        <f t="shared" si="208"/>
        <v>1.366666666666666</v>
      </c>
    </row>
    <row r="6393" spans="13:18" x14ac:dyDescent="0.2">
      <c r="M6393" s="168" t="s">
        <v>63</v>
      </c>
      <c r="N6393" s="14" t="s">
        <v>64</v>
      </c>
      <c r="O6393" s="167">
        <v>44372</v>
      </c>
      <c r="P6393" s="14">
        <v>18.399999999999999</v>
      </c>
      <c r="Q6393" s="14">
        <f t="shared" si="207"/>
        <v>0</v>
      </c>
      <c r="R6393" s="169">
        <f t="shared" si="208"/>
        <v>0.13333333333333286</v>
      </c>
    </row>
    <row r="6394" spans="13:18" x14ac:dyDescent="0.2">
      <c r="M6394" s="168" t="s">
        <v>63</v>
      </c>
      <c r="N6394" s="14" t="s">
        <v>64</v>
      </c>
      <c r="O6394" s="167">
        <v>44373</v>
      </c>
      <c r="P6394" s="14">
        <v>20.3</v>
      </c>
      <c r="Q6394" s="14">
        <f t="shared" si="207"/>
        <v>0</v>
      </c>
      <c r="R6394" s="169">
        <f t="shared" si="208"/>
        <v>0</v>
      </c>
    </row>
    <row r="6395" spans="13:18" x14ac:dyDescent="0.2">
      <c r="M6395" s="168" t="s">
        <v>63</v>
      </c>
      <c r="N6395" s="14" t="s">
        <v>64</v>
      </c>
      <c r="O6395" s="167">
        <v>44374</v>
      </c>
      <c r="P6395" s="14">
        <v>18.3</v>
      </c>
      <c r="Q6395" s="14">
        <f t="shared" si="207"/>
        <v>0</v>
      </c>
      <c r="R6395" s="169">
        <f t="shared" si="208"/>
        <v>0</v>
      </c>
    </row>
    <row r="6396" spans="13:18" x14ac:dyDescent="0.2">
      <c r="M6396" s="168" t="s">
        <v>63</v>
      </c>
      <c r="N6396" s="14" t="s">
        <v>64</v>
      </c>
      <c r="O6396" s="167">
        <v>44375</v>
      </c>
      <c r="P6396" s="14">
        <v>17.399999999999999</v>
      </c>
      <c r="Q6396" s="14">
        <f t="shared" si="207"/>
        <v>0</v>
      </c>
      <c r="R6396" s="169">
        <f t="shared" si="208"/>
        <v>0</v>
      </c>
    </row>
    <row r="6397" spans="13:18" x14ac:dyDescent="0.2">
      <c r="M6397" s="168" t="s">
        <v>63</v>
      </c>
      <c r="N6397" s="14" t="s">
        <v>64</v>
      </c>
      <c r="O6397" s="167">
        <v>44376</v>
      </c>
      <c r="P6397" s="14">
        <v>17.399999999999999</v>
      </c>
      <c r="Q6397" s="14">
        <f t="shared" si="207"/>
        <v>0</v>
      </c>
      <c r="R6397" s="169">
        <f t="shared" si="208"/>
        <v>0</v>
      </c>
    </row>
    <row r="6398" spans="13:18" x14ac:dyDescent="0.2">
      <c r="M6398" s="168" t="s">
        <v>63</v>
      </c>
      <c r="N6398" s="14" t="s">
        <v>64</v>
      </c>
      <c r="O6398" s="167">
        <v>44377</v>
      </c>
      <c r="P6398" s="14">
        <v>16.5</v>
      </c>
      <c r="Q6398" s="14">
        <f t="shared" si="207"/>
        <v>0.5</v>
      </c>
      <c r="R6398" s="169">
        <f t="shared" si="208"/>
        <v>0.16666666666666666</v>
      </c>
    </row>
    <row r="6399" spans="13:18" x14ac:dyDescent="0.2">
      <c r="M6399" s="168" t="s">
        <v>63</v>
      </c>
      <c r="N6399" s="14" t="s">
        <v>64</v>
      </c>
      <c r="O6399" s="167">
        <v>44378</v>
      </c>
      <c r="P6399" s="14">
        <v>18.3</v>
      </c>
      <c r="Q6399" s="14">
        <f t="shared" si="207"/>
        <v>0</v>
      </c>
      <c r="R6399" s="169">
        <f t="shared" si="208"/>
        <v>0.16666666666666666</v>
      </c>
    </row>
    <row r="6400" spans="13:18" x14ac:dyDescent="0.2">
      <c r="M6400" s="168" t="s">
        <v>63</v>
      </c>
      <c r="N6400" s="14" t="s">
        <v>64</v>
      </c>
      <c r="O6400" s="167">
        <v>44379</v>
      </c>
      <c r="P6400" s="14">
        <v>19.7</v>
      </c>
      <c r="Q6400" s="14">
        <f t="shared" si="207"/>
        <v>0</v>
      </c>
      <c r="R6400" s="169">
        <f t="shared" si="208"/>
        <v>0.16666666666666666</v>
      </c>
    </row>
    <row r="6401" spans="13:18" x14ac:dyDescent="0.2">
      <c r="M6401" s="168" t="s">
        <v>63</v>
      </c>
      <c r="N6401" s="14" t="s">
        <v>64</v>
      </c>
      <c r="O6401" s="167">
        <v>44380</v>
      </c>
      <c r="P6401" s="14">
        <v>20.8</v>
      </c>
      <c r="Q6401" s="14">
        <f t="shared" si="207"/>
        <v>0</v>
      </c>
      <c r="R6401" s="169">
        <f t="shared" si="208"/>
        <v>0</v>
      </c>
    </row>
    <row r="6402" spans="13:18" x14ac:dyDescent="0.2">
      <c r="M6402" s="168" t="s">
        <v>63</v>
      </c>
      <c r="N6402" s="14" t="s">
        <v>64</v>
      </c>
      <c r="O6402" s="167">
        <v>44381</v>
      </c>
      <c r="P6402" s="14">
        <v>20.3</v>
      </c>
      <c r="Q6402" s="14">
        <f t="shared" si="207"/>
        <v>0</v>
      </c>
      <c r="R6402" s="169">
        <f t="shared" si="208"/>
        <v>0</v>
      </c>
    </row>
    <row r="6403" spans="13:18" x14ac:dyDescent="0.2">
      <c r="M6403" s="168" t="s">
        <v>63</v>
      </c>
      <c r="N6403" s="14" t="s">
        <v>64</v>
      </c>
      <c r="O6403" s="167">
        <v>44382</v>
      </c>
      <c r="P6403" s="14">
        <v>19.100000000000001</v>
      </c>
      <c r="Q6403" s="14">
        <f t="shared" si="207"/>
        <v>0</v>
      </c>
      <c r="R6403" s="169">
        <f t="shared" si="208"/>
        <v>0</v>
      </c>
    </row>
    <row r="6404" spans="13:18" x14ac:dyDescent="0.2">
      <c r="M6404" s="168" t="s">
        <v>63</v>
      </c>
      <c r="N6404" s="14" t="s">
        <v>64</v>
      </c>
      <c r="O6404" s="167">
        <v>44383</v>
      </c>
      <c r="P6404" s="14">
        <v>19.600000000000001</v>
      </c>
      <c r="Q6404" s="14">
        <f t="shared" si="207"/>
        <v>0</v>
      </c>
      <c r="R6404" s="169">
        <f t="shared" si="208"/>
        <v>0</v>
      </c>
    </row>
    <row r="6405" spans="13:18" x14ac:dyDescent="0.2">
      <c r="M6405" s="168" t="s">
        <v>63</v>
      </c>
      <c r="N6405" s="14" t="s">
        <v>64</v>
      </c>
      <c r="O6405" s="167">
        <v>44384</v>
      </c>
      <c r="P6405" s="14">
        <v>18</v>
      </c>
      <c r="Q6405" s="14">
        <f t="shared" si="207"/>
        <v>0</v>
      </c>
      <c r="R6405" s="169">
        <f t="shared" si="208"/>
        <v>0</v>
      </c>
    </row>
    <row r="6406" spans="13:18" x14ac:dyDescent="0.2">
      <c r="M6406" s="168" t="s">
        <v>63</v>
      </c>
      <c r="N6406" s="14" t="s">
        <v>64</v>
      </c>
      <c r="O6406" s="167">
        <v>44385</v>
      </c>
      <c r="P6406" s="14">
        <v>18.100000000000001</v>
      </c>
      <c r="Q6406" s="14">
        <f t="shared" si="207"/>
        <v>0</v>
      </c>
      <c r="R6406" s="169">
        <f t="shared" si="208"/>
        <v>0</v>
      </c>
    </row>
    <row r="6407" spans="13:18" x14ac:dyDescent="0.2">
      <c r="M6407" s="168" t="s">
        <v>63</v>
      </c>
      <c r="N6407" s="14" t="s">
        <v>64</v>
      </c>
      <c r="O6407" s="167">
        <v>44386</v>
      </c>
      <c r="P6407" s="14">
        <v>18.8</v>
      </c>
      <c r="Q6407" s="14">
        <f t="shared" si="207"/>
        <v>0</v>
      </c>
      <c r="R6407" s="169">
        <f t="shared" si="208"/>
        <v>0</v>
      </c>
    </row>
    <row r="6408" spans="13:18" x14ac:dyDescent="0.2">
      <c r="M6408" s="168" t="s">
        <v>63</v>
      </c>
      <c r="N6408" s="14" t="s">
        <v>64</v>
      </c>
      <c r="O6408" s="167">
        <v>44387</v>
      </c>
      <c r="P6408" s="14">
        <v>16.2</v>
      </c>
      <c r="Q6408" s="14">
        <f t="shared" si="207"/>
        <v>0.80000000000000071</v>
      </c>
      <c r="R6408" s="169">
        <f t="shared" si="208"/>
        <v>0.26666666666666689</v>
      </c>
    </row>
    <row r="6409" spans="13:18" x14ac:dyDescent="0.2">
      <c r="M6409" s="168" t="s">
        <v>63</v>
      </c>
      <c r="N6409" s="14" t="s">
        <v>64</v>
      </c>
      <c r="O6409" s="167">
        <v>44388</v>
      </c>
      <c r="P6409" s="14">
        <v>19</v>
      </c>
      <c r="Q6409" s="14">
        <f t="shared" si="207"/>
        <v>0</v>
      </c>
      <c r="R6409" s="169">
        <f t="shared" si="208"/>
        <v>0.26666666666666689</v>
      </c>
    </row>
    <row r="6410" spans="13:18" x14ac:dyDescent="0.2">
      <c r="M6410" s="168" t="s">
        <v>63</v>
      </c>
      <c r="N6410" s="14" t="s">
        <v>64</v>
      </c>
      <c r="O6410" s="167">
        <v>44389</v>
      </c>
      <c r="P6410" s="14">
        <v>17.5</v>
      </c>
      <c r="Q6410" s="14">
        <f t="shared" si="207"/>
        <v>0</v>
      </c>
      <c r="R6410" s="169">
        <f t="shared" si="208"/>
        <v>0.26666666666666689</v>
      </c>
    </row>
    <row r="6411" spans="13:18" x14ac:dyDescent="0.2">
      <c r="M6411" s="168" t="s">
        <v>63</v>
      </c>
      <c r="N6411" s="14" t="s">
        <v>64</v>
      </c>
      <c r="O6411" s="167">
        <v>44390</v>
      </c>
      <c r="P6411" s="14">
        <v>19.7</v>
      </c>
      <c r="Q6411" s="14">
        <f t="shared" si="207"/>
        <v>0</v>
      </c>
      <c r="R6411" s="169">
        <f t="shared" si="208"/>
        <v>0</v>
      </c>
    </row>
    <row r="6412" spans="13:18" x14ac:dyDescent="0.2">
      <c r="M6412" s="168" t="s">
        <v>63</v>
      </c>
      <c r="N6412" s="14" t="s">
        <v>64</v>
      </c>
      <c r="O6412" s="167">
        <v>44391</v>
      </c>
      <c r="P6412" s="14">
        <v>18.600000000000001</v>
      </c>
      <c r="Q6412" s="14">
        <f t="shared" si="207"/>
        <v>0</v>
      </c>
      <c r="R6412" s="169">
        <f t="shared" si="208"/>
        <v>0</v>
      </c>
    </row>
    <row r="6413" spans="13:18" x14ac:dyDescent="0.2">
      <c r="M6413" s="168" t="s">
        <v>63</v>
      </c>
      <c r="N6413" s="14" t="s">
        <v>64</v>
      </c>
      <c r="O6413" s="167">
        <v>44392</v>
      </c>
      <c r="P6413" s="14">
        <v>22.2</v>
      </c>
      <c r="Q6413" s="14">
        <f t="shared" ref="Q6413:Q6476" si="209">IF($D$45&gt;P6413,$D$45-P6413,0)</f>
        <v>0</v>
      </c>
      <c r="R6413" s="169">
        <f t="shared" si="208"/>
        <v>0</v>
      </c>
    </row>
    <row r="6414" spans="13:18" x14ac:dyDescent="0.2">
      <c r="M6414" s="168" t="s">
        <v>63</v>
      </c>
      <c r="N6414" s="14" t="s">
        <v>64</v>
      </c>
      <c r="O6414" s="167">
        <v>44393</v>
      </c>
      <c r="P6414" s="14">
        <v>20</v>
      </c>
      <c r="Q6414" s="14">
        <f t="shared" si="209"/>
        <v>0</v>
      </c>
      <c r="R6414" s="169">
        <f t="shared" si="208"/>
        <v>0</v>
      </c>
    </row>
    <row r="6415" spans="13:18" x14ac:dyDescent="0.2">
      <c r="M6415" s="168" t="s">
        <v>63</v>
      </c>
      <c r="N6415" s="14" t="s">
        <v>64</v>
      </c>
      <c r="O6415" s="167">
        <v>44394</v>
      </c>
      <c r="P6415" s="14">
        <v>20.9</v>
      </c>
      <c r="Q6415" s="14">
        <f t="shared" si="209"/>
        <v>0</v>
      </c>
      <c r="R6415" s="169">
        <f t="shared" ref="R6415:R6478" si="210">AVERAGE(Q6413:Q6415)</f>
        <v>0</v>
      </c>
    </row>
    <row r="6416" spans="13:18" x14ac:dyDescent="0.2">
      <c r="M6416" s="168" t="s">
        <v>63</v>
      </c>
      <c r="N6416" s="14" t="s">
        <v>64</v>
      </c>
      <c r="O6416" s="167">
        <v>44395</v>
      </c>
      <c r="P6416" s="14">
        <v>17</v>
      </c>
      <c r="Q6416" s="14">
        <f t="shared" si="209"/>
        <v>0</v>
      </c>
      <c r="R6416" s="169">
        <f t="shared" si="210"/>
        <v>0</v>
      </c>
    </row>
    <row r="6417" spans="13:18" x14ac:dyDescent="0.2">
      <c r="M6417" s="168" t="s">
        <v>63</v>
      </c>
      <c r="N6417" s="14" t="s">
        <v>64</v>
      </c>
      <c r="O6417" s="167">
        <v>44396</v>
      </c>
      <c r="P6417" s="14">
        <v>16</v>
      </c>
      <c r="Q6417" s="14">
        <f t="shared" si="209"/>
        <v>1</v>
      </c>
      <c r="R6417" s="169">
        <f t="shared" si="210"/>
        <v>0.33333333333333331</v>
      </c>
    </row>
    <row r="6418" spans="13:18" x14ac:dyDescent="0.2">
      <c r="M6418" s="168" t="s">
        <v>63</v>
      </c>
      <c r="N6418" s="14" t="s">
        <v>64</v>
      </c>
      <c r="O6418" s="167">
        <v>44397</v>
      </c>
      <c r="P6418" s="14">
        <v>18</v>
      </c>
      <c r="Q6418" s="14">
        <f t="shared" si="209"/>
        <v>0</v>
      </c>
      <c r="R6418" s="169">
        <f t="shared" si="210"/>
        <v>0.33333333333333331</v>
      </c>
    </row>
    <row r="6419" spans="13:18" x14ac:dyDescent="0.2">
      <c r="M6419" s="168" t="s">
        <v>63</v>
      </c>
      <c r="N6419" s="14" t="s">
        <v>64</v>
      </c>
      <c r="O6419" s="167">
        <v>44398</v>
      </c>
      <c r="P6419" s="14">
        <v>15.6</v>
      </c>
      <c r="Q6419" s="14">
        <f t="shared" si="209"/>
        <v>1.4000000000000004</v>
      </c>
      <c r="R6419" s="169">
        <f t="shared" si="210"/>
        <v>0.80000000000000016</v>
      </c>
    </row>
    <row r="6420" spans="13:18" x14ac:dyDescent="0.2">
      <c r="M6420" s="168" t="s">
        <v>63</v>
      </c>
      <c r="N6420" s="14" t="s">
        <v>64</v>
      </c>
      <c r="O6420" s="167">
        <v>44399</v>
      </c>
      <c r="P6420" s="14">
        <v>19.3</v>
      </c>
      <c r="Q6420" s="14">
        <f t="shared" si="209"/>
        <v>0</v>
      </c>
      <c r="R6420" s="169">
        <f t="shared" si="210"/>
        <v>0.46666666666666679</v>
      </c>
    </row>
    <row r="6421" spans="13:18" x14ac:dyDescent="0.2">
      <c r="M6421" s="168" t="s">
        <v>63</v>
      </c>
      <c r="N6421" s="14" t="s">
        <v>64</v>
      </c>
      <c r="O6421" s="167">
        <v>44400</v>
      </c>
      <c r="P6421" s="14">
        <v>17.600000000000001</v>
      </c>
      <c r="Q6421" s="14">
        <f t="shared" si="209"/>
        <v>0</v>
      </c>
      <c r="R6421" s="169">
        <f t="shared" si="210"/>
        <v>0.46666666666666679</v>
      </c>
    </row>
    <row r="6422" spans="13:18" x14ac:dyDescent="0.2">
      <c r="M6422" s="168" t="s">
        <v>63</v>
      </c>
      <c r="N6422" s="14" t="s">
        <v>64</v>
      </c>
      <c r="O6422" s="167">
        <v>44401</v>
      </c>
      <c r="P6422" s="14">
        <v>19.5</v>
      </c>
      <c r="Q6422" s="14">
        <f t="shared" si="209"/>
        <v>0</v>
      </c>
      <c r="R6422" s="169">
        <f t="shared" si="210"/>
        <v>0</v>
      </c>
    </row>
    <row r="6423" spans="13:18" x14ac:dyDescent="0.2">
      <c r="M6423" s="168" t="s">
        <v>63</v>
      </c>
      <c r="N6423" s="14" t="s">
        <v>64</v>
      </c>
      <c r="O6423" s="167">
        <v>44402</v>
      </c>
      <c r="P6423" s="14">
        <v>20.9</v>
      </c>
      <c r="Q6423" s="14">
        <f t="shared" si="209"/>
        <v>0</v>
      </c>
      <c r="R6423" s="169">
        <f t="shared" si="210"/>
        <v>0</v>
      </c>
    </row>
    <row r="6424" spans="13:18" x14ac:dyDescent="0.2">
      <c r="M6424" s="168" t="s">
        <v>63</v>
      </c>
      <c r="N6424" s="14" t="s">
        <v>64</v>
      </c>
      <c r="O6424" s="167">
        <v>44403</v>
      </c>
      <c r="P6424" s="14">
        <v>20</v>
      </c>
      <c r="Q6424" s="14">
        <f t="shared" si="209"/>
        <v>0</v>
      </c>
      <c r="R6424" s="169">
        <f t="shared" si="210"/>
        <v>0</v>
      </c>
    </row>
    <row r="6425" spans="13:18" x14ac:dyDescent="0.2">
      <c r="M6425" s="168" t="s">
        <v>63</v>
      </c>
      <c r="N6425" s="14" t="s">
        <v>64</v>
      </c>
      <c r="O6425" s="167">
        <v>44404</v>
      </c>
      <c r="P6425" s="14">
        <v>19</v>
      </c>
      <c r="Q6425" s="14">
        <f t="shared" si="209"/>
        <v>0</v>
      </c>
      <c r="R6425" s="169">
        <f t="shared" si="210"/>
        <v>0</v>
      </c>
    </row>
    <row r="6426" spans="13:18" x14ac:dyDescent="0.2">
      <c r="M6426" s="168" t="s">
        <v>63</v>
      </c>
      <c r="N6426" s="14" t="s">
        <v>64</v>
      </c>
      <c r="O6426" s="167">
        <v>44405</v>
      </c>
      <c r="P6426" s="14">
        <v>17.7</v>
      </c>
      <c r="Q6426" s="14">
        <f t="shared" si="209"/>
        <v>0</v>
      </c>
      <c r="R6426" s="169">
        <f t="shared" si="210"/>
        <v>0</v>
      </c>
    </row>
    <row r="6427" spans="13:18" x14ac:dyDescent="0.2">
      <c r="M6427" s="168" t="s">
        <v>63</v>
      </c>
      <c r="N6427" s="14" t="s">
        <v>64</v>
      </c>
      <c r="O6427" s="167">
        <v>44406</v>
      </c>
      <c r="P6427" s="14">
        <v>15.8</v>
      </c>
      <c r="Q6427" s="14">
        <f t="shared" si="209"/>
        <v>1.1999999999999993</v>
      </c>
      <c r="R6427" s="169">
        <f t="shared" si="210"/>
        <v>0.39999999999999974</v>
      </c>
    </row>
    <row r="6428" spans="13:18" x14ac:dyDescent="0.2">
      <c r="M6428" s="168" t="s">
        <v>63</v>
      </c>
      <c r="N6428" s="14" t="s">
        <v>64</v>
      </c>
      <c r="O6428" s="167">
        <v>44407</v>
      </c>
      <c r="P6428" s="14">
        <v>17.3</v>
      </c>
      <c r="Q6428" s="14">
        <f t="shared" si="209"/>
        <v>0</v>
      </c>
      <c r="R6428" s="169">
        <f t="shared" si="210"/>
        <v>0.39999999999999974</v>
      </c>
    </row>
    <row r="6429" spans="13:18" x14ac:dyDescent="0.2">
      <c r="M6429" s="168" t="s">
        <v>63</v>
      </c>
      <c r="N6429" s="14" t="s">
        <v>64</v>
      </c>
      <c r="O6429" s="167">
        <v>44408</v>
      </c>
      <c r="P6429" s="14">
        <v>14</v>
      </c>
      <c r="Q6429" s="14">
        <f t="shared" si="209"/>
        <v>3</v>
      </c>
      <c r="R6429" s="169">
        <f t="shared" si="210"/>
        <v>1.3999999999999997</v>
      </c>
    </row>
    <row r="6430" spans="13:18" x14ac:dyDescent="0.2">
      <c r="M6430" s="168" t="s">
        <v>63</v>
      </c>
      <c r="N6430" s="14" t="s">
        <v>64</v>
      </c>
      <c r="O6430" s="167">
        <v>44409</v>
      </c>
      <c r="P6430" s="14">
        <v>13.3</v>
      </c>
      <c r="Q6430" s="14">
        <f t="shared" si="209"/>
        <v>3.6999999999999993</v>
      </c>
      <c r="R6430" s="169">
        <f t="shared" si="210"/>
        <v>2.2333333333333329</v>
      </c>
    </row>
    <row r="6431" spans="13:18" x14ac:dyDescent="0.2">
      <c r="M6431" s="168" t="s">
        <v>63</v>
      </c>
      <c r="N6431" s="14" t="s">
        <v>64</v>
      </c>
      <c r="O6431" s="167">
        <v>44410</v>
      </c>
      <c r="P6431" s="14">
        <v>12.5</v>
      </c>
      <c r="Q6431" s="14">
        <f t="shared" si="209"/>
        <v>4.5</v>
      </c>
      <c r="R6431" s="169">
        <f t="shared" si="210"/>
        <v>3.7333333333333329</v>
      </c>
    </row>
    <row r="6432" spans="13:18" x14ac:dyDescent="0.2">
      <c r="M6432" s="168" t="s">
        <v>63</v>
      </c>
      <c r="N6432" s="14" t="s">
        <v>64</v>
      </c>
      <c r="O6432" s="167">
        <v>44411</v>
      </c>
      <c r="P6432" s="14">
        <v>11.1</v>
      </c>
      <c r="Q6432" s="14">
        <f t="shared" si="209"/>
        <v>5.9</v>
      </c>
      <c r="R6432" s="169">
        <f t="shared" si="210"/>
        <v>4.7</v>
      </c>
    </row>
    <row r="6433" spans="13:18" x14ac:dyDescent="0.2">
      <c r="M6433" s="168" t="s">
        <v>63</v>
      </c>
      <c r="N6433" s="14" t="s">
        <v>64</v>
      </c>
      <c r="O6433" s="167">
        <v>44412</v>
      </c>
      <c r="P6433" s="14">
        <v>13.3</v>
      </c>
      <c r="Q6433" s="14">
        <f t="shared" si="209"/>
        <v>3.6999999999999993</v>
      </c>
      <c r="R6433" s="169">
        <f t="shared" si="210"/>
        <v>4.7</v>
      </c>
    </row>
    <row r="6434" spans="13:18" x14ac:dyDescent="0.2">
      <c r="M6434" s="168" t="s">
        <v>63</v>
      </c>
      <c r="N6434" s="14" t="s">
        <v>64</v>
      </c>
      <c r="O6434" s="167">
        <v>44413</v>
      </c>
      <c r="P6434" s="14">
        <v>14.7</v>
      </c>
      <c r="Q6434" s="14">
        <f t="shared" si="209"/>
        <v>2.3000000000000007</v>
      </c>
      <c r="R6434" s="169">
        <f t="shared" si="210"/>
        <v>3.9666666666666668</v>
      </c>
    </row>
    <row r="6435" spans="13:18" x14ac:dyDescent="0.2">
      <c r="M6435" s="168" t="s">
        <v>63</v>
      </c>
      <c r="N6435" s="14" t="s">
        <v>64</v>
      </c>
      <c r="O6435" s="167">
        <v>44414</v>
      </c>
      <c r="P6435" s="14">
        <v>15.9</v>
      </c>
      <c r="Q6435" s="14">
        <f t="shared" si="209"/>
        <v>1.0999999999999996</v>
      </c>
      <c r="R6435" s="169">
        <f t="shared" si="210"/>
        <v>2.3666666666666667</v>
      </c>
    </row>
    <row r="6436" spans="13:18" x14ac:dyDescent="0.2">
      <c r="M6436" s="168" t="s">
        <v>63</v>
      </c>
      <c r="N6436" s="14" t="s">
        <v>64</v>
      </c>
      <c r="O6436" s="167">
        <v>44415</v>
      </c>
      <c r="P6436" s="14">
        <v>15.1</v>
      </c>
      <c r="Q6436" s="14">
        <f t="shared" si="209"/>
        <v>1.9000000000000004</v>
      </c>
      <c r="R6436" s="169">
        <f t="shared" si="210"/>
        <v>1.7666666666666668</v>
      </c>
    </row>
    <row r="6437" spans="13:18" x14ac:dyDescent="0.2">
      <c r="M6437" s="168" t="s">
        <v>63</v>
      </c>
      <c r="N6437" s="14" t="s">
        <v>64</v>
      </c>
      <c r="O6437" s="167">
        <v>44416</v>
      </c>
      <c r="P6437" s="14">
        <v>16.100000000000001</v>
      </c>
      <c r="Q6437" s="14">
        <f t="shared" si="209"/>
        <v>0.89999999999999858</v>
      </c>
      <c r="R6437" s="169">
        <f t="shared" si="210"/>
        <v>1.2999999999999996</v>
      </c>
    </row>
    <row r="6438" spans="13:18" x14ac:dyDescent="0.2">
      <c r="M6438" s="168" t="s">
        <v>63</v>
      </c>
      <c r="N6438" s="14" t="s">
        <v>64</v>
      </c>
      <c r="O6438" s="167">
        <v>44417</v>
      </c>
      <c r="P6438" s="14">
        <v>15.6</v>
      </c>
      <c r="Q6438" s="14">
        <f t="shared" si="209"/>
        <v>1.4000000000000004</v>
      </c>
      <c r="R6438" s="169">
        <f t="shared" si="210"/>
        <v>1.3999999999999997</v>
      </c>
    </row>
    <row r="6439" spans="13:18" x14ac:dyDescent="0.2">
      <c r="M6439" s="168" t="s">
        <v>63</v>
      </c>
      <c r="N6439" s="14" t="s">
        <v>64</v>
      </c>
      <c r="O6439" s="167">
        <v>44418</v>
      </c>
      <c r="P6439" s="14">
        <v>16.2</v>
      </c>
      <c r="Q6439" s="14">
        <f t="shared" si="209"/>
        <v>0.80000000000000071</v>
      </c>
      <c r="R6439" s="169">
        <f t="shared" si="210"/>
        <v>1.0333333333333332</v>
      </c>
    </row>
    <row r="6440" spans="13:18" x14ac:dyDescent="0.2">
      <c r="M6440" s="168" t="s">
        <v>63</v>
      </c>
      <c r="N6440" s="14" t="s">
        <v>64</v>
      </c>
      <c r="O6440" s="167">
        <v>44419</v>
      </c>
      <c r="P6440" s="14">
        <v>16.100000000000001</v>
      </c>
      <c r="Q6440" s="14">
        <f t="shared" si="209"/>
        <v>0.89999999999999858</v>
      </c>
      <c r="R6440" s="169">
        <f t="shared" si="210"/>
        <v>1.0333333333333332</v>
      </c>
    </row>
    <row r="6441" spans="13:18" x14ac:dyDescent="0.2">
      <c r="M6441" s="168" t="s">
        <v>63</v>
      </c>
      <c r="N6441" s="14" t="s">
        <v>64</v>
      </c>
      <c r="O6441" s="167">
        <v>44420</v>
      </c>
      <c r="P6441" s="14">
        <v>15.7</v>
      </c>
      <c r="Q6441" s="14">
        <f t="shared" si="209"/>
        <v>1.3000000000000007</v>
      </c>
      <c r="R6441" s="169">
        <f t="shared" si="210"/>
        <v>1</v>
      </c>
    </row>
    <row r="6442" spans="13:18" x14ac:dyDescent="0.2">
      <c r="M6442" s="168" t="s">
        <v>63</v>
      </c>
      <c r="N6442" s="14" t="s">
        <v>64</v>
      </c>
      <c r="O6442" s="167">
        <v>44421</v>
      </c>
      <c r="P6442" s="14">
        <v>17.2</v>
      </c>
      <c r="Q6442" s="14">
        <f t="shared" si="209"/>
        <v>0</v>
      </c>
      <c r="R6442" s="169">
        <f t="shared" si="210"/>
        <v>0.73333333333333306</v>
      </c>
    </row>
    <row r="6443" spans="13:18" x14ac:dyDescent="0.2">
      <c r="M6443" s="168" t="s">
        <v>63</v>
      </c>
      <c r="N6443" s="14" t="s">
        <v>64</v>
      </c>
      <c r="O6443" s="167">
        <v>44422</v>
      </c>
      <c r="P6443" s="14">
        <v>14.2</v>
      </c>
      <c r="Q6443" s="14">
        <f t="shared" si="209"/>
        <v>2.8000000000000007</v>
      </c>
      <c r="R6443" s="169">
        <f t="shared" si="210"/>
        <v>1.3666666666666671</v>
      </c>
    </row>
    <row r="6444" spans="13:18" x14ac:dyDescent="0.2">
      <c r="M6444" s="168" t="s">
        <v>63</v>
      </c>
      <c r="N6444" s="14" t="s">
        <v>64</v>
      </c>
      <c r="O6444" s="167">
        <v>44423</v>
      </c>
      <c r="P6444" s="14">
        <v>14.4</v>
      </c>
      <c r="Q6444" s="14">
        <f t="shared" si="209"/>
        <v>2.5999999999999996</v>
      </c>
      <c r="R6444" s="169">
        <f t="shared" si="210"/>
        <v>1.8</v>
      </c>
    </row>
    <row r="6445" spans="13:18" x14ac:dyDescent="0.2">
      <c r="M6445" s="168" t="s">
        <v>63</v>
      </c>
      <c r="N6445" s="14" t="s">
        <v>64</v>
      </c>
      <c r="O6445" s="167">
        <v>44424</v>
      </c>
      <c r="P6445" s="14">
        <v>14.3</v>
      </c>
      <c r="Q6445" s="14">
        <f t="shared" si="209"/>
        <v>2.6999999999999993</v>
      </c>
      <c r="R6445" s="169">
        <f t="shared" si="210"/>
        <v>2.6999999999999997</v>
      </c>
    </row>
    <row r="6446" spans="13:18" x14ac:dyDescent="0.2">
      <c r="M6446" s="168" t="s">
        <v>63</v>
      </c>
      <c r="N6446" s="14" t="s">
        <v>64</v>
      </c>
      <c r="O6446" s="167">
        <v>44425</v>
      </c>
      <c r="P6446" s="14">
        <v>14.5</v>
      </c>
      <c r="Q6446" s="14">
        <f t="shared" si="209"/>
        <v>2.5</v>
      </c>
      <c r="R6446" s="169">
        <f t="shared" si="210"/>
        <v>2.5999999999999996</v>
      </c>
    </row>
    <row r="6447" spans="13:18" x14ac:dyDescent="0.2">
      <c r="M6447" s="168" t="s">
        <v>63</v>
      </c>
      <c r="N6447" s="14" t="s">
        <v>64</v>
      </c>
      <c r="O6447" s="167">
        <v>44426</v>
      </c>
      <c r="P6447" s="14">
        <v>14.7</v>
      </c>
      <c r="Q6447" s="14">
        <f t="shared" si="209"/>
        <v>2.3000000000000007</v>
      </c>
      <c r="R6447" s="169">
        <f t="shared" si="210"/>
        <v>2.5</v>
      </c>
    </row>
    <row r="6448" spans="13:18" x14ac:dyDescent="0.2">
      <c r="M6448" s="168" t="s">
        <v>63</v>
      </c>
      <c r="N6448" s="14" t="s">
        <v>64</v>
      </c>
      <c r="O6448" s="167">
        <v>44427</v>
      </c>
      <c r="P6448" s="14">
        <v>13.6</v>
      </c>
      <c r="Q6448" s="14">
        <f t="shared" si="209"/>
        <v>3.4000000000000004</v>
      </c>
      <c r="R6448" s="169">
        <f t="shared" si="210"/>
        <v>2.7333333333333338</v>
      </c>
    </row>
    <row r="6449" spans="13:18" x14ac:dyDescent="0.2">
      <c r="M6449" s="168" t="s">
        <v>63</v>
      </c>
      <c r="N6449" s="14" t="s">
        <v>64</v>
      </c>
      <c r="O6449" s="167">
        <v>44428</v>
      </c>
      <c r="P6449" s="14">
        <v>12.2</v>
      </c>
      <c r="Q6449" s="14">
        <f t="shared" si="209"/>
        <v>4.8000000000000007</v>
      </c>
      <c r="R6449" s="169">
        <f t="shared" si="210"/>
        <v>3.5000000000000004</v>
      </c>
    </row>
    <row r="6450" spans="13:18" x14ac:dyDescent="0.2">
      <c r="M6450" s="168" t="s">
        <v>63</v>
      </c>
      <c r="N6450" s="14" t="s">
        <v>64</v>
      </c>
      <c r="O6450" s="167">
        <v>44429</v>
      </c>
      <c r="P6450" s="14">
        <v>12.4</v>
      </c>
      <c r="Q6450" s="14">
        <f t="shared" si="209"/>
        <v>4.5999999999999996</v>
      </c>
      <c r="R6450" s="169">
        <f t="shared" si="210"/>
        <v>4.2666666666666666</v>
      </c>
    </row>
    <row r="6451" spans="13:18" x14ac:dyDescent="0.2">
      <c r="M6451" s="168" t="s">
        <v>63</v>
      </c>
      <c r="N6451" s="14" t="s">
        <v>64</v>
      </c>
      <c r="O6451" s="167">
        <v>44430</v>
      </c>
      <c r="P6451" s="14">
        <v>11.7</v>
      </c>
      <c r="Q6451" s="14">
        <f t="shared" si="209"/>
        <v>5.3000000000000007</v>
      </c>
      <c r="R6451" s="169">
        <f t="shared" si="210"/>
        <v>4.9000000000000004</v>
      </c>
    </row>
    <row r="6452" spans="13:18" x14ac:dyDescent="0.2">
      <c r="M6452" s="168" t="s">
        <v>63</v>
      </c>
      <c r="N6452" s="14" t="s">
        <v>64</v>
      </c>
      <c r="O6452" s="167">
        <v>44431</v>
      </c>
      <c r="P6452" s="14">
        <v>12.7</v>
      </c>
      <c r="Q6452" s="14">
        <f t="shared" si="209"/>
        <v>4.3000000000000007</v>
      </c>
      <c r="R6452" s="169">
        <f t="shared" si="210"/>
        <v>4.7333333333333334</v>
      </c>
    </row>
    <row r="6453" spans="13:18" x14ac:dyDescent="0.2">
      <c r="M6453" s="168" t="s">
        <v>63</v>
      </c>
      <c r="N6453" s="14" t="s">
        <v>64</v>
      </c>
      <c r="O6453" s="167">
        <v>44432</v>
      </c>
      <c r="P6453" s="14">
        <v>14.7</v>
      </c>
      <c r="Q6453" s="14">
        <f t="shared" si="209"/>
        <v>2.3000000000000007</v>
      </c>
      <c r="R6453" s="169">
        <f t="shared" si="210"/>
        <v>3.9666666666666672</v>
      </c>
    </row>
    <row r="6454" spans="13:18" x14ac:dyDescent="0.2">
      <c r="M6454" s="168" t="s">
        <v>63</v>
      </c>
      <c r="N6454" s="14" t="s">
        <v>64</v>
      </c>
      <c r="O6454" s="167">
        <v>44433</v>
      </c>
      <c r="P6454" s="14">
        <v>15.1</v>
      </c>
      <c r="Q6454" s="14">
        <f t="shared" si="209"/>
        <v>1.9000000000000004</v>
      </c>
      <c r="R6454" s="169">
        <f t="shared" si="210"/>
        <v>2.8333333333333339</v>
      </c>
    </row>
    <row r="6455" spans="13:18" x14ac:dyDescent="0.2">
      <c r="M6455" s="168" t="s">
        <v>63</v>
      </c>
      <c r="N6455" s="14" t="s">
        <v>64</v>
      </c>
      <c r="O6455" s="167">
        <v>44434</v>
      </c>
      <c r="P6455" s="14">
        <v>12.6</v>
      </c>
      <c r="Q6455" s="14">
        <f t="shared" si="209"/>
        <v>4.4000000000000004</v>
      </c>
      <c r="R6455" s="169">
        <f t="shared" si="210"/>
        <v>2.8666666666666671</v>
      </c>
    </row>
    <row r="6456" spans="13:18" x14ac:dyDescent="0.2">
      <c r="M6456" s="168" t="s">
        <v>63</v>
      </c>
      <c r="N6456" s="14" t="s">
        <v>64</v>
      </c>
      <c r="O6456" s="167">
        <v>44435</v>
      </c>
      <c r="P6456" s="14">
        <v>13.4</v>
      </c>
      <c r="Q6456" s="14">
        <f t="shared" si="209"/>
        <v>3.5999999999999996</v>
      </c>
      <c r="R6456" s="169">
        <f t="shared" si="210"/>
        <v>3.3000000000000003</v>
      </c>
    </row>
    <row r="6457" spans="13:18" x14ac:dyDescent="0.2">
      <c r="M6457" s="168" t="s">
        <v>63</v>
      </c>
      <c r="N6457" s="14" t="s">
        <v>64</v>
      </c>
      <c r="O6457" s="167">
        <v>44436</v>
      </c>
      <c r="P6457" s="14">
        <v>15.6</v>
      </c>
      <c r="Q6457" s="14">
        <f t="shared" si="209"/>
        <v>1.4000000000000004</v>
      </c>
      <c r="R6457" s="169">
        <f t="shared" si="210"/>
        <v>3.1333333333333333</v>
      </c>
    </row>
    <row r="6458" spans="13:18" x14ac:dyDescent="0.2">
      <c r="M6458" s="168" t="s">
        <v>63</v>
      </c>
      <c r="N6458" s="14" t="s">
        <v>64</v>
      </c>
      <c r="O6458" s="167">
        <v>44437</v>
      </c>
      <c r="P6458" s="14">
        <v>16</v>
      </c>
      <c r="Q6458" s="14">
        <f t="shared" si="209"/>
        <v>1</v>
      </c>
      <c r="R6458" s="169">
        <f t="shared" si="210"/>
        <v>2</v>
      </c>
    </row>
    <row r="6459" spans="13:18" x14ac:dyDescent="0.2">
      <c r="M6459" s="168" t="s">
        <v>63</v>
      </c>
      <c r="N6459" s="14" t="s">
        <v>64</v>
      </c>
      <c r="O6459" s="167">
        <v>44438</v>
      </c>
      <c r="P6459" s="14">
        <v>14.8</v>
      </c>
      <c r="Q6459" s="14">
        <f t="shared" si="209"/>
        <v>2.1999999999999993</v>
      </c>
      <c r="R6459" s="169">
        <f t="shared" si="210"/>
        <v>1.5333333333333332</v>
      </c>
    </row>
    <row r="6460" spans="13:18" x14ac:dyDescent="0.2">
      <c r="M6460" s="168" t="s">
        <v>63</v>
      </c>
      <c r="N6460" s="14" t="s">
        <v>64</v>
      </c>
      <c r="O6460" s="167">
        <v>44439</v>
      </c>
      <c r="P6460" s="14">
        <v>14.4</v>
      </c>
      <c r="Q6460" s="14">
        <f t="shared" si="209"/>
        <v>2.5999999999999996</v>
      </c>
      <c r="R6460" s="169">
        <f t="shared" si="210"/>
        <v>1.9333333333333329</v>
      </c>
    </row>
    <row r="6461" spans="13:18" x14ac:dyDescent="0.2">
      <c r="M6461" s="168" t="s">
        <v>63</v>
      </c>
      <c r="N6461" s="14" t="s">
        <v>64</v>
      </c>
      <c r="O6461" s="167">
        <v>44440</v>
      </c>
      <c r="P6461" s="14">
        <v>13.8</v>
      </c>
      <c r="Q6461" s="14">
        <f t="shared" si="209"/>
        <v>3.1999999999999993</v>
      </c>
      <c r="R6461" s="169">
        <f t="shared" si="210"/>
        <v>2.6666666666666661</v>
      </c>
    </row>
    <row r="6462" spans="13:18" x14ac:dyDescent="0.2">
      <c r="M6462" s="168" t="s">
        <v>63</v>
      </c>
      <c r="N6462" s="14" t="s">
        <v>64</v>
      </c>
      <c r="O6462" s="167">
        <v>44441</v>
      </c>
      <c r="P6462" s="14">
        <v>15.4</v>
      </c>
      <c r="Q6462" s="14">
        <f t="shared" si="209"/>
        <v>1.5999999999999996</v>
      </c>
      <c r="R6462" s="169">
        <f t="shared" si="210"/>
        <v>2.4666666666666663</v>
      </c>
    </row>
    <row r="6463" spans="13:18" x14ac:dyDescent="0.2">
      <c r="M6463" s="168" t="s">
        <v>63</v>
      </c>
      <c r="N6463" s="14" t="s">
        <v>64</v>
      </c>
      <c r="O6463" s="167">
        <v>44442</v>
      </c>
      <c r="P6463" s="14">
        <v>11.8</v>
      </c>
      <c r="Q6463" s="14">
        <f t="shared" si="209"/>
        <v>5.1999999999999993</v>
      </c>
      <c r="R6463" s="169">
        <f t="shared" si="210"/>
        <v>3.3333333333333326</v>
      </c>
    </row>
    <row r="6464" spans="13:18" x14ac:dyDescent="0.2">
      <c r="M6464" s="168" t="s">
        <v>63</v>
      </c>
      <c r="N6464" s="14" t="s">
        <v>64</v>
      </c>
      <c r="O6464" s="167">
        <v>44443</v>
      </c>
      <c r="P6464" s="14">
        <v>8</v>
      </c>
      <c r="Q6464" s="14">
        <f t="shared" si="209"/>
        <v>9</v>
      </c>
      <c r="R6464" s="169">
        <f t="shared" si="210"/>
        <v>5.2666666666666666</v>
      </c>
    </row>
    <row r="6465" spans="13:18" x14ac:dyDescent="0.2">
      <c r="M6465" s="168" t="s">
        <v>63</v>
      </c>
      <c r="N6465" s="14" t="s">
        <v>64</v>
      </c>
      <c r="O6465" s="167">
        <v>44444</v>
      </c>
      <c r="P6465" s="14">
        <v>9.5</v>
      </c>
      <c r="Q6465" s="14">
        <f t="shared" si="209"/>
        <v>7.5</v>
      </c>
      <c r="R6465" s="169">
        <f t="shared" si="210"/>
        <v>7.2333333333333334</v>
      </c>
    </row>
    <row r="6466" spans="13:18" x14ac:dyDescent="0.2">
      <c r="M6466" s="168" t="s">
        <v>63</v>
      </c>
      <c r="N6466" s="14" t="s">
        <v>64</v>
      </c>
      <c r="O6466" s="167">
        <v>44445</v>
      </c>
      <c r="P6466" s="14">
        <v>12</v>
      </c>
      <c r="Q6466" s="14">
        <f t="shared" si="209"/>
        <v>5</v>
      </c>
      <c r="R6466" s="169">
        <f t="shared" si="210"/>
        <v>7.166666666666667</v>
      </c>
    </row>
    <row r="6467" spans="13:18" x14ac:dyDescent="0.2">
      <c r="M6467" s="168" t="s">
        <v>63</v>
      </c>
      <c r="N6467" s="14" t="s">
        <v>64</v>
      </c>
      <c r="O6467" s="167">
        <v>44446</v>
      </c>
      <c r="P6467" s="14">
        <v>15.1</v>
      </c>
      <c r="Q6467" s="14">
        <f t="shared" si="209"/>
        <v>1.9000000000000004</v>
      </c>
      <c r="R6467" s="169">
        <f t="shared" si="210"/>
        <v>4.8</v>
      </c>
    </row>
    <row r="6468" spans="13:18" x14ac:dyDescent="0.2">
      <c r="M6468" s="168" t="s">
        <v>63</v>
      </c>
      <c r="N6468" s="14" t="s">
        <v>64</v>
      </c>
      <c r="O6468" s="167">
        <v>44449</v>
      </c>
      <c r="P6468" s="14">
        <v>15.7</v>
      </c>
      <c r="Q6468" s="14">
        <f t="shared" si="209"/>
        <v>1.3000000000000007</v>
      </c>
      <c r="R6468" s="169">
        <f t="shared" si="210"/>
        <v>2.7333333333333338</v>
      </c>
    </row>
    <row r="6469" spans="13:18" x14ac:dyDescent="0.2">
      <c r="M6469" s="168" t="s">
        <v>63</v>
      </c>
      <c r="N6469" s="14" t="s">
        <v>64</v>
      </c>
      <c r="O6469" s="167">
        <v>44450</v>
      </c>
      <c r="P6469" s="14">
        <v>16.100000000000001</v>
      </c>
      <c r="Q6469" s="14">
        <f t="shared" si="209"/>
        <v>0.89999999999999858</v>
      </c>
      <c r="R6469" s="169">
        <f t="shared" si="210"/>
        <v>1.3666666666666665</v>
      </c>
    </row>
    <row r="6470" spans="13:18" x14ac:dyDescent="0.2">
      <c r="M6470" s="168" t="s">
        <v>63</v>
      </c>
      <c r="N6470" s="14" t="s">
        <v>64</v>
      </c>
      <c r="O6470" s="167">
        <v>44451</v>
      </c>
      <c r="P6470" s="14">
        <v>14.6</v>
      </c>
      <c r="Q6470" s="14">
        <f t="shared" si="209"/>
        <v>2.4000000000000004</v>
      </c>
      <c r="R6470" s="169">
        <f t="shared" si="210"/>
        <v>1.5333333333333332</v>
      </c>
    </row>
    <row r="6471" spans="13:18" x14ac:dyDescent="0.2">
      <c r="M6471" s="168" t="s">
        <v>63</v>
      </c>
      <c r="N6471" s="14" t="s">
        <v>64</v>
      </c>
      <c r="O6471" s="167">
        <v>44452</v>
      </c>
      <c r="P6471" s="14">
        <v>10</v>
      </c>
      <c r="Q6471" s="14">
        <f t="shared" si="209"/>
        <v>7</v>
      </c>
      <c r="R6471" s="169">
        <f t="shared" si="210"/>
        <v>3.4333333333333331</v>
      </c>
    </row>
    <row r="6472" spans="13:18" x14ac:dyDescent="0.2">
      <c r="M6472" s="168" t="s">
        <v>63</v>
      </c>
      <c r="N6472" s="14" t="s">
        <v>64</v>
      </c>
      <c r="O6472" s="167">
        <v>44453</v>
      </c>
      <c r="P6472" s="14">
        <v>8.9</v>
      </c>
      <c r="Q6472" s="14">
        <f t="shared" si="209"/>
        <v>8.1</v>
      </c>
      <c r="R6472" s="169">
        <f t="shared" si="210"/>
        <v>5.833333333333333</v>
      </c>
    </row>
    <row r="6473" spans="13:18" x14ac:dyDescent="0.2">
      <c r="M6473" s="168" t="s">
        <v>63</v>
      </c>
      <c r="N6473" s="14" t="s">
        <v>64</v>
      </c>
      <c r="O6473" s="167">
        <v>44454</v>
      </c>
      <c r="P6473" s="14">
        <v>9.4</v>
      </c>
      <c r="Q6473" s="14">
        <f t="shared" si="209"/>
        <v>7.6</v>
      </c>
      <c r="R6473" s="169">
        <f t="shared" si="210"/>
        <v>7.5666666666666664</v>
      </c>
    </row>
    <row r="6474" spans="13:18" x14ac:dyDescent="0.2">
      <c r="M6474" s="168" t="s">
        <v>63</v>
      </c>
      <c r="N6474" s="14" t="s">
        <v>64</v>
      </c>
      <c r="O6474" s="167">
        <v>44455</v>
      </c>
      <c r="P6474" s="14">
        <v>9.4</v>
      </c>
      <c r="Q6474" s="14">
        <f t="shared" si="209"/>
        <v>7.6</v>
      </c>
      <c r="R6474" s="169">
        <f t="shared" si="210"/>
        <v>7.7666666666666657</v>
      </c>
    </row>
    <row r="6475" spans="13:18" x14ac:dyDescent="0.2">
      <c r="M6475" s="168" t="s">
        <v>63</v>
      </c>
      <c r="N6475" s="14" t="s">
        <v>64</v>
      </c>
      <c r="O6475" s="167">
        <v>44456</v>
      </c>
      <c r="P6475" s="14">
        <v>8.6</v>
      </c>
      <c r="Q6475" s="14">
        <f t="shared" si="209"/>
        <v>8.4</v>
      </c>
      <c r="R6475" s="169">
        <f t="shared" si="210"/>
        <v>7.8666666666666671</v>
      </c>
    </row>
    <row r="6476" spans="13:18" x14ac:dyDescent="0.2">
      <c r="M6476" s="168" t="s">
        <v>63</v>
      </c>
      <c r="N6476" s="14" t="s">
        <v>64</v>
      </c>
      <c r="O6476" s="167">
        <v>44457</v>
      </c>
      <c r="P6476" s="14">
        <v>8.9</v>
      </c>
      <c r="Q6476" s="14">
        <f t="shared" si="209"/>
        <v>8.1</v>
      </c>
      <c r="R6476" s="169">
        <f t="shared" si="210"/>
        <v>8.0333333333333332</v>
      </c>
    </row>
    <row r="6477" spans="13:18" x14ac:dyDescent="0.2">
      <c r="M6477" s="168" t="s">
        <v>63</v>
      </c>
      <c r="N6477" s="14" t="s">
        <v>64</v>
      </c>
      <c r="O6477" s="167">
        <v>44458</v>
      </c>
      <c r="P6477" s="14">
        <v>8.1</v>
      </c>
      <c r="Q6477" s="14">
        <f t="shared" ref="Q6477:Q6540" si="211">IF($D$45&gt;P6477,$D$45-P6477,0)</f>
        <v>8.9</v>
      </c>
      <c r="R6477" s="169">
        <f t="shared" si="210"/>
        <v>8.4666666666666668</v>
      </c>
    </row>
    <row r="6478" spans="13:18" x14ac:dyDescent="0.2">
      <c r="M6478" s="168" t="s">
        <v>63</v>
      </c>
      <c r="N6478" s="14" t="s">
        <v>64</v>
      </c>
      <c r="O6478" s="167">
        <v>44459</v>
      </c>
      <c r="P6478" s="14">
        <v>7.6</v>
      </c>
      <c r="Q6478" s="14">
        <f t="shared" si="211"/>
        <v>9.4</v>
      </c>
      <c r="R6478" s="169">
        <f t="shared" si="210"/>
        <v>8.7999999999999989</v>
      </c>
    </row>
    <row r="6479" spans="13:18" x14ac:dyDescent="0.2">
      <c r="M6479" s="168" t="s">
        <v>63</v>
      </c>
      <c r="N6479" s="14" t="s">
        <v>64</v>
      </c>
      <c r="O6479" s="167">
        <v>44460</v>
      </c>
      <c r="P6479" s="14">
        <v>9.1999999999999993</v>
      </c>
      <c r="Q6479" s="14">
        <f t="shared" si="211"/>
        <v>7.8000000000000007</v>
      </c>
      <c r="R6479" s="169">
        <f t="shared" ref="R6479:R6542" si="212">AVERAGE(Q6477:Q6479)</f>
        <v>8.7000000000000011</v>
      </c>
    </row>
    <row r="6480" spans="13:18" x14ac:dyDescent="0.2">
      <c r="M6480" s="168" t="s">
        <v>63</v>
      </c>
      <c r="N6480" s="14" t="s">
        <v>64</v>
      </c>
      <c r="O6480" s="167">
        <v>44461</v>
      </c>
      <c r="P6480" s="14">
        <v>11.6</v>
      </c>
      <c r="Q6480" s="14">
        <f t="shared" si="211"/>
        <v>5.4</v>
      </c>
      <c r="R6480" s="169">
        <f t="shared" si="212"/>
        <v>7.5333333333333341</v>
      </c>
    </row>
    <row r="6481" spans="13:18" x14ac:dyDescent="0.2">
      <c r="M6481" s="168" t="s">
        <v>63</v>
      </c>
      <c r="N6481" s="14" t="s">
        <v>64</v>
      </c>
      <c r="O6481" s="167">
        <v>44462</v>
      </c>
      <c r="P6481" s="14">
        <v>11.6</v>
      </c>
      <c r="Q6481" s="14">
        <f t="shared" si="211"/>
        <v>5.4</v>
      </c>
      <c r="R6481" s="169">
        <f t="shared" si="212"/>
        <v>6.2</v>
      </c>
    </row>
    <row r="6482" spans="13:18" x14ac:dyDescent="0.2">
      <c r="M6482" s="168" t="s">
        <v>63</v>
      </c>
      <c r="N6482" s="14" t="s">
        <v>64</v>
      </c>
      <c r="O6482" s="167">
        <v>44463</v>
      </c>
      <c r="P6482" s="14">
        <v>7.7</v>
      </c>
      <c r="Q6482" s="14">
        <f t="shared" si="211"/>
        <v>9.3000000000000007</v>
      </c>
      <c r="R6482" s="169">
        <f t="shared" si="212"/>
        <v>6.7</v>
      </c>
    </row>
    <row r="6483" spans="13:18" x14ac:dyDescent="0.2">
      <c r="M6483" s="168" t="s">
        <v>63</v>
      </c>
      <c r="N6483" s="14" t="s">
        <v>64</v>
      </c>
      <c r="O6483" s="167">
        <v>44464</v>
      </c>
      <c r="P6483" s="14">
        <v>8.6999999999999993</v>
      </c>
      <c r="Q6483" s="14">
        <f t="shared" si="211"/>
        <v>8.3000000000000007</v>
      </c>
      <c r="R6483" s="169">
        <f t="shared" si="212"/>
        <v>7.666666666666667</v>
      </c>
    </row>
    <row r="6484" spans="13:18" x14ac:dyDescent="0.2">
      <c r="M6484" s="168" t="s">
        <v>63</v>
      </c>
      <c r="N6484" s="14" t="s">
        <v>64</v>
      </c>
      <c r="O6484" s="167">
        <v>44465</v>
      </c>
      <c r="P6484" s="14">
        <v>8.4</v>
      </c>
      <c r="Q6484" s="14">
        <f t="shared" si="211"/>
        <v>8.6</v>
      </c>
      <c r="R6484" s="169">
        <f t="shared" si="212"/>
        <v>8.7333333333333343</v>
      </c>
    </row>
    <row r="6485" spans="13:18" x14ac:dyDescent="0.2">
      <c r="M6485" s="168" t="s">
        <v>63</v>
      </c>
      <c r="N6485" s="14" t="s">
        <v>64</v>
      </c>
      <c r="O6485" s="167">
        <v>44466</v>
      </c>
      <c r="P6485" s="14">
        <v>10.4</v>
      </c>
      <c r="Q6485" s="14">
        <f t="shared" si="211"/>
        <v>6.6</v>
      </c>
      <c r="R6485" s="169">
        <f t="shared" si="212"/>
        <v>7.833333333333333</v>
      </c>
    </row>
    <row r="6486" spans="13:18" x14ac:dyDescent="0.2">
      <c r="M6486" s="168" t="s">
        <v>63</v>
      </c>
      <c r="N6486" s="14" t="s">
        <v>64</v>
      </c>
      <c r="O6486" s="167">
        <v>44467</v>
      </c>
      <c r="P6486" s="14">
        <v>10.8</v>
      </c>
      <c r="Q6486" s="14">
        <f t="shared" si="211"/>
        <v>6.1999999999999993</v>
      </c>
      <c r="R6486" s="169">
        <f t="shared" si="212"/>
        <v>7.1333333333333329</v>
      </c>
    </row>
    <row r="6487" spans="13:18" x14ac:dyDescent="0.2">
      <c r="M6487" s="168" t="s">
        <v>63</v>
      </c>
      <c r="N6487" s="14" t="s">
        <v>64</v>
      </c>
      <c r="O6487" s="167">
        <v>44468</v>
      </c>
      <c r="P6487" s="14">
        <v>10.6</v>
      </c>
      <c r="Q6487" s="14">
        <f t="shared" si="211"/>
        <v>6.4</v>
      </c>
      <c r="R6487" s="169">
        <f t="shared" si="212"/>
        <v>6.3999999999999995</v>
      </c>
    </row>
    <row r="6488" spans="13:18" x14ac:dyDescent="0.2">
      <c r="M6488" s="168" t="s">
        <v>63</v>
      </c>
      <c r="N6488" s="14" t="s">
        <v>64</v>
      </c>
      <c r="O6488" s="167">
        <v>44469</v>
      </c>
      <c r="P6488" s="14">
        <v>9.9</v>
      </c>
      <c r="Q6488" s="14">
        <f t="shared" si="211"/>
        <v>7.1</v>
      </c>
      <c r="R6488" s="169">
        <f t="shared" si="212"/>
        <v>6.5666666666666664</v>
      </c>
    </row>
    <row r="6489" spans="13:18" x14ac:dyDescent="0.2">
      <c r="M6489" s="168" t="s">
        <v>63</v>
      </c>
      <c r="N6489" s="14" t="s">
        <v>64</v>
      </c>
      <c r="O6489" s="167">
        <v>44470</v>
      </c>
      <c r="P6489" s="14">
        <v>10.6</v>
      </c>
      <c r="Q6489" s="14">
        <f t="shared" si="211"/>
        <v>6.4</v>
      </c>
      <c r="R6489" s="169">
        <f t="shared" si="212"/>
        <v>6.6333333333333329</v>
      </c>
    </row>
    <row r="6490" spans="13:18" x14ac:dyDescent="0.2">
      <c r="M6490" s="168" t="s">
        <v>63</v>
      </c>
      <c r="N6490" s="14" t="s">
        <v>64</v>
      </c>
      <c r="O6490" s="167">
        <v>44471</v>
      </c>
      <c r="P6490" s="14">
        <v>10.6</v>
      </c>
      <c r="Q6490" s="14">
        <f t="shared" si="211"/>
        <v>6.4</v>
      </c>
      <c r="R6490" s="169">
        <f t="shared" si="212"/>
        <v>6.6333333333333329</v>
      </c>
    </row>
    <row r="6491" spans="13:18" x14ac:dyDescent="0.2">
      <c r="M6491" s="168" t="s">
        <v>63</v>
      </c>
      <c r="N6491" s="14" t="s">
        <v>64</v>
      </c>
      <c r="O6491" s="167">
        <v>44472</v>
      </c>
      <c r="P6491" s="14">
        <v>12.1</v>
      </c>
      <c r="Q6491" s="14">
        <f t="shared" si="211"/>
        <v>4.9000000000000004</v>
      </c>
      <c r="R6491" s="169">
        <f t="shared" si="212"/>
        <v>5.9000000000000012</v>
      </c>
    </row>
    <row r="6492" spans="13:18" x14ac:dyDescent="0.2">
      <c r="M6492" s="168" t="s">
        <v>63</v>
      </c>
      <c r="N6492" s="14" t="s">
        <v>64</v>
      </c>
      <c r="O6492" s="167">
        <v>44473</v>
      </c>
      <c r="P6492" s="14">
        <v>11.4</v>
      </c>
      <c r="Q6492" s="14">
        <f t="shared" si="211"/>
        <v>5.6</v>
      </c>
      <c r="R6492" s="169">
        <f t="shared" si="212"/>
        <v>5.6333333333333329</v>
      </c>
    </row>
    <row r="6493" spans="13:18" x14ac:dyDescent="0.2">
      <c r="M6493" s="168" t="s">
        <v>63</v>
      </c>
      <c r="N6493" s="14" t="s">
        <v>64</v>
      </c>
      <c r="O6493" s="167">
        <v>44474</v>
      </c>
      <c r="P6493" s="14">
        <v>10.9</v>
      </c>
      <c r="Q6493" s="14">
        <f t="shared" si="211"/>
        <v>6.1</v>
      </c>
      <c r="R6493" s="169">
        <f t="shared" si="212"/>
        <v>5.5333333333333341</v>
      </c>
    </row>
    <row r="6494" spans="13:18" x14ac:dyDescent="0.2">
      <c r="M6494" s="168" t="s">
        <v>63</v>
      </c>
      <c r="N6494" s="14" t="s">
        <v>64</v>
      </c>
      <c r="O6494" s="167">
        <v>44475</v>
      </c>
      <c r="P6494" s="14">
        <v>9.1999999999999993</v>
      </c>
      <c r="Q6494" s="14">
        <f t="shared" si="211"/>
        <v>7.8000000000000007</v>
      </c>
      <c r="R6494" s="169">
        <f t="shared" si="212"/>
        <v>6.5</v>
      </c>
    </row>
    <row r="6495" spans="13:18" x14ac:dyDescent="0.2">
      <c r="M6495" s="168" t="s">
        <v>63</v>
      </c>
      <c r="N6495" s="14" t="s">
        <v>64</v>
      </c>
      <c r="O6495" s="167">
        <v>44476</v>
      </c>
      <c r="P6495" s="14">
        <v>10.5</v>
      </c>
      <c r="Q6495" s="14">
        <f t="shared" si="211"/>
        <v>6.5</v>
      </c>
      <c r="R6495" s="169">
        <f t="shared" si="212"/>
        <v>6.8</v>
      </c>
    </row>
    <row r="6496" spans="13:18" x14ac:dyDescent="0.2">
      <c r="M6496" s="168" t="s">
        <v>63</v>
      </c>
      <c r="N6496" s="14" t="s">
        <v>64</v>
      </c>
      <c r="O6496" s="167">
        <v>44477</v>
      </c>
      <c r="P6496" s="14">
        <v>12.6</v>
      </c>
      <c r="Q6496" s="14">
        <f t="shared" si="211"/>
        <v>4.4000000000000004</v>
      </c>
      <c r="R6496" s="169">
        <f t="shared" si="212"/>
        <v>6.2333333333333343</v>
      </c>
    </row>
    <row r="6497" spans="13:18" x14ac:dyDescent="0.2">
      <c r="M6497" s="168" t="s">
        <v>63</v>
      </c>
      <c r="N6497" s="14" t="s">
        <v>64</v>
      </c>
      <c r="O6497" s="167">
        <v>44478</v>
      </c>
      <c r="P6497" s="14">
        <v>12.3</v>
      </c>
      <c r="Q6497" s="14">
        <f t="shared" si="211"/>
        <v>4.6999999999999993</v>
      </c>
      <c r="R6497" s="169">
        <f t="shared" si="212"/>
        <v>5.2</v>
      </c>
    </row>
    <row r="6498" spans="13:18" x14ac:dyDescent="0.2">
      <c r="M6498" s="168" t="s">
        <v>63</v>
      </c>
      <c r="N6498" s="14" t="s">
        <v>64</v>
      </c>
      <c r="O6498" s="167">
        <v>44479</v>
      </c>
      <c r="P6498" s="14">
        <v>10.199999999999999</v>
      </c>
      <c r="Q6498" s="14">
        <f t="shared" si="211"/>
        <v>6.8000000000000007</v>
      </c>
      <c r="R6498" s="169">
        <f t="shared" si="212"/>
        <v>5.3</v>
      </c>
    </row>
    <row r="6499" spans="13:18" x14ac:dyDescent="0.2">
      <c r="M6499" s="168" t="s">
        <v>63</v>
      </c>
      <c r="N6499" s="14" t="s">
        <v>64</v>
      </c>
      <c r="O6499" s="167">
        <v>44480</v>
      </c>
      <c r="P6499" s="14">
        <v>5.3</v>
      </c>
      <c r="Q6499" s="14">
        <f t="shared" si="211"/>
        <v>11.7</v>
      </c>
      <c r="R6499" s="169">
        <f t="shared" si="212"/>
        <v>7.7333333333333334</v>
      </c>
    </row>
    <row r="6500" spans="13:18" x14ac:dyDescent="0.2">
      <c r="M6500" s="168" t="s">
        <v>63</v>
      </c>
      <c r="N6500" s="14" t="s">
        <v>64</v>
      </c>
      <c r="O6500" s="167">
        <v>44481</v>
      </c>
      <c r="P6500" s="14">
        <v>3.2</v>
      </c>
      <c r="Q6500" s="14">
        <f t="shared" si="211"/>
        <v>13.8</v>
      </c>
      <c r="R6500" s="169">
        <f t="shared" si="212"/>
        <v>10.766666666666666</v>
      </c>
    </row>
    <row r="6501" spans="13:18" x14ac:dyDescent="0.2">
      <c r="M6501" s="168" t="s">
        <v>63</v>
      </c>
      <c r="N6501" s="14" t="s">
        <v>64</v>
      </c>
      <c r="O6501" s="167">
        <v>44482</v>
      </c>
      <c r="P6501" s="14">
        <v>2.2999999999999998</v>
      </c>
      <c r="Q6501" s="14">
        <f t="shared" si="211"/>
        <v>14.7</v>
      </c>
      <c r="R6501" s="169">
        <f t="shared" si="212"/>
        <v>13.4</v>
      </c>
    </row>
    <row r="6502" spans="13:18" x14ac:dyDescent="0.2">
      <c r="M6502" s="168" t="s">
        <v>63</v>
      </c>
      <c r="N6502" s="14" t="s">
        <v>64</v>
      </c>
      <c r="O6502" s="167">
        <v>44483</v>
      </c>
      <c r="P6502" s="14">
        <v>8.4</v>
      </c>
      <c r="Q6502" s="14">
        <f t="shared" si="211"/>
        <v>8.6</v>
      </c>
      <c r="R6502" s="169">
        <f t="shared" si="212"/>
        <v>12.366666666666667</v>
      </c>
    </row>
    <row r="6503" spans="13:18" x14ac:dyDescent="0.2">
      <c r="M6503" s="168" t="s">
        <v>63</v>
      </c>
      <c r="N6503" s="14" t="s">
        <v>64</v>
      </c>
      <c r="O6503" s="167">
        <v>44484</v>
      </c>
      <c r="P6503" s="14">
        <v>6.5</v>
      </c>
      <c r="Q6503" s="14">
        <f t="shared" si="211"/>
        <v>10.5</v>
      </c>
      <c r="R6503" s="169">
        <f t="shared" si="212"/>
        <v>11.266666666666666</v>
      </c>
    </row>
    <row r="6504" spans="13:18" x14ac:dyDescent="0.2">
      <c r="M6504" s="168" t="s">
        <v>63</v>
      </c>
      <c r="N6504" s="14" t="s">
        <v>64</v>
      </c>
      <c r="O6504" s="167">
        <v>44485</v>
      </c>
      <c r="P6504" s="14">
        <v>3.6</v>
      </c>
      <c r="Q6504" s="14">
        <f t="shared" si="211"/>
        <v>13.4</v>
      </c>
      <c r="R6504" s="169">
        <f t="shared" si="212"/>
        <v>10.833333333333334</v>
      </c>
    </row>
    <row r="6505" spans="13:18" x14ac:dyDescent="0.2">
      <c r="M6505" s="168" t="s">
        <v>63</v>
      </c>
      <c r="N6505" s="14" t="s">
        <v>64</v>
      </c>
      <c r="O6505" s="167">
        <v>44486</v>
      </c>
      <c r="P6505" s="14">
        <v>1.1000000000000001</v>
      </c>
      <c r="Q6505" s="14">
        <f t="shared" si="211"/>
        <v>15.9</v>
      </c>
      <c r="R6505" s="169">
        <f t="shared" si="212"/>
        <v>13.266666666666666</v>
      </c>
    </row>
    <row r="6506" spans="13:18" x14ac:dyDescent="0.2">
      <c r="M6506" s="168" t="s">
        <v>63</v>
      </c>
      <c r="N6506" s="14" t="s">
        <v>64</v>
      </c>
      <c r="O6506" s="167">
        <v>44487</v>
      </c>
      <c r="P6506" s="14">
        <v>-0.7</v>
      </c>
      <c r="Q6506" s="14">
        <f t="shared" si="211"/>
        <v>17.7</v>
      </c>
      <c r="R6506" s="169">
        <f t="shared" si="212"/>
        <v>15.666666666666666</v>
      </c>
    </row>
    <row r="6507" spans="13:18" x14ac:dyDescent="0.2">
      <c r="M6507" s="168" t="s">
        <v>63</v>
      </c>
      <c r="N6507" s="14" t="s">
        <v>64</v>
      </c>
      <c r="O6507" s="167">
        <v>44488</v>
      </c>
      <c r="P6507" s="14">
        <v>0.8</v>
      </c>
      <c r="Q6507" s="14">
        <f t="shared" si="211"/>
        <v>16.2</v>
      </c>
      <c r="R6507" s="169">
        <f t="shared" si="212"/>
        <v>16.599999999999998</v>
      </c>
    </row>
    <row r="6508" spans="13:18" x14ac:dyDescent="0.2">
      <c r="M6508" s="168" t="s">
        <v>63</v>
      </c>
      <c r="N6508" s="14" t="s">
        <v>64</v>
      </c>
      <c r="O6508" s="167">
        <v>44489</v>
      </c>
      <c r="P6508" s="14">
        <v>7.9</v>
      </c>
      <c r="Q6508" s="14">
        <f t="shared" si="211"/>
        <v>9.1</v>
      </c>
      <c r="R6508" s="169">
        <f t="shared" si="212"/>
        <v>14.333333333333334</v>
      </c>
    </row>
    <row r="6509" spans="13:18" x14ac:dyDescent="0.2">
      <c r="M6509" s="168" t="s">
        <v>63</v>
      </c>
      <c r="N6509" s="14" t="s">
        <v>64</v>
      </c>
      <c r="O6509" s="167">
        <v>44491</v>
      </c>
      <c r="P6509" s="14">
        <v>3.8</v>
      </c>
      <c r="Q6509" s="14">
        <f t="shared" si="211"/>
        <v>13.2</v>
      </c>
      <c r="R6509" s="169">
        <f t="shared" si="212"/>
        <v>12.833333333333334</v>
      </c>
    </row>
    <row r="6510" spans="13:18" x14ac:dyDescent="0.2">
      <c r="M6510" s="168" t="s">
        <v>63</v>
      </c>
      <c r="N6510" s="14" t="s">
        <v>64</v>
      </c>
      <c r="O6510" s="167">
        <v>44492</v>
      </c>
      <c r="P6510" s="14">
        <v>4.7</v>
      </c>
      <c r="Q6510" s="14">
        <f t="shared" si="211"/>
        <v>12.3</v>
      </c>
      <c r="R6510" s="169">
        <f t="shared" si="212"/>
        <v>11.533333333333331</v>
      </c>
    </row>
    <row r="6511" spans="13:18" x14ac:dyDescent="0.2">
      <c r="M6511" s="168" t="s">
        <v>63</v>
      </c>
      <c r="N6511" s="14" t="s">
        <v>64</v>
      </c>
      <c r="O6511" s="167">
        <v>44493</v>
      </c>
      <c r="P6511" s="14">
        <v>7.8</v>
      </c>
      <c r="Q6511" s="14">
        <f t="shared" si="211"/>
        <v>9.1999999999999993</v>
      </c>
      <c r="R6511" s="169">
        <f t="shared" si="212"/>
        <v>11.566666666666668</v>
      </c>
    </row>
    <row r="6512" spans="13:18" x14ac:dyDescent="0.2">
      <c r="M6512" s="168" t="s">
        <v>63</v>
      </c>
      <c r="N6512" s="14" t="s">
        <v>64</v>
      </c>
      <c r="O6512" s="167">
        <v>44494</v>
      </c>
      <c r="P6512" s="14">
        <v>9.1</v>
      </c>
      <c r="Q6512" s="14">
        <f t="shared" si="211"/>
        <v>7.9</v>
      </c>
      <c r="R6512" s="169">
        <f t="shared" si="212"/>
        <v>9.7999999999999989</v>
      </c>
    </row>
    <row r="6513" spans="13:18" x14ac:dyDescent="0.2">
      <c r="M6513" s="168" t="s">
        <v>63</v>
      </c>
      <c r="N6513" s="14" t="s">
        <v>64</v>
      </c>
      <c r="O6513" s="167">
        <v>44495</v>
      </c>
      <c r="P6513" s="14">
        <v>6.8</v>
      </c>
      <c r="Q6513" s="14">
        <f t="shared" si="211"/>
        <v>10.199999999999999</v>
      </c>
      <c r="R6513" s="169">
        <f t="shared" si="212"/>
        <v>9.1</v>
      </c>
    </row>
    <row r="6514" spans="13:18" x14ac:dyDescent="0.2">
      <c r="M6514" s="168" t="s">
        <v>63</v>
      </c>
      <c r="N6514" s="14" t="s">
        <v>64</v>
      </c>
      <c r="O6514" s="167">
        <v>44496</v>
      </c>
      <c r="P6514" s="14">
        <v>8</v>
      </c>
      <c r="Q6514" s="14">
        <f t="shared" si="211"/>
        <v>9</v>
      </c>
      <c r="R6514" s="169">
        <f t="shared" si="212"/>
        <v>9.0333333333333332</v>
      </c>
    </row>
    <row r="6515" spans="13:18" x14ac:dyDescent="0.2">
      <c r="M6515" s="168" t="s">
        <v>63</v>
      </c>
      <c r="N6515" s="14" t="s">
        <v>64</v>
      </c>
      <c r="O6515" s="167">
        <v>44497</v>
      </c>
      <c r="P6515" s="14">
        <v>11.1</v>
      </c>
      <c r="Q6515" s="14">
        <f t="shared" si="211"/>
        <v>5.9</v>
      </c>
      <c r="R6515" s="169">
        <f t="shared" si="212"/>
        <v>8.3666666666666671</v>
      </c>
    </row>
    <row r="6516" spans="13:18" x14ac:dyDescent="0.2">
      <c r="M6516" s="168" t="s">
        <v>63</v>
      </c>
      <c r="N6516" s="14" t="s">
        <v>64</v>
      </c>
      <c r="O6516" s="167">
        <v>44498</v>
      </c>
      <c r="P6516" s="14">
        <v>10.5</v>
      </c>
      <c r="Q6516" s="14">
        <f t="shared" si="211"/>
        <v>6.5</v>
      </c>
      <c r="R6516" s="169">
        <f t="shared" si="212"/>
        <v>7.1333333333333329</v>
      </c>
    </row>
    <row r="6517" spans="13:18" x14ac:dyDescent="0.2">
      <c r="M6517" s="168" t="s">
        <v>63</v>
      </c>
      <c r="N6517" s="14" t="s">
        <v>64</v>
      </c>
      <c r="O6517" s="167">
        <v>44499</v>
      </c>
      <c r="P6517" s="14">
        <v>9.3000000000000007</v>
      </c>
      <c r="Q6517" s="14">
        <f t="shared" si="211"/>
        <v>7.6999999999999993</v>
      </c>
      <c r="R6517" s="169">
        <f t="shared" si="212"/>
        <v>6.7</v>
      </c>
    </row>
    <row r="6518" spans="13:18" x14ac:dyDescent="0.2">
      <c r="M6518" s="168" t="s">
        <v>63</v>
      </c>
      <c r="N6518" s="14" t="s">
        <v>64</v>
      </c>
      <c r="O6518" s="167">
        <v>44500</v>
      </c>
      <c r="P6518" s="14">
        <v>8.6999999999999993</v>
      </c>
      <c r="Q6518" s="14">
        <f t="shared" si="211"/>
        <v>8.3000000000000007</v>
      </c>
      <c r="R6518" s="169">
        <f t="shared" si="212"/>
        <v>7.5</v>
      </c>
    </row>
    <row r="6519" spans="13:18" x14ac:dyDescent="0.2">
      <c r="M6519" s="168" t="s">
        <v>63</v>
      </c>
      <c r="N6519" s="14" t="s">
        <v>64</v>
      </c>
      <c r="O6519" s="167">
        <v>44501</v>
      </c>
      <c r="P6519" s="14">
        <v>9.1999999999999993</v>
      </c>
      <c r="Q6519" s="14">
        <f t="shared" si="211"/>
        <v>7.8000000000000007</v>
      </c>
      <c r="R6519" s="169">
        <f t="shared" si="212"/>
        <v>7.9333333333333336</v>
      </c>
    </row>
    <row r="6520" spans="13:18" x14ac:dyDescent="0.2">
      <c r="M6520" s="168" t="s">
        <v>63</v>
      </c>
      <c r="N6520" s="14" t="s">
        <v>64</v>
      </c>
      <c r="O6520" s="167">
        <v>44502</v>
      </c>
      <c r="P6520" s="14">
        <v>8</v>
      </c>
      <c r="Q6520" s="14">
        <f t="shared" si="211"/>
        <v>9</v>
      </c>
      <c r="R6520" s="169">
        <f t="shared" si="212"/>
        <v>8.3666666666666671</v>
      </c>
    </row>
    <row r="6521" spans="13:18" x14ac:dyDescent="0.2">
      <c r="M6521" s="168" t="s">
        <v>63</v>
      </c>
      <c r="N6521" s="14" t="s">
        <v>64</v>
      </c>
      <c r="O6521" s="167">
        <v>44503</v>
      </c>
      <c r="P6521" s="14">
        <v>5.4</v>
      </c>
      <c r="Q6521" s="14">
        <f t="shared" si="211"/>
        <v>11.6</v>
      </c>
      <c r="R6521" s="169">
        <f t="shared" si="212"/>
        <v>9.4666666666666668</v>
      </c>
    </row>
    <row r="6522" spans="13:18" x14ac:dyDescent="0.2">
      <c r="M6522" s="168" t="s">
        <v>63</v>
      </c>
      <c r="N6522" s="14" t="s">
        <v>64</v>
      </c>
      <c r="O6522" s="167">
        <v>44504</v>
      </c>
      <c r="P6522" s="14">
        <v>4.8</v>
      </c>
      <c r="Q6522" s="14">
        <f t="shared" si="211"/>
        <v>12.2</v>
      </c>
      <c r="R6522" s="169">
        <f t="shared" si="212"/>
        <v>10.933333333333332</v>
      </c>
    </row>
    <row r="6523" spans="13:18" x14ac:dyDescent="0.2">
      <c r="M6523" s="168" t="s">
        <v>63</v>
      </c>
      <c r="N6523" s="14" t="s">
        <v>64</v>
      </c>
      <c r="O6523" s="167">
        <v>44505</v>
      </c>
      <c r="P6523" s="14">
        <v>0.8</v>
      </c>
      <c r="Q6523" s="14">
        <f t="shared" si="211"/>
        <v>16.2</v>
      </c>
      <c r="R6523" s="169">
        <f t="shared" si="212"/>
        <v>13.333333333333334</v>
      </c>
    </row>
    <row r="6524" spans="13:18" x14ac:dyDescent="0.2">
      <c r="M6524" s="168" t="s">
        <v>63</v>
      </c>
      <c r="N6524" s="14" t="s">
        <v>64</v>
      </c>
      <c r="O6524" s="167">
        <v>44506</v>
      </c>
      <c r="P6524" s="14">
        <v>-0.8</v>
      </c>
      <c r="Q6524" s="14">
        <f t="shared" si="211"/>
        <v>17.8</v>
      </c>
      <c r="R6524" s="169">
        <f t="shared" si="212"/>
        <v>15.4</v>
      </c>
    </row>
    <row r="6525" spans="13:18" x14ac:dyDescent="0.2">
      <c r="M6525" s="168" t="s">
        <v>63</v>
      </c>
      <c r="N6525" s="14" t="s">
        <v>64</v>
      </c>
      <c r="O6525" s="167">
        <v>44507</v>
      </c>
      <c r="P6525" s="14">
        <v>1.5</v>
      </c>
      <c r="Q6525" s="14">
        <f t="shared" si="211"/>
        <v>15.5</v>
      </c>
      <c r="R6525" s="169">
        <f t="shared" si="212"/>
        <v>16.5</v>
      </c>
    </row>
    <row r="6526" spans="13:18" x14ac:dyDescent="0.2">
      <c r="M6526" s="168" t="s">
        <v>63</v>
      </c>
      <c r="N6526" s="14" t="s">
        <v>64</v>
      </c>
      <c r="O6526" s="167">
        <v>44508</v>
      </c>
      <c r="P6526" s="14">
        <v>-0.2</v>
      </c>
      <c r="Q6526" s="14">
        <f t="shared" si="211"/>
        <v>17.2</v>
      </c>
      <c r="R6526" s="169">
        <f t="shared" si="212"/>
        <v>16.833333333333332</v>
      </c>
    </row>
    <row r="6527" spans="13:18" x14ac:dyDescent="0.2">
      <c r="M6527" s="168" t="s">
        <v>63</v>
      </c>
      <c r="N6527" s="14" t="s">
        <v>64</v>
      </c>
      <c r="O6527" s="167">
        <v>44509</v>
      </c>
      <c r="P6527" s="14">
        <v>2.9</v>
      </c>
      <c r="Q6527" s="14">
        <f t="shared" si="211"/>
        <v>14.1</v>
      </c>
      <c r="R6527" s="169">
        <f t="shared" si="212"/>
        <v>15.600000000000001</v>
      </c>
    </row>
    <row r="6528" spans="13:18" x14ac:dyDescent="0.2">
      <c r="M6528" s="168" t="s">
        <v>63</v>
      </c>
      <c r="N6528" s="14" t="s">
        <v>64</v>
      </c>
      <c r="O6528" s="167">
        <v>44510</v>
      </c>
      <c r="P6528" s="14">
        <v>5.6</v>
      </c>
      <c r="Q6528" s="14">
        <f t="shared" si="211"/>
        <v>11.4</v>
      </c>
      <c r="R6528" s="169">
        <f t="shared" si="212"/>
        <v>14.233333333333333</v>
      </c>
    </row>
    <row r="6529" spans="13:18" x14ac:dyDescent="0.2">
      <c r="M6529" s="168" t="s">
        <v>63</v>
      </c>
      <c r="N6529" s="14" t="s">
        <v>64</v>
      </c>
      <c r="O6529" s="167">
        <v>44511</v>
      </c>
      <c r="P6529" s="14">
        <v>3.6</v>
      </c>
      <c r="Q6529" s="14">
        <f t="shared" si="211"/>
        <v>13.4</v>
      </c>
      <c r="R6529" s="169">
        <f t="shared" si="212"/>
        <v>12.966666666666667</v>
      </c>
    </row>
    <row r="6530" spans="13:18" x14ac:dyDescent="0.2">
      <c r="M6530" s="168" t="s">
        <v>63</v>
      </c>
      <c r="N6530" s="14" t="s">
        <v>64</v>
      </c>
      <c r="O6530" s="167">
        <v>44512</v>
      </c>
      <c r="P6530" s="14">
        <v>-0.5</v>
      </c>
      <c r="Q6530" s="14">
        <f t="shared" si="211"/>
        <v>17.5</v>
      </c>
      <c r="R6530" s="169">
        <f t="shared" si="212"/>
        <v>14.1</v>
      </c>
    </row>
    <row r="6531" spans="13:18" x14ac:dyDescent="0.2">
      <c r="M6531" s="168" t="s">
        <v>63</v>
      </c>
      <c r="N6531" s="14" t="s">
        <v>64</v>
      </c>
      <c r="O6531" s="167">
        <v>44513</v>
      </c>
      <c r="P6531" s="14">
        <v>0.5</v>
      </c>
      <c r="Q6531" s="14">
        <f t="shared" si="211"/>
        <v>16.5</v>
      </c>
      <c r="R6531" s="169">
        <f t="shared" si="212"/>
        <v>15.799999999999999</v>
      </c>
    </row>
    <row r="6532" spans="13:18" x14ac:dyDescent="0.2">
      <c r="M6532" s="168" t="s">
        <v>63</v>
      </c>
      <c r="N6532" s="14" t="s">
        <v>64</v>
      </c>
      <c r="O6532" s="167">
        <v>44514</v>
      </c>
      <c r="P6532" s="14">
        <v>-0.2</v>
      </c>
      <c r="Q6532" s="14">
        <f t="shared" si="211"/>
        <v>17.2</v>
      </c>
      <c r="R6532" s="169">
        <f t="shared" si="212"/>
        <v>17.066666666666666</v>
      </c>
    </row>
    <row r="6533" spans="13:18" x14ac:dyDescent="0.2">
      <c r="M6533" s="168" t="s">
        <v>63</v>
      </c>
      <c r="N6533" s="14" t="s">
        <v>64</v>
      </c>
      <c r="O6533" s="167">
        <v>44515</v>
      </c>
      <c r="P6533" s="14">
        <v>3.4</v>
      </c>
      <c r="Q6533" s="14">
        <f t="shared" si="211"/>
        <v>13.6</v>
      </c>
      <c r="R6533" s="169">
        <f t="shared" si="212"/>
        <v>15.766666666666667</v>
      </c>
    </row>
    <row r="6534" spans="13:18" x14ac:dyDescent="0.2">
      <c r="M6534" s="168" t="s">
        <v>63</v>
      </c>
      <c r="N6534" s="14" t="s">
        <v>64</v>
      </c>
      <c r="O6534" s="167">
        <v>44516</v>
      </c>
      <c r="P6534" s="14">
        <v>7.1</v>
      </c>
      <c r="Q6534" s="14">
        <f t="shared" si="211"/>
        <v>9.9</v>
      </c>
      <c r="R6534" s="169">
        <f t="shared" si="212"/>
        <v>13.566666666666665</v>
      </c>
    </row>
    <row r="6535" spans="13:18" x14ac:dyDescent="0.2">
      <c r="M6535" s="168" t="s">
        <v>63</v>
      </c>
      <c r="N6535" s="14" t="s">
        <v>64</v>
      </c>
      <c r="O6535" s="167">
        <v>44517</v>
      </c>
      <c r="P6535" s="14">
        <v>3.7</v>
      </c>
      <c r="Q6535" s="14">
        <f t="shared" si="211"/>
        <v>13.3</v>
      </c>
      <c r="R6535" s="169">
        <f t="shared" si="212"/>
        <v>12.266666666666666</v>
      </c>
    </row>
    <row r="6536" spans="13:18" x14ac:dyDescent="0.2">
      <c r="M6536" s="168" t="s">
        <v>63</v>
      </c>
      <c r="N6536" s="14" t="s">
        <v>64</v>
      </c>
      <c r="O6536" s="167">
        <v>44518</v>
      </c>
      <c r="P6536" s="14">
        <v>-0.6</v>
      </c>
      <c r="Q6536" s="14">
        <f t="shared" si="211"/>
        <v>17.600000000000001</v>
      </c>
      <c r="R6536" s="169">
        <f t="shared" si="212"/>
        <v>13.600000000000001</v>
      </c>
    </row>
    <row r="6537" spans="13:18" x14ac:dyDescent="0.2">
      <c r="M6537" s="168" t="s">
        <v>63</v>
      </c>
      <c r="N6537" s="14" t="s">
        <v>64</v>
      </c>
      <c r="O6537" s="167">
        <v>44519</v>
      </c>
      <c r="P6537" s="14">
        <v>2.8</v>
      </c>
      <c r="Q6537" s="14">
        <f t="shared" si="211"/>
        <v>14.2</v>
      </c>
      <c r="R6537" s="169">
        <f t="shared" si="212"/>
        <v>15.033333333333333</v>
      </c>
    </row>
    <row r="6538" spans="13:18" x14ac:dyDescent="0.2">
      <c r="M6538" s="168" t="s">
        <v>63</v>
      </c>
      <c r="N6538" s="14" t="s">
        <v>64</v>
      </c>
      <c r="O6538" s="167">
        <v>44520</v>
      </c>
      <c r="P6538" s="14">
        <v>0.9</v>
      </c>
      <c r="Q6538" s="14">
        <f t="shared" si="211"/>
        <v>16.100000000000001</v>
      </c>
      <c r="R6538" s="169">
        <f t="shared" si="212"/>
        <v>15.966666666666669</v>
      </c>
    </row>
    <row r="6539" spans="13:18" x14ac:dyDescent="0.2">
      <c r="M6539" s="168" t="s">
        <v>63</v>
      </c>
      <c r="N6539" s="14" t="s">
        <v>64</v>
      </c>
      <c r="O6539" s="167">
        <v>44521</v>
      </c>
      <c r="P6539" s="14">
        <v>-2.1</v>
      </c>
      <c r="Q6539" s="14">
        <f t="shared" si="211"/>
        <v>19.100000000000001</v>
      </c>
      <c r="R6539" s="169">
        <f t="shared" si="212"/>
        <v>16.466666666666669</v>
      </c>
    </row>
    <row r="6540" spans="13:18" x14ac:dyDescent="0.2">
      <c r="M6540" s="168" t="s">
        <v>63</v>
      </c>
      <c r="N6540" s="14" t="s">
        <v>64</v>
      </c>
      <c r="O6540" s="167">
        <v>44522</v>
      </c>
      <c r="P6540" s="14">
        <v>-2.7</v>
      </c>
      <c r="Q6540" s="14">
        <f t="shared" si="211"/>
        <v>19.7</v>
      </c>
      <c r="R6540" s="169">
        <f t="shared" si="212"/>
        <v>18.3</v>
      </c>
    </row>
    <row r="6541" spans="13:18" x14ac:dyDescent="0.2">
      <c r="M6541" s="168" t="s">
        <v>63</v>
      </c>
      <c r="N6541" s="14" t="s">
        <v>64</v>
      </c>
      <c r="O6541" s="167">
        <v>44523</v>
      </c>
      <c r="P6541" s="14">
        <v>-2.5</v>
      </c>
      <c r="Q6541" s="14">
        <f t="shared" ref="Q6541:Q6604" si="213">IF($D$45&gt;P6541,$D$45-P6541,0)</f>
        <v>19.5</v>
      </c>
      <c r="R6541" s="169">
        <f t="shared" si="212"/>
        <v>19.433333333333334</v>
      </c>
    </row>
    <row r="6542" spans="13:18" x14ac:dyDescent="0.2">
      <c r="M6542" s="168" t="s">
        <v>63</v>
      </c>
      <c r="N6542" s="14" t="s">
        <v>64</v>
      </c>
      <c r="O6542" s="167">
        <v>44524</v>
      </c>
      <c r="P6542" s="14">
        <v>1.4</v>
      </c>
      <c r="Q6542" s="14">
        <f t="shared" si="213"/>
        <v>15.6</v>
      </c>
      <c r="R6542" s="169">
        <f t="shared" si="212"/>
        <v>18.266666666666669</v>
      </c>
    </row>
    <row r="6543" spans="13:18" x14ac:dyDescent="0.2">
      <c r="M6543" s="168" t="s">
        <v>63</v>
      </c>
      <c r="N6543" s="14" t="s">
        <v>64</v>
      </c>
      <c r="O6543" s="167">
        <v>44525</v>
      </c>
      <c r="P6543" s="14">
        <v>-2.7</v>
      </c>
      <c r="Q6543" s="14">
        <f t="shared" si="213"/>
        <v>19.7</v>
      </c>
      <c r="R6543" s="169">
        <f t="shared" ref="R6543:R6606" si="214">AVERAGE(Q6541:Q6543)</f>
        <v>18.266666666666666</v>
      </c>
    </row>
    <row r="6544" spans="13:18" x14ac:dyDescent="0.2">
      <c r="M6544" s="168" t="s">
        <v>63</v>
      </c>
      <c r="N6544" s="14" t="s">
        <v>64</v>
      </c>
      <c r="O6544" s="167">
        <v>44526</v>
      </c>
      <c r="P6544" s="14">
        <v>-8.3000000000000007</v>
      </c>
      <c r="Q6544" s="14">
        <f t="shared" si="213"/>
        <v>25.3</v>
      </c>
      <c r="R6544" s="169">
        <f t="shared" si="214"/>
        <v>20.2</v>
      </c>
    </row>
    <row r="6545" spans="13:18" x14ac:dyDescent="0.2">
      <c r="M6545" s="168" t="s">
        <v>63</v>
      </c>
      <c r="N6545" s="14" t="s">
        <v>64</v>
      </c>
      <c r="O6545" s="167">
        <v>44527</v>
      </c>
      <c r="P6545" s="14">
        <v>-8.1</v>
      </c>
      <c r="Q6545" s="14">
        <f t="shared" si="213"/>
        <v>25.1</v>
      </c>
      <c r="R6545" s="169">
        <f t="shared" si="214"/>
        <v>23.366666666666664</v>
      </c>
    </row>
    <row r="6546" spans="13:18" x14ac:dyDescent="0.2">
      <c r="M6546" s="168" t="s">
        <v>63</v>
      </c>
      <c r="N6546" s="14" t="s">
        <v>64</v>
      </c>
      <c r="O6546" s="167">
        <v>44528</v>
      </c>
      <c r="P6546" s="14">
        <v>-8.1</v>
      </c>
      <c r="Q6546" s="14">
        <f t="shared" si="213"/>
        <v>25.1</v>
      </c>
      <c r="R6546" s="169">
        <f t="shared" si="214"/>
        <v>25.166666666666668</v>
      </c>
    </row>
    <row r="6547" spans="13:18" x14ac:dyDescent="0.2">
      <c r="M6547" s="168" t="s">
        <v>63</v>
      </c>
      <c r="N6547" s="14" t="s">
        <v>64</v>
      </c>
      <c r="O6547" s="167">
        <v>44529</v>
      </c>
      <c r="P6547" s="14">
        <v>-12.9</v>
      </c>
      <c r="Q6547" s="14">
        <f t="shared" si="213"/>
        <v>29.9</v>
      </c>
      <c r="R6547" s="169">
        <f t="shared" si="214"/>
        <v>26.7</v>
      </c>
    </row>
    <row r="6548" spans="13:18" x14ac:dyDescent="0.2">
      <c r="M6548" s="168" t="s">
        <v>63</v>
      </c>
      <c r="N6548" s="14" t="s">
        <v>64</v>
      </c>
      <c r="O6548" s="167">
        <v>44530</v>
      </c>
      <c r="P6548" s="14">
        <v>-9.4</v>
      </c>
      <c r="Q6548" s="14">
        <f t="shared" si="213"/>
        <v>26.4</v>
      </c>
      <c r="R6548" s="169">
        <f t="shared" si="214"/>
        <v>27.133333333333336</v>
      </c>
    </row>
    <row r="6549" spans="13:18" x14ac:dyDescent="0.2">
      <c r="M6549" s="168" t="s">
        <v>63</v>
      </c>
      <c r="N6549" s="14" t="s">
        <v>64</v>
      </c>
      <c r="O6549" s="167">
        <v>44531</v>
      </c>
      <c r="P6549" s="14">
        <v>-15.3</v>
      </c>
      <c r="Q6549" s="14">
        <f t="shared" si="213"/>
        <v>32.299999999999997</v>
      </c>
      <c r="R6549" s="169">
        <f t="shared" si="214"/>
        <v>29.533333333333331</v>
      </c>
    </row>
    <row r="6550" spans="13:18" x14ac:dyDescent="0.2">
      <c r="M6550" s="168" t="s">
        <v>63</v>
      </c>
      <c r="N6550" s="14" t="s">
        <v>64</v>
      </c>
      <c r="O6550" s="167">
        <v>44532</v>
      </c>
      <c r="P6550" s="14">
        <v>-13.1</v>
      </c>
      <c r="Q6550" s="14">
        <f t="shared" si="213"/>
        <v>30.1</v>
      </c>
      <c r="R6550" s="169">
        <f t="shared" si="214"/>
        <v>29.599999999999998</v>
      </c>
    </row>
    <row r="6551" spans="13:18" x14ac:dyDescent="0.2">
      <c r="M6551" s="168" t="s">
        <v>63</v>
      </c>
      <c r="N6551" s="14" t="s">
        <v>64</v>
      </c>
      <c r="O6551" s="167">
        <v>44533</v>
      </c>
      <c r="P6551" s="14">
        <v>-10.8</v>
      </c>
      <c r="Q6551" s="14">
        <f t="shared" si="213"/>
        <v>27.8</v>
      </c>
      <c r="R6551" s="169">
        <f t="shared" si="214"/>
        <v>30.066666666666666</v>
      </c>
    </row>
    <row r="6552" spans="13:18" x14ac:dyDescent="0.2">
      <c r="M6552" s="168" t="s">
        <v>63</v>
      </c>
      <c r="N6552" s="14" t="s">
        <v>64</v>
      </c>
      <c r="O6552" s="167">
        <v>44534</v>
      </c>
      <c r="P6552" s="14">
        <v>-8.1</v>
      </c>
      <c r="Q6552" s="14">
        <f t="shared" si="213"/>
        <v>25.1</v>
      </c>
      <c r="R6552" s="169">
        <f t="shared" si="214"/>
        <v>27.666666666666668</v>
      </c>
    </row>
    <row r="6553" spans="13:18" x14ac:dyDescent="0.2">
      <c r="M6553" s="168" t="s">
        <v>63</v>
      </c>
      <c r="N6553" s="14" t="s">
        <v>64</v>
      </c>
      <c r="O6553" s="167">
        <v>44535</v>
      </c>
      <c r="P6553" s="14">
        <v>-7.6</v>
      </c>
      <c r="Q6553" s="14">
        <f t="shared" si="213"/>
        <v>24.6</v>
      </c>
      <c r="R6553" s="169">
        <f t="shared" si="214"/>
        <v>25.833333333333332</v>
      </c>
    </row>
    <row r="6554" spans="13:18" x14ac:dyDescent="0.2">
      <c r="M6554" s="168" t="s">
        <v>63</v>
      </c>
      <c r="N6554" s="14" t="s">
        <v>64</v>
      </c>
      <c r="O6554" s="167">
        <v>44536</v>
      </c>
      <c r="P6554" s="14">
        <v>-12.1</v>
      </c>
      <c r="Q6554" s="14">
        <f t="shared" si="213"/>
        <v>29.1</v>
      </c>
      <c r="R6554" s="169">
        <f t="shared" si="214"/>
        <v>26.266666666666669</v>
      </c>
    </row>
    <row r="6555" spans="13:18" x14ac:dyDescent="0.2">
      <c r="M6555" s="168" t="s">
        <v>63</v>
      </c>
      <c r="N6555" s="14" t="s">
        <v>64</v>
      </c>
      <c r="O6555" s="167">
        <v>44537</v>
      </c>
      <c r="P6555" s="14">
        <v>-12.8</v>
      </c>
      <c r="Q6555" s="14">
        <f t="shared" si="213"/>
        <v>29.8</v>
      </c>
      <c r="R6555" s="169">
        <f t="shared" si="214"/>
        <v>27.833333333333332</v>
      </c>
    </row>
    <row r="6556" spans="13:18" x14ac:dyDescent="0.2">
      <c r="M6556" s="168" t="s">
        <v>63</v>
      </c>
      <c r="N6556" s="14" t="s">
        <v>64</v>
      </c>
      <c r="O6556" s="167">
        <v>44538</v>
      </c>
      <c r="P6556" s="14">
        <v>-6.4</v>
      </c>
      <c r="Q6556" s="14">
        <f t="shared" si="213"/>
        <v>23.4</v>
      </c>
      <c r="R6556" s="169">
        <f t="shared" si="214"/>
        <v>27.433333333333337</v>
      </c>
    </row>
    <row r="6557" spans="13:18" x14ac:dyDescent="0.2">
      <c r="M6557" s="168" t="s">
        <v>63</v>
      </c>
      <c r="N6557" s="14" t="s">
        <v>64</v>
      </c>
      <c r="O6557" s="167">
        <v>44539</v>
      </c>
      <c r="P6557" s="14">
        <v>-1.9</v>
      </c>
      <c r="Q6557" s="14">
        <f t="shared" si="213"/>
        <v>18.899999999999999</v>
      </c>
      <c r="R6557" s="169">
        <f t="shared" si="214"/>
        <v>24.033333333333331</v>
      </c>
    </row>
    <row r="6558" spans="13:18" x14ac:dyDescent="0.2">
      <c r="M6558" s="168" t="s">
        <v>63</v>
      </c>
      <c r="N6558" s="14" t="s">
        <v>64</v>
      </c>
      <c r="O6558" s="167">
        <v>44540</v>
      </c>
      <c r="P6558" s="14">
        <v>-1.5</v>
      </c>
      <c r="Q6558" s="14">
        <f t="shared" si="213"/>
        <v>18.5</v>
      </c>
      <c r="R6558" s="169">
        <f t="shared" si="214"/>
        <v>20.266666666666666</v>
      </c>
    </row>
    <row r="6559" spans="13:18" x14ac:dyDescent="0.2">
      <c r="M6559" s="168" t="s">
        <v>63</v>
      </c>
      <c r="N6559" s="14" t="s">
        <v>64</v>
      </c>
      <c r="O6559" s="167">
        <v>44541</v>
      </c>
      <c r="P6559" s="14">
        <v>-0.6</v>
      </c>
      <c r="Q6559" s="14">
        <f t="shared" si="213"/>
        <v>17.600000000000001</v>
      </c>
      <c r="R6559" s="169">
        <f t="shared" si="214"/>
        <v>18.333333333333332</v>
      </c>
    </row>
    <row r="6560" spans="13:18" x14ac:dyDescent="0.2">
      <c r="M6560" s="168" t="s">
        <v>63</v>
      </c>
      <c r="N6560" s="14" t="s">
        <v>64</v>
      </c>
      <c r="O6560" s="167">
        <v>44542</v>
      </c>
      <c r="P6560" s="14">
        <v>-0.1</v>
      </c>
      <c r="Q6560" s="14">
        <f t="shared" si="213"/>
        <v>17.100000000000001</v>
      </c>
      <c r="R6560" s="169">
        <f t="shared" si="214"/>
        <v>17.733333333333334</v>
      </c>
    </row>
    <row r="6561" spans="13:18" x14ac:dyDescent="0.2">
      <c r="M6561" s="168" t="s">
        <v>63</v>
      </c>
      <c r="N6561" s="14" t="s">
        <v>64</v>
      </c>
      <c r="O6561" s="167">
        <v>44543</v>
      </c>
      <c r="P6561" s="14">
        <v>1.1000000000000001</v>
      </c>
      <c r="Q6561" s="14">
        <f t="shared" si="213"/>
        <v>15.9</v>
      </c>
      <c r="R6561" s="169">
        <f t="shared" si="214"/>
        <v>16.866666666666667</v>
      </c>
    </row>
    <row r="6562" spans="13:18" x14ac:dyDescent="0.2">
      <c r="M6562" s="168" t="s">
        <v>63</v>
      </c>
      <c r="N6562" s="14" t="s">
        <v>64</v>
      </c>
      <c r="O6562" s="167">
        <v>44544</v>
      </c>
      <c r="P6562" s="14">
        <v>-0.2</v>
      </c>
      <c r="Q6562" s="14">
        <f t="shared" si="213"/>
        <v>17.2</v>
      </c>
      <c r="R6562" s="169">
        <f t="shared" si="214"/>
        <v>16.733333333333334</v>
      </c>
    </row>
    <row r="6563" spans="13:18" x14ac:dyDescent="0.2">
      <c r="M6563" s="168" t="s">
        <v>63</v>
      </c>
      <c r="N6563" s="14" t="s">
        <v>64</v>
      </c>
      <c r="O6563" s="167">
        <v>44545</v>
      </c>
      <c r="P6563" s="14">
        <v>2.7</v>
      </c>
      <c r="Q6563" s="14">
        <f t="shared" si="213"/>
        <v>14.3</v>
      </c>
      <c r="R6563" s="169">
        <f t="shared" si="214"/>
        <v>15.800000000000002</v>
      </c>
    </row>
    <row r="6564" spans="13:18" x14ac:dyDescent="0.2">
      <c r="M6564" s="168" t="s">
        <v>63</v>
      </c>
      <c r="N6564" s="14" t="s">
        <v>64</v>
      </c>
      <c r="O6564" s="167">
        <v>44546</v>
      </c>
      <c r="P6564" s="14">
        <v>3.4</v>
      </c>
      <c r="Q6564" s="14">
        <f t="shared" si="213"/>
        <v>13.6</v>
      </c>
      <c r="R6564" s="169">
        <f t="shared" si="214"/>
        <v>15.033333333333333</v>
      </c>
    </row>
    <row r="6565" spans="13:18" x14ac:dyDescent="0.2">
      <c r="M6565" s="168" t="s">
        <v>63</v>
      </c>
      <c r="N6565" s="14" t="s">
        <v>64</v>
      </c>
      <c r="O6565" s="167">
        <v>44547</v>
      </c>
      <c r="P6565" s="14">
        <v>-2.6</v>
      </c>
      <c r="Q6565" s="14">
        <f t="shared" si="213"/>
        <v>19.600000000000001</v>
      </c>
      <c r="R6565" s="169">
        <f t="shared" si="214"/>
        <v>15.833333333333334</v>
      </c>
    </row>
    <row r="6566" spans="13:18" x14ac:dyDescent="0.2">
      <c r="M6566" s="168" t="s">
        <v>63</v>
      </c>
      <c r="N6566" s="14" t="s">
        <v>64</v>
      </c>
      <c r="O6566" s="167">
        <v>44548</v>
      </c>
      <c r="P6566" s="14">
        <v>-2.1</v>
      </c>
      <c r="Q6566" s="14">
        <f t="shared" si="213"/>
        <v>19.100000000000001</v>
      </c>
      <c r="R6566" s="169">
        <f t="shared" si="214"/>
        <v>17.433333333333334</v>
      </c>
    </row>
    <row r="6567" spans="13:18" x14ac:dyDescent="0.2">
      <c r="M6567" s="168" t="s">
        <v>63</v>
      </c>
      <c r="N6567" s="14" t="s">
        <v>64</v>
      </c>
      <c r="O6567" s="167">
        <v>44549</v>
      </c>
      <c r="P6567" s="14">
        <v>1.1000000000000001</v>
      </c>
      <c r="Q6567" s="14">
        <f t="shared" si="213"/>
        <v>15.9</v>
      </c>
      <c r="R6567" s="169">
        <f t="shared" si="214"/>
        <v>18.2</v>
      </c>
    </row>
    <row r="6568" spans="13:18" x14ac:dyDescent="0.2">
      <c r="M6568" s="168" t="s">
        <v>63</v>
      </c>
      <c r="N6568" s="14" t="s">
        <v>64</v>
      </c>
      <c r="O6568" s="167">
        <v>44550</v>
      </c>
      <c r="P6568" s="14">
        <v>-1.7</v>
      </c>
      <c r="Q6568" s="14">
        <f t="shared" si="213"/>
        <v>18.7</v>
      </c>
      <c r="R6568" s="169">
        <f t="shared" si="214"/>
        <v>17.900000000000002</v>
      </c>
    </row>
    <row r="6569" spans="13:18" x14ac:dyDescent="0.2">
      <c r="M6569" s="168" t="s">
        <v>63</v>
      </c>
      <c r="N6569" s="14" t="s">
        <v>64</v>
      </c>
      <c r="O6569" s="167">
        <v>44551</v>
      </c>
      <c r="P6569" s="14">
        <v>-6.4</v>
      </c>
      <c r="Q6569" s="14">
        <f t="shared" si="213"/>
        <v>23.4</v>
      </c>
      <c r="R6569" s="169">
        <f t="shared" si="214"/>
        <v>19.333333333333332</v>
      </c>
    </row>
    <row r="6570" spans="13:18" x14ac:dyDescent="0.2">
      <c r="M6570" s="168" t="s">
        <v>63</v>
      </c>
      <c r="N6570" s="14" t="s">
        <v>64</v>
      </c>
      <c r="O6570" s="167">
        <v>44552</v>
      </c>
      <c r="P6570" s="14">
        <v>-3.5</v>
      </c>
      <c r="Q6570" s="14">
        <f t="shared" si="213"/>
        <v>20.5</v>
      </c>
      <c r="R6570" s="169">
        <f t="shared" si="214"/>
        <v>20.866666666666664</v>
      </c>
    </row>
    <row r="6571" spans="13:18" x14ac:dyDescent="0.2">
      <c r="M6571" s="168" t="s">
        <v>63</v>
      </c>
      <c r="N6571" s="14" t="s">
        <v>64</v>
      </c>
      <c r="O6571" s="167">
        <v>44553</v>
      </c>
      <c r="P6571" s="14">
        <v>-5.0999999999999996</v>
      </c>
      <c r="Q6571" s="14">
        <f t="shared" si="213"/>
        <v>22.1</v>
      </c>
      <c r="R6571" s="169">
        <f t="shared" si="214"/>
        <v>22</v>
      </c>
    </row>
    <row r="6572" spans="13:18" x14ac:dyDescent="0.2">
      <c r="M6572" s="168" t="s">
        <v>63</v>
      </c>
      <c r="N6572" s="14" t="s">
        <v>64</v>
      </c>
      <c r="O6572" s="167">
        <v>44554</v>
      </c>
      <c r="P6572" s="14">
        <v>-10.6</v>
      </c>
      <c r="Q6572" s="14">
        <f t="shared" si="213"/>
        <v>27.6</v>
      </c>
      <c r="R6572" s="169">
        <f t="shared" si="214"/>
        <v>23.400000000000002</v>
      </c>
    </row>
    <row r="6573" spans="13:18" x14ac:dyDescent="0.2">
      <c r="M6573" s="168" t="s">
        <v>63</v>
      </c>
      <c r="N6573" s="14" t="s">
        <v>64</v>
      </c>
      <c r="O6573" s="167">
        <v>44555</v>
      </c>
      <c r="P6573" s="14">
        <v>-14.9</v>
      </c>
      <c r="Q6573" s="14">
        <f t="shared" si="213"/>
        <v>31.9</v>
      </c>
      <c r="R6573" s="169">
        <f t="shared" si="214"/>
        <v>27.2</v>
      </c>
    </row>
    <row r="6574" spans="13:18" x14ac:dyDescent="0.2">
      <c r="M6574" s="168" t="s">
        <v>63</v>
      </c>
      <c r="N6574" s="14" t="s">
        <v>64</v>
      </c>
      <c r="O6574" s="167">
        <v>44556</v>
      </c>
      <c r="P6574" s="14">
        <v>-11</v>
      </c>
      <c r="Q6574" s="14">
        <f t="shared" si="213"/>
        <v>28</v>
      </c>
      <c r="R6574" s="169">
        <f t="shared" si="214"/>
        <v>29.166666666666668</v>
      </c>
    </row>
    <row r="6575" spans="13:18" x14ac:dyDescent="0.2">
      <c r="M6575" s="168" t="s">
        <v>63</v>
      </c>
      <c r="N6575" s="14" t="s">
        <v>64</v>
      </c>
      <c r="O6575" s="167">
        <v>44557</v>
      </c>
      <c r="P6575" s="14">
        <v>-14.2</v>
      </c>
      <c r="Q6575" s="14">
        <f t="shared" si="213"/>
        <v>31.2</v>
      </c>
      <c r="R6575" s="169">
        <f t="shared" si="214"/>
        <v>30.366666666666664</v>
      </c>
    </row>
    <row r="6576" spans="13:18" x14ac:dyDescent="0.2">
      <c r="M6576" s="168" t="s">
        <v>63</v>
      </c>
      <c r="N6576" s="14" t="s">
        <v>64</v>
      </c>
      <c r="O6576" s="167">
        <v>44558</v>
      </c>
      <c r="P6576" s="14">
        <v>-8</v>
      </c>
      <c r="Q6576" s="14">
        <f t="shared" si="213"/>
        <v>25</v>
      </c>
      <c r="R6576" s="169">
        <f t="shared" si="214"/>
        <v>28.066666666666666</v>
      </c>
    </row>
    <row r="6577" spans="13:18" x14ac:dyDescent="0.2">
      <c r="M6577" s="168" t="s">
        <v>63</v>
      </c>
      <c r="N6577" s="14" t="s">
        <v>64</v>
      </c>
      <c r="O6577" s="167">
        <v>44559</v>
      </c>
      <c r="P6577" s="14">
        <v>-8.6999999999999993</v>
      </c>
      <c r="Q6577" s="14">
        <f t="shared" si="213"/>
        <v>25.7</v>
      </c>
      <c r="R6577" s="169">
        <f t="shared" si="214"/>
        <v>27.3</v>
      </c>
    </row>
    <row r="6578" spans="13:18" x14ac:dyDescent="0.2">
      <c r="M6578" s="168" t="s">
        <v>63</v>
      </c>
      <c r="N6578" s="14" t="s">
        <v>64</v>
      </c>
      <c r="O6578" s="167">
        <v>44560</v>
      </c>
      <c r="P6578" s="14">
        <v>-4.7</v>
      </c>
      <c r="Q6578" s="14">
        <f t="shared" si="213"/>
        <v>21.7</v>
      </c>
      <c r="R6578" s="169">
        <f t="shared" si="214"/>
        <v>24.133333333333336</v>
      </c>
    </row>
    <row r="6579" spans="13:18" x14ac:dyDescent="0.2">
      <c r="M6579" s="168" t="s">
        <v>63</v>
      </c>
      <c r="N6579" s="14" t="s">
        <v>64</v>
      </c>
      <c r="O6579" s="167">
        <v>44561</v>
      </c>
      <c r="P6579" s="14">
        <v>-5.6</v>
      </c>
      <c r="Q6579" s="14">
        <f t="shared" si="213"/>
        <v>22.6</v>
      </c>
      <c r="R6579" s="169">
        <f t="shared" si="214"/>
        <v>23.333333333333332</v>
      </c>
    </row>
    <row r="6580" spans="13:18" x14ac:dyDescent="0.2">
      <c r="M6580" s="168" t="s">
        <v>63</v>
      </c>
      <c r="N6580" s="14" t="s">
        <v>64</v>
      </c>
      <c r="O6580" s="167">
        <v>44562</v>
      </c>
      <c r="P6580" s="14">
        <v>-10.199999999999999</v>
      </c>
      <c r="Q6580" s="14">
        <f t="shared" si="213"/>
        <v>27.2</v>
      </c>
      <c r="R6580" s="169">
        <f t="shared" si="214"/>
        <v>23.833333333333332</v>
      </c>
    </row>
    <row r="6581" spans="13:18" x14ac:dyDescent="0.2">
      <c r="M6581" s="168" t="s">
        <v>63</v>
      </c>
      <c r="N6581" s="14" t="s">
        <v>64</v>
      </c>
      <c r="O6581" s="167">
        <v>44563</v>
      </c>
      <c r="P6581" s="14">
        <v>-0.6</v>
      </c>
      <c r="Q6581" s="14">
        <f t="shared" si="213"/>
        <v>17.600000000000001</v>
      </c>
      <c r="R6581" s="169">
        <f t="shared" si="214"/>
        <v>22.466666666666669</v>
      </c>
    </row>
    <row r="6582" spans="13:18" x14ac:dyDescent="0.2">
      <c r="M6582" s="168" t="s">
        <v>63</v>
      </c>
      <c r="N6582" s="14" t="s">
        <v>64</v>
      </c>
      <c r="O6582" s="167">
        <v>44564</v>
      </c>
      <c r="P6582" s="14">
        <v>1.4</v>
      </c>
      <c r="Q6582" s="14">
        <f t="shared" si="213"/>
        <v>15.6</v>
      </c>
      <c r="R6582" s="169">
        <f t="shared" si="214"/>
        <v>20.133333333333333</v>
      </c>
    </row>
    <row r="6583" spans="13:18" x14ac:dyDescent="0.2">
      <c r="M6583" s="168" t="s">
        <v>63</v>
      </c>
      <c r="N6583" s="14" t="s">
        <v>64</v>
      </c>
      <c r="O6583" s="167">
        <v>44565</v>
      </c>
      <c r="P6583" s="14">
        <v>-3.5</v>
      </c>
      <c r="Q6583" s="14">
        <f t="shared" si="213"/>
        <v>20.5</v>
      </c>
      <c r="R6583" s="169">
        <f t="shared" si="214"/>
        <v>17.900000000000002</v>
      </c>
    </row>
    <row r="6584" spans="13:18" x14ac:dyDescent="0.2">
      <c r="M6584" s="168" t="s">
        <v>63</v>
      </c>
      <c r="N6584" s="14" t="s">
        <v>64</v>
      </c>
      <c r="O6584" s="167">
        <v>44566</v>
      </c>
      <c r="P6584" s="14">
        <v>-4.2</v>
      </c>
      <c r="Q6584" s="14">
        <f t="shared" si="213"/>
        <v>21.2</v>
      </c>
      <c r="R6584" s="169">
        <f t="shared" si="214"/>
        <v>19.099999999999998</v>
      </c>
    </row>
    <row r="6585" spans="13:18" x14ac:dyDescent="0.2">
      <c r="M6585" s="168" t="s">
        <v>63</v>
      </c>
      <c r="N6585" s="14" t="s">
        <v>64</v>
      </c>
      <c r="O6585" s="167">
        <v>44567</v>
      </c>
      <c r="P6585" s="14">
        <v>-14.4</v>
      </c>
      <c r="Q6585" s="14">
        <f t="shared" si="213"/>
        <v>31.4</v>
      </c>
      <c r="R6585" s="169">
        <f t="shared" si="214"/>
        <v>24.366666666666664</v>
      </c>
    </row>
    <row r="6586" spans="13:18" x14ac:dyDescent="0.2">
      <c r="M6586" s="168" t="s">
        <v>63</v>
      </c>
      <c r="N6586" s="14" t="s">
        <v>64</v>
      </c>
      <c r="O6586" s="167">
        <v>44568</v>
      </c>
      <c r="P6586" s="14">
        <v>-11.2</v>
      </c>
      <c r="Q6586" s="14">
        <f t="shared" si="213"/>
        <v>28.2</v>
      </c>
      <c r="R6586" s="169">
        <f t="shared" si="214"/>
        <v>26.933333333333334</v>
      </c>
    </row>
    <row r="6587" spans="13:18" x14ac:dyDescent="0.2">
      <c r="M6587" s="168" t="s">
        <v>63</v>
      </c>
      <c r="N6587" s="14" t="s">
        <v>64</v>
      </c>
      <c r="O6587" s="167">
        <v>44569</v>
      </c>
      <c r="P6587" s="14">
        <v>-4.9000000000000004</v>
      </c>
      <c r="Q6587" s="14">
        <f t="shared" si="213"/>
        <v>21.9</v>
      </c>
      <c r="R6587" s="169">
        <f t="shared" si="214"/>
        <v>27.166666666666668</v>
      </c>
    </row>
    <row r="6588" spans="13:18" x14ac:dyDescent="0.2">
      <c r="M6588" s="168" t="s">
        <v>63</v>
      </c>
      <c r="N6588" s="14" t="s">
        <v>64</v>
      </c>
      <c r="O6588" s="167">
        <v>44570</v>
      </c>
      <c r="P6588" s="14">
        <v>-2.7</v>
      </c>
      <c r="Q6588" s="14">
        <f t="shared" si="213"/>
        <v>19.7</v>
      </c>
      <c r="R6588" s="169">
        <f t="shared" si="214"/>
        <v>23.266666666666666</v>
      </c>
    </row>
    <row r="6589" spans="13:18" x14ac:dyDescent="0.2">
      <c r="M6589" s="168" t="s">
        <v>63</v>
      </c>
      <c r="N6589" s="14" t="s">
        <v>64</v>
      </c>
      <c r="O6589" s="167">
        <v>44571</v>
      </c>
      <c r="P6589" s="14">
        <v>-3</v>
      </c>
      <c r="Q6589" s="14">
        <f t="shared" si="213"/>
        <v>20</v>
      </c>
      <c r="R6589" s="169">
        <f t="shared" si="214"/>
        <v>20.533333333333331</v>
      </c>
    </row>
    <row r="6590" spans="13:18" x14ac:dyDescent="0.2">
      <c r="M6590" s="168" t="s">
        <v>63</v>
      </c>
      <c r="N6590" s="14" t="s">
        <v>64</v>
      </c>
      <c r="O6590" s="167">
        <v>44572</v>
      </c>
      <c r="P6590" s="14">
        <v>0</v>
      </c>
      <c r="Q6590" s="14">
        <f t="shared" si="213"/>
        <v>17</v>
      </c>
      <c r="R6590" s="169">
        <f t="shared" si="214"/>
        <v>18.900000000000002</v>
      </c>
    </row>
    <row r="6591" spans="13:18" x14ac:dyDescent="0.2">
      <c r="M6591" s="168" t="s">
        <v>63</v>
      </c>
      <c r="N6591" s="14" t="s">
        <v>64</v>
      </c>
      <c r="O6591" s="167">
        <v>44573</v>
      </c>
      <c r="P6591" s="14">
        <v>1</v>
      </c>
      <c r="Q6591" s="14">
        <f t="shared" si="213"/>
        <v>16</v>
      </c>
      <c r="R6591" s="169">
        <f t="shared" si="214"/>
        <v>17.666666666666668</v>
      </c>
    </row>
    <row r="6592" spans="13:18" x14ac:dyDescent="0.2">
      <c r="M6592" s="168" t="s">
        <v>63</v>
      </c>
      <c r="N6592" s="14" t="s">
        <v>64</v>
      </c>
      <c r="O6592" s="167">
        <v>44574</v>
      </c>
      <c r="P6592" s="14">
        <v>3.2</v>
      </c>
      <c r="Q6592" s="14">
        <f t="shared" si="213"/>
        <v>13.8</v>
      </c>
      <c r="R6592" s="169">
        <f t="shared" si="214"/>
        <v>15.6</v>
      </c>
    </row>
    <row r="6593" spans="13:18" x14ac:dyDescent="0.2">
      <c r="M6593" s="168" t="s">
        <v>63</v>
      </c>
      <c r="N6593" s="14" t="s">
        <v>64</v>
      </c>
      <c r="O6593" s="167">
        <v>44575</v>
      </c>
      <c r="P6593" s="14">
        <v>2.4</v>
      </c>
      <c r="Q6593" s="14">
        <f t="shared" si="213"/>
        <v>14.6</v>
      </c>
      <c r="R6593" s="169">
        <f t="shared" si="214"/>
        <v>14.799999999999999</v>
      </c>
    </row>
    <row r="6594" spans="13:18" x14ac:dyDescent="0.2">
      <c r="M6594" s="168" t="s">
        <v>63</v>
      </c>
      <c r="N6594" s="14" t="s">
        <v>64</v>
      </c>
      <c r="O6594" s="167">
        <v>44576</v>
      </c>
      <c r="P6594" s="14">
        <v>-5.6</v>
      </c>
      <c r="Q6594" s="14">
        <f t="shared" si="213"/>
        <v>22.6</v>
      </c>
      <c r="R6594" s="169">
        <f t="shared" si="214"/>
        <v>17</v>
      </c>
    </row>
    <row r="6595" spans="13:18" x14ac:dyDescent="0.2">
      <c r="M6595" s="168" t="s">
        <v>63</v>
      </c>
      <c r="N6595" s="14" t="s">
        <v>64</v>
      </c>
      <c r="O6595" s="167">
        <v>44577</v>
      </c>
      <c r="P6595" s="14">
        <v>-3.9</v>
      </c>
      <c r="Q6595" s="14">
        <f t="shared" si="213"/>
        <v>20.9</v>
      </c>
      <c r="R6595" s="169">
        <f t="shared" si="214"/>
        <v>19.366666666666667</v>
      </c>
    </row>
    <row r="6596" spans="13:18" x14ac:dyDescent="0.2">
      <c r="M6596" s="168" t="s">
        <v>63</v>
      </c>
      <c r="N6596" s="14" t="s">
        <v>64</v>
      </c>
      <c r="O6596" s="167">
        <v>44578</v>
      </c>
      <c r="P6596" s="14">
        <v>-0.8</v>
      </c>
      <c r="Q6596" s="14">
        <f t="shared" si="213"/>
        <v>17.8</v>
      </c>
      <c r="R6596" s="169">
        <f t="shared" si="214"/>
        <v>20.433333333333334</v>
      </c>
    </row>
    <row r="6597" spans="13:18" x14ac:dyDescent="0.2">
      <c r="M6597" s="168" t="s">
        <v>63</v>
      </c>
      <c r="N6597" s="14" t="s">
        <v>64</v>
      </c>
      <c r="O6597" s="167">
        <v>44579</v>
      </c>
      <c r="P6597" s="14">
        <v>-7.2</v>
      </c>
      <c r="Q6597" s="14">
        <f t="shared" si="213"/>
        <v>24.2</v>
      </c>
      <c r="R6597" s="169">
        <f t="shared" si="214"/>
        <v>20.966666666666669</v>
      </c>
    </row>
    <row r="6598" spans="13:18" x14ac:dyDescent="0.2">
      <c r="M6598" s="168" t="s">
        <v>63</v>
      </c>
      <c r="N6598" s="14" t="s">
        <v>64</v>
      </c>
      <c r="O6598" s="167">
        <v>44580</v>
      </c>
      <c r="P6598" s="14">
        <v>1.3</v>
      </c>
      <c r="Q6598" s="14">
        <f t="shared" si="213"/>
        <v>15.7</v>
      </c>
      <c r="R6598" s="169">
        <f t="shared" si="214"/>
        <v>19.233333333333334</v>
      </c>
    </row>
    <row r="6599" spans="13:18" x14ac:dyDescent="0.2">
      <c r="M6599" s="168" t="s">
        <v>63</v>
      </c>
      <c r="N6599" s="14" t="s">
        <v>64</v>
      </c>
      <c r="O6599" s="167">
        <v>44581</v>
      </c>
      <c r="P6599" s="14">
        <v>-2.6</v>
      </c>
      <c r="Q6599" s="14">
        <f t="shared" si="213"/>
        <v>19.600000000000001</v>
      </c>
      <c r="R6599" s="169">
        <f t="shared" si="214"/>
        <v>19.833333333333332</v>
      </c>
    </row>
    <row r="6600" spans="13:18" x14ac:dyDescent="0.2">
      <c r="M6600" s="168" t="s">
        <v>63</v>
      </c>
      <c r="N6600" s="14" t="s">
        <v>64</v>
      </c>
      <c r="O6600" s="167">
        <v>44582</v>
      </c>
      <c r="P6600" s="14">
        <v>-3</v>
      </c>
      <c r="Q6600" s="14">
        <f t="shared" si="213"/>
        <v>20</v>
      </c>
      <c r="R6600" s="169">
        <f t="shared" si="214"/>
        <v>18.433333333333334</v>
      </c>
    </row>
    <row r="6601" spans="13:18" x14ac:dyDescent="0.2">
      <c r="M6601" s="168" t="s">
        <v>63</v>
      </c>
      <c r="N6601" s="14" t="s">
        <v>64</v>
      </c>
      <c r="O6601" s="167">
        <v>44583</v>
      </c>
      <c r="P6601" s="14">
        <v>-3.8</v>
      </c>
      <c r="Q6601" s="14">
        <f t="shared" si="213"/>
        <v>20.8</v>
      </c>
      <c r="R6601" s="169">
        <f t="shared" si="214"/>
        <v>20.133333333333336</v>
      </c>
    </row>
    <row r="6602" spans="13:18" x14ac:dyDescent="0.2">
      <c r="M6602" s="168" t="s">
        <v>63</v>
      </c>
      <c r="N6602" s="14" t="s">
        <v>64</v>
      </c>
      <c r="O6602" s="167">
        <v>44584</v>
      </c>
      <c r="P6602" s="14">
        <v>-5.3</v>
      </c>
      <c r="Q6602" s="14">
        <f t="shared" si="213"/>
        <v>22.3</v>
      </c>
      <c r="R6602" s="169">
        <f t="shared" si="214"/>
        <v>21.033333333333331</v>
      </c>
    </row>
    <row r="6603" spans="13:18" x14ac:dyDescent="0.2">
      <c r="M6603" s="168" t="s">
        <v>63</v>
      </c>
      <c r="N6603" s="14" t="s">
        <v>64</v>
      </c>
      <c r="O6603" s="167">
        <v>44585</v>
      </c>
      <c r="P6603" s="14">
        <v>-2.6</v>
      </c>
      <c r="Q6603" s="14">
        <f t="shared" si="213"/>
        <v>19.600000000000001</v>
      </c>
      <c r="R6603" s="169">
        <f t="shared" si="214"/>
        <v>20.900000000000002</v>
      </c>
    </row>
    <row r="6604" spans="13:18" x14ac:dyDescent="0.2">
      <c r="M6604" s="168" t="s">
        <v>63</v>
      </c>
      <c r="N6604" s="14" t="s">
        <v>64</v>
      </c>
      <c r="O6604" s="167">
        <v>44586</v>
      </c>
      <c r="P6604" s="14">
        <v>-9.1</v>
      </c>
      <c r="Q6604" s="14">
        <f t="shared" si="213"/>
        <v>26.1</v>
      </c>
      <c r="R6604" s="169">
        <f t="shared" si="214"/>
        <v>22.666666666666668</v>
      </c>
    </row>
    <row r="6605" spans="13:18" x14ac:dyDescent="0.2">
      <c r="M6605" s="168" t="s">
        <v>63</v>
      </c>
      <c r="N6605" s="14" t="s">
        <v>64</v>
      </c>
      <c r="O6605" s="167">
        <v>44587</v>
      </c>
      <c r="P6605" s="14">
        <v>-1.5</v>
      </c>
      <c r="Q6605" s="14">
        <f t="shared" ref="Q6605:Q6668" si="215">IF($D$45&gt;P6605,$D$45-P6605,0)</f>
        <v>18.5</v>
      </c>
      <c r="R6605" s="169">
        <f t="shared" si="214"/>
        <v>21.400000000000002</v>
      </c>
    </row>
    <row r="6606" spans="13:18" x14ac:dyDescent="0.2">
      <c r="M6606" s="168" t="s">
        <v>63</v>
      </c>
      <c r="N6606" s="14" t="s">
        <v>64</v>
      </c>
      <c r="O6606" s="167">
        <v>44588</v>
      </c>
      <c r="P6606" s="14">
        <v>2.6</v>
      </c>
      <c r="Q6606" s="14">
        <f t="shared" si="215"/>
        <v>14.4</v>
      </c>
      <c r="R6606" s="169">
        <f t="shared" si="214"/>
        <v>19.666666666666668</v>
      </c>
    </row>
    <row r="6607" spans="13:18" x14ac:dyDescent="0.2">
      <c r="M6607" s="168" t="s">
        <v>63</v>
      </c>
      <c r="N6607" s="14" t="s">
        <v>64</v>
      </c>
      <c r="O6607" s="167">
        <v>44589</v>
      </c>
      <c r="P6607" s="14">
        <v>-0.2</v>
      </c>
      <c r="Q6607" s="14">
        <f t="shared" si="215"/>
        <v>17.2</v>
      </c>
      <c r="R6607" s="169">
        <f t="shared" ref="R6607:R6670" si="216">AVERAGE(Q6605:Q6607)</f>
        <v>16.7</v>
      </c>
    </row>
    <row r="6608" spans="13:18" x14ac:dyDescent="0.2">
      <c r="M6608" s="168" t="s">
        <v>63</v>
      </c>
      <c r="N6608" s="14" t="s">
        <v>64</v>
      </c>
      <c r="O6608" s="167">
        <v>44590</v>
      </c>
      <c r="P6608" s="14">
        <v>3.1</v>
      </c>
      <c r="Q6608" s="14">
        <f t="shared" si="215"/>
        <v>13.9</v>
      </c>
      <c r="R6608" s="169">
        <f t="shared" si="216"/>
        <v>15.166666666666666</v>
      </c>
    </row>
    <row r="6609" spans="13:18" x14ac:dyDescent="0.2">
      <c r="M6609" s="168" t="s">
        <v>63</v>
      </c>
      <c r="N6609" s="14" t="s">
        <v>64</v>
      </c>
      <c r="O6609" s="167">
        <v>44591</v>
      </c>
      <c r="P6609" s="14">
        <v>1.5</v>
      </c>
      <c r="Q6609" s="14">
        <f t="shared" si="215"/>
        <v>15.5</v>
      </c>
      <c r="R6609" s="169">
        <f t="shared" si="216"/>
        <v>15.533333333333333</v>
      </c>
    </row>
    <row r="6610" spans="13:18" x14ac:dyDescent="0.2">
      <c r="M6610" s="168" t="s">
        <v>63</v>
      </c>
      <c r="N6610" s="14" t="s">
        <v>64</v>
      </c>
      <c r="O6610" s="167">
        <v>44592</v>
      </c>
      <c r="P6610" s="14">
        <v>-9</v>
      </c>
      <c r="Q6610" s="14">
        <f t="shared" si="215"/>
        <v>26</v>
      </c>
      <c r="R6610" s="169">
        <f t="shared" si="216"/>
        <v>18.466666666666665</v>
      </c>
    </row>
    <row r="6611" spans="13:18" x14ac:dyDescent="0.2">
      <c r="M6611" s="168" t="s">
        <v>63</v>
      </c>
      <c r="N6611" s="14" t="s">
        <v>64</v>
      </c>
      <c r="O6611" s="167">
        <v>44593</v>
      </c>
      <c r="P6611" s="14">
        <v>-8.6</v>
      </c>
      <c r="Q6611" s="14">
        <f t="shared" si="215"/>
        <v>25.6</v>
      </c>
      <c r="R6611" s="169">
        <f t="shared" si="216"/>
        <v>22.366666666666664</v>
      </c>
    </row>
    <row r="6612" spans="13:18" x14ac:dyDescent="0.2">
      <c r="M6612" s="168" t="s">
        <v>63</v>
      </c>
      <c r="N6612" s="14" t="s">
        <v>64</v>
      </c>
      <c r="O6612" s="167">
        <v>44594</v>
      </c>
      <c r="P6612" s="14">
        <v>-7.2</v>
      </c>
      <c r="Q6612" s="14">
        <f t="shared" si="215"/>
        <v>24.2</v>
      </c>
      <c r="R6612" s="169">
        <f t="shared" si="216"/>
        <v>25.266666666666666</v>
      </c>
    </row>
    <row r="6613" spans="13:18" x14ac:dyDescent="0.2">
      <c r="M6613" s="168" t="s">
        <v>63</v>
      </c>
      <c r="N6613" s="14" t="s">
        <v>64</v>
      </c>
      <c r="O6613" s="167">
        <v>44595</v>
      </c>
      <c r="P6613" s="14">
        <v>-7.5</v>
      </c>
      <c r="Q6613" s="14">
        <f t="shared" si="215"/>
        <v>24.5</v>
      </c>
      <c r="R6613" s="169">
        <f t="shared" si="216"/>
        <v>24.766666666666666</v>
      </c>
    </row>
    <row r="6614" spans="13:18" x14ac:dyDescent="0.2">
      <c r="M6614" s="168" t="s">
        <v>63</v>
      </c>
      <c r="N6614" s="14" t="s">
        <v>64</v>
      </c>
      <c r="O6614" s="167">
        <v>44596</v>
      </c>
      <c r="P6614" s="14">
        <v>0.3</v>
      </c>
      <c r="Q6614" s="14">
        <f t="shared" si="215"/>
        <v>16.7</v>
      </c>
      <c r="R6614" s="169">
        <f t="shared" si="216"/>
        <v>21.8</v>
      </c>
    </row>
    <row r="6615" spans="13:18" x14ac:dyDescent="0.2">
      <c r="M6615" s="168" t="s">
        <v>63</v>
      </c>
      <c r="N6615" s="14" t="s">
        <v>64</v>
      </c>
      <c r="O6615" s="167">
        <v>44597</v>
      </c>
      <c r="P6615" s="14">
        <v>-0.9</v>
      </c>
      <c r="Q6615" s="14">
        <f t="shared" si="215"/>
        <v>17.899999999999999</v>
      </c>
      <c r="R6615" s="169">
        <f t="shared" si="216"/>
        <v>19.7</v>
      </c>
    </row>
    <row r="6616" spans="13:18" x14ac:dyDescent="0.2">
      <c r="M6616" s="168" t="s">
        <v>63</v>
      </c>
      <c r="N6616" s="14" t="s">
        <v>64</v>
      </c>
      <c r="O6616" s="167">
        <v>44598</v>
      </c>
      <c r="P6616" s="14">
        <v>-1.7</v>
      </c>
      <c r="Q6616" s="14">
        <f t="shared" si="215"/>
        <v>18.7</v>
      </c>
      <c r="R6616" s="169">
        <f t="shared" si="216"/>
        <v>17.766666666666666</v>
      </c>
    </row>
    <row r="6617" spans="13:18" x14ac:dyDescent="0.2">
      <c r="M6617" s="168" t="s">
        <v>63</v>
      </c>
      <c r="N6617" s="14" t="s">
        <v>64</v>
      </c>
      <c r="O6617" s="167">
        <v>44599</v>
      </c>
      <c r="P6617" s="14">
        <v>-4.4000000000000004</v>
      </c>
      <c r="Q6617" s="14">
        <f t="shared" si="215"/>
        <v>21.4</v>
      </c>
      <c r="R6617" s="169">
        <f t="shared" si="216"/>
        <v>19.333333333333332</v>
      </c>
    </row>
    <row r="6618" spans="13:18" x14ac:dyDescent="0.2">
      <c r="M6618" s="168" t="s">
        <v>63</v>
      </c>
      <c r="N6618" s="14" t="s">
        <v>64</v>
      </c>
      <c r="O6618" s="167">
        <v>44600</v>
      </c>
      <c r="P6618" s="14">
        <v>1.5</v>
      </c>
      <c r="Q6618" s="14">
        <f t="shared" si="215"/>
        <v>15.5</v>
      </c>
      <c r="R6618" s="169">
        <f t="shared" si="216"/>
        <v>18.533333333333331</v>
      </c>
    </row>
    <row r="6619" spans="13:18" x14ac:dyDescent="0.2">
      <c r="M6619" s="168" t="s">
        <v>63</v>
      </c>
      <c r="N6619" s="14" t="s">
        <v>64</v>
      </c>
      <c r="O6619" s="167">
        <v>44601</v>
      </c>
      <c r="P6619" s="14">
        <v>1.8</v>
      </c>
      <c r="Q6619" s="14">
        <f t="shared" si="215"/>
        <v>15.2</v>
      </c>
      <c r="R6619" s="169">
        <f t="shared" si="216"/>
        <v>17.366666666666664</v>
      </c>
    </row>
    <row r="6620" spans="13:18" x14ac:dyDescent="0.2">
      <c r="M6620" s="168" t="s">
        <v>63</v>
      </c>
      <c r="N6620" s="14" t="s">
        <v>64</v>
      </c>
      <c r="O6620" s="167">
        <v>44602</v>
      </c>
      <c r="P6620" s="14">
        <v>-1.2</v>
      </c>
      <c r="Q6620" s="14">
        <f t="shared" si="215"/>
        <v>18.2</v>
      </c>
      <c r="R6620" s="169">
        <f t="shared" si="216"/>
        <v>16.3</v>
      </c>
    </row>
    <row r="6621" spans="13:18" x14ac:dyDescent="0.2">
      <c r="M6621" s="168" t="s">
        <v>63</v>
      </c>
      <c r="N6621" s="14" t="s">
        <v>64</v>
      </c>
      <c r="O6621" s="167">
        <v>44603</v>
      </c>
      <c r="P6621" s="14">
        <v>-5.0999999999999996</v>
      </c>
      <c r="Q6621" s="14">
        <f t="shared" si="215"/>
        <v>22.1</v>
      </c>
      <c r="R6621" s="169">
        <f t="shared" si="216"/>
        <v>18.5</v>
      </c>
    </row>
    <row r="6622" spans="13:18" x14ac:dyDescent="0.2">
      <c r="M6622" s="168" t="s">
        <v>63</v>
      </c>
      <c r="N6622" s="14" t="s">
        <v>64</v>
      </c>
      <c r="O6622" s="167">
        <v>44604</v>
      </c>
      <c r="P6622" s="14">
        <v>0.9</v>
      </c>
      <c r="Q6622" s="14">
        <f t="shared" si="215"/>
        <v>16.100000000000001</v>
      </c>
      <c r="R6622" s="169">
        <f t="shared" si="216"/>
        <v>18.8</v>
      </c>
    </row>
    <row r="6623" spans="13:18" x14ac:dyDescent="0.2">
      <c r="M6623" s="168" t="s">
        <v>63</v>
      </c>
      <c r="N6623" s="14" t="s">
        <v>64</v>
      </c>
      <c r="O6623" s="167">
        <v>44605</v>
      </c>
      <c r="P6623" s="14">
        <v>3.7</v>
      </c>
      <c r="Q6623" s="14">
        <f t="shared" si="215"/>
        <v>13.3</v>
      </c>
      <c r="R6623" s="169">
        <f t="shared" si="216"/>
        <v>17.166666666666668</v>
      </c>
    </row>
    <row r="6624" spans="13:18" x14ac:dyDescent="0.2">
      <c r="M6624" s="168" t="s">
        <v>63</v>
      </c>
      <c r="N6624" s="14" t="s">
        <v>64</v>
      </c>
      <c r="O6624" s="167">
        <v>44606</v>
      </c>
      <c r="P6624" s="14">
        <v>0.9</v>
      </c>
      <c r="Q6624" s="14">
        <f t="shared" si="215"/>
        <v>16.100000000000001</v>
      </c>
      <c r="R6624" s="169">
        <f t="shared" si="216"/>
        <v>15.166666666666666</v>
      </c>
    </row>
    <row r="6625" spans="13:18" x14ac:dyDescent="0.2">
      <c r="M6625" s="168" t="s">
        <v>63</v>
      </c>
      <c r="N6625" s="14" t="s">
        <v>64</v>
      </c>
      <c r="O6625" s="167">
        <v>44607</v>
      </c>
      <c r="P6625" s="14">
        <v>0.3</v>
      </c>
      <c r="Q6625" s="14">
        <f t="shared" si="215"/>
        <v>16.7</v>
      </c>
      <c r="R6625" s="169">
        <f t="shared" si="216"/>
        <v>15.366666666666667</v>
      </c>
    </row>
    <row r="6626" spans="13:18" x14ac:dyDescent="0.2">
      <c r="M6626" s="168" t="s">
        <v>63</v>
      </c>
      <c r="N6626" s="14" t="s">
        <v>64</v>
      </c>
      <c r="O6626" s="167">
        <v>44608</v>
      </c>
      <c r="P6626" s="14">
        <v>0.5</v>
      </c>
      <c r="Q6626" s="14">
        <f t="shared" si="215"/>
        <v>16.5</v>
      </c>
      <c r="R6626" s="169">
        <f t="shared" si="216"/>
        <v>16.433333333333334</v>
      </c>
    </row>
    <row r="6627" spans="13:18" x14ac:dyDescent="0.2">
      <c r="M6627" s="168" t="s">
        <v>63</v>
      </c>
      <c r="N6627" s="14" t="s">
        <v>64</v>
      </c>
      <c r="O6627" s="167">
        <v>44609</v>
      </c>
      <c r="P6627" s="14">
        <v>-2.2999999999999998</v>
      </c>
      <c r="Q6627" s="14">
        <f t="shared" si="215"/>
        <v>19.3</v>
      </c>
      <c r="R6627" s="169">
        <f t="shared" si="216"/>
        <v>17.5</v>
      </c>
    </row>
    <row r="6628" spans="13:18" x14ac:dyDescent="0.2">
      <c r="M6628" s="168" t="s">
        <v>63</v>
      </c>
      <c r="N6628" s="14" t="s">
        <v>64</v>
      </c>
      <c r="O6628" s="167">
        <v>44610</v>
      </c>
      <c r="P6628" s="14">
        <v>-6.5</v>
      </c>
      <c r="Q6628" s="14">
        <f t="shared" si="215"/>
        <v>23.5</v>
      </c>
      <c r="R6628" s="169">
        <f t="shared" si="216"/>
        <v>19.766666666666666</v>
      </c>
    </row>
    <row r="6629" spans="13:18" x14ac:dyDescent="0.2">
      <c r="M6629" s="168" t="s">
        <v>63</v>
      </c>
      <c r="N6629" s="14" t="s">
        <v>64</v>
      </c>
      <c r="O6629" s="167">
        <v>44611</v>
      </c>
      <c r="P6629" s="14">
        <v>-7.7</v>
      </c>
      <c r="Q6629" s="14">
        <f t="shared" si="215"/>
        <v>24.7</v>
      </c>
      <c r="R6629" s="169">
        <f t="shared" si="216"/>
        <v>22.5</v>
      </c>
    </row>
    <row r="6630" spans="13:18" x14ac:dyDescent="0.2">
      <c r="M6630" s="168" t="s">
        <v>63</v>
      </c>
      <c r="N6630" s="14" t="s">
        <v>64</v>
      </c>
      <c r="O6630" s="167">
        <v>44612</v>
      </c>
      <c r="P6630" s="14">
        <v>-8.6</v>
      </c>
      <c r="Q6630" s="14">
        <f t="shared" si="215"/>
        <v>25.6</v>
      </c>
      <c r="R6630" s="169">
        <f t="shared" si="216"/>
        <v>24.600000000000005</v>
      </c>
    </row>
    <row r="6631" spans="13:18" x14ac:dyDescent="0.2">
      <c r="M6631" s="168" t="s">
        <v>63</v>
      </c>
      <c r="N6631" s="14" t="s">
        <v>64</v>
      </c>
      <c r="O6631" s="167">
        <v>44613</v>
      </c>
      <c r="P6631" s="14">
        <v>-1.9</v>
      </c>
      <c r="Q6631" s="14">
        <f t="shared" si="215"/>
        <v>18.899999999999999</v>
      </c>
      <c r="R6631" s="169">
        <f t="shared" si="216"/>
        <v>23.066666666666663</v>
      </c>
    </row>
    <row r="6632" spans="13:18" x14ac:dyDescent="0.2">
      <c r="M6632" s="168" t="s">
        <v>63</v>
      </c>
      <c r="N6632" s="14" t="s">
        <v>64</v>
      </c>
      <c r="O6632" s="167">
        <v>44614</v>
      </c>
      <c r="P6632" s="14">
        <v>-4.5999999999999996</v>
      </c>
      <c r="Q6632" s="14">
        <f t="shared" si="215"/>
        <v>21.6</v>
      </c>
      <c r="R6632" s="169">
        <f t="shared" si="216"/>
        <v>22.033333333333331</v>
      </c>
    </row>
    <row r="6633" spans="13:18" x14ac:dyDescent="0.2">
      <c r="M6633" s="168" t="s">
        <v>63</v>
      </c>
      <c r="N6633" s="14" t="s">
        <v>64</v>
      </c>
      <c r="O6633" s="167">
        <v>44615</v>
      </c>
      <c r="P6633" s="14">
        <v>0</v>
      </c>
      <c r="Q6633" s="14">
        <f t="shared" si="215"/>
        <v>17</v>
      </c>
      <c r="R6633" s="169">
        <f t="shared" si="216"/>
        <v>19.166666666666668</v>
      </c>
    </row>
    <row r="6634" spans="13:18" x14ac:dyDescent="0.2">
      <c r="M6634" s="168" t="s">
        <v>63</v>
      </c>
      <c r="N6634" s="14" t="s">
        <v>64</v>
      </c>
      <c r="O6634" s="167">
        <v>44616</v>
      </c>
      <c r="P6634" s="14">
        <v>1.6</v>
      </c>
      <c r="Q6634" s="14">
        <f t="shared" si="215"/>
        <v>15.4</v>
      </c>
      <c r="R6634" s="169">
        <f t="shared" si="216"/>
        <v>18</v>
      </c>
    </row>
    <row r="6635" spans="13:18" x14ac:dyDescent="0.2">
      <c r="M6635" s="168" t="s">
        <v>63</v>
      </c>
      <c r="N6635" s="14" t="s">
        <v>64</v>
      </c>
      <c r="O6635" s="167">
        <v>44617</v>
      </c>
      <c r="P6635" s="14">
        <v>-1.5</v>
      </c>
      <c r="Q6635" s="14">
        <f t="shared" si="215"/>
        <v>18.5</v>
      </c>
      <c r="R6635" s="169">
        <f t="shared" si="216"/>
        <v>16.966666666666665</v>
      </c>
    </row>
    <row r="6636" spans="13:18" x14ac:dyDescent="0.2">
      <c r="M6636" s="168" t="s">
        <v>63</v>
      </c>
      <c r="N6636" s="14" t="s">
        <v>64</v>
      </c>
      <c r="O6636" s="167">
        <v>44618</v>
      </c>
      <c r="P6636" s="14">
        <v>-2.9</v>
      </c>
      <c r="Q6636" s="14">
        <f t="shared" si="215"/>
        <v>19.899999999999999</v>
      </c>
      <c r="R6636" s="169">
        <f t="shared" si="216"/>
        <v>17.933333333333334</v>
      </c>
    </row>
    <row r="6637" spans="13:18" x14ac:dyDescent="0.2">
      <c r="M6637" s="168" t="s">
        <v>63</v>
      </c>
      <c r="N6637" s="14" t="s">
        <v>64</v>
      </c>
      <c r="O6637" s="167">
        <v>44619</v>
      </c>
      <c r="P6637" s="14">
        <v>3.3</v>
      </c>
      <c r="Q6637" s="14">
        <f t="shared" si="215"/>
        <v>13.7</v>
      </c>
      <c r="R6637" s="169">
        <f t="shared" si="216"/>
        <v>17.366666666666664</v>
      </c>
    </row>
    <row r="6638" spans="13:18" x14ac:dyDescent="0.2">
      <c r="M6638" s="168" t="s">
        <v>63</v>
      </c>
      <c r="N6638" s="14" t="s">
        <v>64</v>
      </c>
      <c r="O6638" s="167">
        <v>44620</v>
      </c>
      <c r="P6638" s="14">
        <v>2.1</v>
      </c>
      <c r="Q6638" s="14">
        <f t="shared" si="215"/>
        <v>14.9</v>
      </c>
      <c r="R6638" s="169">
        <f t="shared" si="216"/>
        <v>16.166666666666664</v>
      </c>
    </row>
    <row r="6639" spans="13:18" x14ac:dyDescent="0.2">
      <c r="M6639" s="168" t="s">
        <v>63</v>
      </c>
      <c r="N6639" s="14" t="s">
        <v>64</v>
      </c>
      <c r="O6639" s="167">
        <v>44621</v>
      </c>
      <c r="P6639" s="14">
        <v>3.1</v>
      </c>
      <c r="Q6639" s="14">
        <f t="shared" si="215"/>
        <v>13.9</v>
      </c>
      <c r="R6639" s="169">
        <f t="shared" si="216"/>
        <v>14.166666666666666</v>
      </c>
    </row>
    <row r="6640" spans="13:18" x14ac:dyDescent="0.2">
      <c r="M6640" s="168" t="s">
        <v>63</v>
      </c>
      <c r="N6640" s="14" t="s">
        <v>64</v>
      </c>
      <c r="O6640" s="167">
        <v>44622</v>
      </c>
      <c r="P6640" s="14">
        <v>1.6</v>
      </c>
      <c r="Q6640" s="14">
        <f t="shared" si="215"/>
        <v>15.4</v>
      </c>
      <c r="R6640" s="169">
        <f t="shared" si="216"/>
        <v>14.733333333333334</v>
      </c>
    </row>
    <row r="6641" spans="13:18" x14ac:dyDescent="0.2">
      <c r="M6641" s="168" t="s">
        <v>63</v>
      </c>
      <c r="N6641" s="14" t="s">
        <v>64</v>
      </c>
      <c r="O6641" s="167">
        <v>44623</v>
      </c>
      <c r="P6641" s="14">
        <v>-2.4</v>
      </c>
      <c r="Q6641" s="14">
        <f t="shared" si="215"/>
        <v>19.399999999999999</v>
      </c>
      <c r="R6641" s="169">
        <f t="shared" si="216"/>
        <v>16.233333333333334</v>
      </c>
    </row>
    <row r="6642" spans="13:18" x14ac:dyDescent="0.2">
      <c r="M6642" s="168" t="s">
        <v>63</v>
      </c>
      <c r="N6642" s="14" t="s">
        <v>64</v>
      </c>
      <c r="O6642" s="167">
        <v>44624</v>
      </c>
      <c r="P6642" s="14">
        <v>-3.7</v>
      </c>
      <c r="Q6642" s="14">
        <f t="shared" si="215"/>
        <v>20.7</v>
      </c>
      <c r="R6642" s="169">
        <f t="shared" si="216"/>
        <v>18.5</v>
      </c>
    </row>
    <row r="6643" spans="13:18" x14ac:dyDescent="0.2">
      <c r="M6643" s="168" t="s">
        <v>63</v>
      </c>
      <c r="N6643" s="14" t="s">
        <v>64</v>
      </c>
      <c r="O6643" s="167">
        <v>44625</v>
      </c>
      <c r="P6643" s="14">
        <v>-3.3</v>
      </c>
      <c r="Q6643" s="14">
        <f t="shared" si="215"/>
        <v>20.3</v>
      </c>
      <c r="R6643" s="169">
        <f t="shared" si="216"/>
        <v>20.133333333333329</v>
      </c>
    </row>
    <row r="6644" spans="13:18" x14ac:dyDescent="0.2">
      <c r="M6644" s="168" t="s">
        <v>63</v>
      </c>
      <c r="N6644" s="14" t="s">
        <v>64</v>
      </c>
      <c r="O6644" s="167">
        <v>44626</v>
      </c>
      <c r="P6644" s="14">
        <v>-2.2000000000000002</v>
      </c>
      <c r="Q6644" s="14">
        <f t="shared" si="215"/>
        <v>19.2</v>
      </c>
      <c r="R6644" s="169">
        <f t="shared" si="216"/>
        <v>20.066666666666666</v>
      </c>
    </row>
    <row r="6645" spans="13:18" x14ac:dyDescent="0.2">
      <c r="M6645" s="168" t="s">
        <v>63</v>
      </c>
      <c r="N6645" s="14" t="s">
        <v>64</v>
      </c>
      <c r="O6645" s="167">
        <v>44627</v>
      </c>
      <c r="P6645" s="14">
        <v>1.2</v>
      </c>
      <c r="Q6645" s="14">
        <f t="shared" si="215"/>
        <v>15.8</v>
      </c>
      <c r="R6645" s="169">
        <f t="shared" si="216"/>
        <v>18.433333333333334</v>
      </c>
    </row>
    <row r="6646" spans="13:18" x14ac:dyDescent="0.2">
      <c r="M6646" s="168" t="s">
        <v>63</v>
      </c>
      <c r="N6646" s="14" t="s">
        <v>64</v>
      </c>
      <c r="O6646" s="167">
        <v>44628</v>
      </c>
      <c r="P6646" s="14">
        <v>-3.7</v>
      </c>
      <c r="Q6646" s="14">
        <f t="shared" si="215"/>
        <v>20.7</v>
      </c>
      <c r="R6646" s="169">
        <f t="shared" si="216"/>
        <v>18.566666666666666</v>
      </c>
    </row>
    <row r="6647" spans="13:18" x14ac:dyDescent="0.2">
      <c r="M6647" s="168" t="s">
        <v>63</v>
      </c>
      <c r="N6647" s="14" t="s">
        <v>64</v>
      </c>
      <c r="O6647" s="167">
        <v>44629</v>
      </c>
      <c r="P6647" s="14">
        <v>-3.3</v>
      </c>
      <c r="Q6647" s="14">
        <f t="shared" si="215"/>
        <v>20.3</v>
      </c>
      <c r="R6647" s="169">
        <f t="shared" si="216"/>
        <v>18.933333333333334</v>
      </c>
    </row>
    <row r="6648" spans="13:18" x14ac:dyDescent="0.2">
      <c r="M6648" s="168" t="s">
        <v>63</v>
      </c>
      <c r="N6648" s="14" t="s">
        <v>64</v>
      </c>
      <c r="O6648" s="167">
        <v>44630</v>
      </c>
      <c r="P6648" s="14">
        <v>-1.6</v>
      </c>
      <c r="Q6648" s="14">
        <f t="shared" si="215"/>
        <v>18.600000000000001</v>
      </c>
      <c r="R6648" s="169">
        <f t="shared" si="216"/>
        <v>19.866666666666667</v>
      </c>
    </row>
    <row r="6649" spans="13:18" x14ac:dyDescent="0.2">
      <c r="M6649" s="168" t="s">
        <v>63</v>
      </c>
      <c r="N6649" s="14" t="s">
        <v>64</v>
      </c>
      <c r="O6649" s="167">
        <v>44631</v>
      </c>
      <c r="P6649" s="14">
        <v>0.4</v>
      </c>
      <c r="Q6649" s="14">
        <f t="shared" si="215"/>
        <v>16.600000000000001</v>
      </c>
      <c r="R6649" s="169">
        <f t="shared" si="216"/>
        <v>18.500000000000004</v>
      </c>
    </row>
    <row r="6650" spans="13:18" x14ac:dyDescent="0.2">
      <c r="M6650" s="168" t="s">
        <v>63</v>
      </c>
      <c r="N6650" s="14" t="s">
        <v>64</v>
      </c>
      <c r="O6650" s="167">
        <v>44632</v>
      </c>
      <c r="P6650" s="14">
        <v>-3.6</v>
      </c>
      <c r="Q6650" s="14">
        <f t="shared" si="215"/>
        <v>20.6</v>
      </c>
      <c r="R6650" s="169">
        <f t="shared" si="216"/>
        <v>18.600000000000001</v>
      </c>
    </row>
    <row r="6651" spans="13:18" x14ac:dyDescent="0.2">
      <c r="M6651" s="168" t="s">
        <v>63</v>
      </c>
      <c r="N6651" s="14" t="s">
        <v>64</v>
      </c>
      <c r="O6651" s="167">
        <v>44633</v>
      </c>
      <c r="P6651" s="14">
        <v>-1.8</v>
      </c>
      <c r="Q6651" s="14">
        <f t="shared" si="215"/>
        <v>18.8</v>
      </c>
      <c r="R6651" s="169">
        <f t="shared" si="216"/>
        <v>18.666666666666668</v>
      </c>
    </row>
    <row r="6652" spans="13:18" x14ac:dyDescent="0.2">
      <c r="M6652" s="168" t="s">
        <v>63</v>
      </c>
      <c r="N6652" s="14" t="s">
        <v>64</v>
      </c>
      <c r="O6652" s="167">
        <v>44634</v>
      </c>
      <c r="P6652" s="14">
        <v>-1.1000000000000001</v>
      </c>
      <c r="Q6652" s="14">
        <f t="shared" si="215"/>
        <v>18.100000000000001</v>
      </c>
      <c r="R6652" s="169">
        <f t="shared" si="216"/>
        <v>19.166666666666668</v>
      </c>
    </row>
    <row r="6653" spans="13:18" x14ac:dyDescent="0.2">
      <c r="M6653" s="168" t="s">
        <v>63</v>
      </c>
      <c r="N6653" s="14" t="s">
        <v>64</v>
      </c>
      <c r="O6653" s="167">
        <v>44635</v>
      </c>
      <c r="P6653" s="14">
        <v>-1.3</v>
      </c>
      <c r="Q6653" s="14">
        <f t="shared" si="215"/>
        <v>18.3</v>
      </c>
      <c r="R6653" s="169">
        <f t="shared" si="216"/>
        <v>18.400000000000002</v>
      </c>
    </row>
    <row r="6654" spans="13:18" x14ac:dyDescent="0.2">
      <c r="M6654" s="168" t="s">
        <v>63</v>
      </c>
      <c r="N6654" s="14" t="s">
        <v>64</v>
      </c>
      <c r="O6654" s="167">
        <v>44636</v>
      </c>
      <c r="P6654" s="14">
        <v>-0.7</v>
      </c>
      <c r="Q6654" s="14">
        <f t="shared" si="215"/>
        <v>17.7</v>
      </c>
      <c r="R6654" s="169">
        <f t="shared" si="216"/>
        <v>18.033333333333335</v>
      </c>
    </row>
    <row r="6655" spans="13:18" x14ac:dyDescent="0.2">
      <c r="M6655" s="168" t="s">
        <v>63</v>
      </c>
      <c r="N6655" s="14" t="s">
        <v>64</v>
      </c>
      <c r="O6655" s="167">
        <v>44637</v>
      </c>
      <c r="P6655" s="14">
        <v>1.7</v>
      </c>
      <c r="Q6655" s="14">
        <f t="shared" si="215"/>
        <v>15.3</v>
      </c>
      <c r="R6655" s="169">
        <f t="shared" si="216"/>
        <v>17.099999999999998</v>
      </c>
    </row>
    <row r="6656" spans="13:18" x14ac:dyDescent="0.2">
      <c r="M6656" s="168" t="s">
        <v>63</v>
      </c>
      <c r="N6656" s="14" t="s">
        <v>64</v>
      </c>
      <c r="O6656" s="167">
        <v>44638</v>
      </c>
      <c r="P6656" s="14">
        <v>3</v>
      </c>
      <c r="Q6656" s="14">
        <f t="shared" si="215"/>
        <v>14</v>
      </c>
      <c r="R6656" s="169">
        <f t="shared" si="216"/>
        <v>15.666666666666666</v>
      </c>
    </row>
    <row r="6657" spans="13:18" x14ac:dyDescent="0.2">
      <c r="M6657" s="168" t="s">
        <v>63</v>
      </c>
      <c r="N6657" s="14" t="s">
        <v>64</v>
      </c>
      <c r="O6657" s="167">
        <v>44639</v>
      </c>
      <c r="P6657" s="14">
        <v>2.8</v>
      </c>
      <c r="Q6657" s="14">
        <f t="shared" si="215"/>
        <v>14.2</v>
      </c>
      <c r="R6657" s="169">
        <f t="shared" si="216"/>
        <v>14.5</v>
      </c>
    </row>
    <row r="6658" spans="13:18" x14ac:dyDescent="0.2">
      <c r="M6658" s="168" t="s">
        <v>63</v>
      </c>
      <c r="N6658" s="14" t="s">
        <v>64</v>
      </c>
      <c r="O6658" s="167">
        <v>44640</v>
      </c>
      <c r="P6658" s="14">
        <v>2.2999999999999998</v>
      </c>
      <c r="Q6658" s="14">
        <f t="shared" si="215"/>
        <v>14.7</v>
      </c>
      <c r="R6658" s="169">
        <f t="shared" si="216"/>
        <v>14.299999999999999</v>
      </c>
    </row>
    <row r="6659" spans="13:18" x14ac:dyDescent="0.2">
      <c r="M6659" s="168" t="s">
        <v>63</v>
      </c>
      <c r="N6659" s="14" t="s">
        <v>64</v>
      </c>
      <c r="O6659" s="167">
        <v>44641</v>
      </c>
      <c r="P6659" s="14">
        <v>1.1000000000000001</v>
      </c>
      <c r="Q6659" s="14">
        <f t="shared" si="215"/>
        <v>15.9</v>
      </c>
      <c r="R6659" s="169">
        <f t="shared" si="216"/>
        <v>14.933333333333332</v>
      </c>
    </row>
    <row r="6660" spans="13:18" x14ac:dyDescent="0.2">
      <c r="M6660" s="168" t="s">
        <v>63</v>
      </c>
      <c r="N6660" s="14" t="s">
        <v>64</v>
      </c>
      <c r="O6660" s="167">
        <v>44642</v>
      </c>
      <c r="P6660" s="14">
        <v>1.7</v>
      </c>
      <c r="Q6660" s="14">
        <f t="shared" si="215"/>
        <v>15.3</v>
      </c>
      <c r="R6660" s="169">
        <f t="shared" si="216"/>
        <v>15.300000000000002</v>
      </c>
    </row>
    <row r="6661" spans="13:18" x14ac:dyDescent="0.2">
      <c r="M6661" s="168" t="s">
        <v>63</v>
      </c>
      <c r="N6661" s="14" t="s">
        <v>64</v>
      </c>
      <c r="O6661" s="167">
        <v>44643</v>
      </c>
      <c r="P6661" s="14">
        <v>1.9</v>
      </c>
      <c r="Q6661" s="14">
        <f t="shared" si="215"/>
        <v>15.1</v>
      </c>
      <c r="R6661" s="169">
        <f t="shared" si="216"/>
        <v>15.433333333333335</v>
      </c>
    </row>
    <row r="6662" spans="13:18" x14ac:dyDescent="0.2">
      <c r="M6662" s="168" t="s">
        <v>63</v>
      </c>
      <c r="N6662" s="14" t="s">
        <v>64</v>
      </c>
      <c r="O6662" s="167">
        <v>44644</v>
      </c>
      <c r="P6662" s="14">
        <v>4.0999999999999996</v>
      </c>
      <c r="Q6662" s="14">
        <f t="shared" si="215"/>
        <v>12.9</v>
      </c>
      <c r="R6662" s="169">
        <f t="shared" si="216"/>
        <v>14.433333333333332</v>
      </c>
    </row>
    <row r="6663" spans="13:18" x14ac:dyDescent="0.2">
      <c r="M6663" s="168" t="s">
        <v>63</v>
      </c>
      <c r="N6663" s="14" t="s">
        <v>64</v>
      </c>
      <c r="O6663" s="167">
        <v>44645</v>
      </c>
      <c r="P6663" s="14">
        <v>8.4</v>
      </c>
      <c r="Q6663" s="14">
        <f t="shared" si="215"/>
        <v>8.6</v>
      </c>
      <c r="R6663" s="169">
        <f t="shared" si="216"/>
        <v>12.200000000000001</v>
      </c>
    </row>
    <row r="6664" spans="13:18" x14ac:dyDescent="0.2">
      <c r="M6664" s="168" t="s">
        <v>63</v>
      </c>
      <c r="N6664" s="14" t="s">
        <v>64</v>
      </c>
      <c r="O6664" s="167">
        <v>44646</v>
      </c>
      <c r="P6664" s="14">
        <v>3.8</v>
      </c>
      <c r="Q6664" s="14">
        <f t="shared" si="215"/>
        <v>13.2</v>
      </c>
      <c r="R6664" s="169">
        <f t="shared" si="216"/>
        <v>11.566666666666668</v>
      </c>
    </row>
    <row r="6665" spans="13:18" x14ac:dyDescent="0.2">
      <c r="M6665" s="168" t="s">
        <v>63</v>
      </c>
      <c r="N6665" s="14" t="s">
        <v>64</v>
      </c>
      <c r="O6665" s="167">
        <v>44647</v>
      </c>
      <c r="P6665" s="14">
        <v>4.5</v>
      </c>
      <c r="Q6665" s="14">
        <f t="shared" si="215"/>
        <v>12.5</v>
      </c>
      <c r="R6665" s="169">
        <f t="shared" si="216"/>
        <v>11.433333333333332</v>
      </c>
    </row>
    <row r="6666" spans="13:18" x14ac:dyDescent="0.2">
      <c r="M6666" s="168" t="s">
        <v>63</v>
      </c>
      <c r="N6666" s="14" t="s">
        <v>64</v>
      </c>
      <c r="O6666" s="167">
        <v>44648</v>
      </c>
      <c r="P6666" s="14">
        <v>5.6</v>
      </c>
      <c r="Q6666" s="14">
        <f t="shared" si="215"/>
        <v>11.4</v>
      </c>
      <c r="R6666" s="169">
        <f t="shared" si="216"/>
        <v>12.366666666666667</v>
      </c>
    </row>
    <row r="6667" spans="13:18" x14ac:dyDescent="0.2">
      <c r="M6667" s="168" t="s">
        <v>63</v>
      </c>
      <c r="N6667" s="14" t="s">
        <v>64</v>
      </c>
      <c r="O6667" s="167">
        <v>44649</v>
      </c>
      <c r="P6667" s="14">
        <v>-0.4</v>
      </c>
      <c r="Q6667" s="14">
        <f t="shared" si="215"/>
        <v>17.399999999999999</v>
      </c>
      <c r="R6667" s="169">
        <f t="shared" si="216"/>
        <v>13.766666666666666</v>
      </c>
    </row>
    <row r="6668" spans="13:18" x14ac:dyDescent="0.2">
      <c r="M6668" s="168" t="s">
        <v>63</v>
      </c>
      <c r="N6668" s="14" t="s">
        <v>64</v>
      </c>
      <c r="O6668" s="167">
        <v>44650</v>
      </c>
      <c r="P6668" s="14">
        <v>-2.1</v>
      </c>
      <c r="Q6668" s="14">
        <f t="shared" si="215"/>
        <v>19.100000000000001</v>
      </c>
      <c r="R6668" s="169">
        <f t="shared" si="216"/>
        <v>15.966666666666667</v>
      </c>
    </row>
    <row r="6669" spans="13:18" x14ac:dyDescent="0.2">
      <c r="M6669" s="168" t="s">
        <v>63</v>
      </c>
      <c r="N6669" s="14" t="s">
        <v>64</v>
      </c>
      <c r="O6669" s="167">
        <v>44651</v>
      </c>
      <c r="P6669" s="14">
        <v>-1.5</v>
      </c>
      <c r="Q6669" s="14">
        <f t="shared" ref="Q6669:Q6732" si="217">IF($D$45&gt;P6669,$D$45-P6669,0)</f>
        <v>18.5</v>
      </c>
      <c r="R6669" s="169">
        <f t="shared" si="216"/>
        <v>18.333333333333332</v>
      </c>
    </row>
    <row r="6670" spans="13:18" x14ac:dyDescent="0.2">
      <c r="M6670" s="168" t="s">
        <v>63</v>
      </c>
      <c r="N6670" s="14" t="s">
        <v>64</v>
      </c>
      <c r="O6670" s="167">
        <v>44652</v>
      </c>
      <c r="P6670" s="14">
        <v>-2.4</v>
      </c>
      <c r="Q6670" s="14">
        <f t="shared" si="217"/>
        <v>19.399999999999999</v>
      </c>
      <c r="R6670" s="169">
        <f t="shared" si="216"/>
        <v>19</v>
      </c>
    </row>
    <row r="6671" spans="13:18" x14ac:dyDescent="0.2">
      <c r="M6671" s="168" t="s">
        <v>63</v>
      </c>
      <c r="N6671" s="14" t="s">
        <v>64</v>
      </c>
      <c r="O6671" s="167">
        <v>44653</v>
      </c>
      <c r="P6671" s="14">
        <v>0.2</v>
      </c>
      <c r="Q6671" s="14">
        <f t="shared" si="217"/>
        <v>16.8</v>
      </c>
      <c r="R6671" s="169">
        <f t="shared" ref="R6671:R6734" si="218">AVERAGE(Q6669:Q6671)</f>
        <v>18.233333333333334</v>
      </c>
    </row>
    <row r="6672" spans="13:18" x14ac:dyDescent="0.2">
      <c r="M6672" s="168" t="s">
        <v>63</v>
      </c>
      <c r="N6672" s="14" t="s">
        <v>64</v>
      </c>
      <c r="O6672" s="167">
        <v>44654</v>
      </c>
      <c r="P6672" s="14">
        <v>1.3</v>
      </c>
      <c r="Q6672" s="14">
        <f t="shared" si="217"/>
        <v>15.7</v>
      </c>
      <c r="R6672" s="169">
        <f t="shared" si="218"/>
        <v>17.3</v>
      </c>
    </row>
    <row r="6673" spans="13:18" x14ac:dyDescent="0.2">
      <c r="M6673" s="168" t="s">
        <v>63</v>
      </c>
      <c r="N6673" s="14" t="s">
        <v>64</v>
      </c>
      <c r="O6673" s="167">
        <v>44655</v>
      </c>
      <c r="P6673" s="14">
        <v>-0.2</v>
      </c>
      <c r="Q6673" s="14">
        <f t="shared" si="217"/>
        <v>17.2</v>
      </c>
      <c r="R6673" s="169">
        <f t="shared" si="218"/>
        <v>16.566666666666666</v>
      </c>
    </row>
    <row r="6674" spans="13:18" x14ac:dyDescent="0.2">
      <c r="M6674" s="168" t="s">
        <v>63</v>
      </c>
      <c r="N6674" s="14" t="s">
        <v>64</v>
      </c>
      <c r="O6674" s="167">
        <v>44656</v>
      </c>
      <c r="P6674" s="14">
        <v>-2.2000000000000002</v>
      </c>
      <c r="Q6674" s="14">
        <f t="shared" si="217"/>
        <v>19.2</v>
      </c>
      <c r="R6674" s="169">
        <f t="shared" si="218"/>
        <v>17.366666666666664</v>
      </c>
    </row>
    <row r="6675" spans="13:18" x14ac:dyDescent="0.2">
      <c r="M6675" s="168" t="s">
        <v>63</v>
      </c>
      <c r="N6675" s="14" t="s">
        <v>64</v>
      </c>
      <c r="O6675" s="167">
        <v>44657</v>
      </c>
      <c r="P6675" s="14">
        <v>-1.5</v>
      </c>
      <c r="Q6675" s="14">
        <f t="shared" si="217"/>
        <v>18.5</v>
      </c>
      <c r="R6675" s="169">
        <f t="shared" si="218"/>
        <v>18.3</v>
      </c>
    </row>
    <row r="6676" spans="13:18" x14ac:dyDescent="0.2">
      <c r="M6676" s="168" t="s">
        <v>63</v>
      </c>
      <c r="N6676" s="14" t="s">
        <v>64</v>
      </c>
      <c r="O6676" s="167">
        <v>44658</v>
      </c>
      <c r="P6676" s="14">
        <v>-0.1</v>
      </c>
      <c r="Q6676" s="14">
        <f t="shared" si="217"/>
        <v>17.100000000000001</v>
      </c>
      <c r="R6676" s="169">
        <f t="shared" si="218"/>
        <v>18.266666666666669</v>
      </c>
    </row>
    <row r="6677" spans="13:18" x14ac:dyDescent="0.2">
      <c r="M6677" s="168" t="s">
        <v>63</v>
      </c>
      <c r="N6677" s="14" t="s">
        <v>64</v>
      </c>
      <c r="O6677" s="167">
        <v>44659</v>
      </c>
      <c r="P6677" s="14">
        <v>-0.3</v>
      </c>
      <c r="Q6677" s="14">
        <f t="shared" si="217"/>
        <v>17.3</v>
      </c>
      <c r="R6677" s="169">
        <f t="shared" si="218"/>
        <v>17.633333333333336</v>
      </c>
    </row>
    <row r="6678" spans="13:18" x14ac:dyDescent="0.2">
      <c r="M6678" s="168" t="s">
        <v>63</v>
      </c>
      <c r="N6678" s="14" t="s">
        <v>64</v>
      </c>
      <c r="O6678" s="167">
        <v>44660</v>
      </c>
      <c r="P6678" s="14">
        <v>2.9</v>
      </c>
      <c r="Q6678" s="14">
        <f t="shared" si="217"/>
        <v>14.1</v>
      </c>
      <c r="R6678" s="169">
        <f t="shared" si="218"/>
        <v>16.166666666666668</v>
      </c>
    </row>
    <row r="6679" spans="13:18" x14ac:dyDescent="0.2">
      <c r="M6679" s="168" t="s">
        <v>63</v>
      </c>
      <c r="N6679" s="14" t="s">
        <v>64</v>
      </c>
      <c r="O6679" s="167">
        <v>44661</v>
      </c>
      <c r="P6679" s="14">
        <v>6.4</v>
      </c>
      <c r="Q6679" s="14">
        <f t="shared" si="217"/>
        <v>10.6</v>
      </c>
      <c r="R6679" s="169">
        <f t="shared" si="218"/>
        <v>14</v>
      </c>
    </row>
    <row r="6680" spans="13:18" x14ac:dyDescent="0.2">
      <c r="M6680" s="168" t="s">
        <v>63</v>
      </c>
      <c r="N6680" s="14" t="s">
        <v>64</v>
      </c>
      <c r="O6680" s="167">
        <v>44662</v>
      </c>
      <c r="P6680" s="14">
        <v>3.9</v>
      </c>
      <c r="Q6680" s="14">
        <f t="shared" si="217"/>
        <v>13.1</v>
      </c>
      <c r="R6680" s="169">
        <f t="shared" si="218"/>
        <v>12.6</v>
      </c>
    </row>
    <row r="6681" spans="13:18" x14ac:dyDescent="0.2">
      <c r="M6681" s="168" t="s">
        <v>63</v>
      </c>
      <c r="N6681" s="14" t="s">
        <v>64</v>
      </c>
      <c r="O6681" s="167">
        <v>44663</v>
      </c>
      <c r="P6681" s="14">
        <v>2.7</v>
      </c>
      <c r="Q6681" s="14">
        <f t="shared" si="217"/>
        <v>14.3</v>
      </c>
      <c r="R6681" s="169">
        <f t="shared" si="218"/>
        <v>12.666666666666666</v>
      </c>
    </row>
    <row r="6682" spans="13:18" x14ac:dyDescent="0.2">
      <c r="M6682" s="168" t="s">
        <v>63</v>
      </c>
      <c r="N6682" s="14" t="s">
        <v>64</v>
      </c>
      <c r="O6682" s="167">
        <v>44664</v>
      </c>
      <c r="P6682" s="14">
        <v>2.4</v>
      </c>
      <c r="Q6682" s="14">
        <f t="shared" si="217"/>
        <v>14.6</v>
      </c>
      <c r="R6682" s="169">
        <f t="shared" si="218"/>
        <v>14</v>
      </c>
    </row>
    <row r="6683" spans="13:18" x14ac:dyDescent="0.2">
      <c r="M6683" s="168" t="s">
        <v>63</v>
      </c>
      <c r="N6683" s="14" t="s">
        <v>64</v>
      </c>
      <c r="O6683" s="167">
        <v>44665</v>
      </c>
      <c r="P6683" s="14">
        <v>3.8</v>
      </c>
      <c r="Q6683" s="14">
        <f t="shared" si="217"/>
        <v>13.2</v>
      </c>
      <c r="R6683" s="169">
        <f t="shared" si="218"/>
        <v>14.033333333333331</v>
      </c>
    </row>
    <row r="6684" spans="13:18" x14ac:dyDescent="0.2">
      <c r="M6684" s="168" t="s">
        <v>63</v>
      </c>
      <c r="N6684" s="14" t="s">
        <v>64</v>
      </c>
      <c r="O6684" s="167">
        <v>44666</v>
      </c>
      <c r="P6684" s="14">
        <v>5</v>
      </c>
      <c r="Q6684" s="14">
        <f t="shared" si="217"/>
        <v>12</v>
      </c>
      <c r="R6684" s="169">
        <f t="shared" si="218"/>
        <v>13.266666666666666</v>
      </c>
    </row>
    <row r="6685" spans="13:18" x14ac:dyDescent="0.2">
      <c r="M6685" s="168" t="s">
        <v>63</v>
      </c>
      <c r="N6685" s="14" t="s">
        <v>64</v>
      </c>
      <c r="O6685" s="167">
        <v>44667</v>
      </c>
      <c r="P6685" s="14">
        <v>5.8</v>
      </c>
      <c r="Q6685" s="14">
        <f t="shared" si="217"/>
        <v>11.2</v>
      </c>
      <c r="R6685" s="169">
        <f t="shared" si="218"/>
        <v>12.133333333333333</v>
      </c>
    </row>
    <row r="6686" spans="13:18" x14ac:dyDescent="0.2">
      <c r="M6686" s="168" t="s">
        <v>63</v>
      </c>
      <c r="N6686" s="14" t="s">
        <v>64</v>
      </c>
      <c r="O6686" s="167">
        <v>44668</v>
      </c>
      <c r="P6686" s="14">
        <v>7.2</v>
      </c>
      <c r="Q6686" s="14">
        <f t="shared" si="217"/>
        <v>9.8000000000000007</v>
      </c>
      <c r="R6686" s="169">
        <f t="shared" si="218"/>
        <v>11</v>
      </c>
    </row>
    <row r="6687" spans="13:18" x14ac:dyDescent="0.2">
      <c r="M6687" s="168" t="s">
        <v>63</v>
      </c>
      <c r="N6687" s="14" t="s">
        <v>64</v>
      </c>
      <c r="O6687" s="167">
        <v>44669</v>
      </c>
      <c r="P6687" s="14">
        <v>7.6</v>
      </c>
      <c r="Q6687" s="14">
        <f t="shared" si="217"/>
        <v>9.4</v>
      </c>
      <c r="R6687" s="169">
        <f t="shared" si="218"/>
        <v>10.133333333333333</v>
      </c>
    </row>
    <row r="6688" spans="13:18" x14ac:dyDescent="0.2">
      <c r="M6688" s="168" t="s">
        <v>63</v>
      </c>
      <c r="N6688" s="14" t="s">
        <v>64</v>
      </c>
      <c r="O6688" s="167">
        <v>44670</v>
      </c>
      <c r="P6688" s="14">
        <v>8.9</v>
      </c>
      <c r="Q6688" s="14">
        <f t="shared" si="217"/>
        <v>8.1</v>
      </c>
      <c r="R6688" s="169">
        <f t="shared" si="218"/>
        <v>9.1000000000000014</v>
      </c>
    </row>
    <row r="6689" spans="13:18" x14ac:dyDescent="0.2">
      <c r="M6689" s="168" t="s">
        <v>63</v>
      </c>
      <c r="N6689" s="14" t="s">
        <v>64</v>
      </c>
      <c r="O6689" s="167">
        <v>44671</v>
      </c>
      <c r="P6689" s="14">
        <v>10.199999999999999</v>
      </c>
      <c r="Q6689" s="14">
        <f t="shared" si="217"/>
        <v>6.8000000000000007</v>
      </c>
      <c r="R6689" s="169">
        <f t="shared" si="218"/>
        <v>8.1</v>
      </c>
    </row>
    <row r="6690" spans="13:18" x14ac:dyDescent="0.2">
      <c r="M6690" s="168" t="s">
        <v>63</v>
      </c>
      <c r="N6690" s="14" t="s">
        <v>64</v>
      </c>
      <c r="O6690" s="167">
        <v>44672</v>
      </c>
      <c r="P6690" s="14">
        <v>9.9</v>
      </c>
      <c r="Q6690" s="14">
        <f t="shared" si="217"/>
        <v>7.1</v>
      </c>
      <c r="R6690" s="169">
        <f t="shared" si="218"/>
        <v>7.333333333333333</v>
      </c>
    </row>
    <row r="6691" spans="13:18" x14ac:dyDescent="0.2">
      <c r="M6691" s="168" t="s">
        <v>63</v>
      </c>
      <c r="N6691" s="14" t="s">
        <v>64</v>
      </c>
      <c r="O6691" s="167">
        <v>44673</v>
      </c>
      <c r="P6691" s="14">
        <v>10.199999999999999</v>
      </c>
      <c r="Q6691" s="14">
        <f t="shared" si="217"/>
        <v>6.8000000000000007</v>
      </c>
      <c r="R6691" s="169">
        <f t="shared" si="218"/>
        <v>6.9000000000000012</v>
      </c>
    </row>
    <row r="6692" spans="13:18" x14ac:dyDescent="0.2">
      <c r="M6692" s="168" t="s">
        <v>63</v>
      </c>
      <c r="N6692" s="14" t="s">
        <v>64</v>
      </c>
      <c r="O6692" s="167">
        <v>44674</v>
      </c>
      <c r="P6692" s="14">
        <v>6.4</v>
      </c>
      <c r="Q6692" s="14">
        <f t="shared" si="217"/>
        <v>10.6</v>
      </c>
      <c r="R6692" s="169">
        <f t="shared" si="218"/>
        <v>8.1666666666666661</v>
      </c>
    </row>
    <row r="6693" spans="13:18" x14ac:dyDescent="0.2">
      <c r="M6693" s="168" t="s">
        <v>63</v>
      </c>
      <c r="N6693" s="14" t="s">
        <v>64</v>
      </c>
      <c r="O6693" s="167">
        <v>44675</v>
      </c>
      <c r="P6693" s="14">
        <v>6.4</v>
      </c>
      <c r="Q6693" s="14">
        <f t="shared" si="217"/>
        <v>10.6</v>
      </c>
      <c r="R6693" s="169">
        <f t="shared" si="218"/>
        <v>9.3333333333333339</v>
      </c>
    </row>
    <row r="6694" spans="13:18" x14ac:dyDescent="0.2">
      <c r="M6694" s="168" t="s">
        <v>63</v>
      </c>
      <c r="N6694" s="14" t="s">
        <v>64</v>
      </c>
      <c r="O6694" s="167">
        <v>44676</v>
      </c>
      <c r="P6694" s="14">
        <v>7.4</v>
      </c>
      <c r="Q6694" s="14">
        <f t="shared" si="217"/>
        <v>9.6</v>
      </c>
      <c r="R6694" s="169">
        <f t="shared" si="218"/>
        <v>10.266666666666666</v>
      </c>
    </row>
    <row r="6695" spans="13:18" x14ac:dyDescent="0.2">
      <c r="M6695" s="168" t="s">
        <v>63</v>
      </c>
      <c r="N6695" s="14" t="s">
        <v>64</v>
      </c>
      <c r="O6695" s="167">
        <v>44677</v>
      </c>
      <c r="P6695" s="14">
        <v>5.2</v>
      </c>
      <c r="Q6695" s="14">
        <f t="shared" si="217"/>
        <v>11.8</v>
      </c>
      <c r="R6695" s="169">
        <f t="shared" si="218"/>
        <v>10.666666666666666</v>
      </c>
    </row>
    <row r="6696" spans="13:18" x14ac:dyDescent="0.2">
      <c r="M6696" s="168" t="s">
        <v>63</v>
      </c>
      <c r="N6696" s="14" t="s">
        <v>64</v>
      </c>
      <c r="O6696" s="167">
        <v>44678</v>
      </c>
      <c r="P6696" s="14">
        <v>3.4</v>
      </c>
      <c r="Q6696" s="14">
        <f t="shared" si="217"/>
        <v>13.6</v>
      </c>
      <c r="R6696" s="169">
        <f t="shared" si="218"/>
        <v>11.666666666666666</v>
      </c>
    </row>
    <row r="6697" spans="13:18" x14ac:dyDescent="0.2">
      <c r="M6697" s="168" t="s">
        <v>63</v>
      </c>
      <c r="N6697" s="14" t="s">
        <v>64</v>
      </c>
      <c r="O6697" s="167">
        <v>44679</v>
      </c>
      <c r="P6697" s="14">
        <v>5.8</v>
      </c>
      <c r="Q6697" s="14">
        <f t="shared" si="217"/>
        <v>11.2</v>
      </c>
      <c r="R6697" s="169">
        <f t="shared" si="218"/>
        <v>12.199999999999998</v>
      </c>
    </row>
    <row r="6698" spans="13:18" x14ac:dyDescent="0.2">
      <c r="M6698" s="168" t="s">
        <v>63</v>
      </c>
      <c r="N6698" s="14" t="s">
        <v>64</v>
      </c>
      <c r="O6698" s="167">
        <v>44680</v>
      </c>
      <c r="P6698" s="14">
        <v>5.5</v>
      </c>
      <c r="Q6698" s="14">
        <f t="shared" si="217"/>
        <v>11.5</v>
      </c>
      <c r="R6698" s="169">
        <f t="shared" si="218"/>
        <v>12.1</v>
      </c>
    </row>
    <row r="6699" spans="13:18" x14ac:dyDescent="0.2">
      <c r="M6699" s="168" t="s">
        <v>63</v>
      </c>
      <c r="N6699" s="14" t="s">
        <v>64</v>
      </c>
      <c r="O6699" s="167">
        <v>44681</v>
      </c>
      <c r="P6699" s="14">
        <v>7.2</v>
      </c>
      <c r="Q6699" s="14">
        <f t="shared" si="217"/>
        <v>9.8000000000000007</v>
      </c>
      <c r="R6699" s="169">
        <f t="shared" si="218"/>
        <v>10.833333333333334</v>
      </c>
    </row>
    <row r="6700" spans="13:18" x14ac:dyDescent="0.2">
      <c r="M6700" s="168" t="s">
        <v>63</v>
      </c>
      <c r="N6700" s="14" t="s">
        <v>64</v>
      </c>
      <c r="O6700" s="167">
        <v>44682</v>
      </c>
      <c r="P6700" s="14">
        <v>8.9</v>
      </c>
      <c r="Q6700" s="14">
        <f t="shared" si="217"/>
        <v>8.1</v>
      </c>
      <c r="R6700" s="169">
        <f t="shared" si="218"/>
        <v>9.7999999999999989</v>
      </c>
    </row>
    <row r="6701" spans="13:18" x14ac:dyDescent="0.2">
      <c r="M6701" s="168" t="s">
        <v>63</v>
      </c>
      <c r="N6701" s="14" t="s">
        <v>64</v>
      </c>
      <c r="O6701" s="167">
        <v>44683</v>
      </c>
      <c r="P6701" s="14">
        <v>8</v>
      </c>
      <c r="Q6701" s="14">
        <f t="shared" si="217"/>
        <v>9</v>
      </c>
      <c r="R6701" s="169">
        <f t="shared" si="218"/>
        <v>8.9666666666666668</v>
      </c>
    </row>
    <row r="6702" spans="13:18" x14ac:dyDescent="0.2">
      <c r="M6702" s="168" t="s">
        <v>63</v>
      </c>
      <c r="N6702" s="14" t="s">
        <v>64</v>
      </c>
      <c r="O6702" s="167">
        <v>44684</v>
      </c>
      <c r="P6702" s="14">
        <v>5.6</v>
      </c>
      <c r="Q6702" s="14">
        <f t="shared" si="217"/>
        <v>11.4</v>
      </c>
      <c r="R6702" s="169">
        <f t="shared" si="218"/>
        <v>9.5</v>
      </c>
    </row>
    <row r="6703" spans="13:18" x14ac:dyDescent="0.2">
      <c r="M6703" s="168" t="s">
        <v>63</v>
      </c>
      <c r="N6703" s="14" t="s">
        <v>64</v>
      </c>
      <c r="O6703" s="167">
        <v>44685</v>
      </c>
      <c r="P6703" s="14">
        <v>7.2</v>
      </c>
      <c r="Q6703" s="14">
        <f t="shared" si="217"/>
        <v>9.8000000000000007</v>
      </c>
      <c r="R6703" s="169">
        <f t="shared" si="218"/>
        <v>10.066666666666666</v>
      </c>
    </row>
    <row r="6704" spans="13:18" x14ac:dyDescent="0.2">
      <c r="M6704" s="168" t="s">
        <v>63</v>
      </c>
      <c r="N6704" s="14" t="s">
        <v>64</v>
      </c>
      <c r="O6704" s="167">
        <v>44686</v>
      </c>
      <c r="P6704" s="14">
        <v>11.2</v>
      </c>
      <c r="Q6704" s="14">
        <f t="shared" si="217"/>
        <v>5.8000000000000007</v>
      </c>
      <c r="R6704" s="169">
        <f t="shared" si="218"/>
        <v>9.0000000000000018</v>
      </c>
    </row>
    <row r="6705" spans="13:18" x14ac:dyDescent="0.2">
      <c r="M6705" s="168" t="s">
        <v>63</v>
      </c>
      <c r="N6705" s="14" t="s">
        <v>64</v>
      </c>
      <c r="O6705" s="167">
        <v>44687</v>
      </c>
      <c r="P6705" s="14">
        <v>11.4</v>
      </c>
      <c r="Q6705" s="14">
        <f t="shared" si="217"/>
        <v>5.6</v>
      </c>
      <c r="R6705" s="169">
        <f t="shared" si="218"/>
        <v>7.0666666666666673</v>
      </c>
    </row>
    <row r="6706" spans="13:18" x14ac:dyDescent="0.2">
      <c r="M6706" s="168" t="s">
        <v>63</v>
      </c>
      <c r="N6706" s="14" t="s">
        <v>64</v>
      </c>
      <c r="O6706" s="167">
        <v>44688</v>
      </c>
      <c r="P6706" s="14">
        <v>9.9</v>
      </c>
      <c r="Q6706" s="14">
        <f t="shared" si="217"/>
        <v>7.1</v>
      </c>
      <c r="R6706" s="169">
        <f t="shared" si="218"/>
        <v>6.166666666666667</v>
      </c>
    </row>
    <row r="6707" spans="13:18" x14ac:dyDescent="0.2">
      <c r="M6707" s="168" t="s">
        <v>63</v>
      </c>
      <c r="N6707" s="14" t="s">
        <v>64</v>
      </c>
      <c r="O6707" s="167">
        <v>44689</v>
      </c>
      <c r="P6707" s="14">
        <v>6.5</v>
      </c>
      <c r="Q6707" s="14">
        <f t="shared" si="217"/>
        <v>10.5</v>
      </c>
      <c r="R6707" s="169">
        <f t="shared" si="218"/>
        <v>7.7333333333333334</v>
      </c>
    </row>
    <row r="6708" spans="13:18" x14ac:dyDescent="0.2">
      <c r="M6708" s="168" t="s">
        <v>63</v>
      </c>
      <c r="N6708" s="14" t="s">
        <v>64</v>
      </c>
      <c r="O6708" s="167">
        <v>44690</v>
      </c>
      <c r="P6708" s="14">
        <v>11.5</v>
      </c>
      <c r="Q6708" s="14">
        <f t="shared" si="217"/>
        <v>5.5</v>
      </c>
      <c r="R6708" s="169">
        <f t="shared" si="218"/>
        <v>7.7</v>
      </c>
    </row>
    <row r="6709" spans="13:18" x14ac:dyDescent="0.2">
      <c r="M6709" s="168" t="s">
        <v>63</v>
      </c>
      <c r="N6709" s="14" t="s">
        <v>64</v>
      </c>
      <c r="O6709" s="167">
        <v>44693</v>
      </c>
      <c r="P6709" s="14">
        <v>10.9</v>
      </c>
      <c r="Q6709" s="14">
        <f t="shared" si="217"/>
        <v>6.1</v>
      </c>
      <c r="R6709" s="169">
        <f t="shared" si="218"/>
        <v>7.3666666666666671</v>
      </c>
    </row>
    <row r="6710" spans="13:18" x14ac:dyDescent="0.2">
      <c r="M6710" s="168" t="s">
        <v>63</v>
      </c>
      <c r="N6710" s="14" t="s">
        <v>64</v>
      </c>
      <c r="O6710" s="167">
        <v>44694</v>
      </c>
      <c r="P6710" s="14">
        <v>9.5</v>
      </c>
      <c r="Q6710" s="14">
        <f t="shared" si="217"/>
        <v>7.5</v>
      </c>
      <c r="R6710" s="169">
        <f t="shared" si="218"/>
        <v>6.3666666666666671</v>
      </c>
    </row>
    <row r="6711" spans="13:18" x14ac:dyDescent="0.2">
      <c r="M6711" s="168" t="s">
        <v>63</v>
      </c>
      <c r="N6711" s="14" t="s">
        <v>64</v>
      </c>
      <c r="O6711" s="167">
        <v>44695</v>
      </c>
      <c r="P6711" s="14">
        <v>10.7</v>
      </c>
      <c r="Q6711" s="14">
        <f t="shared" si="217"/>
        <v>6.3000000000000007</v>
      </c>
      <c r="R6711" s="169">
        <f t="shared" si="218"/>
        <v>6.6333333333333329</v>
      </c>
    </row>
    <row r="6712" spans="13:18" x14ac:dyDescent="0.2">
      <c r="M6712" s="168" t="s">
        <v>63</v>
      </c>
      <c r="N6712" s="14" t="s">
        <v>64</v>
      </c>
      <c r="O6712" s="167">
        <v>44696</v>
      </c>
      <c r="P6712" s="14">
        <v>10</v>
      </c>
      <c r="Q6712" s="14">
        <f t="shared" si="217"/>
        <v>7</v>
      </c>
      <c r="R6712" s="169">
        <f t="shared" si="218"/>
        <v>6.9333333333333336</v>
      </c>
    </row>
    <row r="6713" spans="13:18" x14ac:dyDescent="0.2">
      <c r="M6713" s="168" t="s">
        <v>63</v>
      </c>
      <c r="N6713" s="14" t="s">
        <v>64</v>
      </c>
      <c r="O6713" s="167">
        <v>44697</v>
      </c>
      <c r="P6713" s="14">
        <v>9.5</v>
      </c>
      <c r="Q6713" s="14">
        <f t="shared" si="217"/>
        <v>7.5</v>
      </c>
      <c r="R6713" s="169">
        <f t="shared" si="218"/>
        <v>6.9333333333333336</v>
      </c>
    </row>
    <row r="6714" spans="13:18" x14ac:dyDescent="0.2">
      <c r="M6714" s="168" t="s">
        <v>63</v>
      </c>
      <c r="N6714" s="14" t="s">
        <v>64</v>
      </c>
      <c r="O6714" s="167">
        <v>44698</v>
      </c>
      <c r="P6714" s="14">
        <v>9.5</v>
      </c>
      <c r="Q6714" s="14">
        <f t="shared" si="217"/>
        <v>7.5</v>
      </c>
      <c r="R6714" s="169">
        <f t="shared" si="218"/>
        <v>7.333333333333333</v>
      </c>
    </row>
    <row r="6715" spans="13:18" x14ac:dyDescent="0.2">
      <c r="M6715" s="168" t="s">
        <v>63</v>
      </c>
      <c r="N6715" s="14" t="s">
        <v>64</v>
      </c>
      <c r="O6715" s="167">
        <v>44699</v>
      </c>
      <c r="P6715" s="14">
        <v>11.2</v>
      </c>
      <c r="Q6715" s="14">
        <f t="shared" si="217"/>
        <v>5.8000000000000007</v>
      </c>
      <c r="R6715" s="169">
        <f t="shared" si="218"/>
        <v>6.9333333333333336</v>
      </c>
    </row>
    <row r="6716" spans="13:18" x14ac:dyDescent="0.2">
      <c r="M6716" s="168" t="s">
        <v>63</v>
      </c>
      <c r="N6716" s="14" t="s">
        <v>64</v>
      </c>
      <c r="O6716" s="167">
        <v>44700</v>
      </c>
      <c r="P6716" s="14">
        <v>12.7</v>
      </c>
      <c r="Q6716" s="14">
        <f t="shared" si="217"/>
        <v>4.3000000000000007</v>
      </c>
      <c r="R6716" s="169">
        <f t="shared" si="218"/>
        <v>5.8666666666666671</v>
      </c>
    </row>
    <row r="6717" spans="13:18" x14ac:dyDescent="0.2">
      <c r="M6717" s="168" t="s">
        <v>63</v>
      </c>
      <c r="N6717" s="14" t="s">
        <v>64</v>
      </c>
      <c r="O6717" s="167">
        <v>44701</v>
      </c>
      <c r="P6717" s="14">
        <v>12.7</v>
      </c>
      <c r="Q6717" s="14">
        <f t="shared" si="217"/>
        <v>4.3000000000000007</v>
      </c>
      <c r="R6717" s="169">
        <f t="shared" si="218"/>
        <v>4.8000000000000007</v>
      </c>
    </row>
    <row r="6718" spans="13:18" x14ac:dyDescent="0.2">
      <c r="M6718" s="168" t="s">
        <v>63</v>
      </c>
      <c r="N6718" s="14" t="s">
        <v>64</v>
      </c>
      <c r="O6718" s="167">
        <v>44702</v>
      </c>
      <c r="P6718" s="14">
        <v>11.1</v>
      </c>
      <c r="Q6718" s="14">
        <f t="shared" si="217"/>
        <v>5.9</v>
      </c>
      <c r="R6718" s="169">
        <f t="shared" si="218"/>
        <v>4.8333333333333339</v>
      </c>
    </row>
    <row r="6719" spans="13:18" x14ac:dyDescent="0.2">
      <c r="M6719" s="168" t="s">
        <v>63</v>
      </c>
      <c r="N6719" s="14" t="s">
        <v>64</v>
      </c>
      <c r="O6719" s="167">
        <v>44703</v>
      </c>
      <c r="P6719" s="14">
        <v>11</v>
      </c>
      <c r="Q6719" s="14">
        <f t="shared" si="217"/>
        <v>6</v>
      </c>
      <c r="R6719" s="169">
        <f t="shared" si="218"/>
        <v>5.4000000000000012</v>
      </c>
    </row>
    <row r="6720" spans="13:18" x14ac:dyDescent="0.2">
      <c r="M6720" s="168" t="s">
        <v>63</v>
      </c>
      <c r="N6720" s="14" t="s">
        <v>64</v>
      </c>
      <c r="O6720" s="167">
        <v>44704</v>
      </c>
      <c r="P6720" s="14">
        <v>11.9</v>
      </c>
      <c r="Q6720" s="14">
        <f t="shared" si="217"/>
        <v>5.0999999999999996</v>
      </c>
      <c r="R6720" s="169">
        <f t="shared" si="218"/>
        <v>5.666666666666667</v>
      </c>
    </row>
    <row r="6721" spans="13:18" x14ac:dyDescent="0.2">
      <c r="M6721" s="168" t="s">
        <v>63</v>
      </c>
      <c r="N6721" s="14" t="s">
        <v>64</v>
      </c>
      <c r="O6721" s="167">
        <v>44705</v>
      </c>
      <c r="P6721" s="14">
        <v>13.1</v>
      </c>
      <c r="Q6721" s="14">
        <f t="shared" si="217"/>
        <v>3.9000000000000004</v>
      </c>
      <c r="R6721" s="169">
        <f t="shared" si="218"/>
        <v>5</v>
      </c>
    </row>
    <row r="6722" spans="13:18" x14ac:dyDescent="0.2">
      <c r="M6722" s="168" t="s">
        <v>63</v>
      </c>
      <c r="N6722" s="14" t="s">
        <v>64</v>
      </c>
      <c r="O6722" s="167">
        <v>44706</v>
      </c>
      <c r="P6722" s="14">
        <v>11.9</v>
      </c>
      <c r="Q6722" s="14">
        <f t="shared" si="217"/>
        <v>5.0999999999999996</v>
      </c>
      <c r="R6722" s="169">
        <f t="shared" si="218"/>
        <v>4.7</v>
      </c>
    </row>
    <row r="6723" spans="13:18" x14ac:dyDescent="0.2">
      <c r="M6723" s="168" t="s">
        <v>63</v>
      </c>
      <c r="N6723" s="14" t="s">
        <v>64</v>
      </c>
      <c r="O6723" s="167">
        <v>44707</v>
      </c>
      <c r="P6723" s="14">
        <v>9.9</v>
      </c>
      <c r="Q6723" s="14">
        <f t="shared" si="217"/>
        <v>7.1</v>
      </c>
      <c r="R6723" s="169">
        <f t="shared" si="218"/>
        <v>5.3666666666666671</v>
      </c>
    </row>
    <row r="6724" spans="13:18" x14ac:dyDescent="0.2">
      <c r="M6724" s="168" t="s">
        <v>63</v>
      </c>
      <c r="N6724" s="14" t="s">
        <v>64</v>
      </c>
      <c r="O6724" s="167">
        <v>44708</v>
      </c>
      <c r="P6724" s="14">
        <v>7.3</v>
      </c>
      <c r="Q6724" s="14">
        <f t="shared" si="217"/>
        <v>9.6999999999999993</v>
      </c>
      <c r="R6724" s="169">
        <f t="shared" si="218"/>
        <v>7.3</v>
      </c>
    </row>
    <row r="6725" spans="13:18" x14ac:dyDescent="0.2">
      <c r="M6725" s="168" t="s">
        <v>63</v>
      </c>
      <c r="N6725" s="14" t="s">
        <v>64</v>
      </c>
      <c r="O6725" s="167">
        <v>44709</v>
      </c>
      <c r="P6725" s="14">
        <v>10.8</v>
      </c>
      <c r="Q6725" s="14">
        <f t="shared" si="217"/>
        <v>6.1999999999999993</v>
      </c>
      <c r="R6725" s="169">
        <f t="shared" si="218"/>
        <v>7.6666666666666652</v>
      </c>
    </row>
    <row r="6726" spans="13:18" x14ac:dyDescent="0.2">
      <c r="M6726" s="168" t="s">
        <v>63</v>
      </c>
      <c r="N6726" s="14" t="s">
        <v>64</v>
      </c>
      <c r="O6726" s="167">
        <v>44710</v>
      </c>
      <c r="P6726" s="14">
        <v>8.3000000000000007</v>
      </c>
      <c r="Q6726" s="14">
        <f t="shared" si="217"/>
        <v>8.6999999999999993</v>
      </c>
      <c r="R6726" s="169">
        <f t="shared" si="218"/>
        <v>8.1999999999999993</v>
      </c>
    </row>
    <row r="6727" spans="13:18" x14ac:dyDescent="0.2">
      <c r="M6727" s="168" t="s">
        <v>63</v>
      </c>
      <c r="N6727" s="14" t="s">
        <v>64</v>
      </c>
      <c r="O6727" s="167">
        <v>44711</v>
      </c>
      <c r="P6727" s="14">
        <v>12.9</v>
      </c>
      <c r="Q6727" s="14">
        <f t="shared" si="217"/>
        <v>4.0999999999999996</v>
      </c>
      <c r="R6727" s="169">
        <f t="shared" si="218"/>
        <v>6.333333333333333</v>
      </c>
    </row>
    <row r="6728" spans="13:18" x14ac:dyDescent="0.2">
      <c r="M6728" s="168" t="s">
        <v>63</v>
      </c>
      <c r="N6728" s="14" t="s">
        <v>64</v>
      </c>
      <c r="O6728" s="167">
        <v>44712</v>
      </c>
      <c r="P6728" s="14">
        <v>10.8</v>
      </c>
      <c r="Q6728" s="14">
        <f t="shared" si="217"/>
        <v>6.1999999999999993</v>
      </c>
      <c r="R6728" s="169">
        <f t="shared" si="218"/>
        <v>6.333333333333333</v>
      </c>
    </row>
    <row r="6729" spans="13:18" x14ac:dyDescent="0.2">
      <c r="M6729" s="168" t="s">
        <v>63</v>
      </c>
      <c r="N6729" s="14" t="s">
        <v>64</v>
      </c>
      <c r="O6729" s="167">
        <v>44713</v>
      </c>
      <c r="P6729" s="14">
        <v>10.9</v>
      </c>
      <c r="Q6729" s="14">
        <f t="shared" si="217"/>
        <v>6.1</v>
      </c>
      <c r="R6729" s="169">
        <f t="shared" si="218"/>
        <v>5.4666666666666659</v>
      </c>
    </row>
    <row r="6730" spans="13:18" x14ac:dyDescent="0.2">
      <c r="M6730" s="168" t="s">
        <v>63</v>
      </c>
      <c r="N6730" s="14" t="s">
        <v>64</v>
      </c>
      <c r="O6730" s="167">
        <v>44714</v>
      </c>
      <c r="P6730" s="14">
        <v>12.8</v>
      </c>
      <c r="Q6730" s="14">
        <f t="shared" si="217"/>
        <v>4.1999999999999993</v>
      </c>
      <c r="R6730" s="169">
        <f t="shared" si="218"/>
        <v>5.5</v>
      </c>
    </row>
    <row r="6731" spans="13:18" x14ac:dyDescent="0.2">
      <c r="M6731" s="168" t="s">
        <v>63</v>
      </c>
      <c r="N6731" s="14" t="s">
        <v>64</v>
      </c>
      <c r="O6731" s="167">
        <v>44715</v>
      </c>
      <c r="P6731" s="14">
        <v>11.6</v>
      </c>
      <c r="Q6731" s="14">
        <f t="shared" si="217"/>
        <v>5.4</v>
      </c>
      <c r="R6731" s="169">
        <f t="shared" si="218"/>
        <v>5.2333333333333334</v>
      </c>
    </row>
    <row r="6732" spans="13:18" x14ac:dyDescent="0.2">
      <c r="M6732" s="168" t="s">
        <v>63</v>
      </c>
      <c r="N6732" s="14" t="s">
        <v>64</v>
      </c>
      <c r="O6732" s="167">
        <v>44716</v>
      </c>
      <c r="P6732" s="14">
        <v>15.1</v>
      </c>
      <c r="Q6732" s="14">
        <f t="shared" si="217"/>
        <v>1.9000000000000004</v>
      </c>
      <c r="R6732" s="169">
        <f t="shared" si="218"/>
        <v>3.8333333333333335</v>
      </c>
    </row>
    <row r="6733" spans="13:18" x14ac:dyDescent="0.2">
      <c r="M6733" s="168" t="s">
        <v>63</v>
      </c>
      <c r="N6733" s="14" t="s">
        <v>64</v>
      </c>
      <c r="O6733" s="167">
        <v>44717</v>
      </c>
      <c r="P6733" s="14">
        <v>15.2</v>
      </c>
      <c r="Q6733" s="14">
        <f t="shared" ref="Q6733:Q6796" si="219">IF($D$45&gt;P6733,$D$45-P6733,0)</f>
        <v>1.8000000000000007</v>
      </c>
      <c r="R6733" s="169">
        <f t="shared" si="218"/>
        <v>3.0333333333333337</v>
      </c>
    </row>
    <row r="6734" spans="13:18" x14ac:dyDescent="0.2">
      <c r="M6734" s="168" t="s">
        <v>63</v>
      </c>
      <c r="N6734" s="14" t="s">
        <v>64</v>
      </c>
      <c r="O6734" s="167">
        <v>44718</v>
      </c>
      <c r="P6734" s="14">
        <v>17.3</v>
      </c>
      <c r="Q6734" s="14">
        <f t="shared" si="219"/>
        <v>0</v>
      </c>
      <c r="R6734" s="169">
        <f t="shared" si="218"/>
        <v>1.2333333333333336</v>
      </c>
    </row>
    <row r="6735" spans="13:18" x14ac:dyDescent="0.2">
      <c r="M6735" s="168" t="s">
        <v>63</v>
      </c>
      <c r="N6735" s="14" t="s">
        <v>64</v>
      </c>
      <c r="O6735" s="167">
        <v>44719</v>
      </c>
      <c r="P6735" s="14">
        <v>16</v>
      </c>
      <c r="Q6735" s="14">
        <f t="shared" si="219"/>
        <v>1</v>
      </c>
      <c r="R6735" s="169">
        <f t="shared" ref="R6735:R6798" si="220">AVERAGE(Q6733:Q6735)</f>
        <v>0.93333333333333357</v>
      </c>
    </row>
    <row r="6736" spans="13:18" x14ac:dyDescent="0.2">
      <c r="M6736" s="168" t="s">
        <v>63</v>
      </c>
      <c r="N6736" s="14" t="s">
        <v>64</v>
      </c>
      <c r="O6736" s="167">
        <v>44720</v>
      </c>
      <c r="P6736" s="14">
        <v>13.8</v>
      </c>
      <c r="Q6736" s="14">
        <f t="shared" si="219"/>
        <v>3.1999999999999993</v>
      </c>
      <c r="R6736" s="169">
        <f t="shared" si="220"/>
        <v>1.3999999999999997</v>
      </c>
    </row>
    <row r="6737" spans="13:18" x14ac:dyDescent="0.2">
      <c r="M6737" s="168" t="s">
        <v>63</v>
      </c>
      <c r="N6737" s="14" t="s">
        <v>64</v>
      </c>
      <c r="O6737" s="167">
        <v>44721</v>
      </c>
      <c r="P6737" s="14">
        <v>15.4</v>
      </c>
      <c r="Q6737" s="14">
        <f t="shared" si="219"/>
        <v>1.5999999999999996</v>
      </c>
      <c r="R6737" s="169">
        <f t="shared" si="220"/>
        <v>1.9333333333333329</v>
      </c>
    </row>
    <row r="6738" spans="13:18" x14ac:dyDescent="0.2">
      <c r="M6738" s="168" t="s">
        <v>63</v>
      </c>
      <c r="N6738" s="14" t="s">
        <v>64</v>
      </c>
      <c r="O6738" s="167">
        <v>44722</v>
      </c>
      <c r="P6738" s="14">
        <v>15.6</v>
      </c>
      <c r="Q6738" s="14">
        <f t="shared" si="219"/>
        <v>1.4000000000000004</v>
      </c>
      <c r="R6738" s="169">
        <f t="shared" si="220"/>
        <v>2.0666666666666664</v>
      </c>
    </row>
    <row r="6739" spans="13:18" x14ac:dyDescent="0.2">
      <c r="M6739" s="168" t="s">
        <v>63</v>
      </c>
      <c r="N6739" s="14" t="s">
        <v>64</v>
      </c>
      <c r="O6739" s="167">
        <v>44723</v>
      </c>
      <c r="P6739" s="14">
        <v>15.5</v>
      </c>
      <c r="Q6739" s="14">
        <f t="shared" si="219"/>
        <v>1.5</v>
      </c>
      <c r="R6739" s="169">
        <f t="shared" si="220"/>
        <v>1.5</v>
      </c>
    </row>
    <row r="6740" spans="13:18" x14ac:dyDescent="0.2">
      <c r="M6740" s="168" t="s">
        <v>63</v>
      </c>
      <c r="N6740" s="14" t="s">
        <v>64</v>
      </c>
      <c r="O6740" s="167">
        <v>44724</v>
      </c>
      <c r="P6740" s="14">
        <v>13.4</v>
      </c>
      <c r="Q6740" s="14">
        <f t="shared" si="219"/>
        <v>3.5999999999999996</v>
      </c>
      <c r="R6740" s="169">
        <f t="shared" si="220"/>
        <v>2.1666666666666665</v>
      </c>
    </row>
    <row r="6741" spans="13:18" x14ac:dyDescent="0.2">
      <c r="M6741" s="168" t="s">
        <v>63</v>
      </c>
      <c r="N6741" s="14" t="s">
        <v>64</v>
      </c>
      <c r="O6741" s="167">
        <v>44725</v>
      </c>
      <c r="P6741" s="14">
        <v>14.3</v>
      </c>
      <c r="Q6741" s="14">
        <f t="shared" si="219"/>
        <v>2.6999999999999993</v>
      </c>
      <c r="R6741" s="169">
        <f t="shared" si="220"/>
        <v>2.5999999999999996</v>
      </c>
    </row>
    <row r="6742" spans="13:18" x14ac:dyDescent="0.2">
      <c r="M6742" s="168" t="s">
        <v>63</v>
      </c>
      <c r="N6742" s="14" t="s">
        <v>64</v>
      </c>
      <c r="O6742" s="167">
        <v>44726</v>
      </c>
      <c r="P6742" s="14">
        <v>15.4</v>
      </c>
      <c r="Q6742" s="14">
        <f t="shared" si="219"/>
        <v>1.5999999999999996</v>
      </c>
      <c r="R6742" s="169">
        <f t="shared" si="220"/>
        <v>2.6333333333333329</v>
      </c>
    </row>
    <row r="6743" spans="13:18" x14ac:dyDescent="0.2">
      <c r="M6743" s="168" t="s">
        <v>63</v>
      </c>
      <c r="N6743" s="14" t="s">
        <v>64</v>
      </c>
      <c r="O6743" s="167">
        <v>44727</v>
      </c>
      <c r="P6743" s="14">
        <v>16.7</v>
      </c>
      <c r="Q6743" s="14">
        <f t="shared" si="219"/>
        <v>0.30000000000000071</v>
      </c>
      <c r="R6743" s="169">
        <f t="shared" si="220"/>
        <v>1.5333333333333332</v>
      </c>
    </row>
    <row r="6744" spans="13:18" x14ac:dyDescent="0.2">
      <c r="M6744" s="168" t="s">
        <v>63</v>
      </c>
      <c r="N6744" s="14" t="s">
        <v>64</v>
      </c>
      <c r="O6744" s="167">
        <v>44728</v>
      </c>
      <c r="P6744" s="14">
        <v>16.2</v>
      </c>
      <c r="Q6744" s="14">
        <f t="shared" si="219"/>
        <v>0.80000000000000071</v>
      </c>
      <c r="R6744" s="169">
        <f t="shared" si="220"/>
        <v>0.90000000000000036</v>
      </c>
    </row>
    <row r="6745" spans="13:18" x14ac:dyDescent="0.2">
      <c r="M6745" s="168" t="s">
        <v>63</v>
      </c>
      <c r="N6745" s="14" t="s">
        <v>64</v>
      </c>
      <c r="O6745" s="167">
        <v>44735</v>
      </c>
      <c r="P6745" s="14">
        <v>19.5</v>
      </c>
      <c r="Q6745" s="14">
        <f t="shared" si="219"/>
        <v>0</v>
      </c>
      <c r="R6745" s="169">
        <f t="shared" si="220"/>
        <v>0.36666666666666714</v>
      </c>
    </row>
    <row r="6746" spans="13:18" x14ac:dyDescent="0.2">
      <c r="M6746" s="168" t="s">
        <v>63</v>
      </c>
      <c r="N6746" s="14" t="s">
        <v>64</v>
      </c>
      <c r="O6746" s="167">
        <v>44736</v>
      </c>
      <c r="P6746" s="14">
        <v>19.8</v>
      </c>
      <c r="Q6746" s="14">
        <f t="shared" si="219"/>
        <v>0</v>
      </c>
      <c r="R6746" s="169">
        <f t="shared" si="220"/>
        <v>0.26666666666666689</v>
      </c>
    </row>
    <row r="6747" spans="13:18" x14ac:dyDescent="0.2">
      <c r="M6747" s="168" t="s">
        <v>63</v>
      </c>
      <c r="N6747" s="14" t="s">
        <v>64</v>
      </c>
      <c r="O6747" s="167">
        <v>44737</v>
      </c>
      <c r="P6747" s="14">
        <v>22.3</v>
      </c>
      <c r="Q6747" s="14">
        <f t="shared" si="219"/>
        <v>0</v>
      </c>
      <c r="R6747" s="169">
        <f t="shared" si="220"/>
        <v>0</v>
      </c>
    </row>
    <row r="6748" spans="13:18" x14ac:dyDescent="0.2">
      <c r="M6748" s="168" t="s">
        <v>63</v>
      </c>
      <c r="N6748" s="14" t="s">
        <v>64</v>
      </c>
      <c r="O6748" s="167">
        <v>44738</v>
      </c>
      <c r="P6748" s="14">
        <v>20.8</v>
      </c>
      <c r="Q6748" s="14">
        <f t="shared" si="219"/>
        <v>0</v>
      </c>
      <c r="R6748" s="169">
        <f t="shared" si="220"/>
        <v>0</v>
      </c>
    </row>
    <row r="6749" spans="13:18" x14ac:dyDescent="0.2">
      <c r="M6749" s="168" t="s">
        <v>63</v>
      </c>
      <c r="N6749" s="14" t="s">
        <v>64</v>
      </c>
      <c r="O6749" s="167">
        <v>44739</v>
      </c>
      <c r="P6749" s="14">
        <v>19.5</v>
      </c>
      <c r="Q6749" s="14">
        <f t="shared" si="219"/>
        <v>0</v>
      </c>
      <c r="R6749" s="169">
        <f t="shared" si="220"/>
        <v>0</v>
      </c>
    </row>
    <row r="6750" spans="13:18" x14ac:dyDescent="0.2">
      <c r="M6750" s="168" t="s">
        <v>63</v>
      </c>
      <c r="N6750" s="14" t="s">
        <v>64</v>
      </c>
      <c r="O6750" s="167">
        <v>44740</v>
      </c>
      <c r="P6750" s="14">
        <v>17.399999999999999</v>
      </c>
      <c r="Q6750" s="14">
        <f t="shared" si="219"/>
        <v>0</v>
      </c>
      <c r="R6750" s="169">
        <f t="shared" si="220"/>
        <v>0</v>
      </c>
    </row>
    <row r="6751" spans="13:18" x14ac:dyDescent="0.2">
      <c r="M6751" s="168" t="s">
        <v>63</v>
      </c>
      <c r="N6751" s="14" t="s">
        <v>64</v>
      </c>
      <c r="O6751" s="167">
        <v>44741</v>
      </c>
      <c r="P6751" s="14">
        <v>18.5</v>
      </c>
      <c r="Q6751" s="14">
        <f t="shared" si="219"/>
        <v>0</v>
      </c>
      <c r="R6751" s="169">
        <f t="shared" si="220"/>
        <v>0</v>
      </c>
    </row>
    <row r="6752" spans="13:18" x14ac:dyDescent="0.2">
      <c r="M6752" s="168" t="s">
        <v>63</v>
      </c>
      <c r="N6752" s="14" t="s">
        <v>64</v>
      </c>
      <c r="O6752" s="167">
        <v>44742</v>
      </c>
      <c r="P6752" s="14">
        <v>21.1</v>
      </c>
      <c r="Q6752" s="14">
        <f t="shared" si="219"/>
        <v>0</v>
      </c>
      <c r="R6752" s="169">
        <f t="shared" si="220"/>
        <v>0</v>
      </c>
    </row>
    <row r="6753" spans="13:18" x14ac:dyDescent="0.2">
      <c r="M6753" s="168" t="s">
        <v>63</v>
      </c>
      <c r="N6753" s="14" t="s">
        <v>64</v>
      </c>
      <c r="O6753" s="167">
        <v>44743</v>
      </c>
      <c r="P6753" s="14">
        <v>21.2</v>
      </c>
      <c r="Q6753" s="14">
        <f t="shared" si="219"/>
        <v>0</v>
      </c>
      <c r="R6753" s="169">
        <f t="shared" si="220"/>
        <v>0</v>
      </c>
    </row>
    <row r="6754" spans="13:18" x14ac:dyDescent="0.2">
      <c r="M6754" s="168" t="s">
        <v>63</v>
      </c>
      <c r="N6754" s="14" t="s">
        <v>64</v>
      </c>
      <c r="O6754" s="167">
        <v>44744</v>
      </c>
      <c r="P6754" s="14">
        <v>17.399999999999999</v>
      </c>
      <c r="Q6754" s="14">
        <f t="shared" si="219"/>
        <v>0</v>
      </c>
      <c r="R6754" s="169">
        <f t="shared" si="220"/>
        <v>0</v>
      </c>
    </row>
    <row r="6755" spans="13:18" x14ac:dyDescent="0.2">
      <c r="M6755" s="168" t="s">
        <v>63</v>
      </c>
      <c r="N6755" s="14" t="s">
        <v>64</v>
      </c>
      <c r="O6755" s="167">
        <v>44745</v>
      </c>
      <c r="P6755" s="14">
        <v>15.6</v>
      </c>
      <c r="Q6755" s="14">
        <f t="shared" si="219"/>
        <v>1.4000000000000004</v>
      </c>
      <c r="R6755" s="169">
        <f t="shared" si="220"/>
        <v>0.46666666666666679</v>
      </c>
    </row>
    <row r="6756" spans="13:18" x14ac:dyDescent="0.2">
      <c r="M6756" s="168" t="s">
        <v>63</v>
      </c>
      <c r="N6756" s="14" t="s">
        <v>64</v>
      </c>
      <c r="O6756" s="167">
        <v>44746</v>
      </c>
      <c r="P6756" s="14">
        <v>14.6</v>
      </c>
      <c r="Q6756" s="14">
        <f t="shared" si="219"/>
        <v>2.4000000000000004</v>
      </c>
      <c r="R6756" s="169">
        <f t="shared" si="220"/>
        <v>1.2666666666666668</v>
      </c>
    </row>
    <row r="6757" spans="13:18" x14ac:dyDescent="0.2">
      <c r="M6757" s="168" t="s">
        <v>63</v>
      </c>
      <c r="N6757" s="14" t="s">
        <v>64</v>
      </c>
      <c r="O6757" s="167">
        <v>44747</v>
      </c>
      <c r="P6757" s="14">
        <v>15.3</v>
      </c>
      <c r="Q6757" s="14">
        <f t="shared" si="219"/>
        <v>1.6999999999999993</v>
      </c>
      <c r="R6757" s="169">
        <f t="shared" si="220"/>
        <v>1.8333333333333333</v>
      </c>
    </row>
    <row r="6758" spans="13:18" x14ac:dyDescent="0.2">
      <c r="M6758" s="168" t="s">
        <v>63</v>
      </c>
      <c r="N6758" s="14" t="s">
        <v>64</v>
      </c>
      <c r="O6758" s="167">
        <v>44748</v>
      </c>
      <c r="P6758" s="14">
        <v>13.9</v>
      </c>
      <c r="Q6758" s="14">
        <f t="shared" si="219"/>
        <v>3.0999999999999996</v>
      </c>
      <c r="R6758" s="169">
        <f t="shared" si="220"/>
        <v>2.4</v>
      </c>
    </row>
    <row r="6759" spans="13:18" x14ac:dyDescent="0.2">
      <c r="M6759" s="168" t="s">
        <v>63</v>
      </c>
      <c r="N6759" s="14" t="s">
        <v>64</v>
      </c>
      <c r="O6759" s="167">
        <v>44749</v>
      </c>
      <c r="P6759" s="14">
        <v>15.8</v>
      </c>
      <c r="Q6759" s="14">
        <f t="shared" si="219"/>
        <v>1.1999999999999993</v>
      </c>
      <c r="R6759" s="169">
        <f t="shared" si="220"/>
        <v>1.9999999999999993</v>
      </c>
    </row>
    <row r="6760" spans="13:18" x14ac:dyDescent="0.2">
      <c r="M6760" s="168" t="s">
        <v>63</v>
      </c>
      <c r="N6760" s="14" t="s">
        <v>64</v>
      </c>
      <c r="O6760" s="167">
        <v>44750</v>
      </c>
      <c r="P6760" s="14">
        <v>16</v>
      </c>
      <c r="Q6760" s="14">
        <f t="shared" si="219"/>
        <v>1</v>
      </c>
      <c r="R6760" s="169">
        <f t="shared" si="220"/>
        <v>1.7666666666666664</v>
      </c>
    </row>
    <row r="6761" spans="13:18" x14ac:dyDescent="0.2">
      <c r="M6761" s="168" t="s">
        <v>63</v>
      </c>
      <c r="N6761" s="14" t="s">
        <v>64</v>
      </c>
      <c r="O6761" s="167">
        <v>44751</v>
      </c>
      <c r="P6761" s="14">
        <v>14.9</v>
      </c>
      <c r="Q6761" s="14">
        <f t="shared" si="219"/>
        <v>2.0999999999999996</v>
      </c>
      <c r="R6761" s="169">
        <f t="shared" si="220"/>
        <v>1.4333333333333329</v>
      </c>
    </row>
    <row r="6762" spans="13:18" x14ac:dyDescent="0.2">
      <c r="M6762" s="168" t="s">
        <v>63</v>
      </c>
      <c r="N6762" s="14" t="s">
        <v>64</v>
      </c>
      <c r="O6762" s="167">
        <v>44752</v>
      </c>
      <c r="P6762" s="14">
        <v>15.1</v>
      </c>
      <c r="Q6762" s="14">
        <f t="shared" si="219"/>
        <v>1.9000000000000004</v>
      </c>
      <c r="R6762" s="169">
        <f t="shared" si="220"/>
        <v>1.6666666666666667</v>
      </c>
    </row>
    <row r="6763" spans="13:18" x14ac:dyDescent="0.2">
      <c r="M6763" s="168" t="s">
        <v>63</v>
      </c>
      <c r="N6763" s="14" t="s">
        <v>64</v>
      </c>
      <c r="O6763" s="167">
        <v>44753</v>
      </c>
      <c r="P6763" s="14">
        <v>16.3</v>
      </c>
      <c r="Q6763" s="14">
        <f t="shared" si="219"/>
        <v>0.69999999999999929</v>
      </c>
      <c r="R6763" s="169">
        <f t="shared" si="220"/>
        <v>1.5666666666666664</v>
      </c>
    </row>
    <row r="6764" spans="13:18" x14ac:dyDescent="0.2">
      <c r="M6764" s="168" t="s">
        <v>63</v>
      </c>
      <c r="N6764" s="14" t="s">
        <v>64</v>
      </c>
      <c r="O6764" s="167">
        <v>44754</v>
      </c>
      <c r="P6764" s="14">
        <v>18.2</v>
      </c>
      <c r="Q6764" s="14">
        <f t="shared" si="219"/>
        <v>0</v>
      </c>
      <c r="R6764" s="169">
        <f t="shared" si="220"/>
        <v>0.86666666666666659</v>
      </c>
    </row>
    <row r="6765" spans="13:18" x14ac:dyDescent="0.2">
      <c r="M6765" s="168" t="s">
        <v>63</v>
      </c>
      <c r="N6765" s="14" t="s">
        <v>64</v>
      </c>
      <c r="O6765" s="167">
        <v>44755</v>
      </c>
      <c r="P6765" s="14">
        <v>17.5</v>
      </c>
      <c r="Q6765" s="14">
        <f t="shared" si="219"/>
        <v>0</v>
      </c>
      <c r="R6765" s="169">
        <f t="shared" si="220"/>
        <v>0.23333333333333309</v>
      </c>
    </row>
    <row r="6766" spans="13:18" x14ac:dyDescent="0.2">
      <c r="M6766" s="168" t="s">
        <v>63</v>
      </c>
      <c r="N6766" s="14" t="s">
        <v>64</v>
      </c>
      <c r="O6766" s="167">
        <v>44756</v>
      </c>
      <c r="P6766" s="14">
        <v>12.4</v>
      </c>
      <c r="Q6766" s="14">
        <f t="shared" si="219"/>
        <v>4.5999999999999996</v>
      </c>
      <c r="R6766" s="169">
        <f t="shared" si="220"/>
        <v>1.5333333333333332</v>
      </c>
    </row>
    <row r="6767" spans="13:18" x14ac:dyDescent="0.2">
      <c r="M6767" s="168" t="s">
        <v>63</v>
      </c>
      <c r="N6767" s="14" t="s">
        <v>64</v>
      </c>
      <c r="O6767" s="167">
        <v>44757</v>
      </c>
      <c r="P6767" s="14">
        <v>13.2</v>
      </c>
      <c r="Q6767" s="14">
        <f t="shared" si="219"/>
        <v>3.8000000000000007</v>
      </c>
      <c r="R6767" s="169">
        <f t="shared" si="220"/>
        <v>2.8000000000000003</v>
      </c>
    </row>
    <row r="6768" spans="13:18" x14ac:dyDescent="0.2">
      <c r="M6768" s="168" t="s">
        <v>63</v>
      </c>
      <c r="N6768" s="14" t="s">
        <v>64</v>
      </c>
      <c r="O6768" s="167">
        <v>44758</v>
      </c>
      <c r="P6768" s="14">
        <v>14.3</v>
      </c>
      <c r="Q6768" s="14">
        <f t="shared" si="219"/>
        <v>2.6999999999999993</v>
      </c>
      <c r="R6768" s="169">
        <f t="shared" si="220"/>
        <v>3.6999999999999997</v>
      </c>
    </row>
    <row r="6769" spans="13:18" x14ac:dyDescent="0.2">
      <c r="M6769" s="168" t="s">
        <v>63</v>
      </c>
      <c r="N6769" s="14" t="s">
        <v>64</v>
      </c>
      <c r="O6769" s="167">
        <v>44759</v>
      </c>
      <c r="P6769" s="14">
        <v>14.4</v>
      </c>
      <c r="Q6769" s="14">
        <f t="shared" si="219"/>
        <v>2.5999999999999996</v>
      </c>
      <c r="R6769" s="169">
        <f t="shared" si="220"/>
        <v>3.0333333333333332</v>
      </c>
    </row>
    <row r="6770" spans="13:18" x14ac:dyDescent="0.2">
      <c r="M6770" s="168" t="s">
        <v>63</v>
      </c>
      <c r="N6770" s="14" t="s">
        <v>64</v>
      </c>
      <c r="O6770" s="167">
        <v>44760</v>
      </c>
      <c r="P6770" s="14">
        <v>16.399999999999999</v>
      </c>
      <c r="Q6770" s="14">
        <f t="shared" si="219"/>
        <v>0.60000000000000142</v>
      </c>
      <c r="R6770" s="169">
        <f t="shared" si="220"/>
        <v>1.9666666666666668</v>
      </c>
    </row>
    <row r="6771" spans="13:18" x14ac:dyDescent="0.2">
      <c r="M6771" s="168" t="s">
        <v>63</v>
      </c>
      <c r="N6771" s="14" t="s">
        <v>64</v>
      </c>
      <c r="O6771" s="167">
        <v>44761</v>
      </c>
      <c r="P6771" s="14">
        <v>19.100000000000001</v>
      </c>
      <c r="Q6771" s="14">
        <f t="shared" si="219"/>
        <v>0</v>
      </c>
      <c r="R6771" s="169">
        <f t="shared" si="220"/>
        <v>1.0666666666666671</v>
      </c>
    </row>
    <row r="6772" spans="13:18" x14ac:dyDescent="0.2">
      <c r="M6772" s="168" t="s">
        <v>63</v>
      </c>
      <c r="N6772" s="14" t="s">
        <v>64</v>
      </c>
      <c r="O6772" s="167">
        <v>44762</v>
      </c>
      <c r="P6772" s="14">
        <v>22.8</v>
      </c>
      <c r="Q6772" s="14">
        <f t="shared" si="219"/>
        <v>0</v>
      </c>
      <c r="R6772" s="169">
        <f t="shared" si="220"/>
        <v>0.20000000000000048</v>
      </c>
    </row>
    <row r="6773" spans="13:18" x14ac:dyDescent="0.2">
      <c r="M6773" s="168" t="s">
        <v>63</v>
      </c>
      <c r="N6773" s="14" t="s">
        <v>64</v>
      </c>
      <c r="O6773" s="167">
        <v>44763</v>
      </c>
      <c r="P6773" s="14">
        <v>20.399999999999999</v>
      </c>
      <c r="Q6773" s="14">
        <f t="shared" si="219"/>
        <v>0</v>
      </c>
      <c r="R6773" s="169">
        <f t="shared" si="220"/>
        <v>0</v>
      </c>
    </row>
    <row r="6774" spans="13:18" x14ac:dyDescent="0.2">
      <c r="M6774" s="168" t="s">
        <v>63</v>
      </c>
      <c r="N6774" s="14" t="s">
        <v>64</v>
      </c>
      <c r="O6774" s="167">
        <v>44764</v>
      </c>
      <c r="P6774" s="14">
        <v>16</v>
      </c>
      <c r="Q6774" s="14">
        <f t="shared" si="219"/>
        <v>1</v>
      </c>
      <c r="R6774" s="169">
        <f t="shared" si="220"/>
        <v>0.33333333333333331</v>
      </c>
    </row>
    <row r="6775" spans="13:18" x14ac:dyDescent="0.2">
      <c r="M6775" s="168" t="s">
        <v>63</v>
      </c>
      <c r="N6775" s="14" t="s">
        <v>64</v>
      </c>
      <c r="O6775" s="167">
        <v>44765</v>
      </c>
      <c r="P6775" s="14">
        <v>16.100000000000001</v>
      </c>
      <c r="Q6775" s="14">
        <f t="shared" si="219"/>
        <v>0.89999999999999858</v>
      </c>
      <c r="R6775" s="169">
        <f t="shared" si="220"/>
        <v>0.63333333333333286</v>
      </c>
    </row>
    <row r="6776" spans="13:18" x14ac:dyDescent="0.2">
      <c r="M6776" s="168" t="s">
        <v>63</v>
      </c>
      <c r="N6776" s="14" t="s">
        <v>64</v>
      </c>
      <c r="O6776" s="167">
        <v>44766</v>
      </c>
      <c r="P6776" s="14">
        <v>15.6</v>
      </c>
      <c r="Q6776" s="14">
        <f t="shared" si="219"/>
        <v>1.4000000000000004</v>
      </c>
      <c r="R6776" s="169">
        <f t="shared" si="220"/>
        <v>1.0999999999999996</v>
      </c>
    </row>
    <row r="6777" spans="13:18" x14ac:dyDescent="0.2">
      <c r="M6777" s="168" t="s">
        <v>63</v>
      </c>
      <c r="N6777" s="14" t="s">
        <v>64</v>
      </c>
      <c r="O6777" s="167">
        <v>44767</v>
      </c>
      <c r="P6777" s="14">
        <v>16.399999999999999</v>
      </c>
      <c r="Q6777" s="14">
        <f t="shared" si="219"/>
        <v>0.60000000000000142</v>
      </c>
      <c r="R6777" s="169">
        <f t="shared" si="220"/>
        <v>0.96666666666666679</v>
      </c>
    </row>
    <row r="6778" spans="13:18" x14ac:dyDescent="0.2">
      <c r="M6778" s="168" t="s">
        <v>63</v>
      </c>
      <c r="N6778" s="14" t="s">
        <v>64</v>
      </c>
      <c r="O6778" s="167">
        <v>44768</v>
      </c>
      <c r="P6778" s="14">
        <v>16.3</v>
      </c>
      <c r="Q6778" s="14">
        <f t="shared" si="219"/>
        <v>0.69999999999999929</v>
      </c>
      <c r="R6778" s="169">
        <f t="shared" si="220"/>
        <v>0.90000000000000036</v>
      </c>
    </row>
    <row r="6779" spans="13:18" x14ac:dyDescent="0.2">
      <c r="M6779" s="168" t="s">
        <v>63</v>
      </c>
      <c r="N6779" s="14" t="s">
        <v>64</v>
      </c>
      <c r="O6779" s="167">
        <v>44769</v>
      </c>
      <c r="P6779" s="14">
        <v>14.7</v>
      </c>
      <c r="Q6779" s="14">
        <f t="shared" si="219"/>
        <v>2.3000000000000007</v>
      </c>
      <c r="R6779" s="169">
        <f t="shared" si="220"/>
        <v>1.2000000000000004</v>
      </c>
    </row>
    <row r="6780" spans="13:18" x14ac:dyDescent="0.2">
      <c r="M6780" s="168" t="s">
        <v>63</v>
      </c>
      <c r="N6780" s="14" t="s">
        <v>64</v>
      </c>
      <c r="O6780" s="167">
        <v>44770</v>
      </c>
      <c r="P6780" s="14">
        <v>13.2</v>
      </c>
      <c r="Q6780" s="14">
        <f t="shared" si="219"/>
        <v>3.8000000000000007</v>
      </c>
      <c r="R6780" s="169">
        <f t="shared" si="220"/>
        <v>2.2666666666666671</v>
      </c>
    </row>
    <row r="6781" spans="13:18" x14ac:dyDescent="0.2">
      <c r="M6781" s="168" t="s">
        <v>63</v>
      </c>
      <c r="N6781" s="14" t="s">
        <v>64</v>
      </c>
      <c r="O6781" s="167">
        <v>44771</v>
      </c>
      <c r="P6781" s="14">
        <v>16.2</v>
      </c>
      <c r="Q6781" s="14">
        <f t="shared" si="219"/>
        <v>0.80000000000000071</v>
      </c>
      <c r="R6781" s="169">
        <f t="shared" si="220"/>
        <v>2.3000000000000007</v>
      </c>
    </row>
    <row r="6782" spans="13:18" x14ac:dyDescent="0.2">
      <c r="M6782" s="168" t="s">
        <v>63</v>
      </c>
      <c r="N6782" s="14" t="s">
        <v>64</v>
      </c>
      <c r="O6782" s="167">
        <v>44772</v>
      </c>
      <c r="P6782" s="14">
        <v>17</v>
      </c>
      <c r="Q6782" s="14">
        <f t="shared" si="219"/>
        <v>0</v>
      </c>
      <c r="R6782" s="169">
        <f t="shared" si="220"/>
        <v>1.5333333333333339</v>
      </c>
    </row>
    <row r="6783" spans="13:18" x14ac:dyDescent="0.2">
      <c r="M6783" s="168" t="s">
        <v>63</v>
      </c>
      <c r="N6783" s="14" t="s">
        <v>64</v>
      </c>
      <c r="O6783" s="167">
        <v>44773</v>
      </c>
      <c r="P6783" s="14">
        <v>17.7</v>
      </c>
      <c r="Q6783" s="14">
        <f t="shared" si="219"/>
        <v>0</v>
      </c>
      <c r="R6783" s="169">
        <f t="shared" si="220"/>
        <v>0.26666666666666689</v>
      </c>
    </row>
    <row r="6784" spans="13:18" x14ac:dyDescent="0.2">
      <c r="M6784" s="168" t="s">
        <v>63</v>
      </c>
      <c r="N6784" s="14" t="s">
        <v>64</v>
      </c>
      <c r="O6784" s="167">
        <v>44774</v>
      </c>
      <c r="P6784" s="14">
        <v>14.9</v>
      </c>
      <c r="Q6784" s="14">
        <f t="shared" si="219"/>
        <v>2.0999999999999996</v>
      </c>
      <c r="R6784" s="169">
        <f t="shared" si="220"/>
        <v>0.69999999999999984</v>
      </c>
    </row>
    <row r="6785" spans="13:18" x14ac:dyDescent="0.2">
      <c r="M6785" s="168" t="s">
        <v>63</v>
      </c>
      <c r="N6785" s="14" t="s">
        <v>64</v>
      </c>
      <c r="O6785" s="167">
        <v>44775</v>
      </c>
      <c r="P6785" s="14">
        <v>12.1</v>
      </c>
      <c r="Q6785" s="14">
        <f t="shared" si="219"/>
        <v>4.9000000000000004</v>
      </c>
      <c r="R6785" s="169">
        <f t="shared" si="220"/>
        <v>2.3333333333333335</v>
      </c>
    </row>
    <row r="6786" spans="13:18" x14ac:dyDescent="0.2">
      <c r="M6786" s="168" t="s">
        <v>63</v>
      </c>
      <c r="N6786" s="14" t="s">
        <v>64</v>
      </c>
      <c r="O6786" s="167">
        <v>44776</v>
      </c>
      <c r="P6786" s="14">
        <v>17.8</v>
      </c>
      <c r="Q6786" s="14">
        <f t="shared" si="219"/>
        <v>0</v>
      </c>
      <c r="R6786" s="169">
        <f t="shared" si="220"/>
        <v>2.3333333333333335</v>
      </c>
    </row>
    <row r="6787" spans="13:18" x14ac:dyDescent="0.2">
      <c r="M6787" s="168" t="s">
        <v>63</v>
      </c>
      <c r="N6787" s="14" t="s">
        <v>64</v>
      </c>
      <c r="O6787" s="167">
        <v>44777</v>
      </c>
      <c r="P6787" s="14">
        <v>16.7</v>
      </c>
      <c r="Q6787" s="14">
        <f t="shared" si="219"/>
        <v>0.30000000000000071</v>
      </c>
      <c r="R6787" s="169">
        <f t="shared" si="220"/>
        <v>1.7333333333333336</v>
      </c>
    </row>
    <row r="6788" spans="13:18" x14ac:dyDescent="0.2">
      <c r="M6788" s="168" t="s">
        <v>63</v>
      </c>
      <c r="N6788" s="14" t="s">
        <v>64</v>
      </c>
      <c r="O6788" s="167">
        <v>44778</v>
      </c>
      <c r="P6788" s="14">
        <v>16.399999999999999</v>
      </c>
      <c r="Q6788" s="14">
        <f t="shared" si="219"/>
        <v>0.60000000000000142</v>
      </c>
      <c r="R6788" s="169">
        <f t="shared" si="220"/>
        <v>0.30000000000000071</v>
      </c>
    </row>
    <row r="6789" spans="13:18" x14ac:dyDescent="0.2">
      <c r="M6789" s="168" t="s">
        <v>63</v>
      </c>
      <c r="N6789" s="14" t="s">
        <v>64</v>
      </c>
      <c r="O6789" s="167">
        <v>44779</v>
      </c>
      <c r="P6789" s="14">
        <v>15</v>
      </c>
      <c r="Q6789" s="14">
        <f t="shared" si="219"/>
        <v>2</v>
      </c>
      <c r="R6789" s="169">
        <f t="shared" si="220"/>
        <v>0.96666666666666734</v>
      </c>
    </row>
    <row r="6790" spans="13:18" x14ac:dyDescent="0.2">
      <c r="M6790" s="168" t="s">
        <v>63</v>
      </c>
      <c r="N6790" s="14" t="s">
        <v>64</v>
      </c>
      <c r="O6790" s="167">
        <v>44780</v>
      </c>
      <c r="P6790" s="14">
        <v>13.3</v>
      </c>
      <c r="Q6790" s="14">
        <f t="shared" si="219"/>
        <v>3.6999999999999993</v>
      </c>
      <c r="R6790" s="169">
        <f t="shared" si="220"/>
        <v>2.1</v>
      </c>
    </row>
    <row r="6791" spans="13:18" x14ac:dyDescent="0.2">
      <c r="M6791" s="168" t="s">
        <v>63</v>
      </c>
      <c r="N6791" s="14" t="s">
        <v>64</v>
      </c>
      <c r="O6791" s="167">
        <v>44781</v>
      </c>
      <c r="P6791" s="14">
        <v>14.6</v>
      </c>
      <c r="Q6791" s="14">
        <f t="shared" si="219"/>
        <v>2.4000000000000004</v>
      </c>
      <c r="R6791" s="169">
        <f t="shared" si="220"/>
        <v>2.6999999999999997</v>
      </c>
    </row>
    <row r="6792" spans="13:18" x14ac:dyDescent="0.2">
      <c r="M6792" s="168" t="s">
        <v>63</v>
      </c>
      <c r="N6792" s="14" t="s">
        <v>64</v>
      </c>
      <c r="O6792" s="167">
        <v>44782</v>
      </c>
      <c r="P6792" s="14">
        <v>16.5</v>
      </c>
      <c r="Q6792" s="14">
        <f t="shared" si="219"/>
        <v>0.5</v>
      </c>
      <c r="R6792" s="169">
        <f t="shared" si="220"/>
        <v>2.1999999999999997</v>
      </c>
    </row>
    <row r="6793" spans="13:18" x14ac:dyDescent="0.2">
      <c r="M6793" s="168" t="s">
        <v>63</v>
      </c>
      <c r="N6793" s="14" t="s">
        <v>64</v>
      </c>
      <c r="O6793" s="167">
        <v>44783</v>
      </c>
      <c r="P6793" s="14">
        <v>20</v>
      </c>
      <c r="Q6793" s="14">
        <f t="shared" si="219"/>
        <v>0</v>
      </c>
      <c r="R6793" s="169">
        <f t="shared" si="220"/>
        <v>0.96666666666666679</v>
      </c>
    </row>
    <row r="6794" spans="13:18" x14ac:dyDescent="0.2">
      <c r="M6794" s="168" t="s">
        <v>63</v>
      </c>
      <c r="N6794" s="14" t="s">
        <v>64</v>
      </c>
      <c r="O6794" s="167">
        <v>44784</v>
      </c>
      <c r="P6794" s="14">
        <v>20.2</v>
      </c>
      <c r="Q6794" s="14">
        <f t="shared" si="219"/>
        <v>0</v>
      </c>
      <c r="R6794" s="169">
        <f t="shared" si="220"/>
        <v>0.16666666666666666</v>
      </c>
    </row>
    <row r="6795" spans="13:18" x14ac:dyDescent="0.2">
      <c r="M6795" s="168" t="s">
        <v>63</v>
      </c>
      <c r="N6795" s="14" t="s">
        <v>64</v>
      </c>
      <c r="O6795" s="167">
        <v>44785</v>
      </c>
      <c r="P6795" s="14">
        <v>19.8</v>
      </c>
      <c r="Q6795" s="14">
        <f t="shared" si="219"/>
        <v>0</v>
      </c>
      <c r="R6795" s="169">
        <f t="shared" si="220"/>
        <v>0</v>
      </c>
    </row>
    <row r="6796" spans="13:18" x14ac:dyDescent="0.2">
      <c r="M6796" s="168" t="s">
        <v>63</v>
      </c>
      <c r="N6796" s="14" t="s">
        <v>64</v>
      </c>
      <c r="O6796" s="167">
        <v>44786</v>
      </c>
      <c r="P6796" s="14">
        <v>20.100000000000001</v>
      </c>
      <c r="Q6796" s="14">
        <f t="shared" si="219"/>
        <v>0</v>
      </c>
      <c r="R6796" s="169">
        <f t="shared" si="220"/>
        <v>0</v>
      </c>
    </row>
    <row r="6797" spans="13:18" x14ac:dyDescent="0.2">
      <c r="M6797" s="168" t="s">
        <v>63</v>
      </c>
      <c r="N6797" s="14" t="s">
        <v>64</v>
      </c>
      <c r="O6797" s="167">
        <v>44787</v>
      </c>
      <c r="P6797" s="14">
        <v>19.399999999999999</v>
      </c>
      <c r="Q6797" s="14">
        <f t="shared" ref="Q6797:Q6860" si="221">IF($D$45&gt;P6797,$D$45-P6797,0)</f>
        <v>0</v>
      </c>
      <c r="R6797" s="169">
        <f t="shared" si="220"/>
        <v>0</v>
      </c>
    </row>
    <row r="6798" spans="13:18" x14ac:dyDescent="0.2">
      <c r="M6798" s="168" t="s">
        <v>63</v>
      </c>
      <c r="N6798" s="14" t="s">
        <v>64</v>
      </c>
      <c r="O6798" s="167">
        <v>44788</v>
      </c>
      <c r="P6798" s="14">
        <v>21.4</v>
      </c>
      <c r="Q6798" s="14">
        <f t="shared" si="221"/>
        <v>0</v>
      </c>
      <c r="R6798" s="169">
        <f t="shared" si="220"/>
        <v>0</v>
      </c>
    </row>
    <row r="6799" spans="13:18" x14ac:dyDescent="0.2">
      <c r="M6799" s="168" t="s">
        <v>63</v>
      </c>
      <c r="N6799" s="14" t="s">
        <v>64</v>
      </c>
      <c r="O6799" s="167">
        <v>44789</v>
      </c>
      <c r="P6799" s="14">
        <v>19.5</v>
      </c>
      <c r="Q6799" s="14">
        <f t="shared" si="221"/>
        <v>0</v>
      </c>
      <c r="R6799" s="169">
        <f t="shared" ref="R6799:R6862" si="222">AVERAGE(Q6797:Q6799)</f>
        <v>0</v>
      </c>
    </row>
    <row r="6800" spans="13:18" x14ac:dyDescent="0.2">
      <c r="M6800" s="168" t="s">
        <v>63</v>
      </c>
      <c r="N6800" s="14" t="s">
        <v>64</v>
      </c>
      <c r="O6800" s="167">
        <v>44790</v>
      </c>
      <c r="P6800" s="14">
        <v>18.8</v>
      </c>
      <c r="Q6800" s="14">
        <f t="shared" si="221"/>
        <v>0</v>
      </c>
      <c r="R6800" s="169">
        <f t="shared" si="222"/>
        <v>0</v>
      </c>
    </row>
    <row r="6801" spans="13:18" x14ac:dyDescent="0.2">
      <c r="M6801" s="168" t="s">
        <v>63</v>
      </c>
      <c r="N6801" s="14" t="s">
        <v>64</v>
      </c>
      <c r="O6801" s="167">
        <v>44791</v>
      </c>
      <c r="P6801" s="14">
        <v>16.600000000000001</v>
      </c>
      <c r="Q6801" s="14">
        <f t="shared" si="221"/>
        <v>0.39999999999999858</v>
      </c>
      <c r="R6801" s="169">
        <f t="shared" si="222"/>
        <v>0.13333333333333286</v>
      </c>
    </row>
    <row r="6802" spans="13:18" x14ac:dyDescent="0.2">
      <c r="M6802" s="168" t="s">
        <v>63</v>
      </c>
      <c r="N6802" s="14" t="s">
        <v>64</v>
      </c>
      <c r="O6802" s="167">
        <v>44792</v>
      </c>
      <c r="P6802" s="14">
        <v>19.7</v>
      </c>
      <c r="Q6802" s="14">
        <f t="shared" si="221"/>
        <v>0</v>
      </c>
      <c r="R6802" s="169">
        <f t="shared" si="222"/>
        <v>0.13333333333333286</v>
      </c>
    </row>
    <row r="6803" spans="13:18" x14ac:dyDescent="0.2">
      <c r="M6803" s="168" t="s">
        <v>63</v>
      </c>
      <c r="N6803" s="14" t="s">
        <v>64</v>
      </c>
      <c r="O6803" s="167">
        <v>44793</v>
      </c>
      <c r="P6803" s="14">
        <v>18.2</v>
      </c>
      <c r="Q6803" s="14">
        <f t="shared" si="221"/>
        <v>0</v>
      </c>
      <c r="R6803" s="169">
        <f t="shared" si="222"/>
        <v>0.13333333333333286</v>
      </c>
    </row>
    <row r="6804" spans="13:18" x14ac:dyDescent="0.2">
      <c r="M6804" s="168" t="s">
        <v>63</v>
      </c>
      <c r="N6804" s="14" t="s">
        <v>64</v>
      </c>
      <c r="O6804" s="167">
        <v>44794</v>
      </c>
      <c r="P6804" s="14">
        <v>15.6</v>
      </c>
      <c r="Q6804" s="14">
        <f t="shared" si="221"/>
        <v>1.4000000000000004</v>
      </c>
      <c r="R6804" s="169">
        <f t="shared" si="222"/>
        <v>0.46666666666666679</v>
      </c>
    </row>
    <row r="6805" spans="13:18" x14ac:dyDescent="0.2">
      <c r="M6805" s="168" t="s">
        <v>63</v>
      </c>
      <c r="N6805" s="14" t="s">
        <v>64</v>
      </c>
      <c r="O6805" s="167">
        <v>44795</v>
      </c>
      <c r="P6805" s="14">
        <v>13.7</v>
      </c>
      <c r="Q6805" s="14">
        <f t="shared" si="221"/>
        <v>3.3000000000000007</v>
      </c>
      <c r="R6805" s="169">
        <f t="shared" si="222"/>
        <v>1.5666666666666671</v>
      </c>
    </row>
    <row r="6806" spans="13:18" x14ac:dyDescent="0.2">
      <c r="M6806" s="168" t="s">
        <v>63</v>
      </c>
      <c r="N6806" s="14" t="s">
        <v>64</v>
      </c>
      <c r="O6806" s="167">
        <v>44796</v>
      </c>
      <c r="P6806" s="14">
        <v>13.7</v>
      </c>
      <c r="Q6806" s="14">
        <f t="shared" si="221"/>
        <v>3.3000000000000007</v>
      </c>
      <c r="R6806" s="169">
        <f t="shared" si="222"/>
        <v>2.6666666666666674</v>
      </c>
    </row>
    <row r="6807" spans="13:18" x14ac:dyDescent="0.2">
      <c r="M6807" s="168" t="s">
        <v>63</v>
      </c>
      <c r="N6807" s="14" t="s">
        <v>64</v>
      </c>
      <c r="O6807" s="167">
        <v>44797</v>
      </c>
      <c r="P6807" s="14">
        <v>14.7</v>
      </c>
      <c r="Q6807" s="14">
        <f t="shared" si="221"/>
        <v>2.3000000000000007</v>
      </c>
      <c r="R6807" s="169">
        <f t="shared" si="222"/>
        <v>2.9666666666666672</v>
      </c>
    </row>
    <row r="6808" spans="13:18" x14ac:dyDescent="0.2">
      <c r="M6808" s="168" t="s">
        <v>63</v>
      </c>
      <c r="N6808" s="14" t="s">
        <v>64</v>
      </c>
      <c r="O6808" s="167">
        <v>44798</v>
      </c>
      <c r="P6808" s="14">
        <v>17.5</v>
      </c>
      <c r="Q6808" s="14">
        <f t="shared" si="221"/>
        <v>0</v>
      </c>
      <c r="R6808" s="169">
        <f t="shared" si="222"/>
        <v>1.8666666666666671</v>
      </c>
    </row>
    <row r="6809" spans="13:18" x14ac:dyDescent="0.2">
      <c r="M6809" s="168" t="s">
        <v>63</v>
      </c>
      <c r="N6809" s="14" t="s">
        <v>64</v>
      </c>
      <c r="O6809" s="167">
        <v>44799</v>
      </c>
      <c r="P6809" s="14">
        <v>14.8</v>
      </c>
      <c r="Q6809" s="14">
        <f t="shared" si="221"/>
        <v>2.1999999999999993</v>
      </c>
      <c r="R6809" s="169">
        <f t="shared" si="222"/>
        <v>1.5</v>
      </c>
    </row>
    <row r="6810" spans="13:18" x14ac:dyDescent="0.2">
      <c r="M6810" s="168" t="s">
        <v>63</v>
      </c>
      <c r="N6810" s="14" t="s">
        <v>64</v>
      </c>
      <c r="O6810" s="167">
        <v>44800</v>
      </c>
      <c r="P6810" s="14">
        <v>16.899999999999999</v>
      </c>
      <c r="Q6810" s="14">
        <f t="shared" si="221"/>
        <v>0.10000000000000142</v>
      </c>
      <c r="R6810" s="169">
        <f t="shared" si="222"/>
        <v>0.76666666666666694</v>
      </c>
    </row>
    <row r="6811" spans="13:18" x14ac:dyDescent="0.2">
      <c r="M6811" s="168" t="s">
        <v>63</v>
      </c>
      <c r="N6811" s="14" t="s">
        <v>64</v>
      </c>
      <c r="O6811" s="167">
        <v>44801</v>
      </c>
      <c r="P6811" s="14">
        <v>15.5</v>
      </c>
      <c r="Q6811" s="14">
        <f t="shared" si="221"/>
        <v>1.5</v>
      </c>
      <c r="R6811" s="169">
        <f t="shared" si="222"/>
        <v>1.2666666666666668</v>
      </c>
    </row>
    <row r="6812" spans="13:18" x14ac:dyDescent="0.2">
      <c r="M6812" s="168" t="s">
        <v>63</v>
      </c>
      <c r="N6812" s="14" t="s">
        <v>64</v>
      </c>
      <c r="O6812" s="167">
        <v>44802</v>
      </c>
      <c r="P6812" s="14">
        <v>11.9</v>
      </c>
      <c r="Q6812" s="14">
        <f t="shared" si="221"/>
        <v>5.0999999999999996</v>
      </c>
      <c r="R6812" s="169">
        <f t="shared" si="222"/>
        <v>2.2333333333333338</v>
      </c>
    </row>
    <row r="6813" spans="13:18" x14ac:dyDescent="0.2">
      <c r="M6813" s="168" t="s">
        <v>63</v>
      </c>
      <c r="N6813" s="14" t="s">
        <v>64</v>
      </c>
      <c r="O6813" s="167">
        <v>44803</v>
      </c>
      <c r="P6813" s="14">
        <v>10.6</v>
      </c>
      <c r="Q6813" s="14">
        <f t="shared" si="221"/>
        <v>6.4</v>
      </c>
      <c r="R6813" s="169">
        <f t="shared" si="222"/>
        <v>4.333333333333333</v>
      </c>
    </row>
    <row r="6814" spans="13:18" x14ac:dyDescent="0.2">
      <c r="M6814" s="168" t="s">
        <v>63</v>
      </c>
      <c r="N6814" s="14" t="s">
        <v>64</v>
      </c>
      <c r="O6814" s="167">
        <v>44804</v>
      </c>
      <c r="P6814" s="14">
        <v>12</v>
      </c>
      <c r="Q6814" s="14">
        <f t="shared" si="221"/>
        <v>5</v>
      </c>
      <c r="R6814" s="169">
        <f t="shared" si="222"/>
        <v>5.5</v>
      </c>
    </row>
    <row r="6815" spans="13:18" x14ac:dyDescent="0.2">
      <c r="M6815" s="168" t="s">
        <v>63</v>
      </c>
      <c r="N6815" s="14" t="s">
        <v>64</v>
      </c>
      <c r="O6815" s="167">
        <v>44805</v>
      </c>
      <c r="P6815" s="14">
        <v>10.6</v>
      </c>
      <c r="Q6815" s="14">
        <f t="shared" si="221"/>
        <v>6.4</v>
      </c>
      <c r="R6815" s="169">
        <f t="shared" si="222"/>
        <v>5.9333333333333336</v>
      </c>
    </row>
    <row r="6816" spans="13:18" x14ac:dyDescent="0.2">
      <c r="M6816" s="168" t="s">
        <v>63</v>
      </c>
      <c r="N6816" s="14" t="s">
        <v>64</v>
      </c>
      <c r="O6816" s="167">
        <v>44806</v>
      </c>
      <c r="P6816" s="14">
        <v>9.5</v>
      </c>
      <c r="Q6816" s="14">
        <f t="shared" si="221"/>
        <v>7.5</v>
      </c>
      <c r="R6816" s="169">
        <f t="shared" si="222"/>
        <v>6.3</v>
      </c>
    </row>
    <row r="6817" spans="13:18" x14ac:dyDescent="0.2">
      <c r="M6817" s="168" t="s">
        <v>63</v>
      </c>
      <c r="N6817" s="14" t="s">
        <v>64</v>
      </c>
      <c r="O6817" s="167">
        <v>44807</v>
      </c>
      <c r="P6817" s="14">
        <v>11.8</v>
      </c>
      <c r="Q6817" s="14">
        <f t="shared" si="221"/>
        <v>5.1999999999999993</v>
      </c>
      <c r="R6817" s="169">
        <f t="shared" si="222"/>
        <v>6.3666666666666671</v>
      </c>
    </row>
    <row r="6818" spans="13:18" x14ac:dyDescent="0.2">
      <c r="M6818" s="168" t="s">
        <v>63</v>
      </c>
      <c r="N6818" s="14" t="s">
        <v>64</v>
      </c>
      <c r="O6818" s="167">
        <v>44808</v>
      </c>
      <c r="P6818" s="14">
        <v>11.1</v>
      </c>
      <c r="Q6818" s="14">
        <f t="shared" si="221"/>
        <v>5.9</v>
      </c>
      <c r="R6818" s="169">
        <f t="shared" si="222"/>
        <v>6.2</v>
      </c>
    </row>
    <row r="6819" spans="13:18" x14ac:dyDescent="0.2">
      <c r="M6819" s="168" t="s">
        <v>63</v>
      </c>
      <c r="N6819" s="14" t="s">
        <v>64</v>
      </c>
      <c r="O6819" s="167">
        <v>44809</v>
      </c>
      <c r="P6819" s="14">
        <v>12.3</v>
      </c>
      <c r="Q6819" s="14">
        <f t="shared" si="221"/>
        <v>4.6999999999999993</v>
      </c>
      <c r="R6819" s="169">
        <f t="shared" si="222"/>
        <v>5.2666666666666666</v>
      </c>
    </row>
    <row r="6820" spans="13:18" x14ac:dyDescent="0.2">
      <c r="M6820" s="168" t="s">
        <v>63</v>
      </c>
      <c r="N6820" s="14" t="s">
        <v>64</v>
      </c>
      <c r="O6820" s="167">
        <v>44810</v>
      </c>
      <c r="P6820" s="14">
        <v>10.199999999999999</v>
      </c>
      <c r="Q6820" s="14">
        <f t="shared" si="221"/>
        <v>6.8000000000000007</v>
      </c>
      <c r="R6820" s="169">
        <f t="shared" si="222"/>
        <v>5.8</v>
      </c>
    </row>
    <row r="6821" spans="13:18" x14ac:dyDescent="0.2">
      <c r="M6821" s="168" t="s">
        <v>63</v>
      </c>
      <c r="N6821" s="14" t="s">
        <v>64</v>
      </c>
      <c r="O6821" s="167">
        <v>44811</v>
      </c>
      <c r="P6821" s="14">
        <v>11.3</v>
      </c>
      <c r="Q6821" s="14">
        <f t="shared" si="221"/>
        <v>5.6999999999999993</v>
      </c>
      <c r="R6821" s="169">
        <f t="shared" si="222"/>
        <v>5.7333333333333334</v>
      </c>
    </row>
    <row r="6822" spans="13:18" x14ac:dyDescent="0.2">
      <c r="M6822" s="168" t="s">
        <v>63</v>
      </c>
      <c r="N6822" s="14" t="s">
        <v>64</v>
      </c>
      <c r="O6822" s="167">
        <v>44812</v>
      </c>
      <c r="P6822" s="14">
        <v>11.8</v>
      </c>
      <c r="Q6822" s="14">
        <f t="shared" si="221"/>
        <v>5.1999999999999993</v>
      </c>
      <c r="R6822" s="169">
        <f t="shared" si="222"/>
        <v>5.8999999999999995</v>
      </c>
    </row>
    <row r="6823" spans="13:18" x14ac:dyDescent="0.2">
      <c r="M6823" s="168" t="s">
        <v>63</v>
      </c>
      <c r="N6823" s="14" t="s">
        <v>64</v>
      </c>
      <c r="O6823" s="167">
        <v>44813</v>
      </c>
      <c r="P6823" s="14">
        <v>11.5</v>
      </c>
      <c r="Q6823" s="14">
        <f t="shared" si="221"/>
        <v>5.5</v>
      </c>
      <c r="R6823" s="169">
        <f t="shared" si="222"/>
        <v>5.4666666666666659</v>
      </c>
    </row>
    <row r="6824" spans="13:18" x14ac:dyDescent="0.2">
      <c r="M6824" s="168" t="s">
        <v>63</v>
      </c>
      <c r="N6824" s="14" t="s">
        <v>64</v>
      </c>
      <c r="O6824" s="167">
        <v>44814</v>
      </c>
      <c r="P6824" s="14">
        <v>11.8</v>
      </c>
      <c r="Q6824" s="14">
        <f t="shared" si="221"/>
        <v>5.1999999999999993</v>
      </c>
      <c r="R6824" s="169">
        <f t="shared" si="222"/>
        <v>5.3</v>
      </c>
    </row>
    <row r="6825" spans="13:18" x14ac:dyDescent="0.2">
      <c r="M6825" s="168" t="s">
        <v>63</v>
      </c>
      <c r="N6825" s="14" t="s">
        <v>64</v>
      </c>
      <c r="O6825" s="167">
        <v>44815</v>
      </c>
      <c r="P6825" s="14">
        <v>11.9</v>
      </c>
      <c r="Q6825" s="14">
        <f t="shared" si="221"/>
        <v>5.0999999999999996</v>
      </c>
      <c r="R6825" s="169">
        <f t="shared" si="222"/>
        <v>5.2666666666666666</v>
      </c>
    </row>
    <row r="6826" spans="13:18" x14ac:dyDescent="0.2">
      <c r="M6826" s="168" t="s">
        <v>63</v>
      </c>
      <c r="N6826" s="14" t="s">
        <v>64</v>
      </c>
      <c r="O6826" s="167">
        <v>44816</v>
      </c>
      <c r="P6826" s="14">
        <v>12</v>
      </c>
      <c r="Q6826" s="14">
        <f t="shared" si="221"/>
        <v>5</v>
      </c>
      <c r="R6826" s="169">
        <f t="shared" si="222"/>
        <v>5.0999999999999996</v>
      </c>
    </row>
    <row r="6827" spans="13:18" x14ac:dyDescent="0.2">
      <c r="M6827" s="168" t="s">
        <v>63</v>
      </c>
      <c r="N6827" s="14" t="s">
        <v>64</v>
      </c>
      <c r="O6827" s="167">
        <v>44817</v>
      </c>
      <c r="P6827" s="14">
        <v>12.6</v>
      </c>
      <c r="Q6827" s="14">
        <f t="shared" si="221"/>
        <v>4.4000000000000004</v>
      </c>
      <c r="R6827" s="169">
        <f t="shared" si="222"/>
        <v>4.833333333333333</v>
      </c>
    </row>
    <row r="6828" spans="13:18" x14ac:dyDescent="0.2">
      <c r="M6828" s="168" t="s">
        <v>63</v>
      </c>
      <c r="N6828" s="14" t="s">
        <v>64</v>
      </c>
      <c r="O6828" s="167">
        <v>44818</v>
      </c>
      <c r="P6828" s="14">
        <v>11.5</v>
      </c>
      <c r="Q6828" s="14">
        <f t="shared" si="221"/>
        <v>5.5</v>
      </c>
      <c r="R6828" s="169">
        <f t="shared" si="222"/>
        <v>4.9666666666666668</v>
      </c>
    </row>
    <row r="6829" spans="13:18" x14ac:dyDescent="0.2">
      <c r="M6829" s="168" t="s">
        <v>63</v>
      </c>
      <c r="N6829" s="14" t="s">
        <v>64</v>
      </c>
      <c r="O6829" s="167">
        <v>44819</v>
      </c>
      <c r="P6829" s="14">
        <v>10.7</v>
      </c>
      <c r="Q6829" s="14">
        <f t="shared" si="221"/>
        <v>6.3000000000000007</v>
      </c>
      <c r="R6829" s="169">
        <f t="shared" si="222"/>
        <v>5.4000000000000012</v>
      </c>
    </row>
    <row r="6830" spans="13:18" x14ac:dyDescent="0.2">
      <c r="M6830" s="168" t="s">
        <v>63</v>
      </c>
      <c r="N6830" s="14" t="s">
        <v>64</v>
      </c>
      <c r="O6830" s="167">
        <v>44820</v>
      </c>
      <c r="P6830" s="14">
        <v>12.2</v>
      </c>
      <c r="Q6830" s="14">
        <f t="shared" si="221"/>
        <v>4.8000000000000007</v>
      </c>
      <c r="R6830" s="169">
        <f t="shared" si="222"/>
        <v>5.5333333333333341</v>
      </c>
    </row>
    <row r="6831" spans="13:18" x14ac:dyDescent="0.2">
      <c r="M6831" s="168" t="s">
        <v>63</v>
      </c>
      <c r="N6831" s="14" t="s">
        <v>64</v>
      </c>
      <c r="O6831" s="167">
        <v>44821</v>
      </c>
      <c r="P6831" s="14">
        <v>11.8</v>
      </c>
      <c r="Q6831" s="14">
        <f t="shared" si="221"/>
        <v>5.1999999999999993</v>
      </c>
      <c r="R6831" s="169">
        <f t="shared" si="222"/>
        <v>5.4333333333333336</v>
      </c>
    </row>
    <row r="6832" spans="13:18" x14ac:dyDescent="0.2">
      <c r="M6832" s="168" t="s">
        <v>63</v>
      </c>
      <c r="N6832" s="14" t="s">
        <v>64</v>
      </c>
      <c r="O6832" s="167">
        <v>44822</v>
      </c>
      <c r="P6832" s="14">
        <v>10.199999999999999</v>
      </c>
      <c r="Q6832" s="14">
        <f t="shared" si="221"/>
        <v>6.8000000000000007</v>
      </c>
      <c r="R6832" s="169">
        <f t="shared" si="222"/>
        <v>5.6000000000000005</v>
      </c>
    </row>
    <row r="6833" spans="13:18" x14ac:dyDescent="0.2">
      <c r="M6833" s="168" t="s">
        <v>63</v>
      </c>
      <c r="N6833" s="14" t="s">
        <v>64</v>
      </c>
      <c r="O6833" s="167">
        <v>44823</v>
      </c>
      <c r="P6833" s="14">
        <v>10.1</v>
      </c>
      <c r="Q6833" s="14">
        <f t="shared" si="221"/>
        <v>6.9</v>
      </c>
      <c r="R6833" s="169">
        <f t="shared" si="222"/>
        <v>6.3</v>
      </c>
    </row>
    <row r="6834" spans="13:18" x14ac:dyDescent="0.2">
      <c r="M6834" s="168" t="s">
        <v>63</v>
      </c>
      <c r="N6834" s="14" t="s">
        <v>64</v>
      </c>
      <c r="O6834" s="167">
        <v>44824</v>
      </c>
      <c r="P6834" s="14">
        <v>7.9</v>
      </c>
      <c r="Q6834" s="14">
        <f t="shared" si="221"/>
        <v>9.1</v>
      </c>
      <c r="R6834" s="169">
        <f t="shared" si="222"/>
        <v>7.6000000000000005</v>
      </c>
    </row>
    <row r="6835" spans="13:18" x14ac:dyDescent="0.2">
      <c r="M6835" s="168" t="s">
        <v>63</v>
      </c>
      <c r="N6835" s="14" t="s">
        <v>64</v>
      </c>
      <c r="O6835" s="167">
        <v>44825</v>
      </c>
      <c r="P6835" s="14">
        <v>5.3</v>
      </c>
      <c r="Q6835" s="14">
        <f t="shared" si="221"/>
        <v>11.7</v>
      </c>
      <c r="R6835" s="169">
        <f t="shared" si="222"/>
        <v>9.2333333333333325</v>
      </c>
    </row>
    <row r="6836" spans="13:18" x14ac:dyDescent="0.2">
      <c r="M6836" s="168" t="s">
        <v>63</v>
      </c>
      <c r="N6836" s="14" t="s">
        <v>64</v>
      </c>
      <c r="O6836" s="167">
        <v>44826</v>
      </c>
      <c r="P6836" s="14">
        <v>8.6</v>
      </c>
      <c r="Q6836" s="14">
        <f t="shared" si="221"/>
        <v>8.4</v>
      </c>
      <c r="R6836" s="169">
        <f t="shared" si="222"/>
        <v>9.7333333333333325</v>
      </c>
    </row>
    <row r="6837" spans="13:18" x14ac:dyDescent="0.2">
      <c r="M6837" s="168" t="s">
        <v>63</v>
      </c>
      <c r="N6837" s="14" t="s">
        <v>64</v>
      </c>
      <c r="O6837" s="167">
        <v>44827</v>
      </c>
      <c r="P6837" s="14">
        <v>11.4</v>
      </c>
      <c r="Q6837" s="14">
        <f t="shared" si="221"/>
        <v>5.6</v>
      </c>
      <c r="R6837" s="169">
        <f t="shared" si="222"/>
        <v>8.5666666666666682</v>
      </c>
    </row>
    <row r="6838" spans="13:18" x14ac:dyDescent="0.2">
      <c r="M6838" s="168" t="s">
        <v>63</v>
      </c>
      <c r="N6838" s="14" t="s">
        <v>64</v>
      </c>
      <c r="O6838" s="167">
        <v>44828</v>
      </c>
      <c r="P6838" s="14">
        <v>10.199999999999999</v>
      </c>
      <c r="Q6838" s="14">
        <f t="shared" si="221"/>
        <v>6.8000000000000007</v>
      </c>
      <c r="R6838" s="169">
        <f t="shared" si="222"/>
        <v>6.9333333333333336</v>
      </c>
    </row>
    <row r="6839" spans="13:18" x14ac:dyDescent="0.2">
      <c r="M6839" s="168" t="s">
        <v>63</v>
      </c>
      <c r="N6839" s="14" t="s">
        <v>64</v>
      </c>
      <c r="O6839" s="167">
        <v>44829</v>
      </c>
      <c r="P6839" s="14">
        <v>8.8000000000000007</v>
      </c>
      <c r="Q6839" s="14">
        <f t="shared" si="221"/>
        <v>8.1999999999999993</v>
      </c>
      <c r="R6839" s="169">
        <f t="shared" si="222"/>
        <v>6.8666666666666671</v>
      </c>
    </row>
    <row r="6840" spans="13:18" x14ac:dyDescent="0.2">
      <c r="M6840" s="168" t="s">
        <v>63</v>
      </c>
      <c r="N6840" s="14" t="s">
        <v>64</v>
      </c>
      <c r="O6840" s="167">
        <v>44830</v>
      </c>
      <c r="P6840" s="14">
        <v>9.1</v>
      </c>
      <c r="Q6840" s="14">
        <f t="shared" si="221"/>
        <v>7.9</v>
      </c>
      <c r="R6840" s="169">
        <f t="shared" si="222"/>
        <v>7.6333333333333329</v>
      </c>
    </row>
    <row r="6841" spans="13:18" x14ac:dyDescent="0.2">
      <c r="M6841" s="168" t="s">
        <v>63</v>
      </c>
      <c r="N6841" s="14" t="s">
        <v>64</v>
      </c>
      <c r="O6841" s="167">
        <v>44831</v>
      </c>
      <c r="P6841" s="14">
        <v>10.8</v>
      </c>
      <c r="Q6841" s="14">
        <f t="shared" si="221"/>
        <v>6.1999999999999993</v>
      </c>
      <c r="R6841" s="169">
        <f t="shared" si="222"/>
        <v>7.4333333333333336</v>
      </c>
    </row>
    <row r="6842" spans="13:18" x14ac:dyDescent="0.2">
      <c r="M6842" s="168" t="s">
        <v>63</v>
      </c>
      <c r="N6842" s="14" t="s">
        <v>64</v>
      </c>
      <c r="O6842" s="167">
        <v>44832</v>
      </c>
      <c r="P6842" s="14">
        <v>11</v>
      </c>
      <c r="Q6842" s="14">
        <f t="shared" si="221"/>
        <v>6</v>
      </c>
      <c r="R6842" s="169">
        <f t="shared" si="222"/>
        <v>6.7</v>
      </c>
    </row>
    <row r="6843" spans="13:18" x14ac:dyDescent="0.2">
      <c r="M6843" s="168" t="s">
        <v>63</v>
      </c>
      <c r="N6843" s="14" t="s">
        <v>64</v>
      </c>
      <c r="O6843" s="167">
        <v>44833</v>
      </c>
      <c r="P6843" s="14">
        <v>7.5</v>
      </c>
      <c r="Q6843" s="14">
        <f t="shared" si="221"/>
        <v>9.5</v>
      </c>
      <c r="R6843" s="169">
        <f t="shared" si="222"/>
        <v>7.2333333333333334</v>
      </c>
    </row>
    <row r="6844" spans="13:18" x14ac:dyDescent="0.2">
      <c r="M6844" s="168" t="s">
        <v>63</v>
      </c>
      <c r="N6844" s="14" t="s">
        <v>64</v>
      </c>
      <c r="O6844" s="167">
        <v>44834</v>
      </c>
      <c r="P6844" s="14">
        <v>7.2</v>
      </c>
      <c r="Q6844" s="14">
        <f t="shared" si="221"/>
        <v>9.8000000000000007</v>
      </c>
      <c r="R6844" s="169">
        <f t="shared" si="222"/>
        <v>8.4333333333333336</v>
      </c>
    </row>
    <row r="6845" spans="13:18" x14ac:dyDescent="0.2">
      <c r="M6845" s="168" t="s">
        <v>63</v>
      </c>
      <c r="N6845" s="14" t="s">
        <v>64</v>
      </c>
      <c r="O6845" s="167">
        <v>44835</v>
      </c>
      <c r="P6845" s="14">
        <v>9.5</v>
      </c>
      <c r="Q6845" s="14">
        <f t="shared" si="221"/>
        <v>7.5</v>
      </c>
      <c r="R6845" s="169">
        <f t="shared" si="222"/>
        <v>8.9333333333333336</v>
      </c>
    </row>
    <row r="6846" spans="13:18" x14ac:dyDescent="0.2">
      <c r="M6846" s="168" t="s">
        <v>63</v>
      </c>
      <c r="N6846" s="14" t="s">
        <v>64</v>
      </c>
      <c r="O6846" s="167">
        <v>44836</v>
      </c>
      <c r="P6846" s="14">
        <v>8</v>
      </c>
      <c r="Q6846" s="14">
        <f t="shared" si="221"/>
        <v>9</v>
      </c>
      <c r="R6846" s="169">
        <f t="shared" si="222"/>
        <v>8.7666666666666675</v>
      </c>
    </row>
    <row r="6847" spans="13:18" x14ac:dyDescent="0.2">
      <c r="M6847" s="168" t="s">
        <v>63</v>
      </c>
      <c r="N6847" s="14" t="s">
        <v>64</v>
      </c>
      <c r="O6847" s="167">
        <v>44837</v>
      </c>
      <c r="P6847" s="14">
        <v>7</v>
      </c>
      <c r="Q6847" s="14">
        <f t="shared" si="221"/>
        <v>10</v>
      </c>
      <c r="R6847" s="169">
        <f t="shared" si="222"/>
        <v>8.8333333333333339</v>
      </c>
    </row>
    <row r="6848" spans="13:18" x14ac:dyDescent="0.2">
      <c r="M6848" s="168" t="s">
        <v>63</v>
      </c>
      <c r="N6848" s="14" t="s">
        <v>64</v>
      </c>
      <c r="O6848" s="167">
        <v>44838</v>
      </c>
      <c r="P6848" s="14">
        <v>6.7</v>
      </c>
      <c r="Q6848" s="14">
        <f t="shared" si="221"/>
        <v>10.3</v>
      </c>
      <c r="R6848" s="169">
        <f t="shared" si="222"/>
        <v>9.7666666666666675</v>
      </c>
    </row>
    <row r="6849" spans="13:18" x14ac:dyDescent="0.2">
      <c r="M6849" s="168" t="s">
        <v>63</v>
      </c>
      <c r="N6849" s="14" t="s">
        <v>64</v>
      </c>
      <c r="O6849" s="167">
        <v>44839</v>
      </c>
      <c r="P6849" s="14">
        <v>12.8</v>
      </c>
      <c r="Q6849" s="14">
        <f t="shared" si="221"/>
        <v>4.1999999999999993</v>
      </c>
      <c r="R6849" s="169">
        <f t="shared" si="222"/>
        <v>8.1666666666666661</v>
      </c>
    </row>
    <row r="6850" spans="13:18" x14ac:dyDescent="0.2">
      <c r="M6850" s="168" t="s">
        <v>63</v>
      </c>
      <c r="N6850" s="14" t="s">
        <v>64</v>
      </c>
      <c r="O6850" s="167">
        <v>44840</v>
      </c>
      <c r="P6850" s="14">
        <v>10.3</v>
      </c>
      <c r="Q6850" s="14">
        <f t="shared" si="221"/>
        <v>6.6999999999999993</v>
      </c>
      <c r="R6850" s="169">
        <f t="shared" si="222"/>
        <v>7.0666666666666664</v>
      </c>
    </row>
    <row r="6851" spans="13:18" x14ac:dyDescent="0.2">
      <c r="M6851" s="168" t="s">
        <v>63</v>
      </c>
      <c r="N6851" s="14" t="s">
        <v>64</v>
      </c>
      <c r="O6851" s="167">
        <v>44841</v>
      </c>
      <c r="P6851" s="14">
        <v>11.4</v>
      </c>
      <c r="Q6851" s="14">
        <f t="shared" si="221"/>
        <v>5.6</v>
      </c>
      <c r="R6851" s="169">
        <f t="shared" si="222"/>
        <v>5.5</v>
      </c>
    </row>
    <row r="6852" spans="13:18" x14ac:dyDescent="0.2">
      <c r="M6852" s="168" t="s">
        <v>63</v>
      </c>
      <c r="N6852" s="14" t="s">
        <v>64</v>
      </c>
      <c r="O6852" s="167">
        <v>44842</v>
      </c>
      <c r="P6852" s="14">
        <v>9.1</v>
      </c>
      <c r="Q6852" s="14">
        <f t="shared" si="221"/>
        <v>7.9</v>
      </c>
      <c r="R6852" s="169">
        <f t="shared" si="222"/>
        <v>6.7333333333333334</v>
      </c>
    </row>
    <row r="6853" spans="13:18" x14ac:dyDescent="0.2">
      <c r="M6853" s="168" t="s">
        <v>63</v>
      </c>
      <c r="N6853" s="14" t="s">
        <v>64</v>
      </c>
      <c r="O6853" s="167">
        <v>44843</v>
      </c>
      <c r="P6853" s="14">
        <v>7.1</v>
      </c>
      <c r="Q6853" s="14">
        <f t="shared" si="221"/>
        <v>9.9</v>
      </c>
      <c r="R6853" s="169">
        <f t="shared" si="222"/>
        <v>7.8</v>
      </c>
    </row>
    <row r="6854" spans="13:18" x14ac:dyDescent="0.2">
      <c r="M6854" s="168" t="s">
        <v>63</v>
      </c>
      <c r="N6854" s="14" t="s">
        <v>64</v>
      </c>
      <c r="O6854" s="167">
        <v>44844</v>
      </c>
      <c r="P6854" s="14">
        <v>9.1</v>
      </c>
      <c r="Q6854" s="14">
        <f t="shared" si="221"/>
        <v>7.9</v>
      </c>
      <c r="R6854" s="169">
        <f t="shared" si="222"/>
        <v>8.5666666666666682</v>
      </c>
    </row>
    <row r="6855" spans="13:18" x14ac:dyDescent="0.2">
      <c r="M6855" s="168" t="s">
        <v>63</v>
      </c>
      <c r="N6855" s="14" t="s">
        <v>64</v>
      </c>
      <c r="O6855" s="167">
        <v>44845</v>
      </c>
      <c r="P6855" s="14">
        <v>5</v>
      </c>
      <c r="Q6855" s="14">
        <f t="shared" si="221"/>
        <v>12</v>
      </c>
      <c r="R6855" s="169">
        <f t="shared" si="222"/>
        <v>9.9333333333333336</v>
      </c>
    </row>
    <row r="6856" spans="13:18" x14ac:dyDescent="0.2">
      <c r="M6856" s="168" t="s">
        <v>63</v>
      </c>
      <c r="N6856" s="14" t="s">
        <v>64</v>
      </c>
      <c r="O6856" s="167">
        <v>44846</v>
      </c>
      <c r="P6856" s="14">
        <v>4.5999999999999996</v>
      </c>
      <c r="Q6856" s="14">
        <f t="shared" si="221"/>
        <v>12.4</v>
      </c>
      <c r="R6856" s="169">
        <f t="shared" si="222"/>
        <v>10.766666666666666</v>
      </c>
    </row>
    <row r="6857" spans="13:18" x14ac:dyDescent="0.2">
      <c r="M6857" s="168" t="s">
        <v>63</v>
      </c>
      <c r="N6857" s="14" t="s">
        <v>64</v>
      </c>
      <c r="O6857" s="167">
        <v>44847</v>
      </c>
      <c r="P6857" s="14">
        <v>9.1999999999999993</v>
      </c>
      <c r="Q6857" s="14">
        <f t="shared" si="221"/>
        <v>7.8000000000000007</v>
      </c>
      <c r="R6857" s="169">
        <f t="shared" si="222"/>
        <v>10.733333333333334</v>
      </c>
    </row>
    <row r="6858" spans="13:18" x14ac:dyDescent="0.2">
      <c r="M6858" s="168" t="s">
        <v>63</v>
      </c>
      <c r="N6858" s="14" t="s">
        <v>64</v>
      </c>
      <c r="O6858" s="167">
        <v>44848</v>
      </c>
      <c r="P6858" s="14">
        <v>8.5</v>
      </c>
      <c r="Q6858" s="14">
        <f t="shared" si="221"/>
        <v>8.5</v>
      </c>
      <c r="R6858" s="169">
        <f t="shared" si="222"/>
        <v>9.5666666666666682</v>
      </c>
    </row>
    <row r="6859" spans="13:18" x14ac:dyDescent="0.2">
      <c r="M6859" s="168" t="s">
        <v>63</v>
      </c>
      <c r="N6859" s="14" t="s">
        <v>64</v>
      </c>
      <c r="O6859" s="167">
        <v>44849</v>
      </c>
      <c r="P6859" s="14">
        <v>8.6999999999999993</v>
      </c>
      <c r="Q6859" s="14">
        <f t="shared" si="221"/>
        <v>8.3000000000000007</v>
      </c>
      <c r="R6859" s="169">
        <f t="shared" si="222"/>
        <v>8.2000000000000011</v>
      </c>
    </row>
    <row r="6860" spans="13:18" x14ac:dyDescent="0.2">
      <c r="M6860" s="168" t="s">
        <v>63</v>
      </c>
      <c r="N6860" s="14" t="s">
        <v>64</v>
      </c>
      <c r="O6860" s="167">
        <v>44850</v>
      </c>
      <c r="P6860" s="14">
        <v>7.1</v>
      </c>
      <c r="Q6860" s="14">
        <f t="shared" si="221"/>
        <v>9.9</v>
      </c>
      <c r="R6860" s="169">
        <f t="shared" si="222"/>
        <v>8.9</v>
      </c>
    </row>
    <row r="6861" spans="13:18" x14ac:dyDescent="0.2">
      <c r="M6861" s="168" t="s">
        <v>63</v>
      </c>
      <c r="N6861" s="14" t="s">
        <v>64</v>
      </c>
      <c r="O6861" s="167">
        <v>44851</v>
      </c>
      <c r="P6861" s="14">
        <v>4.9000000000000004</v>
      </c>
      <c r="Q6861" s="14">
        <f t="shared" ref="Q6861:Q6924" si="223">IF($D$45&gt;P6861,$D$45-P6861,0)</f>
        <v>12.1</v>
      </c>
      <c r="R6861" s="169">
        <f t="shared" si="222"/>
        <v>10.100000000000001</v>
      </c>
    </row>
    <row r="6862" spans="13:18" x14ac:dyDescent="0.2">
      <c r="M6862" s="168" t="s">
        <v>63</v>
      </c>
      <c r="N6862" s="14" t="s">
        <v>64</v>
      </c>
      <c r="O6862" s="167">
        <v>44852</v>
      </c>
      <c r="P6862" s="14">
        <v>5.9</v>
      </c>
      <c r="Q6862" s="14">
        <f t="shared" si="223"/>
        <v>11.1</v>
      </c>
      <c r="R6862" s="169">
        <f t="shared" si="222"/>
        <v>11.033333333333333</v>
      </c>
    </row>
    <row r="6863" spans="13:18" x14ac:dyDescent="0.2">
      <c r="M6863" s="168" t="s">
        <v>63</v>
      </c>
      <c r="N6863" s="14" t="s">
        <v>64</v>
      </c>
      <c r="O6863" s="167">
        <v>44853</v>
      </c>
      <c r="P6863" s="14">
        <v>1.4</v>
      </c>
      <c r="Q6863" s="14">
        <f t="shared" si="223"/>
        <v>15.6</v>
      </c>
      <c r="R6863" s="169">
        <f t="shared" ref="R6863:R6926" si="224">AVERAGE(Q6861:Q6863)</f>
        <v>12.933333333333332</v>
      </c>
    </row>
    <row r="6864" spans="13:18" x14ac:dyDescent="0.2">
      <c r="M6864" s="168" t="s">
        <v>63</v>
      </c>
      <c r="N6864" s="14" t="s">
        <v>64</v>
      </c>
      <c r="O6864" s="167">
        <v>44854</v>
      </c>
      <c r="P6864" s="14">
        <v>-0.5</v>
      </c>
      <c r="Q6864" s="14">
        <f t="shared" si="223"/>
        <v>17.5</v>
      </c>
      <c r="R6864" s="169">
        <f t="shared" si="224"/>
        <v>14.733333333333334</v>
      </c>
    </row>
    <row r="6865" spans="13:18" x14ac:dyDescent="0.2">
      <c r="M6865" s="168" t="s">
        <v>63</v>
      </c>
      <c r="N6865" s="14" t="s">
        <v>64</v>
      </c>
      <c r="O6865" s="167">
        <v>44855</v>
      </c>
      <c r="P6865" s="14">
        <v>1.7</v>
      </c>
      <c r="Q6865" s="14">
        <f t="shared" si="223"/>
        <v>15.3</v>
      </c>
      <c r="R6865" s="169">
        <f t="shared" si="224"/>
        <v>16.133333333333336</v>
      </c>
    </row>
    <row r="6866" spans="13:18" x14ac:dyDescent="0.2">
      <c r="M6866" s="168" t="s">
        <v>63</v>
      </c>
      <c r="N6866" s="14" t="s">
        <v>64</v>
      </c>
      <c r="O6866" s="167">
        <v>44856</v>
      </c>
      <c r="P6866" s="14">
        <v>2.1</v>
      </c>
      <c r="Q6866" s="14">
        <f t="shared" si="223"/>
        <v>14.9</v>
      </c>
      <c r="R6866" s="169">
        <f t="shared" si="224"/>
        <v>15.899999999999999</v>
      </c>
    </row>
    <row r="6867" spans="13:18" x14ac:dyDescent="0.2">
      <c r="M6867" s="168" t="s">
        <v>63</v>
      </c>
      <c r="N6867" s="14" t="s">
        <v>64</v>
      </c>
      <c r="O6867" s="167">
        <v>44857</v>
      </c>
      <c r="P6867" s="14">
        <v>0.2</v>
      </c>
      <c r="Q6867" s="14">
        <f t="shared" si="223"/>
        <v>16.8</v>
      </c>
      <c r="R6867" s="169">
        <f t="shared" si="224"/>
        <v>15.666666666666666</v>
      </c>
    </row>
    <row r="6868" spans="13:18" x14ac:dyDescent="0.2">
      <c r="M6868" s="168" t="s">
        <v>63</v>
      </c>
      <c r="N6868" s="14" t="s">
        <v>64</v>
      </c>
      <c r="O6868" s="167">
        <v>44858</v>
      </c>
      <c r="P6868" s="14">
        <v>4.9000000000000004</v>
      </c>
      <c r="Q6868" s="14">
        <f t="shared" si="223"/>
        <v>12.1</v>
      </c>
      <c r="R6868" s="169">
        <f t="shared" si="224"/>
        <v>14.600000000000001</v>
      </c>
    </row>
    <row r="6869" spans="13:18" x14ac:dyDescent="0.2">
      <c r="M6869" s="168" t="s">
        <v>63</v>
      </c>
      <c r="N6869" s="14" t="s">
        <v>64</v>
      </c>
      <c r="O6869" s="167">
        <v>44859</v>
      </c>
      <c r="P6869" s="14">
        <v>7.3</v>
      </c>
      <c r="Q6869" s="14">
        <f t="shared" si="223"/>
        <v>9.6999999999999993</v>
      </c>
      <c r="R6869" s="169">
        <f t="shared" si="224"/>
        <v>12.866666666666665</v>
      </c>
    </row>
    <row r="6870" spans="13:18" x14ac:dyDescent="0.2">
      <c r="M6870" s="168" t="s">
        <v>63</v>
      </c>
      <c r="N6870" s="14" t="s">
        <v>64</v>
      </c>
      <c r="O6870" s="167">
        <v>44860</v>
      </c>
      <c r="P6870" s="14">
        <v>6</v>
      </c>
      <c r="Q6870" s="14">
        <f t="shared" si="223"/>
        <v>11</v>
      </c>
      <c r="R6870" s="169">
        <f t="shared" si="224"/>
        <v>10.933333333333332</v>
      </c>
    </row>
    <row r="6871" spans="13:18" x14ac:dyDescent="0.2">
      <c r="M6871" s="168" t="s">
        <v>63</v>
      </c>
      <c r="N6871" s="14" t="s">
        <v>64</v>
      </c>
      <c r="O6871" s="167">
        <v>44861</v>
      </c>
      <c r="P6871" s="14">
        <v>9.8000000000000007</v>
      </c>
      <c r="Q6871" s="14">
        <f t="shared" si="223"/>
        <v>7.1999999999999993</v>
      </c>
      <c r="R6871" s="169">
        <f t="shared" si="224"/>
        <v>9.2999999999999989</v>
      </c>
    </row>
    <row r="6872" spans="13:18" x14ac:dyDescent="0.2">
      <c r="M6872" s="168" t="s">
        <v>63</v>
      </c>
      <c r="N6872" s="14" t="s">
        <v>64</v>
      </c>
      <c r="O6872" s="167">
        <v>44862</v>
      </c>
      <c r="P6872" s="14">
        <v>11.1</v>
      </c>
      <c r="Q6872" s="14">
        <f t="shared" si="223"/>
        <v>5.9</v>
      </c>
      <c r="R6872" s="169">
        <f t="shared" si="224"/>
        <v>8.0333333333333332</v>
      </c>
    </row>
    <row r="6873" spans="13:18" x14ac:dyDescent="0.2">
      <c r="M6873" s="168" t="s">
        <v>63</v>
      </c>
      <c r="N6873" s="14" t="s">
        <v>64</v>
      </c>
      <c r="O6873" s="167">
        <v>44863</v>
      </c>
      <c r="P6873" s="14">
        <v>9.5</v>
      </c>
      <c r="Q6873" s="14">
        <f t="shared" si="223"/>
        <v>7.5</v>
      </c>
      <c r="R6873" s="169">
        <f t="shared" si="224"/>
        <v>6.8666666666666671</v>
      </c>
    </row>
    <row r="6874" spans="13:18" x14ac:dyDescent="0.2">
      <c r="M6874" s="168" t="s">
        <v>63</v>
      </c>
      <c r="N6874" s="14" t="s">
        <v>64</v>
      </c>
      <c r="O6874" s="167">
        <v>44864</v>
      </c>
      <c r="P6874" s="14">
        <v>1.2</v>
      </c>
      <c r="Q6874" s="14">
        <f t="shared" si="223"/>
        <v>15.8</v>
      </c>
      <c r="R6874" s="169">
        <f t="shared" si="224"/>
        <v>9.7333333333333343</v>
      </c>
    </row>
    <row r="6875" spans="13:18" x14ac:dyDescent="0.2">
      <c r="M6875" s="168" t="s">
        <v>63</v>
      </c>
      <c r="N6875" s="14" t="s">
        <v>64</v>
      </c>
      <c r="O6875" s="167">
        <v>44865</v>
      </c>
      <c r="P6875" s="14">
        <v>7.7</v>
      </c>
      <c r="Q6875" s="14">
        <f t="shared" si="223"/>
        <v>9.3000000000000007</v>
      </c>
      <c r="R6875" s="169">
        <f t="shared" si="224"/>
        <v>10.866666666666667</v>
      </c>
    </row>
    <row r="6876" spans="13:18" x14ac:dyDescent="0.2">
      <c r="M6876" s="168" t="s">
        <v>63</v>
      </c>
      <c r="N6876" s="14" t="s">
        <v>64</v>
      </c>
      <c r="O6876" s="167">
        <v>44866</v>
      </c>
      <c r="P6876" s="14">
        <v>8.3000000000000007</v>
      </c>
      <c r="Q6876" s="14">
        <f t="shared" si="223"/>
        <v>8.6999999999999993</v>
      </c>
      <c r="R6876" s="169">
        <f t="shared" si="224"/>
        <v>11.266666666666666</v>
      </c>
    </row>
    <row r="6877" spans="13:18" x14ac:dyDescent="0.2">
      <c r="M6877" s="168" t="s">
        <v>63</v>
      </c>
      <c r="N6877" s="14" t="s">
        <v>64</v>
      </c>
      <c r="O6877" s="167">
        <v>44867</v>
      </c>
      <c r="P6877" s="14">
        <v>9.6</v>
      </c>
      <c r="Q6877" s="14">
        <f t="shared" si="223"/>
        <v>7.4</v>
      </c>
      <c r="R6877" s="169">
        <f t="shared" si="224"/>
        <v>8.4666666666666668</v>
      </c>
    </row>
    <row r="6878" spans="13:18" x14ac:dyDescent="0.2">
      <c r="M6878" s="168" t="s">
        <v>63</v>
      </c>
      <c r="N6878" s="14" t="s">
        <v>64</v>
      </c>
      <c r="O6878" s="167">
        <v>44868</v>
      </c>
      <c r="P6878" s="14">
        <v>8.1</v>
      </c>
      <c r="Q6878" s="14">
        <f t="shared" si="223"/>
        <v>8.9</v>
      </c>
      <c r="R6878" s="169">
        <f t="shared" si="224"/>
        <v>8.3333333333333339</v>
      </c>
    </row>
    <row r="6879" spans="13:18" x14ac:dyDescent="0.2">
      <c r="M6879" s="168" t="s">
        <v>63</v>
      </c>
      <c r="N6879" s="14" t="s">
        <v>64</v>
      </c>
      <c r="O6879" s="167">
        <v>44869</v>
      </c>
      <c r="P6879" s="14">
        <v>8.3000000000000007</v>
      </c>
      <c r="Q6879" s="14">
        <f t="shared" si="223"/>
        <v>8.6999999999999993</v>
      </c>
      <c r="R6879" s="169">
        <f t="shared" si="224"/>
        <v>8.3333333333333339</v>
      </c>
    </row>
    <row r="6880" spans="13:18" x14ac:dyDescent="0.2">
      <c r="M6880" s="168" t="s">
        <v>63</v>
      </c>
      <c r="N6880" s="14" t="s">
        <v>64</v>
      </c>
      <c r="O6880" s="167">
        <v>44870</v>
      </c>
      <c r="P6880" s="14">
        <v>8</v>
      </c>
      <c r="Q6880" s="14">
        <f t="shared" si="223"/>
        <v>9</v>
      </c>
      <c r="R6880" s="169">
        <f t="shared" si="224"/>
        <v>8.8666666666666671</v>
      </c>
    </row>
    <row r="6881" spans="13:18" x14ac:dyDescent="0.2">
      <c r="M6881" s="168" t="s">
        <v>63</v>
      </c>
      <c r="N6881" s="14" t="s">
        <v>64</v>
      </c>
      <c r="O6881" s="167">
        <v>44871</v>
      </c>
      <c r="P6881" s="14">
        <v>6</v>
      </c>
      <c r="Q6881" s="14">
        <f t="shared" si="223"/>
        <v>11</v>
      </c>
      <c r="R6881" s="169">
        <f t="shared" si="224"/>
        <v>9.5666666666666664</v>
      </c>
    </row>
    <row r="6882" spans="13:18" x14ac:dyDescent="0.2">
      <c r="M6882" s="168" t="s">
        <v>63</v>
      </c>
      <c r="N6882" s="14" t="s">
        <v>64</v>
      </c>
      <c r="O6882" s="167">
        <v>44872</v>
      </c>
      <c r="P6882" s="14">
        <v>6.3</v>
      </c>
      <c r="Q6882" s="14">
        <f t="shared" si="223"/>
        <v>10.7</v>
      </c>
      <c r="R6882" s="169">
        <f t="shared" si="224"/>
        <v>10.233333333333333</v>
      </c>
    </row>
    <row r="6883" spans="13:18" x14ac:dyDescent="0.2">
      <c r="M6883" s="168" t="s">
        <v>63</v>
      </c>
      <c r="N6883" s="14" t="s">
        <v>64</v>
      </c>
      <c r="O6883" s="167">
        <v>44873</v>
      </c>
      <c r="P6883" s="14">
        <v>4.0999999999999996</v>
      </c>
      <c r="Q6883" s="14">
        <f t="shared" si="223"/>
        <v>12.9</v>
      </c>
      <c r="R6883" s="169">
        <f t="shared" si="224"/>
        <v>11.533333333333333</v>
      </c>
    </row>
    <row r="6884" spans="13:18" x14ac:dyDescent="0.2">
      <c r="M6884" s="168" t="s">
        <v>63</v>
      </c>
      <c r="N6884" s="14" t="s">
        <v>64</v>
      </c>
      <c r="O6884" s="167">
        <v>44874</v>
      </c>
      <c r="P6884" s="14">
        <v>9.1999999999999993</v>
      </c>
      <c r="Q6884" s="14">
        <f t="shared" si="223"/>
        <v>7.8000000000000007</v>
      </c>
      <c r="R6884" s="169">
        <f t="shared" si="224"/>
        <v>10.466666666666667</v>
      </c>
    </row>
    <row r="6885" spans="13:18" x14ac:dyDescent="0.2">
      <c r="M6885" s="168" t="s">
        <v>63</v>
      </c>
      <c r="N6885" s="14" t="s">
        <v>64</v>
      </c>
      <c r="O6885" s="167">
        <v>44875</v>
      </c>
      <c r="P6885" s="14">
        <v>7.4</v>
      </c>
      <c r="Q6885" s="14">
        <f t="shared" si="223"/>
        <v>9.6</v>
      </c>
      <c r="R6885" s="169">
        <f t="shared" si="224"/>
        <v>10.100000000000001</v>
      </c>
    </row>
    <row r="6886" spans="13:18" x14ac:dyDescent="0.2">
      <c r="M6886" s="168" t="s">
        <v>63</v>
      </c>
      <c r="N6886" s="14" t="s">
        <v>64</v>
      </c>
      <c r="O6886" s="167">
        <v>44876</v>
      </c>
      <c r="P6886" s="14">
        <v>12.8</v>
      </c>
      <c r="Q6886" s="14">
        <f t="shared" si="223"/>
        <v>4.1999999999999993</v>
      </c>
      <c r="R6886" s="169">
        <f t="shared" si="224"/>
        <v>7.1999999999999993</v>
      </c>
    </row>
    <row r="6887" spans="13:18" x14ac:dyDescent="0.2">
      <c r="M6887" s="168" t="s">
        <v>63</v>
      </c>
      <c r="N6887" s="14" t="s">
        <v>64</v>
      </c>
      <c r="O6887" s="167">
        <v>44877</v>
      </c>
      <c r="P6887" s="14">
        <v>9.1999999999999993</v>
      </c>
      <c r="Q6887" s="14">
        <f t="shared" si="223"/>
        <v>7.8000000000000007</v>
      </c>
      <c r="R6887" s="169">
        <f t="shared" si="224"/>
        <v>7.2</v>
      </c>
    </row>
    <row r="6888" spans="13:18" x14ac:dyDescent="0.2">
      <c r="M6888" s="168" t="s">
        <v>63</v>
      </c>
      <c r="N6888" s="14" t="s">
        <v>64</v>
      </c>
      <c r="O6888" s="167">
        <v>44878</v>
      </c>
      <c r="P6888" s="14">
        <v>2.5</v>
      </c>
      <c r="Q6888" s="14">
        <f t="shared" si="223"/>
        <v>14.5</v>
      </c>
      <c r="R6888" s="169">
        <f t="shared" si="224"/>
        <v>8.8333333333333339</v>
      </c>
    </row>
    <row r="6889" spans="13:18" x14ac:dyDescent="0.2">
      <c r="M6889" s="168" t="s">
        <v>63</v>
      </c>
      <c r="N6889" s="14" t="s">
        <v>64</v>
      </c>
      <c r="O6889" s="167">
        <v>44879</v>
      </c>
      <c r="P6889" s="14">
        <v>3.6</v>
      </c>
      <c r="Q6889" s="14">
        <f t="shared" si="223"/>
        <v>13.4</v>
      </c>
      <c r="R6889" s="169">
        <f t="shared" si="224"/>
        <v>11.9</v>
      </c>
    </row>
    <row r="6890" spans="13:18" x14ac:dyDescent="0.2">
      <c r="M6890" s="168" t="s">
        <v>63</v>
      </c>
      <c r="N6890" s="14" t="s">
        <v>64</v>
      </c>
      <c r="O6890" s="167">
        <v>44880</v>
      </c>
      <c r="P6890" s="14">
        <v>2.2000000000000002</v>
      </c>
      <c r="Q6890" s="14">
        <f t="shared" si="223"/>
        <v>14.8</v>
      </c>
      <c r="R6890" s="169">
        <f t="shared" si="224"/>
        <v>14.233333333333334</v>
      </c>
    </row>
    <row r="6891" spans="13:18" x14ac:dyDescent="0.2">
      <c r="M6891" s="168" t="s">
        <v>63</v>
      </c>
      <c r="N6891" s="14" t="s">
        <v>64</v>
      </c>
      <c r="O6891" s="167">
        <v>44881</v>
      </c>
      <c r="P6891" s="14">
        <v>1</v>
      </c>
      <c r="Q6891" s="14">
        <f t="shared" si="223"/>
        <v>16</v>
      </c>
      <c r="R6891" s="169">
        <f t="shared" si="224"/>
        <v>14.733333333333334</v>
      </c>
    </row>
    <row r="6892" spans="13:18" x14ac:dyDescent="0.2">
      <c r="M6892" s="168" t="s">
        <v>63</v>
      </c>
      <c r="N6892" s="14" t="s">
        <v>64</v>
      </c>
      <c r="O6892" s="167">
        <v>44882</v>
      </c>
      <c r="P6892" s="14">
        <v>-0.1</v>
      </c>
      <c r="Q6892" s="14">
        <f t="shared" si="223"/>
        <v>17.100000000000001</v>
      </c>
      <c r="R6892" s="169">
        <f t="shared" si="224"/>
        <v>15.966666666666669</v>
      </c>
    </row>
    <row r="6893" spans="13:18" x14ac:dyDescent="0.2">
      <c r="M6893" s="168" t="s">
        <v>63</v>
      </c>
      <c r="N6893" s="14" t="s">
        <v>64</v>
      </c>
      <c r="O6893" s="167">
        <v>44883</v>
      </c>
      <c r="P6893" s="14">
        <v>-0.5</v>
      </c>
      <c r="Q6893" s="14">
        <f t="shared" si="223"/>
        <v>17.5</v>
      </c>
      <c r="R6893" s="169">
        <f t="shared" si="224"/>
        <v>16.866666666666667</v>
      </c>
    </row>
    <row r="6894" spans="13:18" x14ac:dyDescent="0.2">
      <c r="M6894" s="168" t="s">
        <v>63</v>
      </c>
      <c r="N6894" s="14" t="s">
        <v>64</v>
      </c>
      <c r="O6894" s="167">
        <v>44884</v>
      </c>
      <c r="P6894" s="14">
        <v>-2.2000000000000002</v>
      </c>
      <c r="Q6894" s="14">
        <f t="shared" si="223"/>
        <v>19.2</v>
      </c>
      <c r="R6894" s="169">
        <f t="shared" si="224"/>
        <v>17.933333333333334</v>
      </c>
    </row>
    <row r="6895" spans="13:18" x14ac:dyDescent="0.2">
      <c r="M6895" s="168" t="s">
        <v>63</v>
      </c>
      <c r="N6895" s="14" t="s">
        <v>64</v>
      </c>
      <c r="O6895" s="167">
        <v>44885</v>
      </c>
      <c r="P6895" s="14">
        <v>-2.7</v>
      </c>
      <c r="Q6895" s="14">
        <f t="shared" si="223"/>
        <v>19.7</v>
      </c>
      <c r="R6895" s="169">
        <f t="shared" si="224"/>
        <v>18.8</v>
      </c>
    </row>
    <row r="6896" spans="13:18" x14ac:dyDescent="0.2">
      <c r="M6896" s="168" t="s">
        <v>63</v>
      </c>
      <c r="N6896" s="14" t="s">
        <v>64</v>
      </c>
      <c r="O6896" s="167">
        <v>44886</v>
      </c>
      <c r="P6896" s="14">
        <v>-1.7</v>
      </c>
      <c r="Q6896" s="14">
        <f t="shared" si="223"/>
        <v>18.7</v>
      </c>
      <c r="R6896" s="169">
        <f t="shared" si="224"/>
        <v>19.2</v>
      </c>
    </row>
    <row r="6897" spans="13:18" x14ac:dyDescent="0.2">
      <c r="M6897" s="168" t="s">
        <v>63</v>
      </c>
      <c r="N6897" s="14" t="s">
        <v>64</v>
      </c>
      <c r="O6897" s="167">
        <v>44887</v>
      </c>
      <c r="P6897" s="14">
        <v>-0.9</v>
      </c>
      <c r="Q6897" s="14">
        <f t="shared" si="223"/>
        <v>17.899999999999999</v>
      </c>
      <c r="R6897" s="169">
        <f t="shared" si="224"/>
        <v>18.766666666666666</v>
      </c>
    </row>
    <row r="6898" spans="13:18" x14ac:dyDescent="0.2">
      <c r="M6898" s="168" t="s">
        <v>63</v>
      </c>
      <c r="N6898" s="14" t="s">
        <v>64</v>
      </c>
      <c r="O6898" s="167">
        <v>44888</v>
      </c>
      <c r="P6898" s="14">
        <v>0.2</v>
      </c>
      <c r="Q6898" s="14">
        <f t="shared" si="223"/>
        <v>16.8</v>
      </c>
      <c r="R6898" s="169">
        <f t="shared" si="224"/>
        <v>17.799999999999997</v>
      </c>
    </row>
    <row r="6899" spans="13:18" x14ac:dyDescent="0.2">
      <c r="M6899" s="168" t="s">
        <v>63</v>
      </c>
      <c r="N6899" s="14" t="s">
        <v>64</v>
      </c>
      <c r="O6899" s="167">
        <v>44889</v>
      </c>
      <c r="P6899" s="14">
        <v>0.7</v>
      </c>
      <c r="Q6899" s="14">
        <f t="shared" si="223"/>
        <v>16.3</v>
      </c>
      <c r="R6899" s="169">
        <f t="shared" si="224"/>
        <v>17</v>
      </c>
    </row>
    <row r="6900" spans="13:18" x14ac:dyDescent="0.2">
      <c r="M6900" s="168" t="s">
        <v>63</v>
      </c>
      <c r="N6900" s="14" t="s">
        <v>64</v>
      </c>
      <c r="O6900" s="167">
        <v>44890</v>
      </c>
      <c r="P6900" s="14">
        <v>1.4</v>
      </c>
      <c r="Q6900" s="14">
        <f t="shared" si="223"/>
        <v>15.6</v>
      </c>
      <c r="R6900" s="169">
        <f t="shared" si="224"/>
        <v>16.233333333333334</v>
      </c>
    </row>
    <row r="6901" spans="13:18" x14ac:dyDescent="0.2">
      <c r="M6901" s="168" t="s">
        <v>63</v>
      </c>
      <c r="N6901" s="14" t="s">
        <v>64</v>
      </c>
      <c r="O6901" s="167">
        <v>44891</v>
      </c>
      <c r="P6901" s="14">
        <v>0.9</v>
      </c>
      <c r="Q6901" s="14">
        <f t="shared" si="223"/>
        <v>16.100000000000001</v>
      </c>
      <c r="R6901" s="169">
        <f t="shared" si="224"/>
        <v>16</v>
      </c>
    </row>
    <row r="6902" spans="13:18" x14ac:dyDescent="0.2">
      <c r="M6902" s="168" t="s">
        <v>63</v>
      </c>
      <c r="N6902" s="14" t="s">
        <v>64</v>
      </c>
      <c r="O6902" s="167">
        <v>44892</v>
      </c>
      <c r="P6902" s="14">
        <v>1.5</v>
      </c>
      <c r="Q6902" s="14">
        <f t="shared" si="223"/>
        <v>15.5</v>
      </c>
      <c r="R6902" s="169">
        <f t="shared" si="224"/>
        <v>15.733333333333334</v>
      </c>
    </row>
    <row r="6903" spans="13:18" x14ac:dyDescent="0.2">
      <c r="M6903" s="168" t="s">
        <v>63</v>
      </c>
      <c r="N6903" s="14" t="s">
        <v>64</v>
      </c>
      <c r="O6903" s="167">
        <v>44893</v>
      </c>
      <c r="P6903" s="14">
        <v>1.5</v>
      </c>
      <c r="Q6903" s="14">
        <f t="shared" si="223"/>
        <v>15.5</v>
      </c>
      <c r="R6903" s="169">
        <f t="shared" si="224"/>
        <v>15.700000000000001</v>
      </c>
    </row>
    <row r="6904" spans="13:18" x14ac:dyDescent="0.2">
      <c r="M6904" s="168" t="s">
        <v>63</v>
      </c>
      <c r="N6904" s="14" t="s">
        <v>64</v>
      </c>
      <c r="O6904" s="167">
        <v>44894</v>
      </c>
      <c r="P6904" s="14">
        <v>1.2</v>
      </c>
      <c r="Q6904" s="14">
        <f t="shared" si="223"/>
        <v>15.8</v>
      </c>
      <c r="R6904" s="169">
        <f t="shared" si="224"/>
        <v>15.6</v>
      </c>
    </row>
    <row r="6905" spans="13:18" x14ac:dyDescent="0.2">
      <c r="M6905" s="168" t="s">
        <v>63</v>
      </c>
      <c r="N6905" s="14" t="s">
        <v>64</v>
      </c>
      <c r="O6905" s="167">
        <v>44895</v>
      </c>
      <c r="P6905" s="14">
        <v>0.3</v>
      </c>
      <c r="Q6905" s="14">
        <f t="shared" si="223"/>
        <v>16.7</v>
      </c>
      <c r="R6905" s="169">
        <f t="shared" si="224"/>
        <v>16</v>
      </c>
    </row>
    <row r="6906" spans="13:18" x14ac:dyDescent="0.2">
      <c r="M6906" s="168" t="s">
        <v>63</v>
      </c>
      <c r="N6906" s="14" t="s">
        <v>64</v>
      </c>
      <c r="O6906" s="167">
        <v>44896</v>
      </c>
      <c r="P6906" s="14">
        <v>-0.9</v>
      </c>
      <c r="Q6906" s="14">
        <f t="shared" si="223"/>
        <v>17.899999999999999</v>
      </c>
      <c r="R6906" s="169">
        <f t="shared" si="224"/>
        <v>16.8</v>
      </c>
    </row>
    <row r="6907" spans="13:18" x14ac:dyDescent="0.2">
      <c r="M6907" s="168" t="s">
        <v>63</v>
      </c>
      <c r="N6907" s="14" t="s">
        <v>64</v>
      </c>
      <c r="O6907" s="167">
        <v>44897</v>
      </c>
      <c r="P6907" s="14">
        <v>-0.8</v>
      </c>
      <c r="Q6907" s="14">
        <f t="shared" si="223"/>
        <v>17.8</v>
      </c>
      <c r="R6907" s="169">
        <f t="shared" si="224"/>
        <v>17.466666666666665</v>
      </c>
    </row>
    <row r="6908" spans="13:18" x14ac:dyDescent="0.2">
      <c r="M6908" s="168" t="s">
        <v>63</v>
      </c>
      <c r="N6908" s="14" t="s">
        <v>64</v>
      </c>
      <c r="O6908" s="167">
        <v>44898</v>
      </c>
      <c r="P6908" s="14">
        <v>-1.4</v>
      </c>
      <c r="Q6908" s="14">
        <f t="shared" si="223"/>
        <v>18.399999999999999</v>
      </c>
      <c r="R6908" s="169">
        <f t="shared" si="224"/>
        <v>18.033333333333335</v>
      </c>
    </row>
    <row r="6909" spans="13:18" x14ac:dyDescent="0.2">
      <c r="M6909" s="168" t="s">
        <v>63</v>
      </c>
      <c r="N6909" s="14" t="s">
        <v>64</v>
      </c>
      <c r="O6909" s="167">
        <v>44899</v>
      </c>
      <c r="P6909" s="14">
        <v>-4.5</v>
      </c>
      <c r="Q6909" s="14">
        <f t="shared" si="223"/>
        <v>21.5</v>
      </c>
      <c r="R6909" s="169">
        <f t="shared" si="224"/>
        <v>19.233333333333334</v>
      </c>
    </row>
    <row r="6910" spans="13:18" x14ac:dyDescent="0.2">
      <c r="M6910" s="168" t="s">
        <v>63</v>
      </c>
      <c r="N6910" s="14" t="s">
        <v>64</v>
      </c>
      <c r="O6910" s="167">
        <v>44900</v>
      </c>
      <c r="P6910" s="14">
        <v>-6.1</v>
      </c>
      <c r="Q6910" s="14">
        <f t="shared" si="223"/>
        <v>23.1</v>
      </c>
      <c r="R6910" s="169">
        <f t="shared" si="224"/>
        <v>21</v>
      </c>
    </row>
    <row r="6911" spans="13:18" x14ac:dyDescent="0.2">
      <c r="M6911" s="168" t="s">
        <v>63</v>
      </c>
      <c r="N6911" s="14" t="s">
        <v>64</v>
      </c>
      <c r="O6911" s="167">
        <v>44901</v>
      </c>
      <c r="P6911" s="14">
        <v>-10.5</v>
      </c>
      <c r="Q6911" s="14">
        <f t="shared" si="223"/>
        <v>27.5</v>
      </c>
      <c r="R6911" s="169">
        <f t="shared" si="224"/>
        <v>24.033333333333331</v>
      </c>
    </row>
    <row r="6912" spans="13:18" x14ac:dyDescent="0.2">
      <c r="M6912" s="168" t="s">
        <v>63</v>
      </c>
      <c r="N6912" s="14" t="s">
        <v>64</v>
      </c>
      <c r="O6912" s="167">
        <v>44902</v>
      </c>
      <c r="P6912" s="14">
        <v>-13.9</v>
      </c>
      <c r="Q6912" s="14">
        <f t="shared" si="223"/>
        <v>30.9</v>
      </c>
      <c r="R6912" s="169">
        <f t="shared" si="224"/>
        <v>27.166666666666668</v>
      </c>
    </row>
    <row r="6913" spans="13:18" x14ac:dyDescent="0.2">
      <c r="M6913" s="168" t="s">
        <v>63</v>
      </c>
      <c r="N6913" s="14" t="s">
        <v>64</v>
      </c>
      <c r="O6913" s="167">
        <v>44903</v>
      </c>
      <c r="P6913" s="14">
        <v>-12</v>
      </c>
      <c r="Q6913" s="14">
        <f t="shared" si="223"/>
        <v>29</v>
      </c>
      <c r="R6913" s="169">
        <f t="shared" si="224"/>
        <v>29.133333333333336</v>
      </c>
    </row>
    <row r="6914" spans="13:18" x14ac:dyDescent="0.2">
      <c r="M6914" s="168" t="s">
        <v>63</v>
      </c>
      <c r="N6914" s="14" t="s">
        <v>64</v>
      </c>
      <c r="O6914" s="167">
        <v>44904</v>
      </c>
      <c r="P6914" s="14">
        <v>-11.6</v>
      </c>
      <c r="Q6914" s="14">
        <f t="shared" si="223"/>
        <v>28.6</v>
      </c>
      <c r="R6914" s="169">
        <f t="shared" si="224"/>
        <v>29.5</v>
      </c>
    </row>
    <row r="6915" spans="13:18" x14ac:dyDescent="0.2">
      <c r="M6915" s="168" t="s">
        <v>63</v>
      </c>
      <c r="N6915" s="14" t="s">
        <v>64</v>
      </c>
      <c r="O6915" s="167">
        <v>44905</v>
      </c>
      <c r="P6915" s="14">
        <v>-12.2</v>
      </c>
      <c r="Q6915" s="14">
        <f t="shared" si="223"/>
        <v>29.2</v>
      </c>
      <c r="R6915" s="169">
        <f t="shared" si="224"/>
        <v>28.933333333333334</v>
      </c>
    </row>
    <row r="6916" spans="13:18" x14ac:dyDescent="0.2">
      <c r="M6916" s="168" t="s">
        <v>63</v>
      </c>
      <c r="N6916" s="14" t="s">
        <v>64</v>
      </c>
      <c r="O6916" s="167">
        <v>44906</v>
      </c>
      <c r="P6916" s="14">
        <v>-15.5</v>
      </c>
      <c r="Q6916" s="14">
        <f t="shared" si="223"/>
        <v>32.5</v>
      </c>
      <c r="R6916" s="169">
        <f t="shared" si="224"/>
        <v>30.099999999999998</v>
      </c>
    </row>
    <row r="6917" spans="13:18" x14ac:dyDescent="0.2">
      <c r="M6917" s="168" t="s">
        <v>63</v>
      </c>
      <c r="N6917" s="14" t="s">
        <v>64</v>
      </c>
      <c r="O6917" s="167">
        <v>44907</v>
      </c>
      <c r="P6917" s="14">
        <v>-16.7</v>
      </c>
      <c r="Q6917" s="14">
        <f t="shared" si="223"/>
        <v>33.700000000000003</v>
      </c>
      <c r="R6917" s="169">
        <f t="shared" si="224"/>
        <v>31.8</v>
      </c>
    </row>
    <row r="6918" spans="13:18" x14ac:dyDescent="0.2">
      <c r="M6918" s="168" t="s">
        <v>63</v>
      </c>
      <c r="N6918" s="14" t="s">
        <v>64</v>
      </c>
      <c r="O6918" s="167">
        <v>44908</v>
      </c>
      <c r="P6918" s="14">
        <v>-18.2</v>
      </c>
      <c r="Q6918" s="14">
        <f t="shared" si="223"/>
        <v>35.200000000000003</v>
      </c>
      <c r="R6918" s="169">
        <f t="shared" si="224"/>
        <v>33.800000000000004</v>
      </c>
    </row>
    <row r="6919" spans="13:18" x14ac:dyDescent="0.2">
      <c r="M6919" s="168" t="s">
        <v>63</v>
      </c>
      <c r="N6919" s="14" t="s">
        <v>64</v>
      </c>
      <c r="O6919" s="167">
        <v>44909</v>
      </c>
      <c r="P6919" s="14">
        <v>-21</v>
      </c>
      <c r="Q6919" s="14">
        <f t="shared" si="223"/>
        <v>38</v>
      </c>
      <c r="R6919" s="169">
        <f t="shared" si="224"/>
        <v>35.633333333333333</v>
      </c>
    </row>
    <row r="6920" spans="13:18" x14ac:dyDescent="0.2">
      <c r="M6920" s="168" t="s">
        <v>63</v>
      </c>
      <c r="N6920" s="14" t="s">
        <v>64</v>
      </c>
      <c r="O6920" s="167">
        <v>44910</v>
      </c>
      <c r="P6920" s="14">
        <v>-18.399999999999999</v>
      </c>
      <c r="Q6920" s="14">
        <f t="shared" si="223"/>
        <v>35.4</v>
      </c>
      <c r="R6920" s="169">
        <f t="shared" si="224"/>
        <v>36.199999999999996</v>
      </c>
    </row>
    <row r="6921" spans="13:18" x14ac:dyDescent="0.2">
      <c r="M6921" s="168" t="s">
        <v>63</v>
      </c>
      <c r="N6921" s="14" t="s">
        <v>64</v>
      </c>
      <c r="O6921" s="167">
        <v>44911</v>
      </c>
      <c r="P6921" s="14">
        <v>-18.8</v>
      </c>
      <c r="Q6921" s="14">
        <f t="shared" si="223"/>
        <v>35.799999999999997</v>
      </c>
      <c r="R6921" s="169">
        <f t="shared" si="224"/>
        <v>36.4</v>
      </c>
    </row>
    <row r="6922" spans="13:18" x14ac:dyDescent="0.2">
      <c r="M6922" s="168" t="s">
        <v>63</v>
      </c>
      <c r="N6922" s="14" t="s">
        <v>64</v>
      </c>
      <c r="O6922" s="167">
        <v>44912</v>
      </c>
      <c r="P6922" s="14">
        <v>-8.9</v>
      </c>
      <c r="Q6922" s="14">
        <f t="shared" si="223"/>
        <v>25.9</v>
      </c>
      <c r="R6922" s="169">
        <f t="shared" si="224"/>
        <v>32.366666666666667</v>
      </c>
    </row>
    <row r="6923" spans="13:18" x14ac:dyDescent="0.2">
      <c r="M6923" s="168" t="s">
        <v>63</v>
      </c>
      <c r="N6923" s="14" t="s">
        <v>64</v>
      </c>
      <c r="O6923" s="167">
        <v>44913</v>
      </c>
      <c r="P6923" s="14">
        <v>-3.3</v>
      </c>
      <c r="Q6923" s="14">
        <f t="shared" si="223"/>
        <v>20.3</v>
      </c>
      <c r="R6923" s="169">
        <f t="shared" si="224"/>
        <v>27.333333333333332</v>
      </c>
    </row>
    <row r="6924" spans="13:18" x14ac:dyDescent="0.2">
      <c r="M6924" s="168" t="s">
        <v>63</v>
      </c>
      <c r="N6924" s="14" t="s">
        <v>64</v>
      </c>
      <c r="O6924" s="167">
        <v>44914</v>
      </c>
      <c r="P6924" s="14">
        <v>-6</v>
      </c>
      <c r="Q6924" s="14">
        <f t="shared" si="223"/>
        <v>23</v>
      </c>
      <c r="R6924" s="169">
        <f t="shared" si="224"/>
        <v>23.066666666666666</v>
      </c>
    </row>
    <row r="6925" spans="13:18" x14ac:dyDescent="0.2">
      <c r="M6925" s="168" t="s">
        <v>63</v>
      </c>
      <c r="N6925" s="14" t="s">
        <v>64</v>
      </c>
      <c r="O6925" s="167">
        <v>44915</v>
      </c>
      <c r="P6925" s="14">
        <v>-0.8</v>
      </c>
      <c r="Q6925" s="14">
        <f t="shared" ref="Q6925:Q6988" si="225">IF($D$45&gt;P6925,$D$45-P6925,0)</f>
        <v>17.8</v>
      </c>
      <c r="R6925" s="169">
        <f t="shared" si="224"/>
        <v>20.366666666666664</v>
      </c>
    </row>
    <row r="6926" spans="13:18" x14ac:dyDescent="0.2">
      <c r="M6926" s="168" t="s">
        <v>63</v>
      </c>
      <c r="N6926" s="14" t="s">
        <v>64</v>
      </c>
      <c r="O6926" s="167">
        <v>44916</v>
      </c>
      <c r="P6926" s="14">
        <v>0.3</v>
      </c>
      <c r="Q6926" s="14">
        <f t="shared" si="225"/>
        <v>16.7</v>
      </c>
      <c r="R6926" s="169">
        <f t="shared" si="224"/>
        <v>19.166666666666668</v>
      </c>
    </row>
    <row r="6927" spans="13:18" x14ac:dyDescent="0.2">
      <c r="M6927" s="168" t="s">
        <v>63</v>
      </c>
      <c r="N6927" s="14" t="s">
        <v>64</v>
      </c>
      <c r="O6927" s="167">
        <v>44917</v>
      </c>
      <c r="P6927" s="14">
        <v>-0.4</v>
      </c>
      <c r="Q6927" s="14">
        <f t="shared" si="225"/>
        <v>17.399999999999999</v>
      </c>
      <c r="R6927" s="169">
        <f t="shared" ref="R6927:R6990" si="226">AVERAGE(Q6925:Q6927)</f>
        <v>17.3</v>
      </c>
    </row>
    <row r="6928" spans="13:18" x14ac:dyDescent="0.2">
      <c r="M6928" s="168" t="s">
        <v>63</v>
      </c>
      <c r="N6928" s="14" t="s">
        <v>64</v>
      </c>
      <c r="O6928" s="167">
        <v>44918</v>
      </c>
      <c r="P6928" s="14">
        <v>-12.9</v>
      </c>
      <c r="Q6928" s="14">
        <f t="shared" si="225"/>
        <v>29.9</v>
      </c>
      <c r="R6928" s="169">
        <f t="shared" si="226"/>
        <v>21.333333333333332</v>
      </c>
    </row>
    <row r="6929" spans="13:18" x14ac:dyDescent="0.2">
      <c r="M6929" s="168" t="s">
        <v>63</v>
      </c>
      <c r="N6929" s="14" t="s">
        <v>64</v>
      </c>
      <c r="O6929" s="167">
        <v>44919</v>
      </c>
      <c r="P6929" s="14">
        <v>-22</v>
      </c>
      <c r="Q6929" s="14">
        <f t="shared" si="225"/>
        <v>39</v>
      </c>
      <c r="R6929" s="169">
        <f t="shared" si="226"/>
        <v>28.766666666666666</v>
      </c>
    </row>
    <row r="6930" spans="13:18" x14ac:dyDescent="0.2">
      <c r="M6930" s="168" t="s">
        <v>63</v>
      </c>
      <c r="N6930" s="14" t="s">
        <v>64</v>
      </c>
      <c r="O6930" s="167">
        <v>44920</v>
      </c>
      <c r="P6930" s="14">
        <v>-14.8</v>
      </c>
      <c r="Q6930" s="14">
        <f t="shared" si="225"/>
        <v>31.8</v>
      </c>
      <c r="R6930" s="169">
        <f t="shared" si="226"/>
        <v>33.56666666666667</v>
      </c>
    </row>
    <row r="6931" spans="13:18" x14ac:dyDescent="0.2">
      <c r="M6931" s="168" t="s">
        <v>63</v>
      </c>
      <c r="N6931" s="14" t="s">
        <v>64</v>
      </c>
      <c r="O6931" s="167">
        <v>44921</v>
      </c>
      <c r="P6931" s="14">
        <v>0.5</v>
      </c>
      <c r="Q6931" s="14">
        <f t="shared" si="225"/>
        <v>16.5</v>
      </c>
      <c r="R6931" s="169">
        <f t="shared" si="226"/>
        <v>29.099999999999998</v>
      </c>
    </row>
    <row r="6932" spans="13:18" x14ac:dyDescent="0.2">
      <c r="M6932" s="168" t="s">
        <v>63</v>
      </c>
      <c r="N6932" s="14" t="s">
        <v>64</v>
      </c>
      <c r="O6932" s="167">
        <v>44922</v>
      </c>
      <c r="P6932" s="14">
        <v>-4</v>
      </c>
      <c r="Q6932" s="14">
        <f t="shared" si="225"/>
        <v>21</v>
      </c>
      <c r="R6932" s="169">
        <f t="shared" si="226"/>
        <v>23.099999999999998</v>
      </c>
    </row>
    <row r="6933" spans="13:18" x14ac:dyDescent="0.2">
      <c r="M6933" s="168" t="s">
        <v>63</v>
      </c>
      <c r="N6933" s="14" t="s">
        <v>64</v>
      </c>
      <c r="O6933" s="167">
        <v>44923</v>
      </c>
      <c r="P6933" s="14">
        <v>-13.5</v>
      </c>
      <c r="Q6933" s="14">
        <f t="shared" si="225"/>
        <v>30.5</v>
      </c>
      <c r="R6933" s="169">
        <f t="shared" si="226"/>
        <v>22.666666666666668</v>
      </c>
    </row>
    <row r="6934" spans="13:18" x14ac:dyDescent="0.2">
      <c r="M6934" s="168" t="s">
        <v>63</v>
      </c>
      <c r="N6934" s="14" t="s">
        <v>64</v>
      </c>
      <c r="O6934" s="167">
        <v>44924</v>
      </c>
      <c r="P6934" s="14">
        <v>-1.7</v>
      </c>
      <c r="Q6934" s="14">
        <f t="shared" si="225"/>
        <v>18.7</v>
      </c>
      <c r="R6934" s="169">
        <f t="shared" si="226"/>
        <v>23.400000000000002</v>
      </c>
    </row>
    <row r="6935" spans="13:18" x14ac:dyDescent="0.2">
      <c r="M6935" s="168" t="s">
        <v>63</v>
      </c>
      <c r="N6935" s="14" t="s">
        <v>64</v>
      </c>
      <c r="O6935" s="167">
        <v>44925</v>
      </c>
      <c r="P6935" s="14">
        <v>2.2000000000000002</v>
      </c>
      <c r="Q6935" s="14">
        <f t="shared" si="225"/>
        <v>14.8</v>
      </c>
      <c r="R6935" s="169">
        <f t="shared" si="226"/>
        <v>21.333333333333332</v>
      </c>
    </row>
    <row r="6936" spans="13:18" x14ac:dyDescent="0.2">
      <c r="M6936" s="168" t="s">
        <v>63</v>
      </c>
      <c r="N6936" s="14" t="s">
        <v>64</v>
      </c>
      <c r="O6936" s="167">
        <v>44926</v>
      </c>
      <c r="P6936" s="14">
        <v>2.4</v>
      </c>
      <c r="Q6936" s="14">
        <f t="shared" si="225"/>
        <v>14.6</v>
      </c>
      <c r="R6936" s="169">
        <f t="shared" si="226"/>
        <v>16.033333333333335</v>
      </c>
    </row>
    <row r="6937" spans="13:18" x14ac:dyDescent="0.2">
      <c r="M6937" s="168" t="s">
        <v>63</v>
      </c>
      <c r="N6937" s="14" t="s">
        <v>64</v>
      </c>
      <c r="O6937" s="167">
        <v>44927</v>
      </c>
      <c r="P6937" s="14">
        <v>-7.1</v>
      </c>
      <c r="Q6937" s="14">
        <f t="shared" si="225"/>
        <v>24.1</v>
      </c>
      <c r="R6937" s="169">
        <f t="shared" si="226"/>
        <v>17.833333333333332</v>
      </c>
    </row>
    <row r="6938" spans="13:18" x14ac:dyDescent="0.2">
      <c r="M6938" s="168" t="s">
        <v>63</v>
      </c>
      <c r="N6938" s="14" t="s">
        <v>64</v>
      </c>
      <c r="O6938" s="167">
        <v>44928</v>
      </c>
      <c r="P6938" s="14">
        <v>-9.3000000000000007</v>
      </c>
      <c r="Q6938" s="14">
        <f t="shared" si="225"/>
        <v>26.3</v>
      </c>
      <c r="R6938" s="169">
        <f t="shared" si="226"/>
        <v>21.666666666666668</v>
      </c>
    </row>
    <row r="6939" spans="13:18" x14ac:dyDescent="0.2">
      <c r="M6939" s="168" t="s">
        <v>63</v>
      </c>
      <c r="N6939" s="14" t="s">
        <v>64</v>
      </c>
      <c r="O6939" s="167">
        <v>44929</v>
      </c>
      <c r="P6939" s="14">
        <v>-16</v>
      </c>
      <c r="Q6939" s="14">
        <f t="shared" si="225"/>
        <v>33</v>
      </c>
      <c r="R6939" s="169">
        <f t="shared" si="226"/>
        <v>27.8</v>
      </c>
    </row>
    <row r="6940" spans="13:18" x14ac:dyDescent="0.2">
      <c r="M6940" s="168" t="s">
        <v>63</v>
      </c>
      <c r="N6940" s="14" t="s">
        <v>64</v>
      </c>
      <c r="O6940" s="167">
        <v>44930</v>
      </c>
      <c r="P6940" s="14">
        <v>-9.3000000000000007</v>
      </c>
      <c r="Q6940" s="14">
        <f t="shared" si="225"/>
        <v>26.3</v>
      </c>
      <c r="R6940" s="169">
        <f t="shared" si="226"/>
        <v>28.533333333333331</v>
      </c>
    </row>
    <row r="6941" spans="13:18" x14ac:dyDescent="0.2">
      <c r="M6941" s="168" t="s">
        <v>63</v>
      </c>
      <c r="N6941" s="14" t="s">
        <v>64</v>
      </c>
      <c r="O6941" s="167">
        <v>44931</v>
      </c>
      <c r="P6941" s="14">
        <v>-4.7</v>
      </c>
      <c r="Q6941" s="14">
        <f t="shared" si="225"/>
        <v>21.7</v>
      </c>
      <c r="R6941" s="169">
        <f t="shared" si="226"/>
        <v>27</v>
      </c>
    </row>
    <row r="6942" spans="13:18" x14ac:dyDescent="0.2">
      <c r="M6942" s="168" t="s">
        <v>63</v>
      </c>
      <c r="N6942" s="14" t="s">
        <v>64</v>
      </c>
      <c r="O6942" s="167">
        <v>44932</v>
      </c>
      <c r="P6942" s="14">
        <v>-5.3</v>
      </c>
      <c r="Q6942" s="14">
        <f t="shared" si="225"/>
        <v>22.3</v>
      </c>
      <c r="R6942" s="169">
        <f t="shared" si="226"/>
        <v>23.433333333333334</v>
      </c>
    </row>
    <row r="6943" spans="13:18" x14ac:dyDescent="0.2">
      <c r="M6943" s="168" t="s">
        <v>63</v>
      </c>
      <c r="N6943" s="14" t="s">
        <v>64</v>
      </c>
      <c r="O6943" s="167">
        <v>44933</v>
      </c>
      <c r="P6943" s="14">
        <v>-2.2000000000000002</v>
      </c>
      <c r="Q6943" s="14">
        <f t="shared" si="225"/>
        <v>19.2</v>
      </c>
      <c r="R6943" s="169">
        <f t="shared" si="226"/>
        <v>21.066666666666666</v>
      </c>
    </row>
    <row r="6944" spans="13:18" x14ac:dyDescent="0.2">
      <c r="M6944" s="168" t="s">
        <v>63</v>
      </c>
      <c r="N6944" s="14" t="s">
        <v>64</v>
      </c>
      <c r="O6944" s="167">
        <v>44934</v>
      </c>
      <c r="P6944" s="14">
        <v>3.1</v>
      </c>
      <c r="Q6944" s="14">
        <f t="shared" si="225"/>
        <v>13.9</v>
      </c>
      <c r="R6944" s="169">
        <f t="shared" si="226"/>
        <v>18.466666666666665</v>
      </c>
    </row>
    <row r="6945" spans="13:18" x14ac:dyDescent="0.2">
      <c r="M6945" s="168" t="s">
        <v>63</v>
      </c>
      <c r="N6945" s="14" t="s">
        <v>64</v>
      </c>
      <c r="O6945" s="167">
        <v>44935</v>
      </c>
      <c r="P6945" s="14">
        <v>2.5</v>
      </c>
      <c r="Q6945" s="14">
        <f t="shared" si="225"/>
        <v>14.5</v>
      </c>
      <c r="R6945" s="169">
        <f t="shared" si="226"/>
        <v>15.866666666666667</v>
      </c>
    </row>
    <row r="6946" spans="13:18" x14ac:dyDescent="0.2">
      <c r="M6946" s="168" t="s">
        <v>63</v>
      </c>
      <c r="N6946" s="14" t="s">
        <v>64</v>
      </c>
      <c r="O6946" s="167">
        <v>44936</v>
      </c>
      <c r="P6946" s="14">
        <v>0.9</v>
      </c>
      <c r="Q6946" s="14">
        <f t="shared" si="225"/>
        <v>16.100000000000001</v>
      </c>
      <c r="R6946" s="169">
        <f t="shared" si="226"/>
        <v>14.833333333333334</v>
      </c>
    </row>
    <row r="6947" spans="13:18" x14ac:dyDescent="0.2">
      <c r="M6947" s="168" t="s">
        <v>63</v>
      </c>
      <c r="N6947" s="14" t="s">
        <v>64</v>
      </c>
      <c r="O6947" s="167">
        <v>44937</v>
      </c>
      <c r="P6947" s="14">
        <v>3.4</v>
      </c>
      <c r="Q6947" s="14">
        <f t="shared" si="225"/>
        <v>13.6</v>
      </c>
      <c r="R6947" s="169">
        <f t="shared" si="226"/>
        <v>14.733333333333334</v>
      </c>
    </row>
    <row r="6948" spans="13:18" x14ac:dyDescent="0.2">
      <c r="M6948" s="168" t="s">
        <v>63</v>
      </c>
      <c r="N6948" s="14" t="s">
        <v>64</v>
      </c>
      <c r="O6948" s="167">
        <v>44938</v>
      </c>
      <c r="P6948" s="14">
        <v>3</v>
      </c>
      <c r="Q6948" s="14">
        <f t="shared" si="225"/>
        <v>14</v>
      </c>
      <c r="R6948" s="169">
        <f t="shared" si="226"/>
        <v>14.566666666666668</v>
      </c>
    </row>
    <row r="6949" spans="13:18" x14ac:dyDescent="0.2">
      <c r="M6949" s="168" t="s">
        <v>63</v>
      </c>
      <c r="N6949" s="14" t="s">
        <v>64</v>
      </c>
      <c r="O6949" s="167">
        <v>44939</v>
      </c>
      <c r="P6949" s="14">
        <v>1.5</v>
      </c>
      <c r="Q6949" s="14">
        <f t="shared" si="225"/>
        <v>15.5</v>
      </c>
      <c r="R6949" s="169">
        <f t="shared" si="226"/>
        <v>14.366666666666667</v>
      </c>
    </row>
    <row r="6950" spans="13:18" x14ac:dyDescent="0.2">
      <c r="M6950" s="168" t="s">
        <v>63</v>
      </c>
      <c r="N6950" s="14" t="s">
        <v>64</v>
      </c>
      <c r="O6950" s="167">
        <v>44940</v>
      </c>
      <c r="P6950" s="14">
        <v>0.4</v>
      </c>
      <c r="Q6950" s="14">
        <f t="shared" si="225"/>
        <v>16.600000000000001</v>
      </c>
      <c r="R6950" s="169">
        <f t="shared" si="226"/>
        <v>15.366666666666667</v>
      </c>
    </row>
    <row r="6951" spans="13:18" x14ac:dyDescent="0.2">
      <c r="M6951" s="168" t="s">
        <v>63</v>
      </c>
      <c r="N6951" s="14" t="s">
        <v>64</v>
      </c>
      <c r="O6951" s="167">
        <v>44941</v>
      </c>
      <c r="P6951" s="14">
        <v>0.4</v>
      </c>
      <c r="Q6951" s="14">
        <f t="shared" si="225"/>
        <v>16.600000000000001</v>
      </c>
      <c r="R6951" s="169">
        <f t="shared" si="226"/>
        <v>16.233333333333334</v>
      </c>
    </row>
    <row r="6952" spans="13:18" x14ac:dyDescent="0.2">
      <c r="M6952" s="168" t="s">
        <v>63</v>
      </c>
      <c r="N6952" s="14" t="s">
        <v>64</v>
      </c>
      <c r="O6952" s="167">
        <v>44942</v>
      </c>
      <c r="P6952" s="14">
        <v>-3.3</v>
      </c>
      <c r="Q6952" s="14">
        <f t="shared" si="225"/>
        <v>20.3</v>
      </c>
      <c r="R6952" s="169">
        <f t="shared" si="226"/>
        <v>17.833333333333332</v>
      </c>
    </row>
    <row r="6953" spans="13:18" x14ac:dyDescent="0.2">
      <c r="M6953" s="168" t="s">
        <v>63</v>
      </c>
      <c r="N6953" s="14" t="s">
        <v>64</v>
      </c>
      <c r="O6953" s="167">
        <v>44943</v>
      </c>
      <c r="P6953" s="14">
        <v>0.8</v>
      </c>
      <c r="Q6953" s="14">
        <f t="shared" si="225"/>
        <v>16.2</v>
      </c>
      <c r="R6953" s="169">
        <f t="shared" si="226"/>
        <v>17.700000000000003</v>
      </c>
    </row>
    <row r="6954" spans="13:18" x14ac:dyDescent="0.2">
      <c r="M6954" s="168" t="s">
        <v>63</v>
      </c>
      <c r="N6954" s="14" t="s">
        <v>64</v>
      </c>
      <c r="O6954" s="167">
        <v>44944</v>
      </c>
      <c r="P6954" s="14">
        <v>-0.1</v>
      </c>
      <c r="Q6954" s="14">
        <f t="shared" si="225"/>
        <v>17.100000000000001</v>
      </c>
      <c r="R6954" s="169">
        <f t="shared" si="226"/>
        <v>17.866666666666667</v>
      </c>
    </row>
    <row r="6955" spans="13:18" x14ac:dyDescent="0.2">
      <c r="M6955" s="168" t="s">
        <v>63</v>
      </c>
      <c r="N6955" s="14" t="s">
        <v>64</v>
      </c>
      <c r="O6955" s="167">
        <v>44945</v>
      </c>
      <c r="P6955" s="14">
        <v>-2.5</v>
      </c>
      <c r="Q6955" s="14">
        <f t="shared" si="225"/>
        <v>19.5</v>
      </c>
      <c r="R6955" s="169">
        <f t="shared" si="226"/>
        <v>17.599999999999998</v>
      </c>
    </row>
    <row r="6956" spans="13:18" x14ac:dyDescent="0.2">
      <c r="M6956" s="168" t="s">
        <v>63</v>
      </c>
      <c r="N6956" s="14" t="s">
        <v>64</v>
      </c>
      <c r="O6956" s="167">
        <v>44946</v>
      </c>
      <c r="P6956" s="14">
        <v>-7.4</v>
      </c>
      <c r="Q6956" s="14">
        <f t="shared" si="225"/>
        <v>24.4</v>
      </c>
      <c r="R6956" s="169">
        <f t="shared" si="226"/>
        <v>20.333333333333332</v>
      </c>
    </row>
    <row r="6957" spans="13:18" x14ac:dyDescent="0.2">
      <c r="M6957" s="168" t="s">
        <v>63</v>
      </c>
      <c r="N6957" s="14" t="s">
        <v>64</v>
      </c>
      <c r="O6957" s="167">
        <v>44947</v>
      </c>
      <c r="P6957" s="14">
        <v>-17.7</v>
      </c>
      <c r="Q6957" s="14">
        <f t="shared" si="225"/>
        <v>34.700000000000003</v>
      </c>
      <c r="R6957" s="169">
        <f t="shared" si="226"/>
        <v>26.2</v>
      </c>
    </row>
    <row r="6958" spans="13:18" x14ac:dyDescent="0.2">
      <c r="M6958" s="168" t="s">
        <v>63</v>
      </c>
      <c r="N6958" s="14" t="s">
        <v>64</v>
      </c>
      <c r="O6958" s="167">
        <v>44948</v>
      </c>
      <c r="P6958" s="14">
        <v>-18.600000000000001</v>
      </c>
      <c r="Q6958" s="14">
        <f t="shared" si="225"/>
        <v>35.6</v>
      </c>
      <c r="R6958" s="169">
        <f t="shared" si="226"/>
        <v>31.566666666666666</v>
      </c>
    </row>
    <row r="6959" spans="13:18" x14ac:dyDescent="0.2">
      <c r="M6959" s="168" t="s">
        <v>63</v>
      </c>
      <c r="N6959" s="14" t="s">
        <v>64</v>
      </c>
      <c r="O6959" s="167">
        <v>44949</v>
      </c>
      <c r="P6959" s="14">
        <v>-9.6</v>
      </c>
      <c r="Q6959" s="14">
        <f t="shared" si="225"/>
        <v>26.6</v>
      </c>
      <c r="R6959" s="169">
        <f t="shared" si="226"/>
        <v>32.300000000000004</v>
      </c>
    </row>
    <row r="6960" spans="13:18" x14ac:dyDescent="0.2">
      <c r="M6960" s="168" t="s">
        <v>63</v>
      </c>
      <c r="N6960" s="14" t="s">
        <v>64</v>
      </c>
      <c r="O6960" s="167">
        <v>44950</v>
      </c>
      <c r="P6960" s="14">
        <v>-2.7</v>
      </c>
      <c r="Q6960" s="14">
        <f t="shared" si="225"/>
        <v>19.7</v>
      </c>
      <c r="R6960" s="169">
        <f t="shared" si="226"/>
        <v>27.3</v>
      </c>
    </row>
    <row r="6961" spans="13:18" x14ac:dyDescent="0.2">
      <c r="M6961" s="168" t="s">
        <v>63</v>
      </c>
      <c r="N6961" s="14" t="s">
        <v>64</v>
      </c>
      <c r="O6961" s="167">
        <v>44951</v>
      </c>
      <c r="P6961" s="14">
        <v>3.4</v>
      </c>
      <c r="Q6961" s="14">
        <f t="shared" si="225"/>
        <v>13.6</v>
      </c>
      <c r="R6961" s="169">
        <f t="shared" si="226"/>
        <v>19.966666666666665</v>
      </c>
    </row>
    <row r="6962" spans="13:18" x14ac:dyDescent="0.2">
      <c r="M6962" s="168" t="s">
        <v>63</v>
      </c>
      <c r="N6962" s="14" t="s">
        <v>64</v>
      </c>
      <c r="O6962" s="167">
        <v>44952</v>
      </c>
      <c r="P6962" s="14">
        <v>-1</v>
      </c>
      <c r="Q6962" s="14">
        <f t="shared" si="225"/>
        <v>18</v>
      </c>
      <c r="R6962" s="169">
        <f t="shared" si="226"/>
        <v>17.099999999999998</v>
      </c>
    </row>
    <row r="6963" spans="13:18" x14ac:dyDescent="0.2">
      <c r="M6963" s="168" t="s">
        <v>63</v>
      </c>
      <c r="N6963" s="14" t="s">
        <v>64</v>
      </c>
      <c r="O6963" s="167">
        <v>44953</v>
      </c>
      <c r="P6963" s="14">
        <v>-6.8</v>
      </c>
      <c r="Q6963" s="14">
        <f t="shared" si="225"/>
        <v>23.8</v>
      </c>
      <c r="R6963" s="169">
        <f t="shared" si="226"/>
        <v>18.466666666666669</v>
      </c>
    </row>
    <row r="6964" spans="13:18" x14ac:dyDescent="0.2">
      <c r="M6964" s="168" t="s">
        <v>63</v>
      </c>
      <c r="N6964" s="14" t="s">
        <v>64</v>
      </c>
      <c r="O6964" s="167">
        <v>44954</v>
      </c>
      <c r="P6964" s="14">
        <v>-7.9</v>
      </c>
      <c r="Q6964" s="14">
        <f t="shared" si="225"/>
        <v>24.9</v>
      </c>
      <c r="R6964" s="169">
        <f t="shared" si="226"/>
        <v>22.233333333333331</v>
      </c>
    </row>
    <row r="6965" spans="13:18" x14ac:dyDescent="0.2">
      <c r="M6965" s="168" t="s">
        <v>63</v>
      </c>
      <c r="N6965" s="14" t="s">
        <v>64</v>
      </c>
      <c r="O6965" s="167">
        <v>44955</v>
      </c>
      <c r="P6965" s="14">
        <v>-0.4</v>
      </c>
      <c r="Q6965" s="14">
        <f t="shared" si="225"/>
        <v>17.399999999999999</v>
      </c>
      <c r="R6965" s="169">
        <f t="shared" si="226"/>
        <v>22.033333333333331</v>
      </c>
    </row>
    <row r="6966" spans="13:18" x14ac:dyDescent="0.2">
      <c r="M6966" s="168" t="s">
        <v>63</v>
      </c>
      <c r="N6966" s="14" t="s">
        <v>64</v>
      </c>
      <c r="O6966" s="167">
        <v>44956</v>
      </c>
      <c r="P6966" s="14">
        <v>2.5</v>
      </c>
      <c r="Q6966" s="14">
        <f t="shared" si="225"/>
        <v>14.5</v>
      </c>
      <c r="R6966" s="169">
        <f t="shared" si="226"/>
        <v>18.933333333333334</v>
      </c>
    </row>
    <row r="6967" spans="13:18" x14ac:dyDescent="0.2">
      <c r="M6967" s="168" t="s">
        <v>63</v>
      </c>
      <c r="N6967" s="14" t="s">
        <v>64</v>
      </c>
      <c r="O6967" s="167">
        <v>44957</v>
      </c>
      <c r="P6967" s="14">
        <v>-2.1</v>
      </c>
      <c r="Q6967" s="14">
        <f t="shared" si="225"/>
        <v>19.100000000000001</v>
      </c>
      <c r="R6967" s="169">
        <f t="shared" si="226"/>
        <v>17</v>
      </c>
    </row>
    <row r="6968" spans="13:18" x14ac:dyDescent="0.2">
      <c r="M6968" s="168" t="s">
        <v>63</v>
      </c>
      <c r="N6968" s="14" t="s">
        <v>64</v>
      </c>
      <c r="O6968" s="167">
        <v>44958</v>
      </c>
      <c r="P6968" s="14">
        <v>-4.3</v>
      </c>
      <c r="Q6968" s="14">
        <f t="shared" si="225"/>
        <v>21.3</v>
      </c>
      <c r="R6968" s="169">
        <f t="shared" si="226"/>
        <v>18.3</v>
      </c>
    </row>
    <row r="6969" spans="13:18" x14ac:dyDescent="0.2">
      <c r="M6969" s="168" t="s">
        <v>63</v>
      </c>
      <c r="N6969" s="14" t="s">
        <v>64</v>
      </c>
      <c r="O6969" s="167">
        <v>44959</v>
      </c>
      <c r="P6969" s="14">
        <v>-11.2</v>
      </c>
      <c r="Q6969" s="14">
        <f t="shared" si="225"/>
        <v>28.2</v>
      </c>
      <c r="R6969" s="169">
        <f t="shared" si="226"/>
        <v>22.866666666666671</v>
      </c>
    </row>
    <row r="6970" spans="13:18" x14ac:dyDescent="0.2">
      <c r="M6970" s="168" t="s">
        <v>63</v>
      </c>
      <c r="N6970" s="14" t="s">
        <v>64</v>
      </c>
      <c r="O6970" s="167">
        <v>44960</v>
      </c>
      <c r="P6970" s="14">
        <v>-7.1</v>
      </c>
      <c r="Q6970" s="14">
        <f t="shared" si="225"/>
        <v>24.1</v>
      </c>
      <c r="R6970" s="169">
        <f t="shared" si="226"/>
        <v>24.533333333333331</v>
      </c>
    </row>
    <row r="6971" spans="13:18" x14ac:dyDescent="0.2">
      <c r="M6971" s="168" t="s">
        <v>63</v>
      </c>
      <c r="N6971" s="14" t="s">
        <v>64</v>
      </c>
      <c r="O6971" s="167">
        <v>44961</v>
      </c>
      <c r="P6971" s="14">
        <v>-10.4</v>
      </c>
      <c r="Q6971" s="14">
        <f t="shared" si="225"/>
        <v>27.4</v>
      </c>
      <c r="R6971" s="169">
        <f t="shared" si="226"/>
        <v>26.566666666666663</v>
      </c>
    </row>
    <row r="6972" spans="13:18" x14ac:dyDescent="0.2">
      <c r="M6972" s="168" t="s">
        <v>63</v>
      </c>
      <c r="N6972" s="14" t="s">
        <v>64</v>
      </c>
      <c r="O6972" s="167">
        <v>44962</v>
      </c>
      <c r="P6972" s="14">
        <v>-3.9</v>
      </c>
      <c r="Q6972" s="14">
        <f t="shared" si="225"/>
        <v>20.9</v>
      </c>
      <c r="R6972" s="169">
        <f t="shared" si="226"/>
        <v>24.133333333333336</v>
      </c>
    </row>
    <row r="6973" spans="13:18" x14ac:dyDescent="0.2">
      <c r="M6973" s="168" t="s">
        <v>63</v>
      </c>
      <c r="N6973" s="14" t="s">
        <v>64</v>
      </c>
      <c r="O6973" s="167">
        <v>44963</v>
      </c>
      <c r="P6973" s="14">
        <v>-8.6999999999999993</v>
      </c>
      <c r="Q6973" s="14">
        <f t="shared" si="225"/>
        <v>25.7</v>
      </c>
      <c r="R6973" s="169">
        <f t="shared" si="226"/>
        <v>24.666666666666668</v>
      </c>
    </row>
    <row r="6974" spans="13:18" x14ac:dyDescent="0.2">
      <c r="M6974" s="168" t="s">
        <v>63</v>
      </c>
      <c r="N6974" s="14" t="s">
        <v>64</v>
      </c>
      <c r="O6974" s="167">
        <v>44964</v>
      </c>
      <c r="P6974" s="14">
        <v>-3.3</v>
      </c>
      <c r="Q6974" s="14">
        <f t="shared" si="225"/>
        <v>20.3</v>
      </c>
      <c r="R6974" s="169">
        <f t="shared" si="226"/>
        <v>22.299999999999997</v>
      </c>
    </row>
    <row r="6975" spans="13:18" x14ac:dyDescent="0.2">
      <c r="M6975" s="168" t="s">
        <v>63</v>
      </c>
      <c r="N6975" s="14" t="s">
        <v>64</v>
      </c>
      <c r="O6975" s="167">
        <v>44965</v>
      </c>
      <c r="P6975" s="14">
        <v>1.7</v>
      </c>
      <c r="Q6975" s="14">
        <f t="shared" si="225"/>
        <v>15.3</v>
      </c>
      <c r="R6975" s="169">
        <f t="shared" si="226"/>
        <v>20.433333333333334</v>
      </c>
    </row>
    <row r="6976" spans="13:18" x14ac:dyDescent="0.2">
      <c r="M6976" s="168" t="s">
        <v>63</v>
      </c>
      <c r="N6976" s="14" t="s">
        <v>64</v>
      </c>
      <c r="O6976" s="167">
        <v>44966</v>
      </c>
      <c r="P6976" s="14">
        <v>3.1</v>
      </c>
      <c r="Q6976" s="14">
        <f t="shared" si="225"/>
        <v>13.9</v>
      </c>
      <c r="R6976" s="169">
        <f t="shared" si="226"/>
        <v>16.5</v>
      </c>
    </row>
    <row r="6977" spans="13:18" x14ac:dyDescent="0.2">
      <c r="M6977" s="168" t="s">
        <v>63</v>
      </c>
      <c r="N6977" s="14" t="s">
        <v>64</v>
      </c>
      <c r="O6977" s="167">
        <v>44967</v>
      </c>
      <c r="P6977" s="14">
        <v>-1.2</v>
      </c>
      <c r="Q6977" s="14">
        <f t="shared" si="225"/>
        <v>18.2</v>
      </c>
      <c r="R6977" s="169">
        <f t="shared" si="226"/>
        <v>15.800000000000002</v>
      </c>
    </row>
    <row r="6978" spans="13:18" x14ac:dyDescent="0.2">
      <c r="M6978" s="168" t="s">
        <v>63</v>
      </c>
      <c r="N6978" s="14" t="s">
        <v>64</v>
      </c>
      <c r="O6978" s="167">
        <v>44968</v>
      </c>
      <c r="P6978" s="14">
        <v>-2.4</v>
      </c>
      <c r="Q6978" s="14">
        <f t="shared" si="225"/>
        <v>19.399999999999999</v>
      </c>
      <c r="R6978" s="169">
        <f t="shared" si="226"/>
        <v>17.166666666666668</v>
      </c>
    </row>
    <row r="6979" spans="13:18" x14ac:dyDescent="0.2">
      <c r="M6979" s="168" t="s">
        <v>63</v>
      </c>
      <c r="N6979" s="14" t="s">
        <v>64</v>
      </c>
      <c r="O6979" s="167">
        <v>44969</v>
      </c>
      <c r="P6979" s="14">
        <v>-4.5999999999999996</v>
      </c>
      <c r="Q6979" s="14">
        <f t="shared" si="225"/>
        <v>21.6</v>
      </c>
      <c r="R6979" s="169">
        <f t="shared" si="226"/>
        <v>19.733333333333331</v>
      </c>
    </row>
    <row r="6980" spans="13:18" x14ac:dyDescent="0.2">
      <c r="M6980" s="168" t="s">
        <v>63</v>
      </c>
      <c r="N6980" s="14" t="s">
        <v>64</v>
      </c>
      <c r="O6980" s="167">
        <v>44970</v>
      </c>
      <c r="P6980" s="14">
        <v>-4.5</v>
      </c>
      <c r="Q6980" s="14">
        <f t="shared" si="225"/>
        <v>21.5</v>
      </c>
      <c r="R6980" s="169">
        <f t="shared" si="226"/>
        <v>20.833333333333332</v>
      </c>
    </row>
    <row r="6981" spans="13:18" x14ac:dyDescent="0.2">
      <c r="M6981" s="168" t="s">
        <v>63</v>
      </c>
      <c r="N6981" s="14" t="s">
        <v>64</v>
      </c>
      <c r="O6981" s="167">
        <v>44971</v>
      </c>
      <c r="P6981" s="14">
        <v>-5.8</v>
      </c>
      <c r="Q6981" s="14">
        <f t="shared" si="225"/>
        <v>22.8</v>
      </c>
      <c r="R6981" s="169">
        <f t="shared" si="226"/>
        <v>21.966666666666669</v>
      </c>
    </row>
    <row r="6982" spans="13:18" x14ac:dyDescent="0.2">
      <c r="M6982" s="168" t="s">
        <v>63</v>
      </c>
      <c r="N6982" s="14" t="s">
        <v>64</v>
      </c>
      <c r="O6982" s="167">
        <v>44972</v>
      </c>
      <c r="P6982" s="14">
        <v>-0.8</v>
      </c>
      <c r="Q6982" s="14">
        <f t="shared" si="225"/>
        <v>17.8</v>
      </c>
      <c r="R6982" s="169">
        <f t="shared" si="226"/>
        <v>20.7</v>
      </c>
    </row>
    <row r="6983" spans="13:18" x14ac:dyDescent="0.2">
      <c r="M6983" s="168" t="s">
        <v>63</v>
      </c>
      <c r="N6983" s="14" t="s">
        <v>64</v>
      </c>
      <c r="O6983" s="167">
        <v>44973</v>
      </c>
      <c r="P6983" s="14">
        <v>1.8</v>
      </c>
      <c r="Q6983" s="14">
        <f t="shared" si="225"/>
        <v>15.2</v>
      </c>
      <c r="R6983" s="169">
        <f t="shared" si="226"/>
        <v>18.599999999999998</v>
      </c>
    </row>
    <row r="6984" spans="13:18" x14ac:dyDescent="0.2">
      <c r="M6984" s="168" t="s">
        <v>63</v>
      </c>
      <c r="N6984" s="14" t="s">
        <v>64</v>
      </c>
      <c r="O6984" s="167">
        <v>44974</v>
      </c>
      <c r="P6984" s="14">
        <v>1.4</v>
      </c>
      <c r="Q6984" s="14">
        <f t="shared" si="225"/>
        <v>15.6</v>
      </c>
      <c r="R6984" s="169">
        <f t="shared" si="226"/>
        <v>16.2</v>
      </c>
    </row>
    <row r="6985" spans="13:18" x14ac:dyDescent="0.2">
      <c r="M6985" s="168" t="s">
        <v>63</v>
      </c>
      <c r="N6985" s="14" t="s">
        <v>64</v>
      </c>
      <c r="O6985" s="167">
        <v>44975</v>
      </c>
      <c r="P6985" s="14">
        <v>1.2</v>
      </c>
      <c r="Q6985" s="14">
        <f t="shared" si="225"/>
        <v>15.8</v>
      </c>
      <c r="R6985" s="169">
        <f t="shared" si="226"/>
        <v>15.533333333333331</v>
      </c>
    </row>
    <row r="6986" spans="13:18" x14ac:dyDescent="0.2">
      <c r="M6986" s="168" t="s">
        <v>63</v>
      </c>
      <c r="N6986" s="14" t="s">
        <v>64</v>
      </c>
      <c r="O6986" s="167">
        <v>44976</v>
      </c>
      <c r="P6986" s="14">
        <v>-2.7</v>
      </c>
      <c r="Q6986" s="14">
        <f t="shared" si="225"/>
        <v>19.7</v>
      </c>
      <c r="R6986" s="169">
        <f t="shared" si="226"/>
        <v>17.033333333333331</v>
      </c>
    </row>
    <row r="6987" spans="13:18" x14ac:dyDescent="0.2">
      <c r="M6987" s="168" t="s">
        <v>63</v>
      </c>
      <c r="N6987" s="14" t="s">
        <v>64</v>
      </c>
      <c r="O6987" s="167">
        <v>44977</v>
      </c>
      <c r="P6987" s="14">
        <v>1.3</v>
      </c>
      <c r="Q6987" s="14">
        <f t="shared" si="225"/>
        <v>15.7</v>
      </c>
      <c r="R6987" s="169">
        <f t="shared" si="226"/>
        <v>17.066666666666666</v>
      </c>
    </row>
    <row r="6988" spans="13:18" x14ac:dyDescent="0.2">
      <c r="M6988" s="168" t="s">
        <v>63</v>
      </c>
      <c r="N6988" s="14" t="s">
        <v>64</v>
      </c>
      <c r="O6988" s="167">
        <v>44978</v>
      </c>
      <c r="P6988" s="14">
        <v>-1.2</v>
      </c>
      <c r="Q6988" s="14">
        <f t="shared" si="225"/>
        <v>18.2</v>
      </c>
      <c r="R6988" s="169">
        <f t="shared" si="226"/>
        <v>17.866666666666664</v>
      </c>
    </row>
    <row r="6989" spans="13:18" x14ac:dyDescent="0.2">
      <c r="M6989" s="168" t="s">
        <v>63</v>
      </c>
      <c r="N6989" s="14" t="s">
        <v>64</v>
      </c>
      <c r="O6989" s="167">
        <v>44979</v>
      </c>
      <c r="P6989" s="14">
        <v>-2.5</v>
      </c>
      <c r="Q6989" s="14">
        <f t="shared" ref="Q6989:Q7052" si="227">IF($D$45&gt;P6989,$D$45-P6989,0)</f>
        <v>19.5</v>
      </c>
      <c r="R6989" s="169">
        <f t="shared" si="226"/>
        <v>17.8</v>
      </c>
    </row>
    <row r="6990" spans="13:18" x14ac:dyDescent="0.2">
      <c r="M6990" s="168" t="s">
        <v>63</v>
      </c>
      <c r="N6990" s="14" t="s">
        <v>64</v>
      </c>
      <c r="O6990" s="167">
        <v>44980</v>
      </c>
      <c r="P6990" s="14">
        <v>-1.4</v>
      </c>
      <c r="Q6990" s="14">
        <f t="shared" si="227"/>
        <v>18.399999999999999</v>
      </c>
      <c r="R6990" s="169">
        <f t="shared" si="226"/>
        <v>18.7</v>
      </c>
    </row>
    <row r="6991" spans="13:18" x14ac:dyDescent="0.2">
      <c r="M6991" s="168" t="s">
        <v>63</v>
      </c>
      <c r="N6991" s="14" t="s">
        <v>64</v>
      </c>
      <c r="O6991" s="167">
        <v>44981</v>
      </c>
      <c r="P6991" s="14">
        <v>-2.2000000000000002</v>
      </c>
      <c r="Q6991" s="14">
        <f t="shared" si="227"/>
        <v>19.2</v>
      </c>
      <c r="R6991" s="169">
        <f t="shared" ref="R6991:R7054" si="228">AVERAGE(Q6989:Q6991)</f>
        <v>19.033333333333331</v>
      </c>
    </row>
    <row r="6992" spans="13:18" x14ac:dyDescent="0.2">
      <c r="M6992" s="168" t="s">
        <v>63</v>
      </c>
      <c r="N6992" s="14" t="s">
        <v>64</v>
      </c>
      <c r="O6992" s="167">
        <v>44982</v>
      </c>
      <c r="P6992" s="14">
        <v>-1.9</v>
      </c>
      <c r="Q6992" s="14">
        <f t="shared" si="227"/>
        <v>18.899999999999999</v>
      </c>
      <c r="R6992" s="169">
        <f t="shared" si="228"/>
        <v>18.833333333333332</v>
      </c>
    </row>
    <row r="6993" spans="13:18" x14ac:dyDescent="0.2">
      <c r="M6993" s="168" t="s">
        <v>63</v>
      </c>
      <c r="N6993" s="14" t="s">
        <v>64</v>
      </c>
      <c r="O6993" s="167">
        <v>44983</v>
      </c>
      <c r="P6993" s="14">
        <v>-2.7</v>
      </c>
      <c r="Q6993" s="14">
        <f t="shared" si="227"/>
        <v>19.7</v>
      </c>
      <c r="R6993" s="169">
        <f t="shared" si="228"/>
        <v>19.266666666666666</v>
      </c>
    </row>
    <row r="6994" spans="13:18" x14ac:dyDescent="0.2">
      <c r="M6994" s="168" t="s">
        <v>63</v>
      </c>
      <c r="N6994" s="14" t="s">
        <v>64</v>
      </c>
      <c r="O6994" s="167">
        <v>44984</v>
      </c>
      <c r="P6994" s="14">
        <v>-0.8</v>
      </c>
      <c r="Q6994" s="14">
        <f t="shared" si="227"/>
        <v>17.8</v>
      </c>
      <c r="R6994" s="169">
        <f t="shared" si="228"/>
        <v>18.799999999999997</v>
      </c>
    </row>
    <row r="6995" spans="13:18" x14ac:dyDescent="0.2">
      <c r="M6995" s="168" t="s">
        <v>63</v>
      </c>
      <c r="N6995" s="14" t="s">
        <v>64</v>
      </c>
      <c r="O6995" s="167">
        <v>44985</v>
      </c>
      <c r="P6995" s="14">
        <v>-0.8</v>
      </c>
      <c r="Q6995" s="14">
        <f t="shared" si="227"/>
        <v>17.8</v>
      </c>
      <c r="R6995" s="169">
        <f t="shared" si="228"/>
        <v>18.433333333333334</v>
      </c>
    </row>
    <row r="6996" spans="13:18" x14ac:dyDescent="0.2">
      <c r="M6996" s="168" t="s">
        <v>63</v>
      </c>
      <c r="N6996" s="14" t="s">
        <v>64</v>
      </c>
      <c r="O6996" s="167">
        <v>44986</v>
      </c>
      <c r="P6996" s="14">
        <v>1</v>
      </c>
      <c r="Q6996" s="14">
        <f t="shared" si="227"/>
        <v>16</v>
      </c>
      <c r="R6996" s="169">
        <f t="shared" si="228"/>
        <v>17.2</v>
      </c>
    </row>
    <row r="6997" spans="13:18" x14ac:dyDescent="0.2">
      <c r="M6997" s="168" t="s">
        <v>63</v>
      </c>
      <c r="N6997" s="14" t="s">
        <v>64</v>
      </c>
      <c r="O6997" s="167">
        <v>44987</v>
      </c>
      <c r="P6997" s="14">
        <v>-1.1000000000000001</v>
      </c>
      <c r="Q6997" s="14">
        <f t="shared" si="227"/>
        <v>18.100000000000001</v>
      </c>
      <c r="R6997" s="169">
        <f t="shared" si="228"/>
        <v>17.3</v>
      </c>
    </row>
    <row r="6998" spans="13:18" x14ac:dyDescent="0.2">
      <c r="M6998" s="168" t="s">
        <v>63</v>
      </c>
      <c r="N6998" s="14" t="s">
        <v>64</v>
      </c>
      <c r="O6998" s="167">
        <v>44988</v>
      </c>
      <c r="P6998" s="14">
        <v>1.6</v>
      </c>
      <c r="Q6998" s="14">
        <f t="shared" si="227"/>
        <v>15.4</v>
      </c>
      <c r="R6998" s="169">
        <f t="shared" si="228"/>
        <v>16.5</v>
      </c>
    </row>
    <row r="6999" spans="13:18" x14ac:dyDescent="0.2">
      <c r="M6999" s="168" t="s">
        <v>63</v>
      </c>
      <c r="N6999" s="14" t="s">
        <v>64</v>
      </c>
      <c r="O6999" s="167">
        <v>44989</v>
      </c>
      <c r="P6999" s="14">
        <v>-1.7</v>
      </c>
      <c r="Q6999" s="14">
        <f t="shared" si="227"/>
        <v>18.7</v>
      </c>
      <c r="R6999" s="169">
        <f t="shared" si="228"/>
        <v>17.400000000000002</v>
      </c>
    </row>
    <row r="7000" spans="13:18" x14ac:dyDescent="0.2">
      <c r="M7000" s="168" t="s">
        <v>63</v>
      </c>
      <c r="N7000" s="14" t="s">
        <v>64</v>
      </c>
      <c r="O7000" s="167">
        <v>44990</v>
      </c>
      <c r="P7000" s="14">
        <v>-3.1</v>
      </c>
      <c r="Q7000" s="14">
        <f t="shared" si="227"/>
        <v>20.100000000000001</v>
      </c>
      <c r="R7000" s="169">
        <f t="shared" si="228"/>
        <v>18.066666666666666</v>
      </c>
    </row>
    <row r="7001" spans="13:18" x14ac:dyDescent="0.2">
      <c r="M7001" s="168" t="s">
        <v>63</v>
      </c>
      <c r="N7001" s="14" t="s">
        <v>64</v>
      </c>
      <c r="O7001" s="167">
        <v>44991</v>
      </c>
      <c r="P7001" s="14">
        <v>-7.4</v>
      </c>
      <c r="Q7001" s="14">
        <f t="shared" si="227"/>
        <v>24.4</v>
      </c>
      <c r="R7001" s="169">
        <f t="shared" si="228"/>
        <v>21.066666666666666</v>
      </c>
    </row>
    <row r="7002" spans="13:18" x14ac:dyDescent="0.2">
      <c r="M7002" s="168" t="s">
        <v>63</v>
      </c>
      <c r="N7002" s="14" t="s">
        <v>64</v>
      </c>
      <c r="O7002" s="167">
        <v>44992</v>
      </c>
      <c r="P7002" s="14">
        <v>-11.4</v>
      </c>
      <c r="Q7002" s="14">
        <f t="shared" si="227"/>
        <v>28.4</v>
      </c>
      <c r="R7002" s="169">
        <f t="shared" si="228"/>
        <v>24.3</v>
      </c>
    </row>
    <row r="7003" spans="13:18" x14ac:dyDescent="0.2">
      <c r="M7003" s="168" t="s">
        <v>63</v>
      </c>
      <c r="N7003" s="14" t="s">
        <v>64</v>
      </c>
      <c r="O7003" s="167">
        <v>44993</v>
      </c>
      <c r="P7003" s="14">
        <v>-9.9</v>
      </c>
      <c r="Q7003" s="14">
        <f t="shared" si="227"/>
        <v>26.9</v>
      </c>
      <c r="R7003" s="169">
        <f t="shared" si="228"/>
        <v>26.566666666666663</v>
      </c>
    </row>
    <row r="7004" spans="13:18" x14ac:dyDescent="0.2">
      <c r="M7004" s="168" t="s">
        <v>63</v>
      </c>
      <c r="N7004" s="14" t="s">
        <v>64</v>
      </c>
      <c r="O7004" s="167">
        <v>44994</v>
      </c>
      <c r="P7004" s="14">
        <v>-7.7</v>
      </c>
      <c r="Q7004" s="14">
        <f t="shared" si="227"/>
        <v>24.7</v>
      </c>
      <c r="R7004" s="169">
        <f t="shared" si="228"/>
        <v>26.666666666666668</v>
      </c>
    </row>
    <row r="7005" spans="13:18" x14ac:dyDescent="0.2">
      <c r="M7005" s="168" t="s">
        <v>63</v>
      </c>
      <c r="N7005" s="14" t="s">
        <v>64</v>
      </c>
      <c r="O7005" s="167">
        <v>44995</v>
      </c>
      <c r="P7005" s="14">
        <v>-11.7</v>
      </c>
      <c r="Q7005" s="14">
        <f t="shared" si="227"/>
        <v>28.7</v>
      </c>
      <c r="R7005" s="169">
        <f t="shared" si="228"/>
        <v>26.766666666666666</v>
      </c>
    </row>
    <row r="7006" spans="13:18" x14ac:dyDescent="0.2">
      <c r="M7006" s="168" t="s">
        <v>63</v>
      </c>
      <c r="N7006" s="14" t="s">
        <v>64</v>
      </c>
      <c r="O7006" s="167">
        <v>44996</v>
      </c>
      <c r="P7006" s="14">
        <v>-10.6</v>
      </c>
      <c r="Q7006" s="14">
        <f t="shared" si="227"/>
        <v>27.6</v>
      </c>
      <c r="R7006" s="169">
        <f t="shared" si="228"/>
        <v>27</v>
      </c>
    </row>
    <row r="7007" spans="13:18" x14ac:dyDescent="0.2">
      <c r="M7007" s="168" t="s">
        <v>63</v>
      </c>
      <c r="N7007" s="14" t="s">
        <v>64</v>
      </c>
      <c r="O7007" s="167">
        <v>44997</v>
      </c>
      <c r="P7007" s="14">
        <v>-6.7</v>
      </c>
      <c r="Q7007" s="14">
        <f t="shared" si="227"/>
        <v>23.7</v>
      </c>
      <c r="R7007" s="169">
        <f t="shared" si="228"/>
        <v>26.666666666666668</v>
      </c>
    </row>
    <row r="7008" spans="13:18" x14ac:dyDescent="0.2">
      <c r="M7008" s="168" t="s">
        <v>63</v>
      </c>
      <c r="N7008" s="14" t="s">
        <v>64</v>
      </c>
      <c r="O7008" s="167">
        <v>44998</v>
      </c>
      <c r="P7008" s="14">
        <v>-2.9</v>
      </c>
      <c r="Q7008" s="14">
        <f t="shared" si="227"/>
        <v>19.899999999999999</v>
      </c>
      <c r="R7008" s="169">
        <f t="shared" si="228"/>
        <v>23.733333333333331</v>
      </c>
    </row>
    <row r="7009" spans="13:18" x14ac:dyDescent="0.2">
      <c r="M7009" s="168" t="s">
        <v>63</v>
      </c>
      <c r="N7009" s="14" t="s">
        <v>64</v>
      </c>
      <c r="O7009" s="167">
        <v>44999</v>
      </c>
      <c r="P7009" s="14">
        <v>-2.7</v>
      </c>
      <c r="Q7009" s="14">
        <f t="shared" si="227"/>
        <v>19.7</v>
      </c>
      <c r="R7009" s="169">
        <f t="shared" si="228"/>
        <v>21.099999999999998</v>
      </c>
    </row>
    <row r="7010" spans="13:18" x14ac:dyDescent="0.2">
      <c r="M7010" s="168" t="s">
        <v>63</v>
      </c>
      <c r="N7010" s="14" t="s">
        <v>64</v>
      </c>
      <c r="O7010" s="167">
        <v>45000</v>
      </c>
      <c r="P7010" s="14">
        <v>-5.9</v>
      </c>
      <c r="Q7010" s="14">
        <f t="shared" si="227"/>
        <v>22.9</v>
      </c>
      <c r="R7010" s="169">
        <f t="shared" si="228"/>
        <v>20.833333333333332</v>
      </c>
    </row>
    <row r="7011" spans="13:18" x14ac:dyDescent="0.2">
      <c r="M7011" s="168" t="s">
        <v>63</v>
      </c>
      <c r="N7011" s="14" t="s">
        <v>64</v>
      </c>
      <c r="O7011" s="167">
        <v>45001</v>
      </c>
      <c r="P7011" s="14">
        <v>-4.8</v>
      </c>
      <c r="Q7011" s="14">
        <f t="shared" si="227"/>
        <v>21.8</v>
      </c>
      <c r="R7011" s="169">
        <f t="shared" si="228"/>
        <v>21.466666666666665</v>
      </c>
    </row>
    <row r="7012" spans="13:18" x14ac:dyDescent="0.2">
      <c r="M7012" s="168" t="s">
        <v>63</v>
      </c>
      <c r="N7012" s="14" t="s">
        <v>64</v>
      </c>
      <c r="O7012" s="167">
        <v>45002</v>
      </c>
      <c r="P7012" s="14">
        <v>0.3</v>
      </c>
      <c r="Q7012" s="14">
        <f t="shared" si="227"/>
        <v>16.7</v>
      </c>
      <c r="R7012" s="169">
        <f t="shared" si="228"/>
        <v>20.466666666666669</v>
      </c>
    </row>
    <row r="7013" spans="13:18" x14ac:dyDescent="0.2">
      <c r="M7013" s="168" t="s">
        <v>63</v>
      </c>
      <c r="N7013" s="14" t="s">
        <v>64</v>
      </c>
      <c r="O7013" s="167">
        <v>45003</v>
      </c>
      <c r="P7013" s="14">
        <v>2.5</v>
      </c>
      <c r="Q7013" s="14">
        <f t="shared" si="227"/>
        <v>14.5</v>
      </c>
      <c r="R7013" s="169">
        <f t="shared" si="228"/>
        <v>17.666666666666668</v>
      </c>
    </row>
    <row r="7014" spans="13:18" x14ac:dyDescent="0.2">
      <c r="M7014" s="168" t="s">
        <v>63</v>
      </c>
      <c r="N7014" s="14" t="s">
        <v>64</v>
      </c>
      <c r="O7014" s="167">
        <v>45004</v>
      </c>
      <c r="P7014" s="14">
        <v>-0.7</v>
      </c>
      <c r="Q7014" s="14">
        <f t="shared" si="227"/>
        <v>17.7</v>
      </c>
      <c r="R7014" s="169">
        <f t="shared" si="228"/>
        <v>16.3</v>
      </c>
    </row>
    <row r="7015" spans="13:18" x14ac:dyDescent="0.2">
      <c r="M7015" s="168" t="s">
        <v>63</v>
      </c>
      <c r="N7015" s="14" t="s">
        <v>64</v>
      </c>
      <c r="O7015" s="167">
        <v>45005</v>
      </c>
      <c r="P7015" s="14">
        <v>2.6</v>
      </c>
      <c r="Q7015" s="14">
        <f t="shared" si="227"/>
        <v>14.4</v>
      </c>
      <c r="R7015" s="169">
        <f t="shared" si="228"/>
        <v>15.533333333333333</v>
      </c>
    </row>
    <row r="7016" spans="13:18" x14ac:dyDescent="0.2">
      <c r="M7016" s="168" t="s">
        <v>63</v>
      </c>
      <c r="N7016" s="14" t="s">
        <v>64</v>
      </c>
      <c r="O7016" s="167">
        <v>45006</v>
      </c>
      <c r="P7016" s="14">
        <v>-1.5</v>
      </c>
      <c r="Q7016" s="14">
        <f t="shared" si="227"/>
        <v>18.5</v>
      </c>
      <c r="R7016" s="169">
        <f t="shared" si="228"/>
        <v>16.866666666666667</v>
      </c>
    </row>
    <row r="7017" spans="13:18" x14ac:dyDescent="0.2">
      <c r="M7017" s="168" t="s">
        <v>63</v>
      </c>
      <c r="N7017" s="14" t="s">
        <v>64</v>
      </c>
      <c r="O7017" s="167">
        <v>45007</v>
      </c>
      <c r="P7017" s="14">
        <v>2.5</v>
      </c>
      <c r="Q7017" s="14">
        <f t="shared" si="227"/>
        <v>14.5</v>
      </c>
      <c r="R7017" s="169">
        <f t="shared" si="228"/>
        <v>15.799999999999999</v>
      </c>
    </row>
    <row r="7018" spans="13:18" x14ac:dyDescent="0.2">
      <c r="M7018" s="168" t="s">
        <v>63</v>
      </c>
      <c r="N7018" s="14" t="s">
        <v>64</v>
      </c>
      <c r="O7018" s="167">
        <v>45008</v>
      </c>
      <c r="P7018" s="14">
        <v>3.9</v>
      </c>
      <c r="Q7018" s="14">
        <f t="shared" si="227"/>
        <v>13.1</v>
      </c>
      <c r="R7018" s="169">
        <f t="shared" si="228"/>
        <v>15.366666666666667</v>
      </c>
    </row>
    <row r="7019" spans="13:18" x14ac:dyDescent="0.2">
      <c r="M7019" s="168" t="s">
        <v>63</v>
      </c>
      <c r="N7019" s="14" t="s">
        <v>64</v>
      </c>
      <c r="O7019" s="167">
        <v>45009</v>
      </c>
      <c r="P7019" s="14">
        <v>3.9</v>
      </c>
      <c r="Q7019" s="14">
        <f t="shared" si="227"/>
        <v>13.1</v>
      </c>
      <c r="R7019" s="169">
        <f t="shared" si="228"/>
        <v>13.566666666666668</v>
      </c>
    </row>
    <row r="7020" spans="13:18" x14ac:dyDescent="0.2">
      <c r="M7020" s="168" t="s">
        <v>63</v>
      </c>
      <c r="N7020" s="14" t="s">
        <v>64</v>
      </c>
      <c r="O7020" s="167">
        <v>45010</v>
      </c>
      <c r="P7020" s="14">
        <v>-0.1</v>
      </c>
      <c r="Q7020" s="14">
        <f t="shared" si="227"/>
        <v>17.100000000000001</v>
      </c>
      <c r="R7020" s="169">
        <f t="shared" si="228"/>
        <v>14.433333333333332</v>
      </c>
    </row>
    <row r="7021" spans="13:18" x14ac:dyDescent="0.2">
      <c r="M7021" s="168" t="s">
        <v>63</v>
      </c>
      <c r="N7021" s="14" t="s">
        <v>64</v>
      </c>
      <c r="O7021" s="167">
        <v>45011</v>
      </c>
      <c r="P7021" s="14">
        <v>-3.7</v>
      </c>
      <c r="Q7021" s="14">
        <f t="shared" si="227"/>
        <v>20.7</v>
      </c>
      <c r="R7021" s="169">
        <f t="shared" si="228"/>
        <v>16.966666666666669</v>
      </c>
    </row>
    <row r="7022" spans="13:18" x14ac:dyDescent="0.2">
      <c r="M7022" s="168" t="s">
        <v>63</v>
      </c>
      <c r="N7022" s="14" t="s">
        <v>64</v>
      </c>
      <c r="O7022" s="167">
        <v>45012</v>
      </c>
      <c r="P7022" s="14">
        <v>-5</v>
      </c>
      <c r="Q7022" s="14">
        <f t="shared" si="227"/>
        <v>22</v>
      </c>
      <c r="R7022" s="169">
        <f t="shared" si="228"/>
        <v>19.933333333333334</v>
      </c>
    </row>
    <row r="7023" spans="13:18" x14ac:dyDescent="0.2">
      <c r="M7023" s="168" t="s">
        <v>63</v>
      </c>
      <c r="N7023" s="14" t="s">
        <v>64</v>
      </c>
      <c r="O7023" s="167">
        <v>45013</v>
      </c>
      <c r="P7023" s="14">
        <v>-4.2</v>
      </c>
      <c r="Q7023" s="14">
        <f t="shared" si="227"/>
        <v>21.2</v>
      </c>
      <c r="R7023" s="169">
        <f t="shared" si="228"/>
        <v>21.3</v>
      </c>
    </row>
    <row r="7024" spans="13:18" x14ac:dyDescent="0.2">
      <c r="M7024" s="168" t="s">
        <v>63</v>
      </c>
      <c r="N7024" s="14" t="s">
        <v>64</v>
      </c>
      <c r="O7024" s="167">
        <v>45014</v>
      </c>
      <c r="P7024" s="14">
        <v>-1.5</v>
      </c>
      <c r="Q7024" s="14">
        <f t="shared" si="227"/>
        <v>18.5</v>
      </c>
      <c r="R7024" s="169">
        <f t="shared" si="228"/>
        <v>20.566666666666666</v>
      </c>
    </row>
    <row r="7025" spans="13:18" x14ac:dyDescent="0.2">
      <c r="M7025" s="168" t="s">
        <v>63</v>
      </c>
      <c r="N7025" s="14" t="s">
        <v>64</v>
      </c>
      <c r="O7025" s="167">
        <v>45015</v>
      </c>
      <c r="P7025" s="14">
        <v>-2.7</v>
      </c>
      <c r="Q7025" s="14">
        <f t="shared" si="227"/>
        <v>19.7</v>
      </c>
      <c r="R7025" s="169">
        <f t="shared" si="228"/>
        <v>19.8</v>
      </c>
    </row>
    <row r="7026" spans="13:18" x14ac:dyDescent="0.2">
      <c r="M7026" s="168" t="s">
        <v>63</v>
      </c>
      <c r="N7026" s="14" t="s">
        <v>64</v>
      </c>
      <c r="O7026" s="167">
        <v>45016</v>
      </c>
      <c r="P7026" s="14">
        <v>0.2</v>
      </c>
      <c r="Q7026" s="14">
        <f t="shared" si="227"/>
        <v>16.8</v>
      </c>
      <c r="R7026" s="169">
        <f t="shared" si="228"/>
        <v>18.333333333333332</v>
      </c>
    </row>
    <row r="7027" spans="13:18" x14ac:dyDescent="0.2">
      <c r="M7027" s="168" t="s">
        <v>63</v>
      </c>
      <c r="N7027" s="14" t="s">
        <v>64</v>
      </c>
      <c r="O7027" s="167">
        <v>45017</v>
      </c>
      <c r="P7027" s="14">
        <v>-1</v>
      </c>
      <c r="Q7027" s="14">
        <f t="shared" si="227"/>
        <v>18</v>
      </c>
      <c r="R7027" s="169">
        <f t="shared" si="228"/>
        <v>18.166666666666668</v>
      </c>
    </row>
    <row r="7028" spans="13:18" x14ac:dyDescent="0.2">
      <c r="M7028" s="168" t="s">
        <v>63</v>
      </c>
      <c r="N7028" s="14" t="s">
        <v>64</v>
      </c>
      <c r="O7028" s="167">
        <v>45018</v>
      </c>
      <c r="P7028" s="14">
        <v>-0.3</v>
      </c>
      <c r="Q7028" s="14">
        <f t="shared" si="227"/>
        <v>17.3</v>
      </c>
      <c r="R7028" s="169">
        <f t="shared" si="228"/>
        <v>17.366666666666664</v>
      </c>
    </row>
    <row r="7029" spans="13:18" x14ac:dyDescent="0.2">
      <c r="M7029" s="168" t="s">
        <v>63</v>
      </c>
      <c r="N7029" s="14" t="s">
        <v>64</v>
      </c>
      <c r="O7029" s="167">
        <v>45019</v>
      </c>
      <c r="P7029" s="14">
        <v>0.5</v>
      </c>
      <c r="Q7029" s="14">
        <f t="shared" si="227"/>
        <v>16.5</v>
      </c>
      <c r="R7029" s="169">
        <f t="shared" si="228"/>
        <v>17.266666666666666</v>
      </c>
    </row>
    <row r="7030" spans="13:18" x14ac:dyDescent="0.2">
      <c r="M7030" s="168" t="s">
        <v>63</v>
      </c>
      <c r="N7030" s="14" t="s">
        <v>64</v>
      </c>
      <c r="O7030" s="167">
        <v>45020</v>
      </c>
      <c r="P7030" s="14">
        <v>1.7</v>
      </c>
      <c r="Q7030" s="14">
        <f t="shared" si="227"/>
        <v>15.3</v>
      </c>
      <c r="R7030" s="169">
        <f t="shared" si="228"/>
        <v>16.366666666666664</v>
      </c>
    </row>
    <row r="7031" spans="13:18" x14ac:dyDescent="0.2">
      <c r="M7031" s="168" t="s">
        <v>63</v>
      </c>
      <c r="N7031" s="14" t="s">
        <v>64</v>
      </c>
      <c r="O7031" s="167">
        <v>45021</v>
      </c>
      <c r="P7031" s="14">
        <v>3.2</v>
      </c>
      <c r="Q7031" s="14">
        <f t="shared" si="227"/>
        <v>13.8</v>
      </c>
      <c r="R7031" s="169">
        <f t="shared" si="228"/>
        <v>15.200000000000001</v>
      </c>
    </row>
    <row r="7032" spans="13:18" x14ac:dyDescent="0.2">
      <c r="M7032" s="168" t="s">
        <v>63</v>
      </c>
      <c r="N7032" s="14" t="s">
        <v>64</v>
      </c>
      <c r="O7032" s="167">
        <v>45022</v>
      </c>
      <c r="P7032" s="14">
        <v>1.4</v>
      </c>
      <c r="Q7032" s="14">
        <f t="shared" si="227"/>
        <v>15.6</v>
      </c>
      <c r="R7032" s="169">
        <f t="shared" si="228"/>
        <v>14.9</v>
      </c>
    </row>
    <row r="7033" spans="13:18" x14ac:dyDescent="0.2">
      <c r="M7033" s="168" t="s">
        <v>63</v>
      </c>
      <c r="N7033" s="14" t="s">
        <v>64</v>
      </c>
      <c r="O7033" s="167">
        <v>45023</v>
      </c>
      <c r="P7033" s="14">
        <v>2.2999999999999998</v>
      </c>
      <c r="Q7033" s="14">
        <f t="shared" si="227"/>
        <v>14.7</v>
      </c>
      <c r="R7033" s="169">
        <f t="shared" si="228"/>
        <v>14.699999999999998</v>
      </c>
    </row>
    <row r="7034" spans="13:18" x14ac:dyDescent="0.2">
      <c r="M7034" s="168" t="s">
        <v>63</v>
      </c>
      <c r="N7034" s="14" t="s">
        <v>64</v>
      </c>
      <c r="O7034" s="167">
        <v>45024</v>
      </c>
      <c r="P7034" s="14">
        <v>3.1</v>
      </c>
      <c r="Q7034" s="14">
        <f t="shared" si="227"/>
        <v>13.9</v>
      </c>
      <c r="R7034" s="169">
        <f t="shared" si="228"/>
        <v>14.733333333333333</v>
      </c>
    </row>
    <row r="7035" spans="13:18" x14ac:dyDescent="0.2">
      <c r="M7035" s="168" t="s">
        <v>63</v>
      </c>
      <c r="N7035" s="14" t="s">
        <v>64</v>
      </c>
      <c r="O7035" s="167">
        <v>45025</v>
      </c>
      <c r="P7035" s="14">
        <v>5.9</v>
      </c>
      <c r="Q7035" s="14">
        <f t="shared" si="227"/>
        <v>11.1</v>
      </c>
      <c r="R7035" s="169">
        <f t="shared" si="228"/>
        <v>13.233333333333334</v>
      </c>
    </row>
    <row r="7036" spans="13:18" x14ac:dyDescent="0.2">
      <c r="M7036" s="168" t="s">
        <v>63</v>
      </c>
      <c r="N7036" s="14" t="s">
        <v>64</v>
      </c>
      <c r="O7036" s="167">
        <v>45026</v>
      </c>
      <c r="P7036" s="14">
        <v>5</v>
      </c>
      <c r="Q7036" s="14">
        <f t="shared" si="227"/>
        <v>12</v>
      </c>
      <c r="R7036" s="169">
        <f t="shared" si="228"/>
        <v>12.333333333333334</v>
      </c>
    </row>
    <row r="7037" spans="13:18" x14ac:dyDescent="0.2">
      <c r="M7037" s="168" t="s">
        <v>63</v>
      </c>
      <c r="N7037" s="14" t="s">
        <v>64</v>
      </c>
      <c r="O7037" s="167">
        <v>45027</v>
      </c>
      <c r="P7037" s="14">
        <v>6.2</v>
      </c>
      <c r="Q7037" s="14">
        <f t="shared" si="227"/>
        <v>10.8</v>
      </c>
      <c r="R7037" s="169">
        <f t="shared" si="228"/>
        <v>11.300000000000002</v>
      </c>
    </row>
    <row r="7038" spans="13:18" x14ac:dyDescent="0.2">
      <c r="M7038" s="168" t="s">
        <v>63</v>
      </c>
      <c r="N7038" s="14" t="s">
        <v>64</v>
      </c>
      <c r="O7038" s="167">
        <v>45028</v>
      </c>
      <c r="P7038" s="14">
        <v>5.8</v>
      </c>
      <c r="Q7038" s="14">
        <f t="shared" si="227"/>
        <v>11.2</v>
      </c>
      <c r="R7038" s="169">
        <f t="shared" si="228"/>
        <v>11.333333333333334</v>
      </c>
    </row>
    <row r="7039" spans="13:18" x14ac:dyDescent="0.2">
      <c r="M7039" s="168" t="s">
        <v>63</v>
      </c>
      <c r="N7039" s="14" t="s">
        <v>64</v>
      </c>
      <c r="O7039" s="167">
        <v>45029</v>
      </c>
      <c r="P7039" s="14">
        <v>6.5</v>
      </c>
      <c r="Q7039" s="14">
        <f t="shared" si="227"/>
        <v>10.5</v>
      </c>
      <c r="R7039" s="169">
        <f t="shared" si="228"/>
        <v>10.833333333333334</v>
      </c>
    </row>
    <row r="7040" spans="13:18" x14ac:dyDescent="0.2">
      <c r="M7040" s="168" t="s">
        <v>63</v>
      </c>
      <c r="N7040" s="14" t="s">
        <v>64</v>
      </c>
      <c r="O7040" s="167">
        <v>45030</v>
      </c>
      <c r="P7040" s="14">
        <v>2.2999999999999998</v>
      </c>
      <c r="Q7040" s="14">
        <f t="shared" si="227"/>
        <v>14.7</v>
      </c>
      <c r="R7040" s="169">
        <f t="shared" si="228"/>
        <v>12.133333333333333</v>
      </c>
    </row>
    <row r="7041" spans="13:18" x14ac:dyDescent="0.2">
      <c r="M7041" s="168" t="s">
        <v>63</v>
      </c>
      <c r="N7041" s="14" t="s">
        <v>64</v>
      </c>
      <c r="O7041" s="167">
        <v>45031</v>
      </c>
      <c r="P7041" s="14">
        <v>3</v>
      </c>
      <c r="Q7041" s="14">
        <f t="shared" si="227"/>
        <v>14</v>
      </c>
      <c r="R7041" s="169">
        <f t="shared" si="228"/>
        <v>13.066666666666668</v>
      </c>
    </row>
    <row r="7042" spans="13:18" x14ac:dyDescent="0.2">
      <c r="M7042" s="168" t="s">
        <v>63</v>
      </c>
      <c r="N7042" s="14" t="s">
        <v>64</v>
      </c>
      <c r="O7042" s="167">
        <v>45032</v>
      </c>
      <c r="P7042" s="14">
        <v>4.3</v>
      </c>
      <c r="Q7042" s="14">
        <f t="shared" si="227"/>
        <v>12.7</v>
      </c>
      <c r="R7042" s="169">
        <f t="shared" si="228"/>
        <v>13.799999999999999</v>
      </c>
    </row>
    <row r="7043" spans="13:18" x14ac:dyDescent="0.2">
      <c r="M7043" s="168" t="s">
        <v>63</v>
      </c>
      <c r="N7043" s="14" t="s">
        <v>64</v>
      </c>
      <c r="O7043" s="167">
        <v>45033</v>
      </c>
      <c r="P7043" s="14">
        <v>5.4</v>
      </c>
      <c r="Q7043" s="14">
        <f t="shared" si="227"/>
        <v>11.6</v>
      </c>
      <c r="R7043" s="169">
        <f t="shared" si="228"/>
        <v>12.766666666666666</v>
      </c>
    </row>
    <row r="7044" spans="13:18" x14ac:dyDescent="0.2">
      <c r="M7044" s="168" t="s">
        <v>63</v>
      </c>
      <c r="N7044" s="14" t="s">
        <v>64</v>
      </c>
      <c r="O7044" s="167">
        <v>45034</v>
      </c>
      <c r="P7044" s="14">
        <v>7</v>
      </c>
      <c r="Q7044" s="14">
        <f t="shared" si="227"/>
        <v>10</v>
      </c>
      <c r="R7044" s="169">
        <f t="shared" si="228"/>
        <v>11.433333333333332</v>
      </c>
    </row>
    <row r="7045" spans="13:18" x14ac:dyDescent="0.2">
      <c r="M7045" s="168" t="s">
        <v>63</v>
      </c>
      <c r="N7045" s="14" t="s">
        <v>64</v>
      </c>
      <c r="O7045" s="167">
        <v>45035</v>
      </c>
      <c r="P7045" s="14">
        <v>8.5</v>
      </c>
      <c r="Q7045" s="14">
        <f t="shared" si="227"/>
        <v>8.5</v>
      </c>
      <c r="R7045" s="169">
        <f t="shared" si="228"/>
        <v>10.033333333333333</v>
      </c>
    </row>
    <row r="7046" spans="13:18" x14ac:dyDescent="0.2">
      <c r="M7046" s="168" t="s">
        <v>63</v>
      </c>
      <c r="N7046" s="14" t="s">
        <v>64</v>
      </c>
      <c r="O7046" s="167">
        <v>45036</v>
      </c>
      <c r="P7046" s="14">
        <v>8.6999999999999993</v>
      </c>
      <c r="Q7046" s="14">
        <f t="shared" si="227"/>
        <v>8.3000000000000007</v>
      </c>
      <c r="R7046" s="169">
        <f t="shared" si="228"/>
        <v>8.9333333333333336</v>
      </c>
    </row>
    <row r="7047" spans="13:18" x14ac:dyDescent="0.2">
      <c r="M7047" s="168" t="s">
        <v>63</v>
      </c>
      <c r="N7047" s="14" t="s">
        <v>64</v>
      </c>
      <c r="O7047" s="167">
        <v>45037</v>
      </c>
      <c r="P7047" s="14">
        <v>8.9</v>
      </c>
      <c r="Q7047" s="14">
        <f t="shared" si="227"/>
        <v>8.1</v>
      </c>
      <c r="R7047" s="169">
        <f t="shared" si="228"/>
        <v>8.2999999999999989</v>
      </c>
    </row>
    <row r="7048" spans="13:18" x14ac:dyDescent="0.2">
      <c r="M7048" s="168" t="s">
        <v>63</v>
      </c>
      <c r="N7048" s="14" t="s">
        <v>64</v>
      </c>
      <c r="O7048" s="167">
        <v>45038</v>
      </c>
      <c r="P7048" s="14">
        <v>9.6</v>
      </c>
      <c r="Q7048" s="14">
        <f t="shared" si="227"/>
        <v>7.4</v>
      </c>
      <c r="R7048" s="169">
        <f t="shared" si="228"/>
        <v>7.9333333333333327</v>
      </c>
    </row>
    <row r="7049" spans="13:18" x14ac:dyDescent="0.2">
      <c r="M7049" s="168" t="s">
        <v>63</v>
      </c>
      <c r="N7049" s="14" t="s">
        <v>64</v>
      </c>
      <c r="O7049" s="167">
        <v>45039</v>
      </c>
      <c r="P7049" s="14">
        <v>3.4</v>
      </c>
      <c r="Q7049" s="14">
        <f t="shared" si="227"/>
        <v>13.6</v>
      </c>
      <c r="R7049" s="169">
        <f t="shared" si="228"/>
        <v>9.7000000000000011</v>
      </c>
    </row>
    <row r="7050" spans="13:18" x14ac:dyDescent="0.2">
      <c r="M7050" s="168" t="s">
        <v>63</v>
      </c>
      <c r="N7050" s="14" t="s">
        <v>64</v>
      </c>
      <c r="O7050" s="167">
        <v>45040</v>
      </c>
      <c r="P7050" s="14">
        <v>0.9</v>
      </c>
      <c r="Q7050" s="14">
        <f t="shared" si="227"/>
        <v>16.100000000000001</v>
      </c>
      <c r="R7050" s="169">
        <f t="shared" si="228"/>
        <v>12.366666666666667</v>
      </c>
    </row>
    <row r="7051" spans="13:18" x14ac:dyDescent="0.2">
      <c r="M7051" s="168" t="s">
        <v>63</v>
      </c>
      <c r="N7051" s="14" t="s">
        <v>64</v>
      </c>
      <c r="O7051" s="167">
        <v>45041</v>
      </c>
      <c r="P7051" s="14">
        <v>1</v>
      </c>
      <c r="Q7051" s="14">
        <f t="shared" si="227"/>
        <v>16</v>
      </c>
      <c r="R7051" s="169">
        <f t="shared" si="228"/>
        <v>15.233333333333334</v>
      </c>
    </row>
    <row r="7052" spans="13:18" x14ac:dyDescent="0.2">
      <c r="M7052" s="168" t="s">
        <v>63</v>
      </c>
      <c r="N7052" s="14" t="s">
        <v>64</v>
      </c>
      <c r="O7052" s="167">
        <v>45042</v>
      </c>
      <c r="P7052" s="14">
        <v>1.6</v>
      </c>
      <c r="Q7052" s="14">
        <f t="shared" si="227"/>
        <v>15.4</v>
      </c>
      <c r="R7052" s="169">
        <f t="shared" si="228"/>
        <v>15.833333333333334</v>
      </c>
    </row>
    <row r="7053" spans="13:18" x14ac:dyDescent="0.2">
      <c r="M7053" s="168" t="s">
        <v>63</v>
      </c>
      <c r="N7053" s="14" t="s">
        <v>64</v>
      </c>
      <c r="O7053" s="167">
        <v>45043</v>
      </c>
      <c r="P7053" s="14">
        <v>3.4</v>
      </c>
      <c r="Q7053" s="14">
        <f t="shared" ref="Q7053:Q7116" si="229">IF($D$45&gt;P7053,$D$45-P7053,0)</f>
        <v>13.6</v>
      </c>
      <c r="R7053" s="169">
        <f t="shared" si="228"/>
        <v>15</v>
      </c>
    </row>
    <row r="7054" spans="13:18" x14ac:dyDescent="0.2">
      <c r="M7054" s="168" t="s">
        <v>63</v>
      </c>
      <c r="N7054" s="14" t="s">
        <v>64</v>
      </c>
      <c r="O7054" s="167">
        <v>45044</v>
      </c>
      <c r="P7054" s="14">
        <v>3.7</v>
      </c>
      <c r="Q7054" s="14">
        <f t="shared" si="229"/>
        <v>13.3</v>
      </c>
      <c r="R7054" s="169">
        <f t="shared" si="228"/>
        <v>14.1</v>
      </c>
    </row>
    <row r="7055" spans="13:18" x14ac:dyDescent="0.2">
      <c r="M7055" s="168" t="s">
        <v>63</v>
      </c>
      <c r="N7055" s="14" t="s">
        <v>64</v>
      </c>
      <c r="O7055" s="167">
        <v>45045</v>
      </c>
      <c r="P7055" s="14">
        <v>2.9</v>
      </c>
      <c r="Q7055" s="14">
        <f t="shared" si="229"/>
        <v>14.1</v>
      </c>
      <c r="R7055" s="169">
        <f t="shared" ref="R7055:R7118" si="230">AVERAGE(Q7053:Q7055)</f>
        <v>13.666666666666666</v>
      </c>
    </row>
    <row r="7056" spans="13:18" x14ac:dyDescent="0.2">
      <c r="M7056" s="168" t="s">
        <v>63</v>
      </c>
      <c r="N7056" s="14" t="s">
        <v>64</v>
      </c>
      <c r="O7056" s="167">
        <v>45046</v>
      </c>
      <c r="P7056" s="14">
        <v>5.5</v>
      </c>
      <c r="Q7056" s="14">
        <f t="shared" si="229"/>
        <v>11.5</v>
      </c>
      <c r="R7056" s="169">
        <f t="shared" si="230"/>
        <v>12.966666666666667</v>
      </c>
    </row>
    <row r="7057" spans="13:18" x14ac:dyDescent="0.2">
      <c r="M7057" s="168" t="s">
        <v>63</v>
      </c>
      <c r="N7057" s="14" t="s">
        <v>64</v>
      </c>
      <c r="O7057" s="167">
        <v>45047</v>
      </c>
      <c r="P7057" s="14">
        <v>2.2000000000000002</v>
      </c>
      <c r="Q7057" s="14">
        <f t="shared" si="229"/>
        <v>14.8</v>
      </c>
      <c r="R7057" s="169">
        <f t="shared" si="230"/>
        <v>13.466666666666669</v>
      </c>
    </row>
    <row r="7058" spans="13:18" x14ac:dyDescent="0.2">
      <c r="M7058" s="168" t="s">
        <v>63</v>
      </c>
      <c r="N7058" s="14" t="s">
        <v>64</v>
      </c>
      <c r="O7058" s="167">
        <v>45048</v>
      </c>
      <c r="P7058" s="14">
        <v>5.2</v>
      </c>
      <c r="Q7058" s="14">
        <f t="shared" si="229"/>
        <v>11.8</v>
      </c>
      <c r="R7058" s="169">
        <f t="shared" si="230"/>
        <v>12.700000000000001</v>
      </c>
    </row>
    <row r="7059" spans="13:18" x14ac:dyDescent="0.2">
      <c r="M7059" s="168" t="s">
        <v>63</v>
      </c>
      <c r="N7059" s="14" t="s">
        <v>64</v>
      </c>
      <c r="O7059" s="167">
        <v>45049</v>
      </c>
      <c r="P7059" s="14">
        <v>4.2</v>
      </c>
      <c r="Q7059" s="14">
        <f t="shared" si="229"/>
        <v>12.8</v>
      </c>
      <c r="R7059" s="169">
        <f t="shared" si="230"/>
        <v>13.133333333333335</v>
      </c>
    </row>
    <row r="7060" spans="13:18" x14ac:dyDescent="0.2">
      <c r="M7060" s="168" t="s">
        <v>63</v>
      </c>
      <c r="N7060" s="14" t="s">
        <v>64</v>
      </c>
      <c r="O7060" s="167">
        <v>45050</v>
      </c>
      <c r="P7060" s="14">
        <v>3.3</v>
      </c>
      <c r="Q7060" s="14">
        <f t="shared" si="229"/>
        <v>13.7</v>
      </c>
      <c r="R7060" s="169">
        <f t="shared" si="230"/>
        <v>12.766666666666666</v>
      </c>
    </row>
    <row r="7061" spans="13:18" x14ac:dyDescent="0.2">
      <c r="M7061" s="168" t="s">
        <v>63</v>
      </c>
      <c r="N7061" s="14" t="s">
        <v>64</v>
      </c>
      <c r="O7061" s="167">
        <v>45051</v>
      </c>
      <c r="P7061" s="14">
        <v>4.8</v>
      </c>
      <c r="Q7061" s="14">
        <f t="shared" si="229"/>
        <v>12.2</v>
      </c>
      <c r="R7061" s="169">
        <f t="shared" si="230"/>
        <v>12.9</v>
      </c>
    </row>
    <row r="7062" spans="13:18" x14ac:dyDescent="0.2">
      <c r="M7062" s="168" t="s">
        <v>63</v>
      </c>
      <c r="N7062" s="14" t="s">
        <v>64</v>
      </c>
      <c r="O7062" s="167">
        <v>45052</v>
      </c>
      <c r="P7062" s="14">
        <v>6</v>
      </c>
      <c r="Q7062" s="14">
        <f t="shared" si="229"/>
        <v>11</v>
      </c>
      <c r="R7062" s="169">
        <f t="shared" si="230"/>
        <v>12.299999999999999</v>
      </c>
    </row>
    <row r="7063" spans="13:18" x14ac:dyDescent="0.2">
      <c r="M7063" s="168" t="s">
        <v>63</v>
      </c>
      <c r="N7063" s="14" t="s">
        <v>64</v>
      </c>
      <c r="O7063" s="167">
        <v>45053</v>
      </c>
      <c r="P7063" s="14">
        <v>8.1999999999999993</v>
      </c>
      <c r="Q7063" s="14">
        <f t="shared" si="229"/>
        <v>8.8000000000000007</v>
      </c>
      <c r="R7063" s="169">
        <f t="shared" si="230"/>
        <v>10.666666666666666</v>
      </c>
    </row>
    <row r="7064" spans="13:18" x14ac:dyDescent="0.2">
      <c r="M7064" s="168" t="s">
        <v>63</v>
      </c>
      <c r="N7064" s="14" t="s">
        <v>64</v>
      </c>
      <c r="O7064" s="167">
        <v>45054</v>
      </c>
      <c r="P7064" s="14">
        <v>9.8000000000000007</v>
      </c>
      <c r="Q7064" s="14">
        <f t="shared" si="229"/>
        <v>7.1999999999999993</v>
      </c>
      <c r="R7064" s="169">
        <f t="shared" si="230"/>
        <v>9</v>
      </c>
    </row>
    <row r="7065" spans="13:18" x14ac:dyDescent="0.2">
      <c r="M7065" s="168" t="s">
        <v>63</v>
      </c>
      <c r="N7065" s="14" t="s">
        <v>64</v>
      </c>
      <c r="O7065" s="167">
        <v>45055</v>
      </c>
      <c r="P7065" s="14">
        <v>11.1</v>
      </c>
      <c r="Q7065" s="14">
        <f t="shared" si="229"/>
        <v>5.9</v>
      </c>
      <c r="R7065" s="169">
        <f t="shared" si="230"/>
        <v>7.3</v>
      </c>
    </row>
    <row r="7066" spans="13:18" x14ac:dyDescent="0.2">
      <c r="M7066" s="168" t="s">
        <v>63</v>
      </c>
      <c r="N7066" s="14" t="s">
        <v>64</v>
      </c>
      <c r="O7066" s="167">
        <v>45056</v>
      </c>
      <c r="P7066" s="14">
        <v>12.4</v>
      </c>
      <c r="Q7066" s="14">
        <f t="shared" si="229"/>
        <v>4.5999999999999996</v>
      </c>
      <c r="R7066" s="169">
        <f t="shared" si="230"/>
        <v>5.8999999999999995</v>
      </c>
    </row>
    <row r="7067" spans="13:18" x14ac:dyDescent="0.2">
      <c r="M7067" s="168" t="s">
        <v>63</v>
      </c>
      <c r="N7067" s="14" t="s">
        <v>64</v>
      </c>
      <c r="O7067" s="167">
        <v>45057</v>
      </c>
      <c r="P7067" s="14">
        <v>12.1</v>
      </c>
      <c r="Q7067" s="14">
        <f t="shared" si="229"/>
        <v>4.9000000000000004</v>
      </c>
      <c r="R7067" s="169">
        <f t="shared" si="230"/>
        <v>5.1333333333333337</v>
      </c>
    </row>
    <row r="7068" spans="13:18" x14ac:dyDescent="0.2">
      <c r="M7068" s="168" t="s">
        <v>63</v>
      </c>
      <c r="N7068" s="14" t="s">
        <v>64</v>
      </c>
      <c r="O7068" s="167">
        <v>45058</v>
      </c>
      <c r="P7068" s="14">
        <v>13.7</v>
      </c>
      <c r="Q7068" s="14">
        <f t="shared" si="229"/>
        <v>3.3000000000000007</v>
      </c>
      <c r="R7068" s="169">
        <f t="shared" si="230"/>
        <v>4.2666666666666666</v>
      </c>
    </row>
    <row r="7069" spans="13:18" x14ac:dyDescent="0.2">
      <c r="M7069" s="168" t="s">
        <v>63</v>
      </c>
      <c r="N7069" s="14" t="s">
        <v>64</v>
      </c>
      <c r="O7069" s="167">
        <v>45059</v>
      </c>
      <c r="P7069" s="14">
        <v>13.7</v>
      </c>
      <c r="Q7069" s="14">
        <f t="shared" si="229"/>
        <v>3.3000000000000007</v>
      </c>
      <c r="R7069" s="169">
        <f t="shared" si="230"/>
        <v>3.8333333333333339</v>
      </c>
    </row>
    <row r="7070" spans="13:18" x14ac:dyDescent="0.2">
      <c r="M7070" s="168" t="s">
        <v>63</v>
      </c>
      <c r="N7070" s="14" t="s">
        <v>64</v>
      </c>
      <c r="O7070" s="167">
        <v>45060</v>
      </c>
      <c r="P7070" s="14">
        <v>13.4</v>
      </c>
      <c r="Q7070" s="14">
        <f t="shared" si="229"/>
        <v>3.5999999999999996</v>
      </c>
      <c r="R7070" s="169">
        <f t="shared" si="230"/>
        <v>3.4000000000000004</v>
      </c>
    </row>
    <row r="7071" spans="13:18" x14ac:dyDescent="0.2">
      <c r="M7071" s="168" t="s">
        <v>63</v>
      </c>
      <c r="N7071" s="14" t="s">
        <v>64</v>
      </c>
      <c r="O7071" s="167">
        <v>45061</v>
      </c>
      <c r="P7071" s="14">
        <v>13.2</v>
      </c>
      <c r="Q7071" s="14">
        <f t="shared" si="229"/>
        <v>3.8000000000000007</v>
      </c>
      <c r="R7071" s="169">
        <f t="shared" si="230"/>
        <v>3.5666666666666669</v>
      </c>
    </row>
    <row r="7072" spans="13:18" x14ac:dyDescent="0.2">
      <c r="M7072" s="168" t="s">
        <v>63</v>
      </c>
      <c r="N7072" s="14" t="s">
        <v>64</v>
      </c>
      <c r="O7072" s="167">
        <v>45062</v>
      </c>
      <c r="P7072" s="14">
        <v>9.6</v>
      </c>
      <c r="Q7072" s="14">
        <f t="shared" si="229"/>
        <v>7.4</v>
      </c>
      <c r="R7072" s="169">
        <f t="shared" si="230"/>
        <v>4.9333333333333336</v>
      </c>
    </row>
    <row r="7073" spans="13:18" x14ac:dyDescent="0.2">
      <c r="M7073" s="168" t="s">
        <v>63</v>
      </c>
      <c r="N7073" s="14" t="s">
        <v>64</v>
      </c>
      <c r="O7073" s="167">
        <v>45063</v>
      </c>
      <c r="P7073" s="14">
        <v>8.1</v>
      </c>
      <c r="Q7073" s="14">
        <f t="shared" si="229"/>
        <v>8.9</v>
      </c>
      <c r="R7073" s="169">
        <f t="shared" si="230"/>
        <v>6.7</v>
      </c>
    </row>
    <row r="7074" spans="13:18" x14ac:dyDescent="0.2">
      <c r="M7074" s="168" t="s">
        <v>63</v>
      </c>
      <c r="N7074" s="14" t="s">
        <v>64</v>
      </c>
      <c r="O7074" s="167">
        <v>45064</v>
      </c>
      <c r="P7074" s="14">
        <v>9.1</v>
      </c>
      <c r="Q7074" s="14">
        <f t="shared" si="229"/>
        <v>7.9</v>
      </c>
      <c r="R7074" s="169">
        <f t="shared" si="230"/>
        <v>8.0666666666666682</v>
      </c>
    </row>
    <row r="7075" spans="13:18" x14ac:dyDescent="0.2">
      <c r="M7075" s="168" t="s">
        <v>63</v>
      </c>
      <c r="N7075" s="14" t="s">
        <v>64</v>
      </c>
      <c r="O7075" s="167">
        <v>45065</v>
      </c>
      <c r="P7075" s="14">
        <v>12.3</v>
      </c>
      <c r="Q7075" s="14">
        <f t="shared" si="229"/>
        <v>4.6999999999999993</v>
      </c>
      <c r="R7075" s="169">
        <f t="shared" si="230"/>
        <v>7.166666666666667</v>
      </c>
    </row>
    <row r="7076" spans="13:18" x14ac:dyDescent="0.2">
      <c r="M7076" s="168" t="s">
        <v>63</v>
      </c>
      <c r="N7076" s="14" t="s">
        <v>64</v>
      </c>
      <c r="O7076" s="167">
        <v>45066</v>
      </c>
      <c r="P7076" s="14">
        <v>13.7</v>
      </c>
      <c r="Q7076" s="14">
        <f t="shared" si="229"/>
        <v>3.3000000000000007</v>
      </c>
      <c r="R7076" s="169">
        <f t="shared" si="230"/>
        <v>5.3</v>
      </c>
    </row>
    <row r="7077" spans="13:18" x14ac:dyDescent="0.2">
      <c r="M7077" s="168" t="s">
        <v>63</v>
      </c>
      <c r="N7077" s="14" t="s">
        <v>64</v>
      </c>
      <c r="O7077" s="167">
        <v>45067</v>
      </c>
      <c r="P7077" s="14">
        <v>15.4</v>
      </c>
      <c r="Q7077" s="14">
        <f t="shared" si="229"/>
        <v>1.5999999999999996</v>
      </c>
      <c r="R7077" s="169">
        <f t="shared" si="230"/>
        <v>3.1999999999999997</v>
      </c>
    </row>
    <row r="7078" spans="13:18" x14ac:dyDescent="0.2">
      <c r="M7078" s="168" t="s">
        <v>63</v>
      </c>
      <c r="N7078" s="14" t="s">
        <v>64</v>
      </c>
      <c r="O7078" s="167">
        <v>45068</v>
      </c>
      <c r="P7078" s="14">
        <v>16.7</v>
      </c>
      <c r="Q7078" s="14">
        <f t="shared" si="229"/>
        <v>0.30000000000000071</v>
      </c>
      <c r="R7078" s="169">
        <f t="shared" si="230"/>
        <v>1.7333333333333336</v>
      </c>
    </row>
    <row r="7079" spans="13:18" x14ac:dyDescent="0.2">
      <c r="M7079" s="168" t="s">
        <v>63</v>
      </c>
      <c r="N7079" s="14" t="s">
        <v>64</v>
      </c>
      <c r="O7079" s="167">
        <v>45069</v>
      </c>
      <c r="P7079" s="14">
        <v>12.4</v>
      </c>
      <c r="Q7079" s="14">
        <f t="shared" si="229"/>
        <v>4.5999999999999996</v>
      </c>
      <c r="R7079" s="169">
        <f t="shared" si="230"/>
        <v>2.1666666666666665</v>
      </c>
    </row>
    <row r="7080" spans="13:18" x14ac:dyDescent="0.2">
      <c r="M7080" s="168" t="s">
        <v>63</v>
      </c>
      <c r="N7080" s="14" t="s">
        <v>64</v>
      </c>
      <c r="O7080" s="167">
        <v>45070</v>
      </c>
      <c r="P7080" s="14">
        <v>13.2</v>
      </c>
      <c r="Q7080" s="14">
        <f t="shared" si="229"/>
        <v>3.8000000000000007</v>
      </c>
      <c r="R7080" s="169">
        <f t="shared" si="230"/>
        <v>2.9000000000000004</v>
      </c>
    </row>
    <row r="7081" spans="13:18" x14ac:dyDescent="0.2">
      <c r="M7081" s="168" t="s">
        <v>63</v>
      </c>
      <c r="N7081" s="14" t="s">
        <v>64</v>
      </c>
      <c r="O7081" s="167">
        <v>45071</v>
      </c>
      <c r="P7081" s="14">
        <v>12.2</v>
      </c>
      <c r="Q7081" s="14">
        <f t="shared" si="229"/>
        <v>4.8000000000000007</v>
      </c>
      <c r="R7081" s="169">
        <f t="shared" si="230"/>
        <v>4.4000000000000004</v>
      </c>
    </row>
    <row r="7082" spans="13:18" x14ac:dyDescent="0.2">
      <c r="M7082" s="168" t="s">
        <v>63</v>
      </c>
      <c r="N7082" s="14" t="s">
        <v>64</v>
      </c>
      <c r="O7082" s="167">
        <v>45072</v>
      </c>
      <c r="P7082" s="14">
        <v>10.4</v>
      </c>
      <c r="Q7082" s="14">
        <f t="shared" si="229"/>
        <v>6.6</v>
      </c>
      <c r="R7082" s="169">
        <f t="shared" si="230"/>
        <v>5.0666666666666673</v>
      </c>
    </row>
    <row r="7083" spans="13:18" x14ac:dyDescent="0.2">
      <c r="M7083" s="168" t="s">
        <v>63</v>
      </c>
      <c r="N7083" s="14" t="s">
        <v>64</v>
      </c>
      <c r="O7083" s="167">
        <v>45073</v>
      </c>
      <c r="P7083" s="14">
        <v>11.2</v>
      </c>
      <c r="Q7083" s="14">
        <f t="shared" si="229"/>
        <v>5.8000000000000007</v>
      </c>
      <c r="R7083" s="169">
        <f t="shared" si="230"/>
        <v>5.7333333333333343</v>
      </c>
    </row>
    <row r="7084" spans="13:18" x14ac:dyDescent="0.2">
      <c r="M7084" s="168" t="s">
        <v>63</v>
      </c>
      <c r="N7084" s="14" t="s">
        <v>64</v>
      </c>
      <c r="O7084" s="167">
        <v>45074</v>
      </c>
      <c r="P7084" s="14">
        <v>12.2</v>
      </c>
      <c r="Q7084" s="14">
        <f t="shared" si="229"/>
        <v>4.8000000000000007</v>
      </c>
      <c r="R7084" s="169">
        <f t="shared" si="230"/>
        <v>5.7333333333333343</v>
      </c>
    </row>
    <row r="7085" spans="13:18" x14ac:dyDescent="0.2">
      <c r="M7085" s="168" t="s">
        <v>63</v>
      </c>
      <c r="N7085" s="14" t="s">
        <v>64</v>
      </c>
      <c r="O7085" s="167">
        <v>45075</v>
      </c>
      <c r="P7085" s="14">
        <v>9.9</v>
      </c>
      <c r="Q7085" s="14">
        <f t="shared" si="229"/>
        <v>7.1</v>
      </c>
      <c r="R7085" s="169">
        <f t="shared" si="230"/>
        <v>5.9000000000000012</v>
      </c>
    </row>
    <row r="7086" spans="13:18" x14ac:dyDescent="0.2">
      <c r="M7086" s="168" t="s">
        <v>63</v>
      </c>
      <c r="N7086" s="14" t="s">
        <v>64</v>
      </c>
      <c r="O7086" s="167">
        <v>45076</v>
      </c>
      <c r="P7086" s="14">
        <v>14.6</v>
      </c>
      <c r="Q7086" s="14">
        <f t="shared" si="229"/>
        <v>2.4000000000000004</v>
      </c>
      <c r="R7086" s="169">
        <f t="shared" si="230"/>
        <v>4.7666666666666666</v>
      </c>
    </row>
    <row r="7087" spans="13:18" x14ac:dyDescent="0.2">
      <c r="M7087" s="168" t="s">
        <v>63</v>
      </c>
      <c r="N7087" s="14" t="s">
        <v>64</v>
      </c>
      <c r="O7087" s="167">
        <v>45077</v>
      </c>
      <c r="P7087" s="14">
        <v>15.5</v>
      </c>
      <c r="Q7087" s="14">
        <f t="shared" si="229"/>
        <v>1.5</v>
      </c>
      <c r="R7087" s="169">
        <f t="shared" si="230"/>
        <v>3.6666666666666665</v>
      </c>
    </row>
    <row r="7088" spans="13:18" x14ac:dyDescent="0.2">
      <c r="M7088" s="168" t="s">
        <v>63</v>
      </c>
      <c r="N7088" s="14" t="s">
        <v>64</v>
      </c>
      <c r="O7088" s="167">
        <v>45078</v>
      </c>
      <c r="P7088" s="14">
        <v>9.5</v>
      </c>
      <c r="Q7088" s="14">
        <f t="shared" si="229"/>
        <v>7.5</v>
      </c>
      <c r="R7088" s="169">
        <f t="shared" si="230"/>
        <v>3.8000000000000003</v>
      </c>
    </row>
    <row r="7089" spans="13:18" x14ac:dyDescent="0.2">
      <c r="M7089" s="168" t="s">
        <v>63</v>
      </c>
      <c r="N7089" s="14" t="s">
        <v>64</v>
      </c>
      <c r="O7089" s="167">
        <v>45079</v>
      </c>
      <c r="P7089" s="14">
        <v>10.8</v>
      </c>
      <c r="Q7089" s="14">
        <f t="shared" si="229"/>
        <v>6.1999999999999993</v>
      </c>
      <c r="R7089" s="169">
        <f t="shared" si="230"/>
        <v>5.0666666666666664</v>
      </c>
    </row>
    <row r="7090" spans="13:18" x14ac:dyDescent="0.2">
      <c r="M7090" s="168" t="s">
        <v>63</v>
      </c>
      <c r="N7090" s="14" t="s">
        <v>64</v>
      </c>
      <c r="O7090" s="167">
        <v>45080</v>
      </c>
      <c r="P7090" s="14">
        <v>14.6</v>
      </c>
      <c r="Q7090" s="14">
        <f t="shared" si="229"/>
        <v>2.4000000000000004</v>
      </c>
      <c r="R7090" s="169">
        <f t="shared" si="230"/>
        <v>5.3666666666666671</v>
      </c>
    </row>
    <row r="7091" spans="13:18" x14ac:dyDescent="0.2">
      <c r="M7091" s="168" t="s">
        <v>63</v>
      </c>
      <c r="N7091" s="14" t="s">
        <v>64</v>
      </c>
      <c r="O7091" s="167">
        <v>45081</v>
      </c>
      <c r="P7091" s="14">
        <v>14.4</v>
      </c>
      <c r="Q7091" s="14">
        <f t="shared" si="229"/>
        <v>2.5999999999999996</v>
      </c>
      <c r="R7091" s="169">
        <f t="shared" si="230"/>
        <v>3.7333333333333329</v>
      </c>
    </row>
    <row r="7092" spans="13:18" x14ac:dyDescent="0.2">
      <c r="M7092" s="168" t="s">
        <v>63</v>
      </c>
      <c r="N7092" s="14" t="s">
        <v>64</v>
      </c>
      <c r="O7092" s="167">
        <v>45082</v>
      </c>
      <c r="P7092" s="14">
        <v>17.2</v>
      </c>
      <c r="Q7092" s="14">
        <f t="shared" si="229"/>
        <v>0</v>
      </c>
      <c r="R7092" s="169">
        <f t="shared" si="230"/>
        <v>1.6666666666666667</v>
      </c>
    </row>
    <row r="7093" spans="13:18" x14ac:dyDescent="0.2">
      <c r="M7093" s="168" t="s">
        <v>63</v>
      </c>
      <c r="N7093" s="14" t="s">
        <v>64</v>
      </c>
      <c r="O7093" s="167">
        <v>45083</v>
      </c>
      <c r="P7093" s="14">
        <v>15.9</v>
      </c>
      <c r="Q7093" s="14">
        <f t="shared" si="229"/>
        <v>1.0999999999999996</v>
      </c>
      <c r="R7093" s="169">
        <f t="shared" si="230"/>
        <v>1.2333333333333332</v>
      </c>
    </row>
    <row r="7094" spans="13:18" x14ac:dyDescent="0.2">
      <c r="M7094" s="168" t="s">
        <v>63</v>
      </c>
      <c r="N7094" s="14" t="s">
        <v>64</v>
      </c>
      <c r="O7094" s="167">
        <v>45084</v>
      </c>
      <c r="P7094" s="14">
        <v>17.2</v>
      </c>
      <c r="Q7094" s="14">
        <f t="shared" si="229"/>
        <v>0</v>
      </c>
      <c r="R7094" s="169">
        <f t="shared" si="230"/>
        <v>0.36666666666666653</v>
      </c>
    </row>
    <row r="7095" spans="13:18" x14ac:dyDescent="0.2">
      <c r="M7095" s="168" t="s">
        <v>63</v>
      </c>
      <c r="N7095" s="14" t="s">
        <v>64</v>
      </c>
      <c r="O7095" s="167">
        <v>45085</v>
      </c>
      <c r="P7095" s="14">
        <v>15.1</v>
      </c>
      <c r="Q7095" s="14">
        <f t="shared" si="229"/>
        <v>1.9000000000000004</v>
      </c>
      <c r="R7095" s="169">
        <f t="shared" si="230"/>
        <v>1</v>
      </c>
    </row>
    <row r="7096" spans="13:18" x14ac:dyDescent="0.2">
      <c r="M7096" s="168" t="s">
        <v>63</v>
      </c>
      <c r="N7096" s="14" t="s">
        <v>64</v>
      </c>
      <c r="O7096" s="167">
        <v>45086</v>
      </c>
      <c r="P7096" s="14">
        <v>15.2</v>
      </c>
      <c r="Q7096" s="14">
        <f t="shared" si="229"/>
        <v>1.8000000000000007</v>
      </c>
      <c r="R7096" s="169">
        <f t="shared" si="230"/>
        <v>1.2333333333333336</v>
      </c>
    </row>
    <row r="7097" spans="13:18" x14ac:dyDescent="0.2">
      <c r="M7097" s="168" t="s">
        <v>63</v>
      </c>
      <c r="N7097" s="14" t="s">
        <v>64</v>
      </c>
      <c r="O7097" s="167">
        <v>45087</v>
      </c>
      <c r="P7097" s="14">
        <v>15.8</v>
      </c>
      <c r="Q7097" s="14">
        <f t="shared" si="229"/>
        <v>1.1999999999999993</v>
      </c>
      <c r="R7097" s="169">
        <f t="shared" si="230"/>
        <v>1.6333333333333335</v>
      </c>
    </row>
    <row r="7098" spans="13:18" x14ac:dyDescent="0.2">
      <c r="M7098" s="168" t="s">
        <v>63</v>
      </c>
      <c r="N7098" s="14" t="s">
        <v>64</v>
      </c>
      <c r="O7098" s="167">
        <v>45088</v>
      </c>
      <c r="P7098" s="14">
        <v>16.3</v>
      </c>
      <c r="Q7098" s="14">
        <f t="shared" si="229"/>
        <v>0.69999999999999929</v>
      </c>
      <c r="R7098" s="169">
        <f t="shared" si="230"/>
        <v>1.2333333333333332</v>
      </c>
    </row>
    <row r="7099" spans="13:18" x14ac:dyDescent="0.2">
      <c r="M7099" s="168" t="s">
        <v>63</v>
      </c>
      <c r="N7099" s="14" t="s">
        <v>64</v>
      </c>
      <c r="O7099" s="167">
        <v>45089</v>
      </c>
      <c r="P7099" s="14">
        <v>19</v>
      </c>
      <c r="Q7099" s="14">
        <f t="shared" si="229"/>
        <v>0</v>
      </c>
      <c r="R7099" s="169">
        <f t="shared" si="230"/>
        <v>0.63333333333333286</v>
      </c>
    </row>
    <row r="7100" spans="13:18" x14ac:dyDescent="0.2">
      <c r="M7100" s="168" t="s">
        <v>63</v>
      </c>
      <c r="N7100" s="14" t="s">
        <v>64</v>
      </c>
      <c r="O7100" s="167">
        <v>45090</v>
      </c>
      <c r="P7100" s="14">
        <v>20.3</v>
      </c>
      <c r="Q7100" s="14">
        <f t="shared" si="229"/>
        <v>0</v>
      </c>
      <c r="R7100" s="169">
        <f t="shared" si="230"/>
        <v>0.23333333333333309</v>
      </c>
    </row>
    <row r="7101" spans="13:18" x14ac:dyDescent="0.2">
      <c r="M7101" s="168" t="s">
        <v>63</v>
      </c>
      <c r="N7101" s="14" t="s">
        <v>64</v>
      </c>
      <c r="O7101" s="167">
        <v>45091</v>
      </c>
      <c r="P7101" s="14">
        <v>21.2</v>
      </c>
      <c r="Q7101" s="14">
        <f t="shared" si="229"/>
        <v>0</v>
      </c>
      <c r="R7101" s="169">
        <f t="shared" si="230"/>
        <v>0</v>
      </c>
    </row>
    <row r="7102" spans="13:18" x14ac:dyDescent="0.2">
      <c r="M7102" s="168" t="s">
        <v>63</v>
      </c>
      <c r="N7102" s="14" t="s">
        <v>64</v>
      </c>
      <c r="O7102" s="167">
        <v>45092</v>
      </c>
      <c r="P7102" s="14">
        <v>21.8</v>
      </c>
      <c r="Q7102" s="14">
        <f t="shared" si="229"/>
        <v>0</v>
      </c>
      <c r="R7102" s="169">
        <f t="shared" si="230"/>
        <v>0</v>
      </c>
    </row>
    <row r="7103" spans="13:18" x14ac:dyDescent="0.2">
      <c r="M7103" s="168" t="s">
        <v>63</v>
      </c>
      <c r="N7103" s="14" t="s">
        <v>64</v>
      </c>
      <c r="O7103" s="167">
        <v>45093</v>
      </c>
      <c r="P7103" s="14">
        <v>22.5</v>
      </c>
      <c r="Q7103" s="14">
        <f t="shared" si="229"/>
        <v>0</v>
      </c>
      <c r="R7103" s="169">
        <f t="shared" si="230"/>
        <v>0</v>
      </c>
    </row>
    <row r="7104" spans="13:18" x14ac:dyDescent="0.2">
      <c r="M7104" s="168" t="s">
        <v>63</v>
      </c>
      <c r="N7104" s="14" t="s">
        <v>64</v>
      </c>
      <c r="O7104" s="167">
        <v>45094</v>
      </c>
      <c r="P7104" s="14">
        <v>22.1</v>
      </c>
      <c r="Q7104" s="14">
        <f t="shared" si="229"/>
        <v>0</v>
      </c>
      <c r="R7104" s="169">
        <f t="shared" si="230"/>
        <v>0</v>
      </c>
    </row>
    <row r="7105" spans="13:18" x14ac:dyDescent="0.2">
      <c r="M7105" s="168" t="s">
        <v>63</v>
      </c>
      <c r="N7105" s="14" t="s">
        <v>64</v>
      </c>
      <c r="O7105" s="167">
        <v>45095</v>
      </c>
      <c r="P7105" s="14">
        <v>18.8</v>
      </c>
      <c r="Q7105" s="14">
        <f t="shared" si="229"/>
        <v>0</v>
      </c>
      <c r="R7105" s="169">
        <f t="shared" si="230"/>
        <v>0</v>
      </c>
    </row>
    <row r="7106" spans="13:18" x14ac:dyDescent="0.2">
      <c r="M7106" s="168" t="s">
        <v>63</v>
      </c>
      <c r="N7106" s="14" t="s">
        <v>64</v>
      </c>
      <c r="O7106" s="167">
        <v>45096</v>
      </c>
      <c r="P7106" s="14">
        <v>17</v>
      </c>
      <c r="Q7106" s="14">
        <f t="shared" si="229"/>
        <v>0</v>
      </c>
      <c r="R7106" s="169">
        <f t="shared" si="230"/>
        <v>0</v>
      </c>
    </row>
    <row r="7107" spans="13:18" x14ac:dyDescent="0.2">
      <c r="M7107" s="168" t="s">
        <v>63</v>
      </c>
      <c r="N7107" s="14" t="s">
        <v>64</v>
      </c>
      <c r="O7107" s="167">
        <v>45097</v>
      </c>
      <c r="P7107" s="14">
        <v>18.399999999999999</v>
      </c>
      <c r="Q7107" s="14">
        <f t="shared" si="229"/>
        <v>0</v>
      </c>
      <c r="R7107" s="169">
        <f t="shared" si="230"/>
        <v>0</v>
      </c>
    </row>
    <row r="7108" spans="13:18" x14ac:dyDescent="0.2">
      <c r="M7108" s="168" t="s">
        <v>63</v>
      </c>
      <c r="N7108" s="14" t="s">
        <v>64</v>
      </c>
      <c r="O7108" s="167">
        <v>45098</v>
      </c>
      <c r="P7108" s="14">
        <v>18.5</v>
      </c>
      <c r="Q7108" s="14">
        <f t="shared" si="229"/>
        <v>0</v>
      </c>
      <c r="R7108" s="169">
        <f t="shared" si="230"/>
        <v>0</v>
      </c>
    </row>
    <row r="7109" spans="13:18" x14ac:dyDescent="0.2">
      <c r="M7109" s="168" t="s">
        <v>63</v>
      </c>
      <c r="N7109" s="14" t="s">
        <v>64</v>
      </c>
      <c r="O7109" s="167">
        <v>45099</v>
      </c>
      <c r="P7109" s="14">
        <v>19.899999999999999</v>
      </c>
      <c r="Q7109" s="14">
        <f t="shared" si="229"/>
        <v>0</v>
      </c>
      <c r="R7109" s="169">
        <f t="shared" si="230"/>
        <v>0</v>
      </c>
    </row>
    <row r="7110" spans="13:18" x14ac:dyDescent="0.2">
      <c r="M7110" s="168" t="s">
        <v>63</v>
      </c>
      <c r="N7110" s="14" t="s">
        <v>64</v>
      </c>
      <c r="O7110" s="167">
        <v>45100</v>
      </c>
      <c r="P7110" s="14">
        <v>18.8</v>
      </c>
      <c r="Q7110" s="14">
        <f t="shared" si="229"/>
        <v>0</v>
      </c>
      <c r="R7110" s="169">
        <f t="shared" si="230"/>
        <v>0</v>
      </c>
    </row>
    <row r="7111" spans="13:18" x14ac:dyDescent="0.2">
      <c r="M7111" s="168" t="s">
        <v>63</v>
      </c>
      <c r="N7111" s="14" t="s">
        <v>64</v>
      </c>
      <c r="O7111" s="167">
        <v>45101</v>
      </c>
      <c r="P7111" s="14">
        <v>18.600000000000001</v>
      </c>
      <c r="Q7111" s="14">
        <f t="shared" si="229"/>
        <v>0</v>
      </c>
      <c r="R7111" s="169">
        <f t="shared" si="230"/>
        <v>0</v>
      </c>
    </row>
    <row r="7112" spans="13:18" x14ac:dyDescent="0.2">
      <c r="M7112" s="168" t="s">
        <v>63</v>
      </c>
      <c r="N7112" s="14" t="s">
        <v>64</v>
      </c>
      <c r="O7112" s="167">
        <v>45102</v>
      </c>
      <c r="P7112" s="14">
        <v>21</v>
      </c>
      <c r="Q7112" s="14">
        <f t="shared" si="229"/>
        <v>0</v>
      </c>
      <c r="R7112" s="169">
        <f t="shared" si="230"/>
        <v>0</v>
      </c>
    </row>
    <row r="7113" spans="13:18" x14ac:dyDescent="0.2">
      <c r="M7113" s="168" t="s">
        <v>63</v>
      </c>
      <c r="N7113" s="14" t="s">
        <v>64</v>
      </c>
      <c r="O7113" s="167">
        <v>45103</v>
      </c>
      <c r="P7113" s="14">
        <v>21.5</v>
      </c>
      <c r="Q7113" s="14">
        <f t="shared" si="229"/>
        <v>0</v>
      </c>
      <c r="R7113" s="169">
        <f t="shared" si="230"/>
        <v>0</v>
      </c>
    </row>
    <row r="7114" spans="13:18" x14ac:dyDescent="0.2">
      <c r="M7114" s="168" t="s">
        <v>63</v>
      </c>
      <c r="N7114" s="14" t="s">
        <v>64</v>
      </c>
      <c r="O7114" s="167">
        <v>45104</v>
      </c>
      <c r="P7114" s="14">
        <v>20.8</v>
      </c>
      <c r="Q7114" s="14">
        <f t="shared" si="229"/>
        <v>0</v>
      </c>
      <c r="R7114" s="169">
        <f t="shared" si="230"/>
        <v>0</v>
      </c>
    </row>
    <row r="7115" spans="13:18" x14ac:dyDescent="0.2">
      <c r="M7115" s="168" t="s">
        <v>63</v>
      </c>
      <c r="N7115" s="14" t="s">
        <v>64</v>
      </c>
      <c r="O7115" s="167">
        <v>45105</v>
      </c>
      <c r="P7115" s="14">
        <v>21.2</v>
      </c>
      <c r="Q7115" s="14">
        <f t="shared" si="229"/>
        <v>0</v>
      </c>
      <c r="R7115" s="169">
        <f t="shared" si="230"/>
        <v>0</v>
      </c>
    </row>
    <row r="7116" spans="13:18" x14ac:dyDescent="0.2">
      <c r="M7116" s="168" t="s">
        <v>63</v>
      </c>
      <c r="N7116" s="14" t="s">
        <v>64</v>
      </c>
      <c r="O7116" s="167">
        <v>45106</v>
      </c>
      <c r="P7116" s="14">
        <v>19.7</v>
      </c>
      <c r="Q7116" s="14">
        <f t="shared" si="229"/>
        <v>0</v>
      </c>
      <c r="R7116" s="169">
        <f t="shared" si="230"/>
        <v>0</v>
      </c>
    </row>
    <row r="7117" spans="13:18" x14ac:dyDescent="0.2">
      <c r="M7117" s="168" t="s">
        <v>63</v>
      </c>
      <c r="N7117" s="14" t="s">
        <v>64</v>
      </c>
      <c r="O7117" s="167">
        <v>45107</v>
      </c>
      <c r="P7117" s="14">
        <v>17.600000000000001</v>
      </c>
      <c r="Q7117" s="14">
        <f t="shared" ref="Q7117:Q7180" si="231">IF($D$45&gt;P7117,$D$45-P7117,0)</f>
        <v>0</v>
      </c>
      <c r="R7117" s="169">
        <f t="shared" si="230"/>
        <v>0</v>
      </c>
    </row>
    <row r="7118" spans="13:18" x14ac:dyDescent="0.2">
      <c r="M7118" s="168" t="s">
        <v>63</v>
      </c>
      <c r="N7118" s="14" t="s">
        <v>64</v>
      </c>
      <c r="O7118" s="167">
        <v>45108</v>
      </c>
      <c r="P7118" s="14">
        <v>17.3</v>
      </c>
      <c r="Q7118" s="14">
        <f t="shared" si="231"/>
        <v>0</v>
      </c>
      <c r="R7118" s="169">
        <f t="shared" si="230"/>
        <v>0</v>
      </c>
    </row>
    <row r="7119" spans="13:18" x14ac:dyDescent="0.2">
      <c r="M7119" s="168" t="s">
        <v>63</v>
      </c>
      <c r="N7119" s="14" t="s">
        <v>64</v>
      </c>
      <c r="O7119" s="167">
        <v>45109</v>
      </c>
      <c r="P7119" s="14">
        <v>14.1</v>
      </c>
      <c r="Q7119" s="14">
        <f t="shared" si="231"/>
        <v>2.9000000000000004</v>
      </c>
      <c r="R7119" s="169">
        <f t="shared" ref="R7119:R7182" si="232">AVERAGE(Q7117:Q7119)</f>
        <v>0.96666666666666679</v>
      </c>
    </row>
    <row r="7120" spans="13:18" x14ac:dyDescent="0.2">
      <c r="M7120" s="168" t="s">
        <v>63</v>
      </c>
      <c r="N7120" s="14" t="s">
        <v>64</v>
      </c>
      <c r="O7120" s="167">
        <v>45110</v>
      </c>
      <c r="P7120" s="14">
        <v>13.7</v>
      </c>
      <c r="Q7120" s="14">
        <f t="shared" si="231"/>
        <v>3.3000000000000007</v>
      </c>
      <c r="R7120" s="169">
        <f t="shared" si="232"/>
        <v>2.0666666666666669</v>
      </c>
    </row>
    <row r="7121" spans="13:18" x14ac:dyDescent="0.2">
      <c r="M7121" s="168" t="s">
        <v>63</v>
      </c>
      <c r="N7121" s="14" t="s">
        <v>64</v>
      </c>
      <c r="O7121" s="167">
        <v>45111</v>
      </c>
      <c r="P7121" s="14">
        <v>14.3</v>
      </c>
      <c r="Q7121" s="14">
        <f t="shared" si="231"/>
        <v>2.6999999999999993</v>
      </c>
      <c r="R7121" s="169">
        <f t="shared" si="232"/>
        <v>2.9666666666666668</v>
      </c>
    </row>
    <row r="7122" spans="13:18" x14ac:dyDescent="0.2">
      <c r="M7122" s="168" t="s">
        <v>63</v>
      </c>
      <c r="N7122" s="14" t="s">
        <v>64</v>
      </c>
      <c r="O7122" s="167">
        <v>45112</v>
      </c>
      <c r="P7122" s="14">
        <v>16.3</v>
      </c>
      <c r="Q7122" s="14">
        <f t="shared" si="231"/>
        <v>0.69999999999999929</v>
      </c>
      <c r="R7122" s="169">
        <f t="shared" si="232"/>
        <v>2.2333333333333329</v>
      </c>
    </row>
    <row r="7123" spans="13:18" x14ac:dyDescent="0.2">
      <c r="M7123" s="168" t="s">
        <v>63</v>
      </c>
      <c r="N7123" s="14" t="s">
        <v>64</v>
      </c>
      <c r="O7123" s="167">
        <v>45113</v>
      </c>
      <c r="P7123" s="14">
        <v>15.2</v>
      </c>
      <c r="Q7123" s="14">
        <f t="shared" si="231"/>
        <v>1.8000000000000007</v>
      </c>
      <c r="R7123" s="169">
        <f t="shared" si="232"/>
        <v>1.7333333333333332</v>
      </c>
    </row>
    <row r="7124" spans="13:18" x14ac:dyDescent="0.2">
      <c r="M7124" s="168" t="s">
        <v>63</v>
      </c>
      <c r="N7124" s="14" t="s">
        <v>64</v>
      </c>
      <c r="O7124" s="167">
        <v>45114</v>
      </c>
      <c r="P7124" s="14">
        <v>17.100000000000001</v>
      </c>
      <c r="Q7124" s="14">
        <f t="shared" si="231"/>
        <v>0</v>
      </c>
      <c r="R7124" s="169">
        <f t="shared" si="232"/>
        <v>0.83333333333333337</v>
      </c>
    </row>
    <row r="7125" spans="13:18" x14ac:dyDescent="0.2">
      <c r="M7125" s="168" t="s">
        <v>63</v>
      </c>
      <c r="N7125" s="14" t="s">
        <v>64</v>
      </c>
      <c r="O7125" s="167">
        <v>45115</v>
      </c>
      <c r="P7125" s="14">
        <v>19</v>
      </c>
      <c r="Q7125" s="14">
        <f t="shared" si="231"/>
        <v>0</v>
      </c>
      <c r="R7125" s="169">
        <f t="shared" si="232"/>
        <v>0.6000000000000002</v>
      </c>
    </row>
    <row r="7126" spans="13:18" x14ac:dyDescent="0.2">
      <c r="M7126" s="168" t="s">
        <v>63</v>
      </c>
      <c r="N7126" s="14" t="s">
        <v>64</v>
      </c>
      <c r="O7126" s="167">
        <v>45116</v>
      </c>
      <c r="P7126" s="14">
        <v>20.100000000000001</v>
      </c>
      <c r="Q7126" s="14">
        <f t="shared" si="231"/>
        <v>0</v>
      </c>
      <c r="R7126" s="169">
        <f t="shared" si="232"/>
        <v>0</v>
      </c>
    </row>
    <row r="7127" spans="13:18" x14ac:dyDescent="0.2">
      <c r="M7127" s="168" t="s">
        <v>63</v>
      </c>
      <c r="N7127" s="14" t="s">
        <v>64</v>
      </c>
      <c r="O7127" s="167">
        <v>45117</v>
      </c>
      <c r="P7127" s="14">
        <v>20.2</v>
      </c>
      <c r="Q7127" s="14">
        <f t="shared" si="231"/>
        <v>0</v>
      </c>
      <c r="R7127" s="169">
        <f t="shared" si="232"/>
        <v>0</v>
      </c>
    </row>
    <row r="7128" spans="13:18" x14ac:dyDescent="0.2">
      <c r="M7128" s="168" t="s">
        <v>63</v>
      </c>
      <c r="N7128" s="14" t="s">
        <v>64</v>
      </c>
      <c r="O7128" s="167">
        <v>45118</v>
      </c>
      <c r="P7128" s="14">
        <v>16.7</v>
      </c>
      <c r="Q7128" s="14">
        <f t="shared" si="231"/>
        <v>0.30000000000000071</v>
      </c>
      <c r="R7128" s="169">
        <f t="shared" si="232"/>
        <v>0.10000000000000024</v>
      </c>
    </row>
    <row r="7129" spans="13:18" x14ac:dyDescent="0.2">
      <c r="M7129" s="168" t="s">
        <v>63</v>
      </c>
      <c r="N7129" s="14" t="s">
        <v>64</v>
      </c>
      <c r="O7129" s="167">
        <v>45119</v>
      </c>
      <c r="P7129" s="14">
        <v>15.2</v>
      </c>
      <c r="Q7129" s="14">
        <f t="shared" si="231"/>
        <v>1.8000000000000007</v>
      </c>
      <c r="R7129" s="169">
        <f t="shared" si="232"/>
        <v>0.70000000000000051</v>
      </c>
    </row>
    <row r="7130" spans="13:18" x14ac:dyDescent="0.2">
      <c r="M7130" s="168" t="s">
        <v>63</v>
      </c>
      <c r="N7130" s="14" t="s">
        <v>64</v>
      </c>
      <c r="O7130" s="167">
        <v>45120</v>
      </c>
      <c r="P7130" s="14">
        <v>15.7</v>
      </c>
      <c r="Q7130" s="14">
        <f t="shared" si="231"/>
        <v>1.3000000000000007</v>
      </c>
      <c r="R7130" s="169">
        <f t="shared" si="232"/>
        <v>1.133333333333334</v>
      </c>
    </row>
    <row r="7131" spans="13:18" x14ac:dyDescent="0.2">
      <c r="M7131" s="168" t="s">
        <v>63</v>
      </c>
      <c r="N7131" s="14" t="s">
        <v>64</v>
      </c>
      <c r="O7131" s="167">
        <v>45121</v>
      </c>
      <c r="P7131" s="14">
        <v>15.7</v>
      </c>
      <c r="Q7131" s="14">
        <f t="shared" si="231"/>
        <v>1.3000000000000007</v>
      </c>
      <c r="R7131" s="169">
        <f t="shared" si="232"/>
        <v>1.4666666666666675</v>
      </c>
    </row>
    <row r="7132" spans="13:18" x14ac:dyDescent="0.2">
      <c r="M7132" s="168" t="s">
        <v>63</v>
      </c>
      <c r="N7132" s="14" t="s">
        <v>64</v>
      </c>
      <c r="O7132" s="167">
        <v>45122</v>
      </c>
      <c r="P7132" s="14">
        <v>13.8</v>
      </c>
      <c r="Q7132" s="14">
        <f t="shared" si="231"/>
        <v>3.1999999999999993</v>
      </c>
      <c r="R7132" s="169">
        <f t="shared" si="232"/>
        <v>1.9333333333333336</v>
      </c>
    </row>
    <row r="7133" spans="13:18" x14ac:dyDescent="0.2">
      <c r="M7133" s="168" t="s">
        <v>63</v>
      </c>
      <c r="N7133" s="14" t="s">
        <v>64</v>
      </c>
      <c r="O7133" s="167">
        <v>45123</v>
      </c>
      <c r="P7133" s="14">
        <v>16.100000000000001</v>
      </c>
      <c r="Q7133" s="14">
        <f t="shared" si="231"/>
        <v>0.89999999999999858</v>
      </c>
      <c r="R7133" s="169">
        <f t="shared" si="232"/>
        <v>1.7999999999999996</v>
      </c>
    </row>
    <row r="7134" spans="13:18" x14ac:dyDescent="0.2">
      <c r="M7134" s="168" t="s">
        <v>63</v>
      </c>
      <c r="N7134" s="14" t="s">
        <v>64</v>
      </c>
      <c r="O7134" s="167">
        <v>45124</v>
      </c>
      <c r="P7134" s="14">
        <v>15</v>
      </c>
      <c r="Q7134" s="14">
        <f t="shared" si="231"/>
        <v>2</v>
      </c>
      <c r="R7134" s="169">
        <f t="shared" si="232"/>
        <v>2.0333333333333328</v>
      </c>
    </row>
    <row r="7135" spans="13:18" x14ac:dyDescent="0.2">
      <c r="M7135" s="168" t="s">
        <v>63</v>
      </c>
      <c r="N7135" s="14" t="s">
        <v>64</v>
      </c>
      <c r="O7135" s="167">
        <v>45125</v>
      </c>
      <c r="P7135" s="14">
        <v>14.6</v>
      </c>
      <c r="Q7135" s="14">
        <f t="shared" si="231"/>
        <v>2.4000000000000004</v>
      </c>
      <c r="R7135" s="169">
        <f t="shared" si="232"/>
        <v>1.7666666666666664</v>
      </c>
    </row>
    <row r="7136" spans="13:18" x14ac:dyDescent="0.2">
      <c r="M7136" s="168" t="s">
        <v>63</v>
      </c>
      <c r="N7136" s="14" t="s">
        <v>64</v>
      </c>
      <c r="O7136" s="167">
        <v>45126</v>
      </c>
      <c r="P7136" s="14">
        <v>13.3</v>
      </c>
      <c r="Q7136" s="14">
        <f t="shared" si="231"/>
        <v>3.6999999999999993</v>
      </c>
      <c r="R7136" s="169">
        <f t="shared" si="232"/>
        <v>2.6999999999999997</v>
      </c>
    </row>
    <row r="7137" spans="13:18" x14ac:dyDescent="0.2">
      <c r="M7137" s="168" t="s">
        <v>63</v>
      </c>
      <c r="N7137" s="14" t="s">
        <v>64</v>
      </c>
      <c r="O7137" s="167">
        <v>45127</v>
      </c>
      <c r="P7137" s="14">
        <v>13.4</v>
      </c>
      <c r="Q7137" s="14">
        <f t="shared" si="231"/>
        <v>3.5999999999999996</v>
      </c>
      <c r="R7137" s="169">
        <f t="shared" si="232"/>
        <v>3.2333333333333329</v>
      </c>
    </row>
    <row r="7138" spans="13:18" x14ac:dyDescent="0.2">
      <c r="M7138" s="168" t="s">
        <v>63</v>
      </c>
      <c r="N7138" s="14" t="s">
        <v>64</v>
      </c>
      <c r="O7138" s="167">
        <v>45128</v>
      </c>
      <c r="P7138" s="14">
        <v>14</v>
      </c>
      <c r="Q7138" s="14">
        <f t="shared" si="231"/>
        <v>3</v>
      </c>
      <c r="R7138" s="169">
        <f t="shared" si="232"/>
        <v>3.4333333333333331</v>
      </c>
    </row>
    <row r="7139" spans="13:18" x14ac:dyDescent="0.2">
      <c r="M7139" s="168" t="s">
        <v>63</v>
      </c>
      <c r="N7139" s="14" t="s">
        <v>64</v>
      </c>
      <c r="O7139" s="167">
        <v>45129</v>
      </c>
      <c r="P7139" s="14">
        <v>13.1</v>
      </c>
      <c r="Q7139" s="14">
        <f t="shared" si="231"/>
        <v>3.9000000000000004</v>
      </c>
      <c r="R7139" s="169">
        <f t="shared" si="232"/>
        <v>3.5</v>
      </c>
    </row>
    <row r="7140" spans="13:18" x14ac:dyDescent="0.2">
      <c r="M7140" s="168" t="s">
        <v>63</v>
      </c>
      <c r="N7140" s="14" t="s">
        <v>64</v>
      </c>
      <c r="O7140" s="167">
        <v>45130</v>
      </c>
      <c r="P7140" s="14">
        <v>13.7</v>
      </c>
      <c r="Q7140" s="14">
        <f t="shared" si="231"/>
        <v>3.3000000000000007</v>
      </c>
      <c r="R7140" s="169">
        <f t="shared" si="232"/>
        <v>3.4000000000000004</v>
      </c>
    </row>
    <row r="7141" spans="13:18" x14ac:dyDescent="0.2">
      <c r="M7141" s="168" t="s">
        <v>63</v>
      </c>
      <c r="N7141" s="14" t="s">
        <v>64</v>
      </c>
      <c r="O7141" s="167">
        <v>45131</v>
      </c>
      <c r="P7141" s="14">
        <v>14.5</v>
      </c>
      <c r="Q7141" s="14">
        <f t="shared" si="231"/>
        <v>2.5</v>
      </c>
      <c r="R7141" s="169">
        <f t="shared" si="232"/>
        <v>3.2333333333333338</v>
      </c>
    </row>
    <row r="7142" spans="13:18" x14ac:dyDescent="0.2">
      <c r="M7142" s="168" t="s">
        <v>63</v>
      </c>
      <c r="N7142" s="14" t="s">
        <v>64</v>
      </c>
      <c r="O7142" s="167">
        <v>45132</v>
      </c>
      <c r="P7142" s="14">
        <v>14.4</v>
      </c>
      <c r="Q7142" s="14">
        <f t="shared" si="231"/>
        <v>2.5999999999999996</v>
      </c>
      <c r="R7142" s="169">
        <f t="shared" si="232"/>
        <v>2.8000000000000003</v>
      </c>
    </row>
    <row r="7143" spans="13:18" x14ac:dyDescent="0.2">
      <c r="M7143" s="168" t="s">
        <v>63</v>
      </c>
      <c r="N7143" s="14" t="s">
        <v>64</v>
      </c>
      <c r="O7143" s="167">
        <v>45133</v>
      </c>
      <c r="P7143" s="14">
        <v>14.1</v>
      </c>
      <c r="Q7143" s="14">
        <f t="shared" si="231"/>
        <v>2.9000000000000004</v>
      </c>
      <c r="R7143" s="169">
        <f t="shared" si="232"/>
        <v>2.6666666666666665</v>
      </c>
    </row>
    <row r="7144" spans="13:18" x14ac:dyDescent="0.2">
      <c r="M7144" s="168" t="s">
        <v>63</v>
      </c>
      <c r="N7144" s="14" t="s">
        <v>64</v>
      </c>
      <c r="O7144" s="167">
        <v>45134</v>
      </c>
      <c r="P7144" s="14">
        <v>14.1</v>
      </c>
      <c r="Q7144" s="14">
        <f t="shared" si="231"/>
        <v>2.9000000000000004</v>
      </c>
      <c r="R7144" s="169">
        <f t="shared" si="232"/>
        <v>2.8000000000000003</v>
      </c>
    </row>
    <row r="7145" spans="13:18" x14ac:dyDescent="0.2">
      <c r="M7145" s="168" t="s">
        <v>63</v>
      </c>
      <c r="N7145" s="14" t="s">
        <v>64</v>
      </c>
      <c r="O7145" s="167">
        <v>45135</v>
      </c>
      <c r="P7145" s="14">
        <v>15.7</v>
      </c>
      <c r="Q7145" s="14">
        <f t="shared" si="231"/>
        <v>1.3000000000000007</v>
      </c>
      <c r="R7145" s="169">
        <f t="shared" si="232"/>
        <v>2.3666666666666671</v>
      </c>
    </row>
    <row r="7146" spans="13:18" x14ac:dyDescent="0.2">
      <c r="M7146" s="168" t="s">
        <v>63</v>
      </c>
      <c r="N7146" s="14" t="s">
        <v>64</v>
      </c>
      <c r="O7146" s="167">
        <v>45136</v>
      </c>
      <c r="P7146" s="14">
        <v>16.5</v>
      </c>
      <c r="Q7146" s="14">
        <f t="shared" si="231"/>
        <v>0.5</v>
      </c>
      <c r="R7146" s="169">
        <f t="shared" si="232"/>
        <v>1.5666666666666671</v>
      </c>
    </row>
    <row r="7147" spans="13:18" x14ac:dyDescent="0.2">
      <c r="M7147" s="168" t="s">
        <v>63</v>
      </c>
      <c r="N7147" s="14" t="s">
        <v>64</v>
      </c>
      <c r="O7147" s="167">
        <v>45137</v>
      </c>
      <c r="P7147" s="14">
        <v>15.3</v>
      </c>
      <c r="Q7147" s="14">
        <f t="shared" si="231"/>
        <v>1.6999999999999993</v>
      </c>
      <c r="R7147" s="169">
        <f t="shared" si="232"/>
        <v>1.1666666666666667</v>
      </c>
    </row>
    <row r="7148" spans="13:18" x14ac:dyDescent="0.2">
      <c r="M7148" s="168" t="s">
        <v>63</v>
      </c>
      <c r="N7148" s="14" t="s">
        <v>64</v>
      </c>
      <c r="O7148" s="167">
        <v>45138</v>
      </c>
      <c r="P7148" s="14">
        <v>14.5</v>
      </c>
      <c r="Q7148" s="14">
        <f t="shared" si="231"/>
        <v>2.5</v>
      </c>
      <c r="R7148" s="169">
        <f t="shared" si="232"/>
        <v>1.5666666666666664</v>
      </c>
    </row>
    <row r="7149" spans="13:18" x14ac:dyDescent="0.2">
      <c r="M7149" s="168" t="s">
        <v>63</v>
      </c>
      <c r="N7149" s="14" t="s">
        <v>64</v>
      </c>
      <c r="O7149" s="167">
        <v>45139</v>
      </c>
      <c r="P7149" s="14">
        <v>13.3</v>
      </c>
      <c r="Q7149" s="14">
        <f t="shared" si="231"/>
        <v>3.6999999999999993</v>
      </c>
      <c r="R7149" s="169">
        <f t="shared" si="232"/>
        <v>2.6333333333333329</v>
      </c>
    </row>
    <row r="7150" spans="13:18" x14ac:dyDescent="0.2">
      <c r="M7150" s="168" t="s">
        <v>63</v>
      </c>
      <c r="N7150" s="14" t="s">
        <v>64</v>
      </c>
      <c r="O7150" s="167">
        <v>45140</v>
      </c>
      <c r="P7150" s="14">
        <v>15.7</v>
      </c>
      <c r="Q7150" s="14">
        <f t="shared" si="231"/>
        <v>1.3000000000000007</v>
      </c>
      <c r="R7150" s="169">
        <f t="shared" si="232"/>
        <v>2.5</v>
      </c>
    </row>
    <row r="7151" spans="13:18" x14ac:dyDescent="0.2">
      <c r="M7151" s="168" t="s">
        <v>63</v>
      </c>
      <c r="N7151" s="14" t="s">
        <v>64</v>
      </c>
      <c r="O7151" s="167">
        <v>45141</v>
      </c>
      <c r="P7151" s="14">
        <v>16.100000000000001</v>
      </c>
      <c r="Q7151" s="14">
        <f t="shared" si="231"/>
        <v>0.89999999999999858</v>
      </c>
      <c r="R7151" s="169">
        <f t="shared" si="232"/>
        <v>1.9666666666666661</v>
      </c>
    </row>
    <row r="7152" spans="13:18" x14ac:dyDescent="0.2">
      <c r="M7152" s="168" t="s">
        <v>63</v>
      </c>
      <c r="N7152" s="14" t="s">
        <v>64</v>
      </c>
      <c r="O7152" s="167">
        <v>45142</v>
      </c>
      <c r="P7152" s="14">
        <v>15.4</v>
      </c>
      <c r="Q7152" s="14">
        <f t="shared" si="231"/>
        <v>1.5999999999999996</v>
      </c>
      <c r="R7152" s="169">
        <f t="shared" si="232"/>
        <v>1.2666666666666664</v>
      </c>
    </row>
    <row r="7153" spans="13:18" x14ac:dyDescent="0.2">
      <c r="M7153" s="168" t="s">
        <v>63</v>
      </c>
      <c r="N7153" s="14" t="s">
        <v>64</v>
      </c>
      <c r="O7153" s="167">
        <v>45143</v>
      </c>
      <c r="P7153" s="14">
        <v>14.2</v>
      </c>
      <c r="Q7153" s="14">
        <f t="shared" si="231"/>
        <v>2.8000000000000007</v>
      </c>
      <c r="R7153" s="169">
        <f t="shared" si="232"/>
        <v>1.7666666666666664</v>
      </c>
    </row>
    <row r="7154" spans="13:18" x14ac:dyDescent="0.2">
      <c r="M7154" s="168" t="s">
        <v>63</v>
      </c>
      <c r="N7154" s="14" t="s">
        <v>64</v>
      </c>
      <c r="O7154" s="167">
        <v>45144</v>
      </c>
      <c r="P7154" s="14">
        <v>14.8</v>
      </c>
      <c r="Q7154" s="14">
        <f t="shared" si="231"/>
        <v>2.1999999999999993</v>
      </c>
      <c r="R7154" s="169">
        <f t="shared" si="232"/>
        <v>2.1999999999999997</v>
      </c>
    </row>
    <row r="7155" spans="13:18" x14ac:dyDescent="0.2">
      <c r="M7155" s="168" t="s">
        <v>63</v>
      </c>
      <c r="N7155" s="14" t="s">
        <v>64</v>
      </c>
      <c r="O7155" s="167">
        <v>45145</v>
      </c>
      <c r="P7155" s="14">
        <v>15.9</v>
      </c>
      <c r="Q7155" s="14">
        <f t="shared" si="231"/>
        <v>1.0999999999999996</v>
      </c>
      <c r="R7155" s="169">
        <f t="shared" si="232"/>
        <v>2.0333333333333332</v>
      </c>
    </row>
    <row r="7156" spans="13:18" x14ac:dyDescent="0.2">
      <c r="M7156" s="168" t="s">
        <v>63</v>
      </c>
      <c r="N7156" s="14" t="s">
        <v>64</v>
      </c>
      <c r="O7156" s="167">
        <v>45146</v>
      </c>
      <c r="P7156" s="14">
        <v>15.6</v>
      </c>
      <c r="Q7156" s="14">
        <f t="shared" si="231"/>
        <v>1.4000000000000004</v>
      </c>
      <c r="R7156" s="169">
        <f t="shared" si="232"/>
        <v>1.5666666666666664</v>
      </c>
    </row>
    <row r="7157" spans="13:18" x14ac:dyDescent="0.2">
      <c r="M7157" s="168" t="s">
        <v>63</v>
      </c>
      <c r="N7157" s="14" t="s">
        <v>64</v>
      </c>
      <c r="O7157" s="167">
        <v>45147</v>
      </c>
      <c r="P7157" s="14">
        <v>13</v>
      </c>
      <c r="Q7157" s="14">
        <f t="shared" si="231"/>
        <v>4</v>
      </c>
      <c r="R7157" s="169">
        <f t="shared" si="232"/>
        <v>2.1666666666666665</v>
      </c>
    </row>
    <row r="7158" spans="13:18" x14ac:dyDescent="0.2">
      <c r="M7158" s="168" t="s">
        <v>63</v>
      </c>
      <c r="N7158" s="14" t="s">
        <v>64</v>
      </c>
      <c r="O7158" s="167">
        <v>45148</v>
      </c>
      <c r="P7158" s="14">
        <v>13.6</v>
      </c>
      <c r="Q7158" s="14">
        <f t="shared" si="231"/>
        <v>3.4000000000000004</v>
      </c>
      <c r="R7158" s="169">
        <f t="shared" si="232"/>
        <v>2.9333333333333336</v>
      </c>
    </row>
    <row r="7159" spans="13:18" x14ac:dyDescent="0.2">
      <c r="M7159" s="168" t="s">
        <v>63</v>
      </c>
      <c r="N7159" s="14" t="s">
        <v>64</v>
      </c>
      <c r="O7159" s="167">
        <v>45149</v>
      </c>
      <c r="P7159" s="14">
        <v>14.9</v>
      </c>
      <c r="Q7159" s="14">
        <f t="shared" si="231"/>
        <v>2.0999999999999996</v>
      </c>
      <c r="R7159" s="169">
        <f t="shared" si="232"/>
        <v>3.1666666666666665</v>
      </c>
    </row>
    <row r="7160" spans="13:18" x14ac:dyDescent="0.2">
      <c r="M7160" s="168" t="s">
        <v>63</v>
      </c>
      <c r="N7160" s="14" t="s">
        <v>64</v>
      </c>
      <c r="O7160" s="167">
        <v>45150</v>
      </c>
      <c r="P7160" s="14">
        <v>16.100000000000001</v>
      </c>
      <c r="Q7160" s="14">
        <f t="shared" si="231"/>
        <v>0.89999999999999858</v>
      </c>
      <c r="R7160" s="169">
        <f t="shared" si="232"/>
        <v>2.1333333333333329</v>
      </c>
    </row>
    <row r="7161" spans="13:18" x14ac:dyDescent="0.2">
      <c r="M7161" s="168" t="s">
        <v>63</v>
      </c>
      <c r="N7161" s="14" t="s">
        <v>64</v>
      </c>
      <c r="O7161" s="167">
        <v>45151</v>
      </c>
      <c r="P7161" s="14">
        <v>16.3</v>
      </c>
      <c r="Q7161" s="14">
        <f t="shared" si="231"/>
        <v>0.69999999999999929</v>
      </c>
      <c r="R7161" s="169">
        <f t="shared" si="232"/>
        <v>1.2333333333333325</v>
      </c>
    </row>
    <row r="7162" spans="13:18" x14ac:dyDescent="0.2">
      <c r="M7162" s="168" t="s">
        <v>63</v>
      </c>
      <c r="N7162" s="14" t="s">
        <v>64</v>
      </c>
      <c r="O7162" s="167">
        <v>45152</v>
      </c>
      <c r="P7162" s="14">
        <v>17.100000000000001</v>
      </c>
      <c r="Q7162" s="14">
        <f t="shared" si="231"/>
        <v>0</v>
      </c>
      <c r="R7162" s="169">
        <f t="shared" si="232"/>
        <v>0.53333333333333266</v>
      </c>
    </row>
    <row r="7163" spans="13:18" x14ac:dyDescent="0.2">
      <c r="M7163" s="168" t="s">
        <v>63</v>
      </c>
      <c r="N7163" s="14" t="s">
        <v>64</v>
      </c>
      <c r="O7163" s="167">
        <v>45153</v>
      </c>
      <c r="P7163" s="14">
        <v>16.100000000000001</v>
      </c>
      <c r="Q7163" s="14">
        <f t="shared" si="231"/>
        <v>0.89999999999999858</v>
      </c>
      <c r="R7163" s="169">
        <f t="shared" si="232"/>
        <v>0.53333333333333266</v>
      </c>
    </row>
    <row r="7164" spans="13:18" x14ac:dyDescent="0.2">
      <c r="M7164" s="168" t="s">
        <v>63</v>
      </c>
      <c r="N7164" s="14" t="s">
        <v>64</v>
      </c>
      <c r="O7164" s="167">
        <v>45154</v>
      </c>
      <c r="P7164" s="14">
        <v>17</v>
      </c>
      <c r="Q7164" s="14">
        <f t="shared" si="231"/>
        <v>0</v>
      </c>
      <c r="R7164" s="169">
        <f t="shared" si="232"/>
        <v>0.29999999999999954</v>
      </c>
    </row>
    <row r="7165" spans="13:18" x14ac:dyDescent="0.2">
      <c r="M7165" s="168" t="s">
        <v>63</v>
      </c>
      <c r="N7165" s="14" t="s">
        <v>64</v>
      </c>
      <c r="O7165" s="167">
        <v>45155</v>
      </c>
      <c r="P7165" s="14">
        <v>16</v>
      </c>
      <c r="Q7165" s="14">
        <f t="shared" si="231"/>
        <v>1</v>
      </c>
      <c r="R7165" s="169">
        <f t="shared" si="232"/>
        <v>0.63333333333333286</v>
      </c>
    </row>
    <row r="7166" spans="13:18" x14ac:dyDescent="0.2">
      <c r="M7166" s="168" t="s">
        <v>63</v>
      </c>
      <c r="N7166" s="14" t="s">
        <v>64</v>
      </c>
      <c r="O7166" s="167">
        <v>45158</v>
      </c>
      <c r="P7166" s="14">
        <v>16</v>
      </c>
      <c r="Q7166" s="14">
        <f t="shared" si="231"/>
        <v>1</v>
      </c>
      <c r="R7166" s="169">
        <f t="shared" si="232"/>
        <v>0.66666666666666663</v>
      </c>
    </row>
    <row r="7167" spans="13:18" x14ac:dyDescent="0.2">
      <c r="M7167" s="168" t="s">
        <v>63</v>
      </c>
      <c r="N7167" s="14" t="s">
        <v>64</v>
      </c>
      <c r="O7167" s="167">
        <v>45159</v>
      </c>
      <c r="P7167" s="14">
        <v>16.8</v>
      </c>
      <c r="Q7167" s="14">
        <f t="shared" si="231"/>
        <v>0.19999999999999929</v>
      </c>
      <c r="R7167" s="169">
        <f t="shared" si="232"/>
        <v>0.73333333333333306</v>
      </c>
    </row>
    <row r="7168" spans="13:18" x14ac:dyDescent="0.2">
      <c r="M7168" s="168" t="s">
        <v>63</v>
      </c>
      <c r="N7168" s="14" t="s">
        <v>64</v>
      </c>
      <c r="O7168" s="167">
        <v>45160</v>
      </c>
      <c r="P7168" s="14">
        <v>15.8</v>
      </c>
      <c r="Q7168" s="14">
        <f t="shared" si="231"/>
        <v>1.1999999999999993</v>
      </c>
      <c r="R7168" s="169">
        <f t="shared" si="232"/>
        <v>0.79999999999999949</v>
      </c>
    </row>
    <row r="7169" spans="13:18" x14ac:dyDescent="0.2">
      <c r="M7169" s="168" t="s">
        <v>63</v>
      </c>
      <c r="N7169" s="14" t="s">
        <v>64</v>
      </c>
      <c r="O7169" s="167">
        <v>45161</v>
      </c>
      <c r="P7169" s="14">
        <v>14.7</v>
      </c>
      <c r="Q7169" s="14">
        <f t="shared" si="231"/>
        <v>2.3000000000000007</v>
      </c>
      <c r="R7169" s="169">
        <f t="shared" si="232"/>
        <v>1.2333333333333332</v>
      </c>
    </row>
    <row r="7170" spans="13:18" x14ac:dyDescent="0.2">
      <c r="M7170" s="168" t="s">
        <v>63</v>
      </c>
      <c r="N7170" s="14" t="s">
        <v>64</v>
      </c>
      <c r="O7170" s="167">
        <v>45162</v>
      </c>
      <c r="P7170" s="14">
        <v>16</v>
      </c>
      <c r="Q7170" s="14">
        <f t="shared" si="231"/>
        <v>1</v>
      </c>
      <c r="R7170" s="169">
        <f t="shared" si="232"/>
        <v>1.5</v>
      </c>
    </row>
    <row r="7171" spans="13:18" x14ac:dyDescent="0.2">
      <c r="M7171" s="168" t="s">
        <v>63</v>
      </c>
      <c r="N7171" s="14" t="s">
        <v>64</v>
      </c>
      <c r="O7171" s="167">
        <v>45163</v>
      </c>
      <c r="P7171" s="14">
        <v>14</v>
      </c>
      <c r="Q7171" s="14">
        <f t="shared" si="231"/>
        <v>3</v>
      </c>
      <c r="R7171" s="169">
        <f t="shared" si="232"/>
        <v>2.1</v>
      </c>
    </row>
    <row r="7172" spans="13:18" x14ac:dyDescent="0.2">
      <c r="M7172" s="168" t="s">
        <v>63</v>
      </c>
      <c r="N7172" s="14" t="s">
        <v>64</v>
      </c>
      <c r="O7172" s="167">
        <v>45164</v>
      </c>
      <c r="P7172" s="14">
        <v>14.1</v>
      </c>
      <c r="Q7172" s="14">
        <f t="shared" si="231"/>
        <v>2.9000000000000004</v>
      </c>
      <c r="R7172" s="169">
        <f t="shared" si="232"/>
        <v>2.3000000000000003</v>
      </c>
    </row>
    <row r="7173" spans="13:18" x14ac:dyDescent="0.2">
      <c r="M7173" s="168" t="s">
        <v>63</v>
      </c>
      <c r="N7173" s="14" t="s">
        <v>64</v>
      </c>
      <c r="O7173" s="167">
        <v>45165</v>
      </c>
      <c r="P7173" s="14">
        <v>14.2</v>
      </c>
      <c r="Q7173" s="14">
        <f t="shared" si="231"/>
        <v>2.8000000000000007</v>
      </c>
      <c r="R7173" s="169">
        <f t="shared" si="232"/>
        <v>2.9000000000000004</v>
      </c>
    </row>
    <row r="7174" spans="13:18" x14ac:dyDescent="0.2">
      <c r="M7174" s="168" t="s">
        <v>63</v>
      </c>
      <c r="N7174" s="14" t="s">
        <v>64</v>
      </c>
      <c r="O7174" s="167">
        <v>45166</v>
      </c>
      <c r="P7174" s="14">
        <v>14.5</v>
      </c>
      <c r="Q7174" s="14">
        <f t="shared" si="231"/>
        <v>2.5</v>
      </c>
      <c r="R7174" s="169">
        <f t="shared" si="232"/>
        <v>2.7333333333333338</v>
      </c>
    </row>
    <row r="7175" spans="13:18" x14ac:dyDescent="0.2">
      <c r="M7175" s="168" t="s">
        <v>63</v>
      </c>
      <c r="N7175" s="14" t="s">
        <v>64</v>
      </c>
      <c r="O7175" s="167">
        <v>45167</v>
      </c>
      <c r="P7175" s="14">
        <v>12.1</v>
      </c>
      <c r="Q7175" s="14">
        <f t="shared" si="231"/>
        <v>4.9000000000000004</v>
      </c>
      <c r="R7175" s="169">
        <f t="shared" si="232"/>
        <v>3.4000000000000004</v>
      </c>
    </row>
    <row r="7176" spans="13:18" x14ac:dyDescent="0.2">
      <c r="M7176" s="168" t="s">
        <v>63</v>
      </c>
      <c r="N7176" s="14" t="s">
        <v>64</v>
      </c>
      <c r="O7176" s="167">
        <v>45168</v>
      </c>
      <c r="P7176" s="14">
        <v>12.7</v>
      </c>
      <c r="Q7176" s="14">
        <f t="shared" si="231"/>
        <v>4.3000000000000007</v>
      </c>
      <c r="R7176" s="169">
        <f t="shared" si="232"/>
        <v>3.9000000000000004</v>
      </c>
    </row>
    <row r="7177" spans="13:18" x14ac:dyDescent="0.2">
      <c r="M7177" s="168" t="s">
        <v>63</v>
      </c>
      <c r="N7177" s="14" t="s">
        <v>64</v>
      </c>
      <c r="O7177" s="167">
        <v>45170</v>
      </c>
      <c r="P7177" s="14">
        <v>14.3</v>
      </c>
      <c r="Q7177" s="14">
        <f t="shared" si="231"/>
        <v>2.6999999999999993</v>
      </c>
      <c r="R7177" s="169">
        <f t="shared" si="232"/>
        <v>3.9666666666666668</v>
      </c>
    </row>
    <row r="7178" spans="13:18" x14ac:dyDescent="0.2">
      <c r="M7178" s="168" t="s">
        <v>63</v>
      </c>
      <c r="N7178" s="14" t="s">
        <v>64</v>
      </c>
      <c r="O7178" s="167">
        <v>45171</v>
      </c>
      <c r="P7178" s="14">
        <v>12.6</v>
      </c>
      <c r="Q7178" s="14">
        <f t="shared" si="231"/>
        <v>4.4000000000000004</v>
      </c>
      <c r="R7178" s="169">
        <f t="shared" si="232"/>
        <v>3.8000000000000003</v>
      </c>
    </row>
    <row r="7179" spans="13:18" x14ac:dyDescent="0.2">
      <c r="M7179" s="168" t="s">
        <v>63</v>
      </c>
      <c r="N7179" s="14" t="s">
        <v>64</v>
      </c>
      <c r="O7179" s="167">
        <v>45172</v>
      </c>
      <c r="P7179" s="14">
        <v>11.8</v>
      </c>
      <c r="Q7179" s="14">
        <f t="shared" si="231"/>
        <v>5.1999999999999993</v>
      </c>
      <c r="R7179" s="169">
        <f t="shared" si="232"/>
        <v>4.0999999999999996</v>
      </c>
    </row>
    <row r="7180" spans="13:18" x14ac:dyDescent="0.2">
      <c r="M7180" s="168" t="s">
        <v>63</v>
      </c>
      <c r="N7180" s="14" t="s">
        <v>64</v>
      </c>
      <c r="O7180" s="167">
        <v>45173</v>
      </c>
      <c r="P7180" s="14">
        <v>17.5</v>
      </c>
      <c r="Q7180" s="14">
        <f t="shared" si="231"/>
        <v>0</v>
      </c>
      <c r="R7180" s="169">
        <f t="shared" si="232"/>
        <v>3.1999999999999997</v>
      </c>
    </row>
    <row r="7181" spans="13:18" x14ac:dyDescent="0.2">
      <c r="M7181" s="168" t="s">
        <v>63</v>
      </c>
      <c r="N7181" s="14" t="s">
        <v>64</v>
      </c>
      <c r="O7181" s="167">
        <v>45174</v>
      </c>
      <c r="P7181" s="14">
        <v>18.399999999999999</v>
      </c>
      <c r="Q7181" s="14">
        <f t="shared" ref="Q7181:Q7244" si="233">IF($D$45&gt;P7181,$D$45-P7181,0)</f>
        <v>0</v>
      </c>
      <c r="R7181" s="169">
        <f t="shared" si="232"/>
        <v>1.7333333333333332</v>
      </c>
    </row>
    <row r="7182" spans="13:18" x14ac:dyDescent="0.2">
      <c r="M7182" s="168" t="s">
        <v>63</v>
      </c>
      <c r="N7182" s="14" t="s">
        <v>64</v>
      </c>
      <c r="O7182" s="167">
        <v>45175</v>
      </c>
      <c r="P7182" s="14">
        <v>12.3</v>
      </c>
      <c r="Q7182" s="14">
        <f t="shared" si="233"/>
        <v>4.6999999999999993</v>
      </c>
      <c r="R7182" s="169">
        <f t="shared" si="232"/>
        <v>1.5666666666666664</v>
      </c>
    </row>
    <row r="7183" spans="13:18" x14ac:dyDescent="0.2">
      <c r="M7183" s="168" t="s">
        <v>63</v>
      </c>
      <c r="N7183" s="14" t="s">
        <v>64</v>
      </c>
      <c r="O7183" s="167">
        <v>45176</v>
      </c>
      <c r="P7183" s="14">
        <v>14.8</v>
      </c>
      <c r="Q7183" s="14">
        <f t="shared" si="233"/>
        <v>2.1999999999999993</v>
      </c>
      <c r="R7183" s="169">
        <f t="shared" ref="R7183:R7246" si="234">AVERAGE(Q7181:Q7183)</f>
        <v>2.2999999999999994</v>
      </c>
    </row>
    <row r="7184" spans="13:18" x14ac:dyDescent="0.2">
      <c r="M7184" s="168" t="s">
        <v>63</v>
      </c>
      <c r="N7184" s="14" t="s">
        <v>64</v>
      </c>
      <c r="O7184" s="167">
        <v>45177</v>
      </c>
      <c r="P7184" s="14">
        <v>15.8</v>
      </c>
      <c r="Q7184" s="14">
        <f t="shared" si="233"/>
        <v>1.1999999999999993</v>
      </c>
      <c r="R7184" s="169">
        <f t="shared" si="234"/>
        <v>2.6999999999999993</v>
      </c>
    </row>
    <row r="7185" spans="13:18" x14ac:dyDescent="0.2">
      <c r="M7185" s="168" t="s">
        <v>63</v>
      </c>
      <c r="N7185" s="14" t="s">
        <v>64</v>
      </c>
      <c r="O7185" s="167">
        <v>45178</v>
      </c>
      <c r="P7185" s="14">
        <v>17.7</v>
      </c>
      <c r="Q7185" s="14">
        <f t="shared" si="233"/>
        <v>0</v>
      </c>
      <c r="R7185" s="169">
        <f t="shared" si="234"/>
        <v>1.1333333333333329</v>
      </c>
    </row>
    <row r="7186" spans="13:18" x14ac:dyDescent="0.2">
      <c r="M7186" s="168" t="s">
        <v>63</v>
      </c>
      <c r="N7186" s="14" t="s">
        <v>64</v>
      </c>
      <c r="O7186" s="167">
        <v>45179</v>
      </c>
      <c r="P7186" s="14">
        <v>19.100000000000001</v>
      </c>
      <c r="Q7186" s="14">
        <f t="shared" si="233"/>
        <v>0</v>
      </c>
      <c r="R7186" s="169">
        <f t="shared" si="234"/>
        <v>0.39999999999999974</v>
      </c>
    </row>
    <row r="7187" spans="13:18" x14ac:dyDescent="0.2">
      <c r="M7187" s="168" t="s">
        <v>63</v>
      </c>
      <c r="N7187" s="14" t="s">
        <v>64</v>
      </c>
      <c r="O7187" s="167">
        <v>45180</v>
      </c>
      <c r="P7187" s="14">
        <v>17</v>
      </c>
      <c r="Q7187" s="14">
        <f t="shared" si="233"/>
        <v>0</v>
      </c>
      <c r="R7187" s="169">
        <f t="shared" si="234"/>
        <v>0</v>
      </c>
    </row>
    <row r="7188" spans="13:18" x14ac:dyDescent="0.2">
      <c r="M7188" s="168" t="s">
        <v>63</v>
      </c>
      <c r="N7188" s="14" t="s">
        <v>64</v>
      </c>
      <c r="O7188" s="167">
        <v>45181</v>
      </c>
      <c r="P7188" s="14">
        <v>15.9</v>
      </c>
      <c r="Q7188" s="14">
        <f t="shared" si="233"/>
        <v>1.0999999999999996</v>
      </c>
      <c r="R7188" s="169">
        <f t="shared" si="234"/>
        <v>0.36666666666666653</v>
      </c>
    </row>
    <row r="7189" spans="13:18" x14ac:dyDescent="0.2">
      <c r="M7189" s="168" t="s">
        <v>63</v>
      </c>
      <c r="N7189" s="14" t="s">
        <v>64</v>
      </c>
      <c r="O7189" s="167">
        <v>45182</v>
      </c>
      <c r="P7189" s="14">
        <v>10.199999999999999</v>
      </c>
      <c r="Q7189" s="14">
        <f t="shared" si="233"/>
        <v>6.8000000000000007</v>
      </c>
      <c r="R7189" s="169">
        <f t="shared" si="234"/>
        <v>2.6333333333333333</v>
      </c>
    </row>
    <row r="7190" spans="13:18" x14ac:dyDescent="0.2">
      <c r="M7190" s="168" t="s">
        <v>63</v>
      </c>
      <c r="N7190" s="14" t="s">
        <v>64</v>
      </c>
      <c r="O7190" s="167">
        <v>45183</v>
      </c>
      <c r="P7190" s="14">
        <v>7.2</v>
      </c>
      <c r="Q7190" s="14">
        <f t="shared" si="233"/>
        <v>9.8000000000000007</v>
      </c>
      <c r="R7190" s="169">
        <f t="shared" si="234"/>
        <v>5.9000000000000012</v>
      </c>
    </row>
    <row r="7191" spans="13:18" x14ac:dyDescent="0.2">
      <c r="M7191" s="168" t="s">
        <v>63</v>
      </c>
      <c r="N7191" s="14" t="s">
        <v>64</v>
      </c>
      <c r="O7191" s="167">
        <v>45184</v>
      </c>
      <c r="P7191" s="14">
        <v>13</v>
      </c>
      <c r="Q7191" s="14">
        <f t="shared" si="233"/>
        <v>4</v>
      </c>
      <c r="R7191" s="169">
        <f t="shared" si="234"/>
        <v>6.8666666666666671</v>
      </c>
    </row>
    <row r="7192" spans="13:18" x14ac:dyDescent="0.2">
      <c r="M7192" s="168" t="s">
        <v>63</v>
      </c>
      <c r="N7192" s="14" t="s">
        <v>64</v>
      </c>
      <c r="O7192" s="167">
        <v>45185</v>
      </c>
      <c r="P7192" s="14">
        <v>10.7</v>
      </c>
      <c r="Q7192" s="14">
        <f t="shared" si="233"/>
        <v>6.3000000000000007</v>
      </c>
      <c r="R7192" s="169">
        <f t="shared" si="234"/>
        <v>6.7</v>
      </c>
    </row>
    <row r="7193" spans="13:18" x14ac:dyDescent="0.2">
      <c r="M7193" s="168" t="s">
        <v>63</v>
      </c>
      <c r="N7193" s="14" t="s">
        <v>64</v>
      </c>
      <c r="O7193" s="167">
        <v>45186</v>
      </c>
      <c r="P7193" s="14">
        <v>8</v>
      </c>
      <c r="Q7193" s="14">
        <f t="shared" si="233"/>
        <v>9</v>
      </c>
      <c r="R7193" s="169">
        <f t="shared" si="234"/>
        <v>6.4333333333333336</v>
      </c>
    </row>
    <row r="7194" spans="13:18" x14ac:dyDescent="0.2">
      <c r="M7194" s="168" t="s">
        <v>63</v>
      </c>
      <c r="N7194" s="14" t="s">
        <v>64</v>
      </c>
      <c r="O7194" s="167">
        <v>45187</v>
      </c>
      <c r="P7194" s="14">
        <v>9.1999999999999993</v>
      </c>
      <c r="Q7194" s="14">
        <f t="shared" si="233"/>
        <v>7.8000000000000007</v>
      </c>
      <c r="R7194" s="169">
        <f t="shared" si="234"/>
        <v>7.7</v>
      </c>
    </row>
    <row r="7195" spans="13:18" x14ac:dyDescent="0.2">
      <c r="M7195" s="168" t="s">
        <v>63</v>
      </c>
      <c r="N7195" s="14" t="s">
        <v>64</v>
      </c>
      <c r="O7195" s="167">
        <v>45188</v>
      </c>
      <c r="P7195" s="14">
        <v>13.1</v>
      </c>
      <c r="Q7195" s="14">
        <f t="shared" si="233"/>
        <v>3.9000000000000004</v>
      </c>
      <c r="R7195" s="169">
        <f t="shared" si="234"/>
        <v>6.9000000000000012</v>
      </c>
    </row>
    <row r="7196" spans="13:18" x14ac:dyDescent="0.2">
      <c r="M7196" s="168" t="s">
        <v>63</v>
      </c>
      <c r="N7196" s="14" t="s">
        <v>64</v>
      </c>
      <c r="O7196" s="167">
        <v>45189</v>
      </c>
      <c r="P7196" s="14">
        <v>10.4</v>
      </c>
      <c r="Q7196" s="14">
        <f t="shared" si="233"/>
        <v>6.6</v>
      </c>
      <c r="R7196" s="169">
        <f t="shared" si="234"/>
        <v>6.1000000000000005</v>
      </c>
    </row>
    <row r="7197" spans="13:18" x14ac:dyDescent="0.2">
      <c r="M7197" s="168" t="s">
        <v>63</v>
      </c>
      <c r="N7197" s="14" t="s">
        <v>64</v>
      </c>
      <c r="O7197" s="167">
        <v>45190</v>
      </c>
      <c r="P7197" s="14">
        <v>16.399999999999999</v>
      </c>
      <c r="Q7197" s="14">
        <f t="shared" si="233"/>
        <v>0.60000000000000142</v>
      </c>
      <c r="R7197" s="169">
        <f t="shared" si="234"/>
        <v>3.7000000000000006</v>
      </c>
    </row>
    <row r="7198" spans="13:18" x14ac:dyDescent="0.2">
      <c r="M7198" s="168" t="s">
        <v>63</v>
      </c>
      <c r="N7198" s="14" t="s">
        <v>64</v>
      </c>
      <c r="O7198" s="167">
        <v>45191</v>
      </c>
      <c r="P7198" s="14">
        <v>13.2</v>
      </c>
      <c r="Q7198" s="14">
        <f t="shared" si="233"/>
        <v>3.8000000000000007</v>
      </c>
      <c r="R7198" s="169">
        <f t="shared" si="234"/>
        <v>3.6666666666666674</v>
      </c>
    </row>
    <row r="7199" spans="13:18" x14ac:dyDescent="0.2">
      <c r="M7199" s="168" t="s">
        <v>63</v>
      </c>
      <c r="N7199" s="14" t="s">
        <v>64</v>
      </c>
      <c r="O7199" s="167">
        <v>45192</v>
      </c>
      <c r="P7199" s="14">
        <v>11.8</v>
      </c>
      <c r="Q7199" s="14">
        <f t="shared" si="233"/>
        <v>5.1999999999999993</v>
      </c>
      <c r="R7199" s="169">
        <f t="shared" si="234"/>
        <v>3.2000000000000006</v>
      </c>
    </row>
    <row r="7200" spans="13:18" x14ac:dyDescent="0.2">
      <c r="M7200" s="168" t="s">
        <v>63</v>
      </c>
      <c r="N7200" s="14" t="s">
        <v>64</v>
      </c>
      <c r="O7200" s="167">
        <v>45193</v>
      </c>
      <c r="P7200" s="14">
        <v>10</v>
      </c>
      <c r="Q7200" s="14">
        <f t="shared" si="233"/>
        <v>7</v>
      </c>
      <c r="R7200" s="169">
        <f t="shared" si="234"/>
        <v>5.333333333333333</v>
      </c>
    </row>
    <row r="7201" spans="13:18" x14ac:dyDescent="0.2">
      <c r="M7201" s="168" t="s">
        <v>63</v>
      </c>
      <c r="N7201" s="14" t="s">
        <v>64</v>
      </c>
      <c r="O7201" s="167">
        <v>45194</v>
      </c>
      <c r="P7201" s="14">
        <v>13.6</v>
      </c>
      <c r="Q7201" s="14">
        <f t="shared" si="233"/>
        <v>3.4000000000000004</v>
      </c>
      <c r="R7201" s="169">
        <f t="shared" si="234"/>
        <v>5.2</v>
      </c>
    </row>
    <row r="7202" spans="13:18" x14ac:dyDescent="0.2">
      <c r="M7202" s="168" t="s">
        <v>63</v>
      </c>
      <c r="N7202" s="14" t="s">
        <v>64</v>
      </c>
      <c r="O7202" s="167">
        <v>45195</v>
      </c>
      <c r="P7202" s="14">
        <v>13.5</v>
      </c>
      <c r="Q7202" s="14">
        <f t="shared" si="233"/>
        <v>3.5</v>
      </c>
      <c r="R7202" s="169">
        <f t="shared" si="234"/>
        <v>4.6333333333333337</v>
      </c>
    </row>
    <row r="7203" spans="13:18" x14ac:dyDescent="0.2">
      <c r="M7203" s="168" t="s">
        <v>63</v>
      </c>
      <c r="N7203" s="14" t="s">
        <v>64</v>
      </c>
      <c r="O7203" s="167">
        <v>45196</v>
      </c>
      <c r="P7203" s="14">
        <v>12.8</v>
      </c>
      <c r="Q7203" s="14">
        <f t="shared" si="233"/>
        <v>4.1999999999999993</v>
      </c>
      <c r="R7203" s="169">
        <f t="shared" si="234"/>
        <v>3.6999999999999997</v>
      </c>
    </row>
    <row r="7204" spans="13:18" x14ac:dyDescent="0.2">
      <c r="M7204" s="168" t="s">
        <v>63</v>
      </c>
      <c r="N7204" s="14" t="s">
        <v>64</v>
      </c>
      <c r="O7204" s="167">
        <v>45197</v>
      </c>
      <c r="P7204" s="14">
        <v>13.1</v>
      </c>
      <c r="Q7204" s="14">
        <f t="shared" si="233"/>
        <v>3.9000000000000004</v>
      </c>
      <c r="R7204" s="169">
        <f t="shared" si="234"/>
        <v>3.8666666666666667</v>
      </c>
    </row>
    <row r="7205" spans="13:18" x14ac:dyDescent="0.2">
      <c r="M7205" s="168" t="s">
        <v>63</v>
      </c>
      <c r="N7205" s="14" t="s">
        <v>64</v>
      </c>
      <c r="O7205" s="167">
        <v>45198</v>
      </c>
      <c r="P7205" s="14">
        <v>13.8</v>
      </c>
      <c r="Q7205" s="14">
        <f t="shared" si="233"/>
        <v>3.1999999999999993</v>
      </c>
      <c r="R7205" s="169">
        <f t="shared" si="234"/>
        <v>3.7666666666666662</v>
      </c>
    </row>
    <row r="7206" spans="13:18" x14ac:dyDescent="0.2">
      <c r="M7206" s="168" t="s">
        <v>63</v>
      </c>
      <c r="N7206" s="14" t="s">
        <v>64</v>
      </c>
      <c r="O7206" s="167">
        <v>45199</v>
      </c>
      <c r="P7206" s="14">
        <v>11.8</v>
      </c>
      <c r="Q7206" s="14">
        <f t="shared" si="233"/>
        <v>5.1999999999999993</v>
      </c>
      <c r="R7206" s="169">
        <f t="shared" si="234"/>
        <v>4.0999999999999996</v>
      </c>
    </row>
    <row r="7207" spans="13:18" x14ac:dyDescent="0.2">
      <c r="M7207" s="168" t="s">
        <v>63</v>
      </c>
      <c r="N7207" s="14" t="s">
        <v>64</v>
      </c>
      <c r="O7207" s="167">
        <v>45200</v>
      </c>
      <c r="P7207" s="14">
        <v>8</v>
      </c>
      <c r="Q7207" s="14">
        <f t="shared" si="233"/>
        <v>9</v>
      </c>
      <c r="R7207" s="169">
        <f t="shared" si="234"/>
        <v>5.8</v>
      </c>
    </row>
    <row r="7208" spans="13:18" x14ac:dyDescent="0.2">
      <c r="M7208" s="168" t="s">
        <v>63</v>
      </c>
      <c r="N7208" s="14" t="s">
        <v>64</v>
      </c>
      <c r="O7208" s="167">
        <v>45201</v>
      </c>
      <c r="P7208" s="14">
        <v>9.6</v>
      </c>
      <c r="Q7208" s="14">
        <f t="shared" si="233"/>
        <v>7.4</v>
      </c>
      <c r="R7208" s="169">
        <f t="shared" si="234"/>
        <v>7.2</v>
      </c>
    </row>
    <row r="7209" spans="13:18" x14ac:dyDescent="0.2">
      <c r="M7209" s="168" t="s">
        <v>63</v>
      </c>
      <c r="N7209" s="14" t="s">
        <v>64</v>
      </c>
      <c r="O7209" s="167">
        <v>45202</v>
      </c>
      <c r="P7209" s="14">
        <v>6.4</v>
      </c>
      <c r="Q7209" s="14">
        <f t="shared" si="233"/>
        <v>10.6</v>
      </c>
      <c r="R7209" s="169">
        <f t="shared" si="234"/>
        <v>9</v>
      </c>
    </row>
    <row r="7210" spans="13:18" x14ac:dyDescent="0.2">
      <c r="M7210" s="168" t="s">
        <v>63</v>
      </c>
      <c r="N7210" s="14" t="s">
        <v>64</v>
      </c>
      <c r="O7210" s="167">
        <v>45203</v>
      </c>
      <c r="P7210" s="14">
        <v>8.4</v>
      </c>
      <c r="Q7210" s="14">
        <f t="shared" si="233"/>
        <v>8.6</v>
      </c>
      <c r="R7210" s="169">
        <f t="shared" si="234"/>
        <v>8.8666666666666671</v>
      </c>
    </row>
    <row r="7211" spans="13:18" x14ac:dyDescent="0.2">
      <c r="M7211" s="168" t="s">
        <v>63</v>
      </c>
      <c r="N7211" s="14" t="s">
        <v>64</v>
      </c>
      <c r="O7211" s="167">
        <v>45204</v>
      </c>
      <c r="P7211" s="14">
        <v>5.0999999999999996</v>
      </c>
      <c r="Q7211" s="14">
        <f t="shared" si="233"/>
        <v>11.9</v>
      </c>
      <c r="R7211" s="169">
        <f t="shared" si="234"/>
        <v>10.366666666666667</v>
      </c>
    </row>
    <row r="7212" spans="13:18" x14ac:dyDescent="0.2">
      <c r="M7212" s="168" t="s">
        <v>63</v>
      </c>
      <c r="N7212" s="14" t="s">
        <v>64</v>
      </c>
      <c r="O7212" s="167">
        <v>45205</v>
      </c>
      <c r="P7212" s="14">
        <v>6.2</v>
      </c>
      <c r="Q7212" s="14">
        <f t="shared" si="233"/>
        <v>10.8</v>
      </c>
      <c r="R7212" s="169">
        <f t="shared" si="234"/>
        <v>10.433333333333334</v>
      </c>
    </row>
    <row r="7213" spans="13:18" x14ac:dyDescent="0.2">
      <c r="M7213" s="168" t="s">
        <v>63</v>
      </c>
      <c r="N7213" s="14" t="s">
        <v>64</v>
      </c>
      <c r="O7213" s="167">
        <v>45206</v>
      </c>
      <c r="P7213" s="14">
        <v>5.0999999999999996</v>
      </c>
      <c r="Q7213" s="14">
        <f t="shared" si="233"/>
        <v>11.9</v>
      </c>
      <c r="R7213" s="169">
        <f t="shared" si="234"/>
        <v>11.533333333333333</v>
      </c>
    </row>
    <row r="7214" spans="13:18" x14ac:dyDescent="0.2">
      <c r="M7214" s="168" t="s">
        <v>63</v>
      </c>
      <c r="N7214" s="14" t="s">
        <v>64</v>
      </c>
      <c r="O7214" s="167">
        <v>45207</v>
      </c>
      <c r="P7214" s="14">
        <v>3.5</v>
      </c>
      <c r="Q7214" s="14">
        <f t="shared" si="233"/>
        <v>13.5</v>
      </c>
      <c r="R7214" s="169">
        <f t="shared" si="234"/>
        <v>12.066666666666668</v>
      </c>
    </row>
    <row r="7215" spans="13:18" x14ac:dyDescent="0.2">
      <c r="M7215" s="168" t="s">
        <v>63</v>
      </c>
      <c r="N7215" s="14" t="s">
        <v>64</v>
      </c>
      <c r="O7215" s="167">
        <v>45208</v>
      </c>
      <c r="P7215" s="14">
        <v>0.5</v>
      </c>
      <c r="Q7215" s="14">
        <f t="shared" si="233"/>
        <v>16.5</v>
      </c>
      <c r="R7215" s="169">
        <f t="shared" si="234"/>
        <v>13.966666666666667</v>
      </c>
    </row>
    <row r="7216" spans="13:18" x14ac:dyDescent="0.2">
      <c r="M7216" s="168" t="s">
        <v>63</v>
      </c>
      <c r="N7216" s="14" t="s">
        <v>64</v>
      </c>
      <c r="O7216" s="167">
        <v>45209</v>
      </c>
      <c r="P7216" s="14">
        <v>5.7</v>
      </c>
      <c r="Q7216" s="14">
        <f t="shared" si="233"/>
        <v>11.3</v>
      </c>
      <c r="R7216" s="169">
        <f t="shared" si="234"/>
        <v>13.766666666666666</v>
      </c>
    </row>
    <row r="7217" spans="13:18" x14ac:dyDescent="0.2">
      <c r="M7217" s="168" t="s">
        <v>63</v>
      </c>
      <c r="N7217" s="14" t="s">
        <v>64</v>
      </c>
      <c r="O7217" s="167">
        <v>45210</v>
      </c>
      <c r="P7217" s="14">
        <v>11.4</v>
      </c>
      <c r="Q7217" s="14">
        <f t="shared" si="233"/>
        <v>5.6</v>
      </c>
      <c r="R7217" s="169">
        <f t="shared" si="234"/>
        <v>11.133333333333333</v>
      </c>
    </row>
    <row r="7218" spans="13:18" x14ac:dyDescent="0.2">
      <c r="M7218" s="168" t="s">
        <v>63</v>
      </c>
      <c r="N7218" s="14" t="s">
        <v>64</v>
      </c>
      <c r="O7218" s="167">
        <v>45211</v>
      </c>
      <c r="P7218" s="14">
        <v>6.9</v>
      </c>
      <c r="Q7218" s="14">
        <f t="shared" si="233"/>
        <v>10.1</v>
      </c>
      <c r="R7218" s="169">
        <f t="shared" si="234"/>
        <v>9</v>
      </c>
    </row>
    <row r="7219" spans="13:18" x14ac:dyDescent="0.2">
      <c r="M7219" s="168" t="s">
        <v>63</v>
      </c>
      <c r="N7219" s="14" t="s">
        <v>64</v>
      </c>
      <c r="O7219" s="167">
        <v>45212</v>
      </c>
      <c r="P7219" s="14">
        <v>5</v>
      </c>
      <c r="Q7219" s="14">
        <f t="shared" si="233"/>
        <v>12</v>
      </c>
      <c r="R7219" s="169">
        <f t="shared" si="234"/>
        <v>9.2333333333333325</v>
      </c>
    </row>
    <row r="7220" spans="13:18" x14ac:dyDescent="0.2">
      <c r="M7220" s="168" t="s">
        <v>63</v>
      </c>
      <c r="N7220" s="14" t="s">
        <v>64</v>
      </c>
      <c r="O7220" s="167">
        <v>45213</v>
      </c>
      <c r="P7220" s="14">
        <v>7</v>
      </c>
      <c r="Q7220" s="14">
        <f t="shared" si="233"/>
        <v>10</v>
      </c>
      <c r="R7220" s="169">
        <f t="shared" si="234"/>
        <v>10.700000000000001</v>
      </c>
    </row>
    <row r="7221" spans="13:18" x14ac:dyDescent="0.2">
      <c r="M7221" s="168" t="s">
        <v>63</v>
      </c>
      <c r="N7221" s="14" t="s">
        <v>64</v>
      </c>
      <c r="O7221" s="167">
        <v>45214</v>
      </c>
      <c r="P7221" s="14">
        <v>6.4</v>
      </c>
      <c r="Q7221" s="14">
        <f t="shared" si="233"/>
        <v>10.6</v>
      </c>
      <c r="R7221" s="169">
        <f t="shared" si="234"/>
        <v>10.866666666666667</v>
      </c>
    </row>
    <row r="7222" spans="13:18" x14ac:dyDescent="0.2">
      <c r="M7222" s="168" t="s">
        <v>63</v>
      </c>
      <c r="N7222" s="14" t="s">
        <v>64</v>
      </c>
      <c r="O7222" s="167">
        <v>45215</v>
      </c>
      <c r="P7222" s="14">
        <v>3.8</v>
      </c>
      <c r="Q7222" s="14">
        <f t="shared" si="233"/>
        <v>13.2</v>
      </c>
      <c r="R7222" s="169">
        <f t="shared" si="234"/>
        <v>11.266666666666666</v>
      </c>
    </row>
    <row r="7223" spans="13:18" x14ac:dyDescent="0.2">
      <c r="M7223" s="168" t="s">
        <v>63</v>
      </c>
      <c r="N7223" s="14" t="s">
        <v>64</v>
      </c>
      <c r="O7223" s="167">
        <v>45216</v>
      </c>
      <c r="P7223" s="14">
        <v>7.4</v>
      </c>
      <c r="Q7223" s="14">
        <f t="shared" si="233"/>
        <v>9.6</v>
      </c>
      <c r="R7223" s="169">
        <f t="shared" si="234"/>
        <v>11.133333333333333</v>
      </c>
    </row>
    <row r="7224" spans="13:18" x14ac:dyDescent="0.2">
      <c r="M7224" s="168" t="s">
        <v>63</v>
      </c>
      <c r="N7224" s="14" t="s">
        <v>64</v>
      </c>
      <c r="O7224" s="167">
        <v>45217</v>
      </c>
      <c r="P7224" s="14">
        <v>3.6</v>
      </c>
      <c r="Q7224" s="14">
        <f t="shared" si="233"/>
        <v>13.4</v>
      </c>
      <c r="R7224" s="169">
        <f t="shared" si="234"/>
        <v>12.066666666666665</v>
      </c>
    </row>
    <row r="7225" spans="13:18" x14ac:dyDescent="0.2">
      <c r="M7225" s="168" t="s">
        <v>63</v>
      </c>
      <c r="N7225" s="14" t="s">
        <v>64</v>
      </c>
      <c r="O7225" s="167">
        <v>45218</v>
      </c>
      <c r="P7225" s="14">
        <v>0.1</v>
      </c>
      <c r="Q7225" s="14">
        <f t="shared" si="233"/>
        <v>16.899999999999999</v>
      </c>
      <c r="R7225" s="169">
        <f t="shared" si="234"/>
        <v>13.299999999999999</v>
      </c>
    </row>
    <row r="7226" spans="13:18" x14ac:dyDescent="0.2">
      <c r="M7226" s="168" t="s">
        <v>63</v>
      </c>
      <c r="N7226" s="14" t="s">
        <v>64</v>
      </c>
      <c r="O7226" s="167">
        <v>45219</v>
      </c>
      <c r="P7226" s="14">
        <v>0.8</v>
      </c>
      <c r="Q7226" s="14">
        <f t="shared" si="233"/>
        <v>16.2</v>
      </c>
      <c r="R7226" s="169">
        <f t="shared" si="234"/>
        <v>15.5</v>
      </c>
    </row>
    <row r="7227" spans="13:18" x14ac:dyDescent="0.2">
      <c r="M7227" s="168" t="s">
        <v>63</v>
      </c>
      <c r="N7227" s="14" t="s">
        <v>64</v>
      </c>
      <c r="O7227" s="167">
        <v>45220</v>
      </c>
      <c r="P7227" s="14">
        <v>1.5</v>
      </c>
      <c r="Q7227" s="14">
        <f t="shared" si="233"/>
        <v>15.5</v>
      </c>
      <c r="R7227" s="169">
        <f t="shared" si="234"/>
        <v>16.2</v>
      </c>
    </row>
    <row r="7228" spans="13:18" x14ac:dyDescent="0.2">
      <c r="M7228" s="168" t="s">
        <v>63</v>
      </c>
      <c r="N7228" s="14" t="s">
        <v>64</v>
      </c>
      <c r="O7228" s="167">
        <v>45221</v>
      </c>
      <c r="P7228" s="14">
        <v>2.8</v>
      </c>
      <c r="Q7228" s="14">
        <f t="shared" si="233"/>
        <v>14.2</v>
      </c>
      <c r="R7228" s="169">
        <f t="shared" si="234"/>
        <v>15.299999999999999</v>
      </c>
    </row>
    <row r="7229" spans="13:18" x14ac:dyDescent="0.2">
      <c r="M7229" s="168" t="s">
        <v>63</v>
      </c>
      <c r="N7229" s="14" t="s">
        <v>64</v>
      </c>
      <c r="O7229" s="167">
        <v>45222</v>
      </c>
      <c r="P7229" s="14">
        <v>4</v>
      </c>
      <c r="Q7229" s="14">
        <f t="shared" si="233"/>
        <v>13</v>
      </c>
      <c r="R7229" s="169">
        <f t="shared" si="234"/>
        <v>14.233333333333334</v>
      </c>
    </row>
    <row r="7230" spans="13:18" x14ac:dyDescent="0.2">
      <c r="M7230" s="168" t="s">
        <v>63</v>
      </c>
      <c r="N7230" s="14" t="s">
        <v>64</v>
      </c>
      <c r="O7230" s="167">
        <v>45223</v>
      </c>
      <c r="P7230" s="14">
        <v>4.2</v>
      </c>
      <c r="Q7230" s="14">
        <f t="shared" si="233"/>
        <v>12.8</v>
      </c>
      <c r="R7230" s="169">
        <f t="shared" si="234"/>
        <v>13.333333333333334</v>
      </c>
    </row>
    <row r="7231" spans="13:18" x14ac:dyDescent="0.2">
      <c r="M7231" s="168" t="s">
        <v>63</v>
      </c>
      <c r="N7231" s="14" t="s">
        <v>64</v>
      </c>
      <c r="O7231" s="167">
        <v>45224</v>
      </c>
      <c r="P7231" s="14">
        <v>1.3</v>
      </c>
      <c r="Q7231" s="14">
        <f t="shared" si="233"/>
        <v>15.7</v>
      </c>
      <c r="R7231" s="169">
        <f t="shared" si="234"/>
        <v>13.833333333333334</v>
      </c>
    </row>
    <row r="7232" spans="13:18" x14ac:dyDescent="0.2">
      <c r="M7232" s="168" t="s">
        <v>63</v>
      </c>
      <c r="N7232" s="14" t="s">
        <v>64</v>
      </c>
      <c r="O7232" s="167">
        <v>45225</v>
      </c>
      <c r="P7232" s="14">
        <v>1.1000000000000001</v>
      </c>
      <c r="Q7232" s="14">
        <f t="shared" si="233"/>
        <v>15.9</v>
      </c>
      <c r="R7232" s="169">
        <f t="shared" si="234"/>
        <v>14.799999999999999</v>
      </c>
    </row>
    <row r="7233" spans="13:18" x14ac:dyDescent="0.2">
      <c r="M7233" s="168" t="s">
        <v>63</v>
      </c>
      <c r="N7233" s="14" t="s">
        <v>64</v>
      </c>
      <c r="O7233" s="167">
        <v>45226</v>
      </c>
      <c r="P7233" s="14">
        <v>0.2</v>
      </c>
      <c r="Q7233" s="14">
        <f t="shared" si="233"/>
        <v>16.8</v>
      </c>
      <c r="R7233" s="169">
        <f t="shared" si="234"/>
        <v>16.133333333333336</v>
      </c>
    </row>
    <row r="7234" spans="13:18" x14ac:dyDescent="0.2">
      <c r="M7234" s="168" t="s">
        <v>63</v>
      </c>
      <c r="N7234" s="14" t="s">
        <v>64</v>
      </c>
      <c r="O7234" s="167">
        <v>45227</v>
      </c>
      <c r="P7234" s="14">
        <v>-0.3</v>
      </c>
      <c r="Q7234" s="14">
        <f t="shared" si="233"/>
        <v>17.3</v>
      </c>
      <c r="R7234" s="169">
        <f t="shared" si="234"/>
        <v>16.666666666666668</v>
      </c>
    </row>
    <row r="7235" spans="13:18" x14ac:dyDescent="0.2">
      <c r="M7235" s="168" t="s">
        <v>63</v>
      </c>
      <c r="N7235" s="14" t="s">
        <v>64</v>
      </c>
      <c r="O7235" s="167">
        <v>45228</v>
      </c>
      <c r="P7235" s="14">
        <v>-1.3</v>
      </c>
      <c r="Q7235" s="14">
        <f t="shared" si="233"/>
        <v>18.3</v>
      </c>
      <c r="R7235" s="169">
        <f t="shared" si="234"/>
        <v>17.466666666666669</v>
      </c>
    </row>
    <row r="7236" spans="13:18" x14ac:dyDescent="0.2">
      <c r="M7236" s="168" t="s">
        <v>63</v>
      </c>
      <c r="N7236" s="14" t="s">
        <v>64</v>
      </c>
      <c r="O7236" s="167">
        <v>45229</v>
      </c>
      <c r="P7236" s="14">
        <v>-2.1</v>
      </c>
      <c r="Q7236" s="14">
        <f t="shared" si="233"/>
        <v>19.100000000000001</v>
      </c>
      <c r="R7236" s="169">
        <f t="shared" si="234"/>
        <v>18.233333333333334</v>
      </c>
    </row>
    <row r="7237" spans="13:18" x14ac:dyDescent="0.2">
      <c r="M7237" s="168" t="s">
        <v>63</v>
      </c>
      <c r="N7237" s="14" t="s">
        <v>64</v>
      </c>
      <c r="O7237" s="167">
        <v>45230</v>
      </c>
      <c r="P7237" s="14">
        <v>-0.9</v>
      </c>
      <c r="Q7237" s="14">
        <f t="shared" si="233"/>
        <v>17.899999999999999</v>
      </c>
      <c r="R7237" s="169">
        <f t="shared" si="234"/>
        <v>18.433333333333334</v>
      </c>
    </row>
    <row r="7238" spans="13:18" x14ac:dyDescent="0.2">
      <c r="M7238" s="168" t="s">
        <v>63</v>
      </c>
      <c r="N7238" s="14" t="s">
        <v>64</v>
      </c>
      <c r="O7238" s="167">
        <v>45231</v>
      </c>
      <c r="P7238" s="14">
        <v>-1.9</v>
      </c>
      <c r="Q7238" s="14">
        <f t="shared" si="233"/>
        <v>18.899999999999999</v>
      </c>
      <c r="R7238" s="169">
        <f t="shared" si="234"/>
        <v>18.633333333333333</v>
      </c>
    </row>
    <row r="7239" spans="13:18" x14ac:dyDescent="0.2">
      <c r="M7239" s="168" t="s">
        <v>63</v>
      </c>
      <c r="N7239" s="14" t="s">
        <v>64</v>
      </c>
      <c r="O7239" s="167">
        <v>45232</v>
      </c>
      <c r="P7239" s="14">
        <v>-1.1000000000000001</v>
      </c>
      <c r="Q7239" s="14">
        <f t="shared" si="233"/>
        <v>18.100000000000001</v>
      </c>
      <c r="R7239" s="169">
        <f t="shared" si="234"/>
        <v>18.3</v>
      </c>
    </row>
    <row r="7240" spans="13:18" x14ac:dyDescent="0.2">
      <c r="M7240" s="168" t="s">
        <v>63</v>
      </c>
      <c r="N7240" s="14" t="s">
        <v>64</v>
      </c>
      <c r="O7240" s="167">
        <v>45233</v>
      </c>
      <c r="P7240" s="14">
        <v>2.2999999999999998</v>
      </c>
      <c r="Q7240" s="14">
        <f t="shared" si="233"/>
        <v>14.7</v>
      </c>
      <c r="R7240" s="169">
        <f t="shared" si="234"/>
        <v>17.233333333333334</v>
      </c>
    </row>
    <row r="7241" spans="13:18" x14ac:dyDescent="0.2">
      <c r="M7241" s="168" t="s">
        <v>63</v>
      </c>
      <c r="N7241" s="14" t="s">
        <v>64</v>
      </c>
      <c r="O7241" s="167">
        <v>45234</v>
      </c>
      <c r="P7241" s="14">
        <v>2.1</v>
      </c>
      <c r="Q7241" s="14">
        <f t="shared" si="233"/>
        <v>14.9</v>
      </c>
      <c r="R7241" s="169">
        <f t="shared" si="234"/>
        <v>15.899999999999999</v>
      </c>
    </row>
    <row r="7242" spans="13:18" x14ac:dyDescent="0.2">
      <c r="M7242" s="168" t="s">
        <v>63</v>
      </c>
      <c r="N7242" s="14" t="s">
        <v>64</v>
      </c>
      <c r="O7242" s="167">
        <v>45235</v>
      </c>
      <c r="P7242" s="14">
        <v>2.4</v>
      </c>
      <c r="Q7242" s="14">
        <f t="shared" si="233"/>
        <v>14.6</v>
      </c>
      <c r="R7242" s="169">
        <f t="shared" si="234"/>
        <v>14.733333333333334</v>
      </c>
    </row>
    <row r="7243" spans="13:18" x14ac:dyDescent="0.2">
      <c r="M7243" s="168" t="s">
        <v>63</v>
      </c>
      <c r="N7243" s="14" t="s">
        <v>64</v>
      </c>
      <c r="O7243" s="167">
        <v>45236</v>
      </c>
      <c r="P7243" s="14">
        <v>3.6</v>
      </c>
      <c r="Q7243" s="14">
        <f t="shared" si="233"/>
        <v>13.4</v>
      </c>
      <c r="R7243" s="169">
        <f t="shared" si="234"/>
        <v>14.299999999999999</v>
      </c>
    </row>
    <row r="7244" spans="13:18" x14ac:dyDescent="0.2">
      <c r="M7244" s="168" t="s">
        <v>63</v>
      </c>
      <c r="N7244" s="14" t="s">
        <v>64</v>
      </c>
      <c r="O7244" s="167">
        <v>45237</v>
      </c>
      <c r="P7244" s="14">
        <v>2.7</v>
      </c>
      <c r="Q7244" s="14">
        <f t="shared" si="233"/>
        <v>14.3</v>
      </c>
      <c r="R7244" s="169">
        <f t="shared" si="234"/>
        <v>14.1</v>
      </c>
    </row>
    <row r="7245" spans="13:18" x14ac:dyDescent="0.2">
      <c r="M7245" s="168" t="s">
        <v>63</v>
      </c>
      <c r="N7245" s="14" t="s">
        <v>64</v>
      </c>
      <c r="O7245" s="167">
        <v>45238</v>
      </c>
      <c r="P7245" s="14">
        <v>2.2000000000000002</v>
      </c>
      <c r="Q7245" s="14">
        <f t="shared" ref="Q7245:Q7308" si="235">IF($D$45&gt;P7245,$D$45-P7245,0)</f>
        <v>14.8</v>
      </c>
      <c r="R7245" s="169">
        <f t="shared" si="234"/>
        <v>14.166666666666666</v>
      </c>
    </row>
    <row r="7246" spans="13:18" x14ac:dyDescent="0.2">
      <c r="M7246" s="168" t="s">
        <v>63</v>
      </c>
      <c r="N7246" s="14" t="s">
        <v>64</v>
      </c>
      <c r="O7246" s="167">
        <v>45239</v>
      </c>
      <c r="P7246" s="14">
        <v>2.7</v>
      </c>
      <c r="Q7246" s="14">
        <f t="shared" si="235"/>
        <v>14.3</v>
      </c>
      <c r="R7246" s="169">
        <f t="shared" si="234"/>
        <v>14.466666666666669</v>
      </c>
    </row>
    <row r="7247" spans="13:18" x14ac:dyDescent="0.2">
      <c r="M7247" s="168" t="s">
        <v>63</v>
      </c>
      <c r="N7247" s="14" t="s">
        <v>64</v>
      </c>
      <c r="O7247" s="167">
        <v>45240</v>
      </c>
      <c r="P7247" s="14">
        <v>2.2999999999999998</v>
      </c>
      <c r="Q7247" s="14">
        <f t="shared" si="235"/>
        <v>14.7</v>
      </c>
      <c r="R7247" s="169">
        <f t="shared" ref="R7247:R7310" si="236">AVERAGE(Q7245:Q7247)</f>
        <v>14.6</v>
      </c>
    </row>
    <row r="7248" spans="13:18" x14ac:dyDescent="0.2">
      <c r="M7248" s="168" t="s">
        <v>63</v>
      </c>
      <c r="N7248" s="14" t="s">
        <v>64</v>
      </c>
      <c r="O7248" s="167">
        <v>45241</v>
      </c>
      <c r="P7248" s="14">
        <v>0.6</v>
      </c>
      <c r="Q7248" s="14">
        <f t="shared" si="235"/>
        <v>16.399999999999999</v>
      </c>
      <c r="R7248" s="169">
        <f t="shared" si="236"/>
        <v>15.133333333333333</v>
      </c>
    </row>
    <row r="7249" spans="13:18" x14ac:dyDescent="0.2">
      <c r="M7249" s="168" t="s">
        <v>63</v>
      </c>
      <c r="N7249" s="14" t="s">
        <v>64</v>
      </c>
      <c r="O7249" s="167">
        <v>45242</v>
      </c>
      <c r="P7249" s="14">
        <v>-1</v>
      </c>
      <c r="Q7249" s="14">
        <f t="shared" si="235"/>
        <v>18</v>
      </c>
      <c r="R7249" s="169">
        <f t="shared" si="236"/>
        <v>16.366666666666664</v>
      </c>
    </row>
    <row r="7250" spans="13:18" x14ac:dyDescent="0.2">
      <c r="M7250" s="168" t="s">
        <v>63</v>
      </c>
      <c r="N7250" s="14" t="s">
        <v>64</v>
      </c>
      <c r="O7250" s="167">
        <v>45243</v>
      </c>
      <c r="P7250" s="14">
        <v>-4.7</v>
      </c>
      <c r="Q7250" s="14">
        <f t="shared" si="235"/>
        <v>21.7</v>
      </c>
      <c r="R7250" s="169">
        <f t="shared" si="236"/>
        <v>18.7</v>
      </c>
    </row>
    <row r="7251" spans="13:18" x14ac:dyDescent="0.2">
      <c r="M7251" s="168" t="s">
        <v>63</v>
      </c>
      <c r="N7251" s="14" t="s">
        <v>64</v>
      </c>
      <c r="O7251" s="167">
        <v>45244</v>
      </c>
      <c r="P7251" s="14">
        <v>-3.7</v>
      </c>
      <c r="Q7251" s="14">
        <f t="shared" si="235"/>
        <v>20.7</v>
      </c>
      <c r="R7251" s="169">
        <f t="shared" si="236"/>
        <v>20.133333333333336</v>
      </c>
    </row>
    <row r="7252" spans="13:18" x14ac:dyDescent="0.2">
      <c r="M7252" s="168" t="s">
        <v>63</v>
      </c>
      <c r="N7252" s="14" t="s">
        <v>64</v>
      </c>
      <c r="O7252" s="167">
        <v>45245</v>
      </c>
      <c r="P7252" s="14">
        <v>-7.9</v>
      </c>
      <c r="Q7252" s="14">
        <f t="shared" si="235"/>
        <v>24.9</v>
      </c>
      <c r="R7252" s="169">
        <f t="shared" si="236"/>
        <v>22.433333333333334</v>
      </c>
    </row>
    <row r="7253" spans="13:18" x14ac:dyDescent="0.2">
      <c r="M7253" s="168" t="s">
        <v>63</v>
      </c>
      <c r="N7253" s="14" t="s">
        <v>64</v>
      </c>
      <c r="O7253" s="167">
        <v>45246</v>
      </c>
      <c r="P7253" s="14">
        <v>-6.5</v>
      </c>
      <c r="Q7253" s="14">
        <f t="shared" si="235"/>
        <v>23.5</v>
      </c>
      <c r="R7253" s="169">
        <f t="shared" si="236"/>
        <v>23.033333333333331</v>
      </c>
    </row>
    <row r="7254" spans="13:18" x14ac:dyDescent="0.2">
      <c r="M7254" s="168" t="s">
        <v>63</v>
      </c>
      <c r="N7254" s="14" t="s">
        <v>64</v>
      </c>
      <c r="O7254" s="167">
        <v>45247</v>
      </c>
      <c r="P7254" s="14">
        <v>-6.2</v>
      </c>
      <c r="Q7254" s="14">
        <f t="shared" si="235"/>
        <v>23.2</v>
      </c>
      <c r="R7254" s="169">
        <f t="shared" si="236"/>
        <v>23.866666666666664</v>
      </c>
    </row>
    <row r="7255" spans="13:18" x14ac:dyDescent="0.2">
      <c r="M7255" s="168" t="s">
        <v>63</v>
      </c>
      <c r="N7255" s="14" t="s">
        <v>64</v>
      </c>
      <c r="O7255" s="167">
        <v>45248</v>
      </c>
      <c r="P7255" s="14">
        <v>-13.4</v>
      </c>
      <c r="Q7255" s="14">
        <f t="shared" si="235"/>
        <v>30.4</v>
      </c>
      <c r="R7255" s="169">
        <f t="shared" si="236"/>
        <v>25.7</v>
      </c>
    </row>
    <row r="7256" spans="13:18" x14ac:dyDescent="0.2">
      <c r="M7256" s="168" t="s">
        <v>63</v>
      </c>
      <c r="N7256" s="14" t="s">
        <v>64</v>
      </c>
      <c r="O7256" s="167">
        <v>45249</v>
      </c>
      <c r="P7256" s="14">
        <v>-13</v>
      </c>
      <c r="Q7256" s="14">
        <f t="shared" si="235"/>
        <v>30</v>
      </c>
      <c r="R7256" s="169">
        <f t="shared" si="236"/>
        <v>27.866666666666664</v>
      </c>
    </row>
    <row r="7257" spans="13:18" x14ac:dyDescent="0.2">
      <c r="M7257" s="168" t="s">
        <v>63</v>
      </c>
      <c r="N7257" s="14" t="s">
        <v>64</v>
      </c>
      <c r="O7257" s="167">
        <v>45250</v>
      </c>
      <c r="P7257" s="14">
        <v>-7.1</v>
      </c>
      <c r="Q7257" s="14">
        <f t="shared" si="235"/>
        <v>24.1</v>
      </c>
      <c r="R7257" s="169">
        <f t="shared" si="236"/>
        <v>28.166666666666668</v>
      </c>
    </row>
    <row r="7258" spans="13:18" x14ac:dyDescent="0.2">
      <c r="M7258" s="168" t="s">
        <v>63</v>
      </c>
      <c r="N7258" s="14" t="s">
        <v>64</v>
      </c>
      <c r="O7258" s="167">
        <v>45251</v>
      </c>
      <c r="P7258" s="14">
        <v>-6.1</v>
      </c>
      <c r="Q7258" s="14">
        <f t="shared" si="235"/>
        <v>23.1</v>
      </c>
      <c r="R7258" s="169">
        <f t="shared" si="236"/>
        <v>25.733333333333334</v>
      </c>
    </row>
    <row r="7259" spans="13:18" x14ac:dyDescent="0.2">
      <c r="M7259" s="168" t="s">
        <v>63</v>
      </c>
      <c r="N7259" s="14" t="s">
        <v>64</v>
      </c>
      <c r="O7259" s="167">
        <v>45252</v>
      </c>
      <c r="P7259" s="14">
        <v>1</v>
      </c>
      <c r="Q7259" s="14">
        <f t="shared" si="235"/>
        <v>16</v>
      </c>
      <c r="R7259" s="169">
        <f t="shared" si="236"/>
        <v>21.066666666666666</v>
      </c>
    </row>
    <row r="7260" spans="13:18" x14ac:dyDescent="0.2">
      <c r="M7260" s="168" t="s">
        <v>63</v>
      </c>
      <c r="N7260" s="14" t="s">
        <v>64</v>
      </c>
      <c r="O7260" s="167">
        <v>45253</v>
      </c>
      <c r="P7260" s="14">
        <v>0.8</v>
      </c>
      <c r="Q7260" s="14">
        <f t="shared" si="235"/>
        <v>16.2</v>
      </c>
      <c r="R7260" s="169">
        <f t="shared" si="236"/>
        <v>18.433333333333334</v>
      </c>
    </row>
    <row r="7261" spans="13:18" x14ac:dyDescent="0.2">
      <c r="M7261" s="168" t="s">
        <v>63</v>
      </c>
      <c r="N7261" s="14" t="s">
        <v>64</v>
      </c>
      <c r="O7261" s="167">
        <v>45254</v>
      </c>
      <c r="P7261" s="14">
        <v>-1.6</v>
      </c>
      <c r="Q7261" s="14">
        <f t="shared" si="235"/>
        <v>18.600000000000001</v>
      </c>
      <c r="R7261" s="169">
        <f t="shared" si="236"/>
        <v>16.933333333333334</v>
      </c>
    </row>
    <row r="7262" spans="13:18" x14ac:dyDescent="0.2">
      <c r="M7262" s="168" t="s">
        <v>63</v>
      </c>
      <c r="N7262" s="14" t="s">
        <v>64</v>
      </c>
      <c r="O7262" s="167">
        <v>45255</v>
      </c>
      <c r="P7262" s="14">
        <v>-4.5</v>
      </c>
      <c r="Q7262" s="14">
        <f t="shared" si="235"/>
        <v>21.5</v>
      </c>
      <c r="R7262" s="169">
        <f t="shared" si="236"/>
        <v>18.766666666666666</v>
      </c>
    </row>
    <row r="7263" spans="13:18" x14ac:dyDescent="0.2">
      <c r="M7263" s="168" t="s">
        <v>63</v>
      </c>
      <c r="N7263" s="14" t="s">
        <v>64</v>
      </c>
      <c r="O7263" s="167">
        <v>45256</v>
      </c>
      <c r="P7263" s="14">
        <v>-11.5</v>
      </c>
      <c r="Q7263" s="14">
        <f t="shared" si="235"/>
        <v>28.5</v>
      </c>
      <c r="R7263" s="169">
        <f t="shared" si="236"/>
        <v>22.866666666666664</v>
      </c>
    </row>
    <row r="7264" spans="13:18" x14ac:dyDescent="0.2">
      <c r="M7264" s="168" t="s">
        <v>63</v>
      </c>
      <c r="N7264" s="14" t="s">
        <v>64</v>
      </c>
      <c r="O7264" s="167">
        <v>45257</v>
      </c>
      <c r="P7264" s="14">
        <v>-8.1</v>
      </c>
      <c r="Q7264" s="14">
        <f t="shared" si="235"/>
        <v>25.1</v>
      </c>
      <c r="R7264" s="169">
        <f t="shared" si="236"/>
        <v>25.033333333333331</v>
      </c>
    </row>
    <row r="7265" spans="13:18" x14ac:dyDescent="0.2">
      <c r="M7265" s="168" t="s">
        <v>63</v>
      </c>
      <c r="N7265" s="14" t="s">
        <v>64</v>
      </c>
      <c r="O7265" s="167">
        <v>45258</v>
      </c>
      <c r="P7265" s="14">
        <v>-8.9</v>
      </c>
      <c r="Q7265" s="14">
        <f t="shared" si="235"/>
        <v>25.9</v>
      </c>
      <c r="R7265" s="169">
        <f t="shared" si="236"/>
        <v>26.5</v>
      </c>
    </row>
    <row r="7266" spans="13:18" x14ac:dyDescent="0.2">
      <c r="M7266" s="168" t="s">
        <v>63</v>
      </c>
      <c r="N7266" s="14" t="s">
        <v>64</v>
      </c>
      <c r="O7266" s="167">
        <v>45259</v>
      </c>
      <c r="P7266" s="14">
        <v>-2.8</v>
      </c>
      <c r="Q7266" s="14">
        <f t="shared" si="235"/>
        <v>19.8</v>
      </c>
      <c r="R7266" s="169">
        <f t="shared" si="236"/>
        <v>23.599999999999998</v>
      </c>
    </row>
    <row r="7267" spans="13:18" x14ac:dyDescent="0.2">
      <c r="M7267" s="168" t="s">
        <v>63</v>
      </c>
      <c r="N7267" s="14" t="s">
        <v>64</v>
      </c>
      <c r="O7267" s="167">
        <v>45260</v>
      </c>
      <c r="P7267" s="14">
        <v>-4.9000000000000004</v>
      </c>
      <c r="Q7267" s="14">
        <f t="shared" si="235"/>
        <v>21.9</v>
      </c>
      <c r="R7267" s="169">
        <f t="shared" si="236"/>
        <v>22.533333333333331</v>
      </c>
    </row>
    <row r="7268" spans="13:18" x14ac:dyDescent="0.2">
      <c r="M7268" s="168" t="s">
        <v>63</v>
      </c>
      <c r="N7268" s="14" t="s">
        <v>64</v>
      </c>
      <c r="O7268" s="167">
        <v>45261</v>
      </c>
      <c r="P7268" s="14">
        <v>-12.7</v>
      </c>
      <c r="Q7268" s="14">
        <f t="shared" si="235"/>
        <v>29.7</v>
      </c>
      <c r="R7268" s="169">
        <f t="shared" si="236"/>
        <v>23.8</v>
      </c>
    </row>
    <row r="7269" spans="13:18" x14ac:dyDescent="0.2">
      <c r="M7269" s="168" t="s">
        <v>63</v>
      </c>
      <c r="N7269" s="14" t="s">
        <v>64</v>
      </c>
      <c r="O7269" s="167">
        <v>45262</v>
      </c>
      <c r="P7269" s="14">
        <v>-17.2</v>
      </c>
      <c r="Q7269" s="14">
        <f t="shared" si="235"/>
        <v>34.200000000000003</v>
      </c>
      <c r="R7269" s="169">
        <f t="shared" si="236"/>
        <v>28.599999999999998</v>
      </c>
    </row>
    <row r="7270" spans="13:18" x14ac:dyDescent="0.2">
      <c r="M7270" s="168" t="s">
        <v>63</v>
      </c>
      <c r="N7270" s="14" t="s">
        <v>64</v>
      </c>
      <c r="O7270" s="167">
        <v>45263</v>
      </c>
      <c r="P7270" s="14">
        <v>-17.600000000000001</v>
      </c>
      <c r="Q7270" s="14">
        <f t="shared" si="235"/>
        <v>34.6</v>
      </c>
      <c r="R7270" s="169">
        <f t="shared" si="236"/>
        <v>32.833333333333336</v>
      </c>
    </row>
    <row r="7271" spans="13:18" x14ac:dyDescent="0.2">
      <c r="M7271" s="168" t="s">
        <v>63</v>
      </c>
      <c r="N7271" s="14" t="s">
        <v>64</v>
      </c>
      <c r="O7271" s="167">
        <v>45264</v>
      </c>
      <c r="P7271" s="14">
        <v>-18.899999999999999</v>
      </c>
      <c r="Q7271" s="14">
        <f t="shared" si="235"/>
        <v>35.9</v>
      </c>
      <c r="R7271" s="169">
        <f t="shared" si="236"/>
        <v>34.900000000000006</v>
      </c>
    </row>
    <row r="7272" spans="13:18" x14ac:dyDescent="0.2">
      <c r="M7272" s="168" t="s">
        <v>63</v>
      </c>
      <c r="N7272" s="14" t="s">
        <v>64</v>
      </c>
      <c r="O7272" s="167">
        <v>45265</v>
      </c>
      <c r="P7272" s="14">
        <v>-20.6</v>
      </c>
      <c r="Q7272" s="14">
        <f t="shared" si="235"/>
        <v>37.6</v>
      </c>
      <c r="R7272" s="169">
        <f t="shared" si="236"/>
        <v>36.033333333333331</v>
      </c>
    </row>
    <row r="7273" spans="13:18" x14ac:dyDescent="0.2">
      <c r="M7273" s="168" t="s">
        <v>63</v>
      </c>
      <c r="N7273" s="14" t="s">
        <v>64</v>
      </c>
      <c r="O7273" s="167">
        <v>45266</v>
      </c>
      <c r="P7273" s="14">
        <v>-18.3</v>
      </c>
      <c r="Q7273" s="14">
        <f t="shared" si="235"/>
        <v>35.299999999999997</v>
      </c>
      <c r="R7273" s="169">
        <f t="shared" si="236"/>
        <v>36.266666666666666</v>
      </c>
    </row>
    <row r="7274" spans="13:18" x14ac:dyDescent="0.2">
      <c r="M7274" s="168" t="s">
        <v>63</v>
      </c>
      <c r="N7274" s="14" t="s">
        <v>64</v>
      </c>
      <c r="O7274" s="167">
        <v>45267</v>
      </c>
      <c r="P7274" s="14">
        <v>-12.7</v>
      </c>
      <c r="Q7274" s="14">
        <f t="shared" si="235"/>
        <v>29.7</v>
      </c>
      <c r="R7274" s="169">
        <f t="shared" si="236"/>
        <v>34.200000000000003</v>
      </c>
    </row>
    <row r="7275" spans="13:18" x14ac:dyDescent="0.2">
      <c r="M7275" s="168" t="s">
        <v>63</v>
      </c>
      <c r="N7275" s="14" t="s">
        <v>64</v>
      </c>
      <c r="O7275" s="167">
        <v>45268</v>
      </c>
      <c r="P7275" s="14">
        <v>-7.2</v>
      </c>
      <c r="Q7275" s="14">
        <f t="shared" si="235"/>
        <v>24.2</v>
      </c>
      <c r="R7275" s="169">
        <f t="shared" si="236"/>
        <v>29.733333333333334</v>
      </c>
    </row>
    <row r="7276" spans="13:18" x14ac:dyDescent="0.2">
      <c r="M7276" s="168" t="s">
        <v>63</v>
      </c>
      <c r="N7276" s="14" t="s">
        <v>64</v>
      </c>
      <c r="O7276" s="167">
        <v>45269</v>
      </c>
      <c r="P7276" s="14">
        <v>-1.2</v>
      </c>
      <c r="Q7276" s="14">
        <f t="shared" si="235"/>
        <v>18.2</v>
      </c>
      <c r="R7276" s="169">
        <f t="shared" si="236"/>
        <v>24.033333333333331</v>
      </c>
    </row>
    <row r="7277" spans="13:18" x14ac:dyDescent="0.2">
      <c r="M7277" s="168" t="s">
        <v>63</v>
      </c>
      <c r="N7277" s="14" t="s">
        <v>64</v>
      </c>
      <c r="O7277" s="167">
        <v>45270</v>
      </c>
      <c r="P7277" s="14">
        <v>-1.7</v>
      </c>
      <c r="Q7277" s="14">
        <f t="shared" si="235"/>
        <v>18.7</v>
      </c>
      <c r="R7277" s="169">
        <f t="shared" si="236"/>
        <v>20.366666666666664</v>
      </c>
    </row>
    <row r="7278" spans="13:18" x14ac:dyDescent="0.2">
      <c r="M7278" s="168" t="s">
        <v>63</v>
      </c>
      <c r="N7278" s="14" t="s">
        <v>64</v>
      </c>
      <c r="O7278" s="167">
        <v>45271</v>
      </c>
      <c r="P7278" s="14">
        <v>-1.9</v>
      </c>
      <c r="Q7278" s="14">
        <f t="shared" si="235"/>
        <v>18.899999999999999</v>
      </c>
      <c r="R7278" s="169">
        <f t="shared" si="236"/>
        <v>18.599999999999998</v>
      </c>
    </row>
    <row r="7279" spans="13:18" x14ac:dyDescent="0.2">
      <c r="M7279" s="168" t="s">
        <v>63</v>
      </c>
      <c r="N7279" s="14" t="s">
        <v>64</v>
      </c>
      <c r="O7279" s="167">
        <v>45272</v>
      </c>
      <c r="P7279" s="14">
        <v>-3.6</v>
      </c>
      <c r="Q7279" s="14">
        <f t="shared" si="235"/>
        <v>20.6</v>
      </c>
      <c r="R7279" s="169">
        <f t="shared" si="236"/>
        <v>19.399999999999999</v>
      </c>
    </row>
    <row r="7280" spans="13:18" x14ac:dyDescent="0.2">
      <c r="M7280" s="168" t="s">
        <v>63</v>
      </c>
      <c r="N7280" s="14" t="s">
        <v>64</v>
      </c>
      <c r="O7280" s="167">
        <v>45273</v>
      </c>
      <c r="P7280" s="14">
        <v>-6.6</v>
      </c>
      <c r="Q7280" s="14">
        <f t="shared" si="235"/>
        <v>23.6</v>
      </c>
      <c r="R7280" s="169">
        <f t="shared" si="236"/>
        <v>21.033333333333335</v>
      </c>
    </row>
    <row r="7281" spans="13:18" x14ac:dyDescent="0.2">
      <c r="M7281" s="168" t="s">
        <v>63</v>
      </c>
      <c r="N7281" s="14" t="s">
        <v>64</v>
      </c>
      <c r="O7281" s="167">
        <v>45274</v>
      </c>
      <c r="P7281" s="14">
        <v>-8.1</v>
      </c>
      <c r="Q7281" s="14">
        <f t="shared" si="235"/>
        <v>25.1</v>
      </c>
      <c r="R7281" s="169">
        <f t="shared" si="236"/>
        <v>23.100000000000005</v>
      </c>
    </row>
    <row r="7282" spans="13:18" x14ac:dyDescent="0.2">
      <c r="M7282" s="168" t="s">
        <v>63</v>
      </c>
      <c r="N7282" s="14" t="s">
        <v>64</v>
      </c>
      <c r="O7282" s="167">
        <v>45275</v>
      </c>
      <c r="P7282" s="14">
        <v>-8.6</v>
      </c>
      <c r="Q7282" s="14">
        <f t="shared" si="235"/>
        <v>25.6</v>
      </c>
      <c r="R7282" s="169">
        <f t="shared" si="236"/>
        <v>24.766666666666669</v>
      </c>
    </row>
    <row r="7283" spans="13:18" x14ac:dyDescent="0.2">
      <c r="M7283" s="168" t="s">
        <v>63</v>
      </c>
      <c r="N7283" s="14" t="s">
        <v>64</v>
      </c>
      <c r="O7283" s="167">
        <v>45276</v>
      </c>
      <c r="P7283" s="14">
        <v>-0.9</v>
      </c>
      <c r="Q7283" s="14">
        <f t="shared" si="235"/>
        <v>17.899999999999999</v>
      </c>
      <c r="R7283" s="169">
        <f t="shared" si="236"/>
        <v>22.866666666666664</v>
      </c>
    </row>
    <row r="7284" spans="13:18" x14ac:dyDescent="0.2">
      <c r="M7284" s="168" t="s">
        <v>63</v>
      </c>
      <c r="N7284" s="14" t="s">
        <v>64</v>
      </c>
      <c r="O7284" s="167">
        <v>45277</v>
      </c>
      <c r="P7284" s="14">
        <v>-0.4</v>
      </c>
      <c r="Q7284" s="14">
        <f t="shared" si="235"/>
        <v>17.399999999999999</v>
      </c>
      <c r="R7284" s="169">
        <f t="shared" si="236"/>
        <v>20.3</v>
      </c>
    </row>
    <row r="7285" spans="13:18" x14ac:dyDescent="0.2">
      <c r="M7285" s="168" t="s">
        <v>63</v>
      </c>
      <c r="N7285" s="14" t="s">
        <v>64</v>
      </c>
      <c r="O7285" s="167">
        <v>45278</v>
      </c>
      <c r="P7285" s="14">
        <v>-2.8</v>
      </c>
      <c r="Q7285" s="14">
        <f t="shared" si="235"/>
        <v>19.8</v>
      </c>
      <c r="R7285" s="169">
        <f t="shared" si="236"/>
        <v>18.366666666666664</v>
      </c>
    </row>
    <row r="7286" spans="13:18" x14ac:dyDescent="0.2">
      <c r="M7286" s="168" t="s">
        <v>63</v>
      </c>
      <c r="N7286" s="14" t="s">
        <v>64</v>
      </c>
      <c r="O7286" s="167">
        <v>45279</v>
      </c>
      <c r="P7286" s="14">
        <v>-0.6</v>
      </c>
      <c r="Q7286" s="14">
        <f t="shared" si="235"/>
        <v>17.600000000000001</v>
      </c>
      <c r="R7286" s="169">
        <f t="shared" si="236"/>
        <v>18.266666666666669</v>
      </c>
    </row>
    <row r="7287" spans="13:18" x14ac:dyDescent="0.2">
      <c r="M7287" s="168" t="s">
        <v>63</v>
      </c>
      <c r="N7287" s="14" t="s">
        <v>64</v>
      </c>
      <c r="O7287" s="167">
        <v>45280</v>
      </c>
      <c r="P7287" s="14">
        <v>-5.2</v>
      </c>
      <c r="Q7287" s="14">
        <f t="shared" si="235"/>
        <v>22.2</v>
      </c>
      <c r="R7287" s="169">
        <f t="shared" si="236"/>
        <v>19.866666666666671</v>
      </c>
    </row>
    <row r="7288" spans="13:18" x14ac:dyDescent="0.2">
      <c r="M7288" s="168" t="s">
        <v>63</v>
      </c>
      <c r="N7288" s="14" t="s">
        <v>64</v>
      </c>
      <c r="O7288" s="167">
        <v>45281</v>
      </c>
      <c r="P7288" s="14">
        <v>-3.8</v>
      </c>
      <c r="Q7288" s="14">
        <f t="shared" si="235"/>
        <v>20.8</v>
      </c>
      <c r="R7288" s="169">
        <f t="shared" si="236"/>
        <v>20.2</v>
      </c>
    </row>
    <row r="7289" spans="13:18" x14ac:dyDescent="0.2">
      <c r="M7289" s="168" t="s">
        <v>63</v>
      </c>
      <c r="N7289" s="14" t="s">
        <v>64</v>
      </c>
      <c r="O7289" s="167">
        <v>45282</v>
      </c>
      <c r="P7289" s="14">
        <v>-3.3</v>
      </c>
      <c r="Q7289" s="14">
        <f t="shared" si="235"/>
        <v>20.3</v>
      </c>
      <c r="R7289" s="169">
        <f t="shared" si="236"/>
        <v>21.099999999999998</v>
      </c>
    </row>
    <row r="7290" spans="13:18" x14ac:dyDescent="0.2">
      <c r="M7290" s="168" t="s">
        <v>63</v>
      </c>
      <c r="N7290" s="14" t="s">
        <v>64</v>
      </c>
      <c r="O7290" s="167">
        <v>45283</v>
      </c>
      <c r="P7290" s="14">
        <v>-9.4</v>
      </c>
      <c r="Q7290" s="14">
        <f t="shared" si="235"/>
        <v>26.4</v>
      </c>
      <c r="R7290" s="169">
        <f t="shared" si="236"/>
        <v>22.5</v>
      </c>
    </row>
    <row r="7291" spans="13:18" x14ac:dyDescent="0.2">
      <c r="M7291" s="168" t="s">
        <v>63</v>
      </c>
      <c r="N7291" s="14" t="s">
        <v>64</v>
      </c>
      <c r="O7291" s="167">
        <v>45284</v>
      </c>
      <c r="P7291" s="14">
        <v>-15.1</v>
      </c>
      <c r="Q7291" s="14">
        <f t="shared" si="235"/>
        <v>32.1</v>
      </c>
      <c r="R7291" s="169">
        <f t="shared" si="236"/>
        <v>26.266666666666669</v>
      </c>
    </row>
    <row r="7292" spans="13:18" x14ac:dyDescent="0.2">
      <c r="M7292" s="168" t="s">
        <v>63</v>
      </c>
      <c r="N7292" s="14" t="s">
        <v>64</v>
      </c>
      <c r="O7292" s="167">
        <v>45285</v>
      </c>
      <c r="P7292" s="14">
        <v>-8.1999999999999993</v>
      </c>
      <c r="Q7292" s="14">
        <f t="shared" si="235"/>
        <v>25.2</v>
      </c>
      <c r="R7292" s="169">
        <f t="shared" si="236"/>
        <v>27.900000000000002</v>
      </c>
    </row>
    <row r="7293" spans="13:18" x14ac:dyDescent="0.2">
      <c r="M7293" s="168" t="s">
        <v>63</v>
      </c>
      <c r="N7293" s="14" t="s">
        <v>64</v>
      </c>
      <c r="O7293" s="167">
        <v>45286</v>
      </c>
      <c r="P7293" s="14">
        <v>-17</v>
      </c>
      <c r="Q7293" s="14">
        <f t="shared" si="235"/>
        <v>34</v>
      </c>
      <c r="R7293" s="169">
        <f t="shared" si="236"/>
        <v>30.433333333333334</v>
      </c>
    </row>
    <row r="7294" spans="13:18" x14ac:dyDescent="0.2">
      <c r="M7294" s="168" t="s">
        <v>63</v>
      </c>
      <c r="N7294" s="14" t="s">
        <v>64</v>
      </c>
      <c r="O7294" s="167">
        <v>45287</v>
      </c>
      <c r="P7294" s="14">
        <v>-19.2</v>
      </c>
      <c r="Q7294" s="14">
        <f t="shared" si="235"/>
        <v>36.200000000000003</v>
      </c>
      <c r="R7294" s="169">
        <f t="shared" si="236"/>
        <v>31.8</v>
      </c>
    </row>
    <row r="7295" spans="13:18" x14ac:dyDescent="0.2">
      <c r="M7295" s="168" t="s">
        <v>63</v>
      </c>
      <c r="N7295" s="14" t="s">
        <v>64</v>
      </c>
      <c r="O7295" s="167">
        <v>45288</v>
      </c>
      <c r="P7295" s="14">
        <v>-8</v>
      </c>
      <c r="Q7295" s="14">
        <f t="shared" si="235"/>
        <v>25</v>
      </c>
      <c r="R7295" s="169">
        <f t="shared" si="236"/>
        <v>31.733333333333334</v>
      </c>
    </row>
    <row r="7296" spans="13:18" x14ac:dyDescent="0.2">
      <c r="M7296" s="168" t="s">
        <v>63</v>
      </c>
      <c r="N7296" s="14" t="s">
        <v>64</v>
      </c>
      <c r="O7296" s="167">
        <v>45289</v>
      </c>
      <c r="P7296" s="14">
        <v>-3.8</v>
      </c>
      <c r="Q7296" s="14">
        <f t="shared" si="235"/>
        <v>20.8</v>
      </c>
      <c r="R7296" s="169">
        <f t="shared" si="236"/>
        <v>27.333333333333332</v>
      </c>
    </row>
    <row r="7297" spans="13:18" x14ac:dyDescent="0.2">
      <c r="M7297" s="168" t="s">
        <v>63</v>
      </c>
      <c r="N7297" s="14" t="s">
        <v>64</v>
      </c>
      <c r="O7297" s="167">
        <v>45290</v>
      </c>
      <c r="P7297" s="14">
        <v>-2.4</v>
      </c>
      <c r="Q7297" s="14">
        <f t="shared" si="235"/>
        <v>19.399999999999999</v>
      </c>
      <c r="R7297" s="169">
        <f t="shared" si="236"/>
        <v>21.733333333333331</v>
      </c>
    </row>
    <row r="7298" spans="13:18" x14ac:dyDescent="0.2">
      <c r="M7298" s="168" t="s">
        <v>63</v>
      </c>
      <c r="N7298" s="14" t="s">
        <v>64</v>
      </c>
      <c r="O7298" s="167">
        <v>45291</v>
      </c>
      <c r="P7298" s="14">
        <v>-4.5</v>
      </c>
      <c r="Q7298" s="14">
        <f t="shared" si="235"/>
        <v>21.5</v>
      </c>
      <c r="R7298" s="169">
        <f t="shared" si="236"/>
        <v>20.566666666666666</v>
      </c>
    </row>
    <row r="7299" spans="13:18" x14ac:dyDescent="0.2">
      <c r="M7299" s="168" t="s">
        <v>63</v>
      </c>
      <c r="N7299" s="14" t="s">
        <v>64</v>
      </c>
      <c r="O7299" s="167">
        <v>45292</v>
      </c>
      <c r="P7299" s="14">
        <v>-6.1</v>
      </c>
      <c r="Q7299" s="14">
        <f t="shared" si="235"/>
        <v>23.1</v>
      </c>
      <c r="R7299" s="169">
        <f t="shared" si="236"/>
        <v>21.333333333333332</v>
      </c>
    </row>
    <row r="7300" spans="13:18" x14ac:dyDescent="0.2">
      <c r="M7300" s="168" t="s">
        <v>63</v>
      </c>
      <c r="N7300" s="14" t="s">
        <v>64</v>
      </c>
      <c r="O7300" s="167">
        <v>45293</v>
      </c>
      <c r="P7300" s="14">
        <v>-8.8000000000000007</v>
      </c>
      <c r="Q7300" s="14">
        <f t="shared" si="235"/>
        <v>25.8</v>
      </c>
      <c r="R7300" s="169">
        <f t="shared" si="236"/>
        <v>23.466666666666669</v>
      </c>
    </row>
    <row r="7301" spans="13:18" x14ac:dyDescent="0.2">
      <c r="M7301" s="168" t="s">
        <v>63</v>
      </c>
      <c r="N7301" s="14" t="s">
        <v>64</v>
      </c>
      <c r="O7301" s="167">
        <v>45294</v>
      </c>
      <c r="P7301" s="14">
        <v>-9.4</v>
      </c>
      <c r="Q7301" s="14">
        <f t="shared" si="235"/>
        <v>26.4</v>
      </c>
      <c r="R7301" s="169">
        <f t="shared" si="236"/>
        <v>25.100000000000005</v>
      </c>
    </row>
    <row r="7302" spans="13:18" x14ac:dyDescent="0.2">
      <c r="M7302" s="168" t="s">
        <v>63</v>
      </c>
      <c r="N7302" s="14" t="s">
        <v>64</v>
      </c>
      <c r="O7302" s="167">
        <v>45295</v>
      </c>
      <c r="P7302" s="14">
        <v>-13.7</v>
      </c>
      <c r="Q7302" s="14">
        <f t="shared" si="235"/>
        <v>30.7</v>
      </c>
      <c r="R7302" s="169">
        <f t="shared" si="236"/>
        <v>27.633333333333336</v>
      </c>
    </row>
    <row r="7303" spans="13:18" x14ac:dyDescent="0.2">
      <c r="M7303" s="168" t="s">
        <v>63</v>
      </c>
      <c r="N7303" s="14" t="s">
        <v>64</v>
      </c>
      <c r="O7303" s="167">
        <v>45296</v>
      </c>
      <c r="P7303" s="14">
        <v>-26.5</v>
      </c>
      <c r="Q7303" s="14">
        <f t="shared" si="235"/>
        <v>43.5</v>
      </c>
      <c r="R7303" s="169">
        <f t="shared" si="236"/>
        <v>33.533333333333331</v>
      </c>
    </row>
    <row r="7304" spans="13:18" x14ac:dyDescent="0.2">
      <c r="M7304" s="168" t="s">
        <v>63</v>
      </c>
      <c r="N7304" s="14" t="s">
        <v>64</v>
      </c>
      <c r="O7304" s="167">
        <v>45297</v>
      </c>
      <c r="P7304" s="14">
        <v>-27.1</v>
      </c>
      <c r="Q7304" s="14">
        <f t="shared" si="235"/>
        <v>44.1</v>
      </c>
      <c r="R7304" s="169">
        <f t="shared" si="236"/>
        <v>39.433333333333337</v>
      </c>
    </row>
    <row r="7305" spans="13:18" x14ac:dyDescent="0.2">
      <c r="M7305" s="168" t="s">
        <v>63</v>
      </c>
      <c r="N7305" s="14" t="s">
        <v>64</v>
      </c>
      <c r="O7305" s="167">
        <v>45298</v>
      </c>
      <c r="P7305" s="14">
        <v>-21.9</v>
      </c>
      <c r="Q7305" s="14">
        <f t="shared" si="235"/>
        <v>38.9</v>
      </c>
      <c r="R7305" s="169">
        <f t="shared" si="236"/>
        <v>42.166666666666664</v>
      </c>
    </row>
    <row r="7306" spans="13:18" x14ac:dyDescent="0.2">
      <c r="M7306" s="168" t="s">
        <v>63</v>
      </c>
      <c r="N7306" s="14" t="s">
        <v>64</v>
      </c>
      <c r="O7306" s="167">
        <v>45299</v>
      </c>
      <c r="P7306" s="14">
        <v>-23</v>
      </c>
      <c r="Q7306" s="14">
        <f t="shared" si="235"/>
        <v>40</v>
      </c>
      <c r="R7306" s="169">
        <f t="shared" si="236"/>
        <v>41</v>
      </c>
    </row>
    <row r="7307" spans="13:18" x14ac:dyDescent="0.2">
      <c r="M7307" s="168" t="s">
        <v>63</v>
      </c>
      <c r="N7307" s="14" t="s">
        <v>64</v>
      </c>
      <c r="O7307" s="167">
        <v>45300</v>
      </c>
      <c r="P7307" s="14">
        <v>-15.5</v>
      </c>
      <c r="Q7307" s="14">
        <f t="shared" si="235"/>
        <v>32.5</v>
      </c>
      <c r="R7307" s="169">
        <f t="shared" si="236"/>
        <v>37.133333333333333</v>
      </c>
    </row>
    <row r="7308" spans="13:18" x14ac:dyDescent="0.2">
      <c r="M7308" s="168" t="s">
        <v>63</v>
      </c>
      <c r="N7308" s="14" t="s">
        <v>64</v>
      </c>
      <c r="O7308" s="167">
        <v>45301</v>
      </c>
      <c r="P7308" s="14">
        <v>-12.5</v>
      </c>
      <c r="Q7308" s="14">
        <f t="shared" si="235"/>
        <v>29.5</v>
      </c>
      <c r="R7308" s="169">
        <f t="shared" si="236"/>
        <v>34</v>
      </c>
    </row>
    <row r="7309" spans="13:18" x14ac:dyDescent="0.2">
      <c r="M7309" s="168" t="s">
        <v>63</v>
      </c>
      <c r="N7309" s="14" t="s">
        <v>64</v>
      </c>
      <c r="O7309" s="167">
        <v>45302</v>
      </c>
      <c r="P7309" s="14">
        <v>0.4</v>
      </c>
      <c r="Q7309" s="14">
        <f t="shared" ref="Q7309:Q7372" si="237">IF($D$45&gt;P7309,$D$45-P7309,0)</f>
        <v>16.600000000000001</v>
      </c>
      <c r="R7309" s="169">
        <f t="shared" si="236"/>
        <v>26.2</v>
      </c>
    </row>
    <row r="7310" spans="13:18" x14ac:dyDescent="0.2">
      <c r="M7310" s="168" t="s">
        <v>63</v>
      </c>
      <c r="N7310" s="14" t="s">
        <v>64</v>
      </c>
      <c r="O7310" s="167">
        <v>45303</v>
      </c>
      <c r="P7310" s="14">
        <v>-5.2</v>
      </c>
      <c r="Q7310" s="14">
        <f t="shared" si="237"/>
        <v>22.2</v>
      </c>
      <c r="R7310" s="169">
        <f t="shared" si="236"/>
        <v>22.766666666666666</v>
      </c>
    </row>
    <row r="7311" spans="13:18" x14ac:dyDescent="0.2">
      <c r="M7311" s="168" t="s">
        <v>63</v>
      </c>
      <c r="N7311" s="14" t="s">
        <v>64</v>
      </c>
      <c r="O7311" s="167">
        <v>45304</v>
      </c>
      <c r="P7311" s="14">
        <v>-4</v>
      </c>
      <c r="Q7311" s="14">
        <f t="shared" si="237"/>
        <v>21</v>
      </c>
      <c r="R7311" s="169">
        <f t="shared" ref="R7311:R7374" si="238">AVERAGE(Q7309:Q7311)</f>
        <v>19.933333333333334</v>
      </c>
    </row>
    <row r="7312" spans="13:18" x14ac:dyDescent="0.2">
      <c r="M7312" s="168" t="s">
        <v>63</v>
      </c>
      <c r="N7312" s="14" t="s">
        <v>64</v>
      </c>
      <c r="O7312" s="167">
        <v>45305</v>
      </c>
      <c r="P7312" s="14">
        <v>-4.8</v>
      </c>
      <c r="Q7312" s="14">
        <f t="shared" si="237"/>
        <v>21.8</v>
      </c>
      <c r="R7312" s="169">
        <f t="shared" si="238"/>
        <v>21.666666666666668</v>
      </c>
    </row>
    <row r="7313" spans="13:18" x14ac:dyDescent="0.2">
      <c r="M7313" s="168" t="s">
        <v>63</v>
      </c>
      <c r="N7313" s="14" t="s">
        <v>64</v>
      </c>
      <c r="O7313" s="167">
        <v>45306</v>
      </c>
      <c r="P7313" s="14">
        <v>-16.399999999999999</v>
      </c>
      <c r="Q7313" s="14">
        <f t="shared" si="237"/>
        <v>33.4</v>
      </c>
      <c r="R7313" s="169">
        <f t="shared" si="238"/>
        <v>25.399999999999995</v>
      </c>
    </row>
    <row r="7314" spans="13:18" x14ac:dyDescent="0.2">
      <c r="M7314" s="168" t="s">
        <v>63</v>
      </c>
      <c r="N7314" s="14" t="s">
        <v>64</v>
      </c>
      <c r="O7314" s="167">
        <v>45307</v>
      </c>
      <c r="P7314" s="14">
        <v>-24.4</v>
      </c>
      <c r="Q7314" s="14">
        <f t="shared" si="237"/>
        <v>41.4</v>
      </c>
      <c r="R7314" s="169">
        <f t="shared" si="238"/>
        <v>32.199999999999996</v>
      </c>
    </row>
    <row r="7315" spans="13:18" x14ac:dyDescent="0.2">
      <c r="M7315" s="168" t="s">
        <v>63</v>
      </c>
      <c r="N7315" s="14" t="s">
        <v>64</v>
      </c>
      <c r="O7315" s="167">
        <v>45308</v>
      </c>
      <c r="P7315" s="14">
        <v>-10.4</v>
      </c>
      <c r="Q7315" s="14">
        <f t="shared" si="237"/>
        <v>27.4</v>
      </c>
      <c r="R7315" s="169">
        <f t="shared" si="238"/>
        <v>34.066666666666663</v>
      </c>
    </row>
    <row r="7316" spans="13:18" x14ac:dyDescent="0.2">
      <c r="M7316" s="168" t="s">
        <v>63</v>
      </c>
      <c r="N7316" s="14" t="s">
        <v>64</v>
      </c>
      <c r="O7316" s="167">
        <v>45309</v>
      </c>
      <c r="P7316" s="14">
        <v>-15.3</v>
      </c>
      <c r="Q7316" s="14">
        <f t="shared" si="237"/>
        <v>32.299999999999997</v>
      </c>
      <c r="R7316" s="169">
        <f t="shared" si="238"/>
        <v>33.699999999999996</v>
      </c>
    </row>
    <row r="7317" spans="13:18" x14ac:dyDescent="0.2">
      <c r="M7317" s="168" t="s">
        <v>63</v>
      </c>
      <c r="N7317" s="14" t="s">
        <v>64</v>
      </c>
      <c r="O7317" s="167">
        <v>45310</v>
      </c>
      <c r="P7317" s="14">
        <v>-23.9</v>
      </c>
      <c r="Q7317" s="14">
        <f t="shared" si="237"/>
        <v>40.9</v>
      </c>
      <c r="R7317" s="169">
        <f t="shared" si="238"/>
        <v>33.533333333333331</v>
      </c>
    </row>
    <row r="7318" spans="13:18" x14ac:dyDescent="0.2">
      <c r="M7318" s="168" t="s">
        <v>63</v>
      </c>
      <c r="N7318" s="14" t="s">
        <v>64</v>
      </c>
      <c r="O7318" s="167">
        <v>45311</v>
      </c>
      <c r="P7318" s="14">
        <v>-23</v>
      </c>
      <c r="Q7318" s="14">
        <f t="shared" si="237"/>
        <v>40</v>
      </c>
      <c r="R7318" s="169">
        <f t="shared" si="238"/>
        <v>37.733333333333327</v>
      </c>
    </row>
    <row r="7319" spans="13:18" x14ac:dyDescent="0.2">
      <c r="M7319" s="168" t="s">
        <v>63</v>
      </c>
      <c r="N7319" s="14" t="s">
        <v>64</v>
      </c>
      <c r="O7319" s="167">
        <v>45312</v>
      </c>
      <c r="P7319" s="14">
        <v>-4.9000000000000004</v>
      </c>
      <c r="Q7319" s="14">
        <f t="shared" si="237"/>
        <v>21.9</v>
      </c>
      <c r="R7319" s="169">
        <f t="shared" si="238"/>
        <v>34.266666666666673</v>
      </c>
    </row>
    <row r="7320" spans="13:18" x14ac:dyDescent="0.2">
      <c r="M7320" s="168" t="s">
        <v>63</v>
      </c>
      <c r="N7320" s="14" t="s">
        <v>64</v>
      </c>
      <c r="O7320" s="167">
        <v>45313</v>
      </c>
      <c r="P7320" s="14">
        <v>2.9</v>
      </c>
      <c r="Q7320" s="14">
        <f t="shared" si="237"/>
        <v>14.1</v>
      </c>
      <c r="R7320" s="169">
        <f t="shared" si="238"/>
        <v>25.333333333333332</v>
      </c>
    </row>
    <row r="7321" spans="13:18" x14ac:dyDescent="0.2">
      <c r="M7321" s="168" t="s">
        <v>63</v>
      </c>
      <c r="N7321" s="14" t="s">
        <v>64</v>
      </c>
      <c r="O7321" s="167">
        <v>45314</v>
      </c>
      <c r="P7321" s="14">
        <v>2.4</v>
      </c>
      <c r="Q7321" s="14">
        <f t="shared" si="237"/>
        <v>14.6</v>
      </c>
      <c r="R7321" s="169">
        <f t="shared" si="238"/>
        <v>16.866666666666667</v>
      </c>
    </row>
    <row r="7322" spans="13:18" x14ac:dyDescent="0.2">
      <c r="M7322" s="168" t="s">
        <v>63</v>
      </c>
      <c r="N7322" s="14" t="s">
        <v>64</v>
      </c>
      <c r="O7322" s="167">
        <v>45315</v>
      </c>
      <c r="P7322" s="14">
        <v>0.5</v>
      </c>
      <c r="Q7322" s="14">
        <f t="shared" si="237"/>
        <v>16.5</v>
      </c>
      <c r="R7322" s="169">
        <f t="shared" si="238"/>
        <v>15.066666666666668</v>
      </c>
    </row>
    <row r="7323" spans="13:18" x14ac:dyDescent="0.2">
      <c r="M7323" s="168" t="s">
        <v>63</v>
      </c>
      <c r="N7323" s="14" t="s">
        <v>64</v>
      </c>
      <c r="O7323" s="167">
        <v>45316</v>
      </c>
      <c r="P7323" s="14">
        <v>-2.5</v>
      </c>
      <c r="Q7323" s="14">
        <f t="shared" si="237"/>
        <v>19.5</v>
      </c>
      <c r="R7323" s="169">
        <f t="shared" si="238"/>
        <v>16.866666666666667</v>
      </c>
    </row>
    <row r="7324" spans="13:18" x14ac:dyDescent="0.2">
      <c r="M7324" s="168" t="s">
        <v>63</v>
      </c>
      <c r="N7324" s="14" t="s">
        <v>64</v>
      </c>
      <c r="O7324" s="167">
        <v>45317</v>
      </c>
      <c r="P7324" s="14">
        <v>-2.2000000000000002</v>
      </c>
      <c r="Q7324" s="14">
        <f t="shared" si="237"/>
        <v>19.2</v>
      </c>
      <c r="R7324" s="169">
        <f t="shared" si="238"/>
        <v>18.400000000000002</v>
      </c>
    </row>
    <row r="7325" spans="13:18" x14ac:dyDescent="0.2">
      <c r="M7325" s="168" t="s">
        <v>63</v>
      </c>
      <c r="N7325" s="14" t="s">
        <v>64</v>
      </c>
      <c r="O7325" s="167">
        <v>45318</v>
      </c>
      <c r="P7325" s="14">
        <v>-2.6</v>
      </c>
      <c r="Q7325" s="14">
        <f t="shared" si="237"/>
        <v>19.600000000000001</v>
      </c>
      <c r="R7325" s="169">
        <f t="shared" si="238"/>
        <v>19.433333333333334</v>
      </c>
    </row>
    <row r="7326" spans="13:18" x14ac:dyDescent="0.2">
      <c r="M7326" s="168" t="s">
        <v>63</v>
      </c>
      <c r="N7326" s="14" t="s">
        <v>64</v>
      </c>
      <c r="O7326" s="167">
        <v>45319</v>
      </c>
      <c r="P7326" s="14">
        <v>2.4</v>
      </c>
      <c r="Q7326" s="14">
        <f t="shared" si="237"/>
        <v>14.6</v>
      </c>
      <c r="R7326" s="169">
        <f t="shared" si="238"/>
        <v>17.8</v>
      </c>
    </row>
    <row r="7327" spans="13:18" x14ac:dyDescent="0.2">
      <c r="M7327" s="168" t="s">
        <v>63</v>
      </c>
      <c r="N7327" s="14" t="s">
        <v>64</v>
      </c>
      <c r="O7327" s="167">
        <v>45320</v>
      </c>
      <c r="P7327" s="14">
        <v>1.9</v>
      </c>
      <c r="Q7327" s="14">
        <f t="shared" si="237"/>
        <v>15.1</v>
      </c>
      <c r="R7327" s="169">
        <f t="shared" si="238"/>
        <v>16.433333333333334</v>
      </c>
    </row>
    <row r="7328" spans="13:18" x14ac:dyDescent="0.2">
      <c r="M7328" s="168" t="s">
        <v>63</v>
      </c>
      <c r="N7328" s="14" t="s">
        <v>64</v>
      </c>
      <c r="O7328" s="167">
        <v>45321</v>
      </c>
      <c r="P7328" s="14">
        <v>-4.9000000000000004</v>
      </c>
      <c r="Q7328" s="14">
        <f t="shared" si="237"/>
        <v>21.9</v>
      </c>
      <c r="R7328" s="169">
        <f t="shared" si="238"/>
        <v>17.2</v>
      </c>
    </row>
    <row r="7329" spans="13:18" x14ac:dyDescent="0.2">
      <c r="M7329" s="168" t="s">
        <v>63</v>
      </c>
      <c r="N7329" s="14" t="s">
        <v>64</v>
      </c>
      <c r="O7329" s="167">
        <v>45322</v>
      </c>
      <c r="P7329" s="14">
        <v>-2.9</v>
      </c>
      <c r="Q7329" s="14">
        <f t="shared" si="237"/>
        <v>19.899999999999999</v>
      </c>
      <c r="R7329" s="169">
        <f t="shared" si="238"/>
        <v>18.966666666666665</v>
      </c>
    </row>
    <row r="7330" spans="13:18" x14ac:dyDescent="0.2">
      <c r="M7330" s="168" t="s">
        <v>63</v>
      </c>
      <c r="N7330" s="14" t="s">
        <v>64</v>
      </c>
      <c r="O7330" s="167">
        <v>45323</v>
      </c>
      <c r="P7330" s="14">
        <v>0.2</v>
      </c>
      <c r="Q7330" s="14">
        <f t="shared" si="237"/>
        <v>16.8</v>
      </c>
      <c r="R7330" s="169">
        <f t="shared" si="238"/>
        <v>19.533333333333331</v>
      </c>
    </row>
    <row r="7331" spans="13:18" x14ac:dyDescent="0.2">
      <c r="M7331" s="168" t="s">
        <v>63</v>
      </c>
      <c r="N7331" s="14" t="s">
        <v>64</v>
      </c>
      <c r="O7331" s="167">
        <v>45324</v>
      </c>
      <c r="P7331" s="14">
        <v>-1.6</v>
      </c>
      <c r="Q7331" s="14">
        <f t="shared" si="237"/>
        <v>18.600000000000001</v>
      </c>
      <c r="R7331" s="169">
        <f t="shared" si="238"/>
        <v>18.433333333333334</v>
      </c>
    </row>
    <row r="7332" spans="13:18" x14ac:dyDescent="0.2">
      <c r="M7332" s="168" t="s">
        <v>63</v>
      </c>
      <c r="N7332" s="14" t="s">
        <v>64</v>
      </c>
      <c r="O7332" s="167">
        <v>45325</v>
      </c>
      <c r="P7332" s="14">
        <v>2.6</v>
      </c>
      <c r="Q7332" s="14">
        <f t="shared" si="237"/>
        <v>14.4</v>
      </c>
      <c r="R7332" s="169">
        <f t="shared" si="238"/>
        <v>16.600000000000001</v>
      </c>
    </row>
    <row r="7333" spans="13:18" x14ac:dyDescent="0.2">
      <c r="M7333" s="168" t="s">
        <v>63</v>
      </c>
      <c r="N7333" s="14" t="s">
        <v>64</v>
      </c>
      <c r="O7333" s="167">
        <v>45326</v>
      </c>
      <c r="P7333" s="14">
        <v>-1</v>
      </c>
      <c r="Q7333" s="14">
        <f t="shared" si="237"/>
        <v>18</v>
      </c>
      <c r="R7333" s="169">
        <f t="shared" si="238"/>
        <v>17</v>
      </c>
    </row>
    <row r="7334" spans="13:18" x14ac:dyDescent="0.2">
      <c r="M7334" s="168" t="s">
        <v>63</v>
      </c>
      <c r="N7334" s="14" t="s">
        <v>64</v>
      </c>
      <c r="O7334" s="167">
        <v>45327</v>
      </c>
      <c r="P7334" s="14">
        <v>-6.3</v>
      </c>
      <c r="Q7334" s="14">
        <f t="shared" si="237"/>
        <v>23.3</v>
      </c>
      <c r="R7334" s="169">
        <f t="shared" si="238"/>
        <v>18.566666666666666</v>
      </c>
    </row>
    <row r="7335" spans="13:18" x14ac:dyDescent="0.2">
      <c r="M7335" s="168" t="s">
        <v>63</v>
      </c>
      <c r="N7335" s="14" t="s">
        <v>64</v>
      </c>
      <c r="O7335" s="167">
        <v>45328</v>
      </c>
      <c r="P7335" s="14">
        <v>-13.3</v>
      </c>
      <c r="Q7335" s="14">
        <f t="shared" si="237"/>
        <v>30.3</v>
      </c>
      <c r="R7335" s="169">
        <f t="shared" si="238"/>
        <v>23.866666666666664</v>
      </c>
    </row>
    <row r="7336" spans="13:18" x14ac:dyDescent="0.2">
      <c r="M7336" s="168" t="s">
        <v>63</v>
      </c>
      <c r="N7336" s="14" t="s">
        <v>64</v>
      </c>
      <c r="O7336" s="167">
        <v>45329</v>
      </c>
      <c r="P7336" s="14">
        <v>-10.3</v>
      </c>
      <c r="Q7336" s="14">
        <f t="shared" si="237"/>
        <v>27.3</v>
      </c>
      <c r="R7336" s="169">
        <f t="shared" si="238"/>
        <v>26.966666666666669</v>
      </c>
    </row>
    <row r="7337" spans="13:18" x14ac:dyDescent="0.2">
      <c r="M7337" s="168" t="s">
        <v>63</v>
      </c>
      <c r="N7337" s="14" t="s">
        <v>64</v>
      </c>
      <c r="O7337" s="167">
        <v>45330</v>
      </c>
      <c r="P7337" s="14">
        <v>-19.3</v>
      </c>
      <c r="Q7337" s="14">
        <f t="shared" si="237"/>
        <v>36.299999999999997</v>
      </c>
      <c r="R7337" s="169">
        <f t="shared" si="238"/>
        <v>31.3</v>
      </c>
    </row>
    <row r="7338" spans="13:18" x14ac:dyDescent="0.2">
      <c r="M7338" s="168" t="s">
        <v>63</v>
      </c>
      <c r="N7338" s="14" t="s">
        <v>64</v>
      </c>
      <c r="O7338" s="167">
        <v>45331</v>
      </c>
      <c r="P7338" s="14">
        <v>-18.899999999999999</v>
      </c>
      <c r="Q7338" s="14">
        <f t="shared" si="237"/>
        <v>35.9</v>
      </c>
      <c r="R7338" s="169">
        <f t="shared" si="238"/>
        <v>33.166666666666664</v>
      </c>
    </row>
    <row r="7339" spans="13:18" x14ac:dyDescent="0.2">
      <c r="M7339" s="168" t="s">
        <v>63</v>
      </c>
      <c r="N7339" s="14" t="s">
        <v>64</v>
      </c>
      <c r="O7339" s="167">
        <v>45332</v>
      </c>
      <c r="P7339" s="14">
        <v>-10.4</v>
      </c>
      <c r="Q7339" s="14">
        <f t="shared" si="237"/>
        <v>27.4</v>
      </c>
      <c r="R7339" s="169">
        <f t="shared" si="238"/>
        <v>33.199999999999996</v>
      </c>
    </row>
    <row r="7340" spans="13:18" x14ac:dyDescent="0.2">
      <c r="M7340" s="168" t="s">
        <v>63</v>
      </c>
      <c r="N7340" s="14" t="s">
        <v>64</v>
      </c>
      <c r="O7340" s="167">
        <v>45333</v>
      </c>
      <c r="P7340" s="14">
        <v>-6.5</v>
      </c>
      <c r="Q7340" s="14">
        <f t="shared" si="237"/>
        <v>23.5</v>
      </c>
      <c r="R7340" s="169">
        <f t="shared" si="238"/>
        <v>28.933333333333334</v>
      </c>
    </row>
    <row r="7341" spans="13:18" x14ac:dyDescent="0.2">
      <c r="M7341" s="168" t="s">
        <v>63</v>
      </c>
      <c r="N7341" s="14" t="s">
        <v>64</v>
      </c>
      <c r="O7341" s="167">
        <v>45334</v>
      </c>
      <c r="P7341" s="14">
        <v>-5.2</v>
      </c>
      <c r="Q7341" s="14">
        <f t="shared" si="237"/>
        <v>22.2</v>
      </c>
      <c r="R7341" s="169">
        <f t="shared" si="238"/>
        <v>24.366666666666664</v>
      </c>
    </row>
    <row r="7342" spans="13:18" x14ac:dyDescent="0.2">
      <c r="M7342" s="168" t="s">
        <v>63</v>
      </c>
      <c r="N7342" s="14" t="s">
        <v>64</v>
      </c>
      <c r="O7342" s="167">
        <v>45335</v>
      </c>
      <c r="P7342" s="14">
        <v>-4.7</v>
      </c>
      <c r="Q7342" s="14">
        <f t="shared" si="237"/>
        <v>21.7</v>
      </c>
      <c r="R7342" s="169">
        <f t="shared" si="238"/>
        <v>22.466666666666669</v>
      </c>
    </row>
    <row r="7343" spans="13:18" x14ac:dyDescent="0.2">
      <c r="M7343" s="168" t="s">
        <v>63</v>
      </c>
      <c r="N7343" s="14" t="s">
        <v>64</v>
      </c>
      <c r="O7343" s="167">
        <v>45336</v>
      </c>
      <c r="P7343" s="14">
        <v>-2</v>
      </c>
      <c r="Q7343" s="14">
        <f t="shared" si="237"/>
        <v>19</v>
      </c>
      <c r="R7343" s="169">
        <f t="shared" si="238"/>
        <v>20.966666666666665</v>
      </c>
    </row>
    <row r="7344" spans="13:18" x14ac:dyDescent="0.2">
      <c r="M7344" s="168" t="s">
        <v>63</v>
      </c>
      <c r="N7344" s="14" t="s">
        <v>64</v>
      </c>
      <c r="O7344" s="167">
        <v>45337</v>
      </c>
      <c r="P7344" s="14">
        <v>-0.4</v>
      </c>
      <c r="Q7344" s="14">
        <f t="shared" si="237"/>
        <v>17.399999999999999</v>
      </c>
      <c r="R7344" s="169">
        <f t="shared" si="238"/>
        <v>19.366666666666667</v>
      </c>
    </row>
    <row r="7345" spans="13:18" x14ac:dyDescent="0.2">
      <c r="M7345" s="168" t="s">
        <v>63</v>
      </c>
      <c r="N7345" s="14" t="s">
        <v>64</v>
      </c>
      <c r="O7345" s="167">
        <v>45338</v>
      </c>
      <c r="P7345" s="14">
        <v>1</v>
      </c>
      <c r="Q7345" s="14">
        <f t="shared" si="237"/>
        <v>16</v>
      </c>
      <c r="R7345" s="169">
        <f t="shared" si="238"/>
        <v>17.466666666666665</v>
      </c>
    </row>
    <row r="7346" spans="13:18" x14ac:dyDescent="0.2">
      <c r="M7346" s="168" t="s">
        <v>63</v>
      </c>
      <c r="N7346" s="14" t="s">
        <v>64</v>
      </c>
      <c r="O7346" s="167">
        <v>45339</v>
      </c>
      <c r="P7346" s="14">
        <v>-1.1000000000000001</v>
      </c>
      <c r="Q7346" s="14">
        <f t="shared" si="237"/>
        <v>18.100000000000001</v>
      </c>
      <c r="R7346" s="169">
        <f t="shared" si="238"/>
        <v>17.166666666666668</v>
      </c>
    </row>
    <row r="7347" spans="13:18" x14ac:dyDescent="0.2">
      <c r="M7347" s="168" t="s">
        <v>63</v>
      </c>
      <c r="N7347" s="14" t="s">
        <v>64</v>
      </c>
      <c r="O7347" s="167">
        <v>45340</v>
      </c>
      <c r="P7347" s="14">
        <v>-6.3</v>
      </c>
      <c r="Q7347" s="14">
        <f t="shared" si="237"/>
        <v>23.3</v>
      </c>
      <c r="R7347" s="169">
        <f t="shared" si="238"/>
        <v>19.133333333333336</v>
      </c>
    </row>
    <row r="7348" spans="13:18" x14ac:dyDescent="0.2">
      <c r="M7348" s="168" t="s">
        <v>63</v>
      </c>
      <c r="N7348" s="14" t="s">
        <v>64</v>
      </c>
      <c r="O7348" s="167">
        <v>45341</v>
      </c>
      <c r="P7348" s="14">
        <v>-2.2000000000000002</v>
      </c>
      <c r="Q7348" s="14">
        <f t="shared" si="237"/>
        <v>19.2</v>
      </c>
      <c r="R7348" s="169">
        <f t="shared" si="238"/>
        <v>20.200000000000003</v>
      </c>
    </row>
    <row r="7349" spans="13:18" x14ac:dyDescent="0.2">
      <c r="M7349" s="168" t="s">
        <v>63</v>
      </c>
      <c r="N7349" s="14" t="s">
        <v>64</v>
      </c>
      <c r="O7349" s="167">
        <v>45342</v>
      </c>
      <c r="P7349" s="14">
        <v>-2.1</v>
      </c>
      <c r="Q7349" s="14">
        <f t="shared" si="237"/>
        <v>19.100000000000001</v>
      </c>
      <c r="R7349" s="169">
        <f t="shared" si="238"/>
        <v>20.533333333333335</v>
      </c>
    </row>
    <row r="7350" spans="13:18" x14ac:dyDescent="0.2">
      <c r="M7350" s="168" t="s">
        <v>63</v>
      </c>
      <c r="N7350" s="14" t="s">
        <v>64</v>
      </c>
      <c r="O7350" s="167">
        <v>45343</v>
      </c>
      <c r="P7350" s="14">
        <v>0.8</v>
      </c>
      <c r="Q7350" s="14">
        <f t="shared" si="237"/>
        <v>16.2</v>
      </c>
      <c r="R7350" s="169">
        <f t="shared" si="238"/>
        <v>18.166666666666668</v>
      </c>
    </row>
    <row r="7351" spans="13:18" x14ac:dyDescent="0.2">
      <c r="M7351" s="168" t="s">
        <v>63</v>
      </c>
      <c r="N7351" s="14" t="s">
        <v>64</v>
      </c>
      <c r="O7351" s="167">
        <v>45344</v>
      </c>
      <c r="P7351" s="14">
        <v>2.2999999999999998</v>
      </c>
      <c r="Q7351" s="14">
        <f t="shared" si="237"/>
        <v>14.7</v>
      </c>
      <c r="R7351" s="169">
        <f t="shared" si="238"/>
        <v>16.666666666666668</v>
      </c>
    </row>
    <row r="7352" spans="13:18" x14ac:dyDescent="0.2">
      <c r="M7352" s="168" t="s">
        <v>63</v>
      </c>
      <c r="N7352" s="14" t="s">
        <v>64</v>
      </c>
      <c r="O7352" s="167">
        <v>45345</v>
      </c>
      <c r="P7352" s="14">
        <v>3.2</v>
      </c>
      <c r="Q7352" s="14">
        <f t="shared" si="237"/>
        <v>13.8</v>
      </c>
      <c r="R7352" s="169">
        <f t="shared" si="238"/>
        <v>14.9</v>
      </c>
    </row>
    <row r="7353" spans="13:18" x14ac:dyDescent="0.2">
      <c r="M7353" s="168" t="s">
        <v>63</v>
      </c>
      <c r="N7353" s="14" t="s">
        <v>64</v>
      </c>
      <c r="O7353" s="167">
        <v>45346</v>
      </c>
      <c r="P7353" s="14">
        <v>2.2999999999999998</v>
      </c>
      <c r="Q7353" s="14">
        <f t="shared" si="237"/>
        <v>14.7</v>
      </c>
      <c r="R7353" s="169">
        <f t="shared" si="238"/>
        <v>14.4</v>
      </c>
    </row>
    <row r="7354" spans="13:18" x14ac:dyDescent="0.2">
      <c r="M7354" s="168" t="s">
        <v>63</v>
      </c>
      <c r="N7354" s="14" t="s">
        <v>64</v>
      </c>
      <c r="O7354" s="167">
        <v>45347</v>
      </c>
      <c r="P7354" s="14">
        <v>1.9</v>
      </c>
      <c r="Q7354" s="14">
        <f t="shared" si="237"/>
        <v>15.1</v>
      </c>
      <c r="R7354" s="169">
        <f t="shared" si="238"/>
        <v>14.533333333333333</v>
      </c>
    </row>
    <row r="7355" spans="13:18" x14ac:dyDescent="0.2">
      <c r="M7355" s="168" t="s">
        <v>63</v>
      </c>
      <c r="N7355" s="14" t="s">
        <v>64</v>
      </c>
      <c r="O7355" s="167">
        <v>45348</v>
      </c>
      <c r="P7355" s="14">
        <v>-0.3</v>
      </c>
      <c r="Q7355" s="14">
        <f t="shared" si="237"/>
        <v>17.3</v>
      </c>
      <c r="R7355" s="169">
        <f t="shared" si="238"/>
        <v>15.699999999999998</v>
      </c>
    </row>
    <row r="7356" spans="13:18" x14ac:dyDescent="0.2">
      <c r="M7356" s="168" t="s">
        <v>63</v>
      </c>
      <c r="N7356" s="14" t="s">
        <v>64</v>
      </c>
      <c r="O7356" s="167">
        <v>45349</v>
      </c>
      <c r="P7356" s="14">
        <v>-0.5</v>
      </c>
      <c r="Q7356" s="14">
        <f t="shared" si="237"/>
        <v>17.5</v>
      </c>
      <c r="R7356" s="169">
        <f t="shared" si="238"/>
        <v>16.633333333333333</v>
      </c>
    </row>
    <row r="7357" spans="13:18" x14ac:dyDescent="0.2">
      <c r="M7357" s="168" t="s">
        <v>63</v>
      </c>
      <c r="N7357" s="14" t="s">
        <v>64</v>
      </c>
      <c r="O7357" s="167">
        <v>45350</v>
      </c>
      <c r="P7357" s="14">
        <v>2.1</v>
      </c>
      <c r="Q7357" s="14">
        <f t="shared" si="237"/>
        <v>14.9</v>
      </c>
      <c r="R7357" s="169">
        <f t="shared" si="238"/>
        <v>16.566666666666666</v>
      </c>
    </row>
    <row r="7358" spans="13:18" x14ac:dyDescent="0.2">
      <c r="M7358" s="168" t="s">
        <v>63</v>
      </c>
      <c r="N7358" s="14" t="s">
        <v>64</v>
      </c>
      <c r="O7358" s="167">
        <v>45351</v>
      </c>
      <c r="P7358" s="14">
        <v>2.8</v>
      </c>
      <c r="Q7358" s="14">
        <f t="shared" si="237"/>
        <v>14.2</v>
      </c>
      <c r="R7358" s="169">
        <f t="shared" si="238"/>
        <v>15.533333333333331</v>
      </c>
    </row>
    <row r="7359" spans="13:18" x14ac:dyDescent="0.2">
      <c r="M7359" s="168" t="s">
        <v>63</v>
      </c>
      <c r="N7359" s="14" t="s">
        <v>64</v>
      </c>
      <c r="O7359" s="167">
        <v>45352</v>
      </c>
      <c r="P7359" s="14">
        <v>2.6</v>
      </c>
      <c r="Q7359" s="14">
        <f t="shared" si="237"/>
        <v>14.4</v>
      </c>
      <c r="R7359" s="169">
        <f t="shared" si="238"/>
        <v>14.5</v>
      </c>
    </row>
    <row r="7360" spans="13:18" x14ac:dyDescent="0.2">
      <c r="M7360" s="168" t="s">
        <v>63</v>
      </c>
      <c r="N7360" s="14" t="s">
        <v>64</v>
      </c>
      <c r="O7360" s="167">
        <v>45353</v>
      </c>
      <c r="P7360" s="14">
        <v>3</v>
      </c>
      <c r="Q7360" s="14">
        <f t="shared" si="237"/>
        <v>14</v>
      </c>
      <c r="R7360" s="169">
        <f t="shared" si="238"/>
        <v>14.200000000000001</v>
      </c>
    </row>
    <row r="7361" spans="13:18" x14ac:dyDescent="0.2">
      <c r="M7361" s="168" t="s">
        <v>63</v>
      </c>
      <c r="N7361" s="14" t="s">
        <v>64</v>
      </c>
      <c r="O7361" s="167">
        <v>45354</v>
      </c>
      <c r="P7361" s="14">
        <v>3.1</v>
      </c>
      <c r="Q7361" s="14">
        <f t="shared" si="237"/>
        <v>13.9</v>
      </c>
      <c r="R7361" s="169">
        <f t="shared" si="238"/>
        <v>14.1</v>
      </c>
    </row>
    <row r="7362" spans="13:18" x14ac:dyDescent="0.2">
      <c r="M7362" s="168" t="s">
        <v>63</v>
      </c>
      <c r="N7362" s="14" t="s">
        <v>64</v>
      </c>
      <c r="O7362" s="167">
        <v>45355</v>
      </c>
      <c r="P7362" s="14">
        <v>2.4</v>
      </c>
      <c r="Q7362" s="14">
        <f t="shared" si="237"/>
        <v>14.6</v>
      </c>
      <c r="R7362" s="169">
        <f t="shared" si="238"/>
        <v>14.166666666666666</v>
      </c>
    </row>
    <row r="7363" spans="13:18" x14ac:dyDescent="0.2">
      <c r="M7363" s="168" t="s">
        <v>63</v>
      </c>
      <c r="N7363" s="14" t="s">
        <v>64</v>
      </c>
      <c r="O7363" s="167">
        <v>45356</v>
      </c>
      <c r="P7363" s="14">
        <v>1.3</v>
      </c>
      <c r="Q7363" s="14">
        <f t="shared" si="237"/>
        <v>15.7</v>
      </c>
      <c r="R7363" s="169">
        <f t="shared" si="238"/>
        <v>14.733333333333334</v>
      </c>
    </row>
    <row r="7364" spans="13:18" x14ac:dyDescent="0.2">
      <c r="M7364" s="168" t="s">
        <v>63</v>
      </c>
      <c r="N7364" s="14" t="s">
        <v>64</v>
      </c>
      <c r="O7364" s="167">
        <v>45357</v>
      </c>
      <c r="P7364" s="14">
        <v>-0.4</v>
      </c>
      <c r="Q7364" s="14">
        <f t="shared" si="237"/>
        <v>17.399999999999999</v>
      </c>
      <c r="R7364" s="169">
        <f t="shared" si="238"/>
        <v>15.899999999999999</v>
      </c>
    </row>
    <row r="7365" spans="13:18" x14ac:dyDescent="0.2">
      <c r="M7365" s="168" t="s">
        <v>63</v>
      </c>
      <c r="N7365" s="14" t="s">
        <v>64</v>
      </c>
      <c r="O7365" s="167">
        <v>45358</v>
      </c>
      <c r="P7365" s="14">
        <v>-2.5</v>
      </c>
      <c r="Q7365" s="14">
        <f t="shared" si="237"/>
        <v>19.5</v>
      </c>
      <c r="R7365" s="169">
        <f t="shared" si="238"/>
        <v>17.533333333333331</v>
      </c>
    </row>
    <row r="7366" spans="13:18" x14ac:dyDescent="0.2">
      <c r="M7366" s="168" t="s">
        <v>63</v>
      </c>
      <c r="N7366" s="14" t="s">
        <v>64</v>
      </c>
      <c r="O7366" s="167">
        <v>45359</v>
      </c>
      <c r="P7366" s="14">
        <v>-1.6</v>
      </c>
      <c r="Q7366" s="14">
        <f t="shared" si="237"/>
        <v>18.600000000000001</v>
      </c>
      <c r="R7366" s="169">
        <f t="shared" si="238"/>
        <v>18.5</v>
      </c>
    </row>
    <row r="7367" spans="13:18" x14ac:dyDescent="0.2">
      <c r="M7367" s="168" t="s">
        <v>63</v>
      </c>
      <c r="N7367" s="14" t="s">
        <v>64</v>
      </c>
      <c r="O7367" s="167">
        <v>45360</v>
      </c>
      <c r="P7367" s="14">
        <v>-0.3</v>
      </c>
      <c r="Q7367" s="14">
        <f t="shared" si="237"/>
        <v>17.3</v>
      </c>
      <c r="R7367" s="169">
        <f t="shared" si="238"/>
        <v>18.466666666666669</v>
      </c>
    </row>
    <row r="7368" spans="13:18" x14ac:dyDescent="0.2">
      <c r="M7368" s="168" t="s">
        <v>63</v>
      </c>
      <c r="N7368" s="14" t="s">
        <v>64</v>
      </c>
      <c r="O7368" s="167">
        <v>45361</v>
      </c>
      <c r="P7368" s="14">
        <v>-2.4</v>
      </c>
      <c r="Q7368" s="14">
        <f t="shared" si="237"/>
        <v>19.399999999999999</v>
      </c>
      <c r="R7368" s="169">
        <f t="shared" si="238"/>
        <v>18.433333333333334</v>
      </c>
    </row>
    <row r="7369" spans="13:18" x14ac:dyDescent="0.2">
      <c r="M7369" s="168" t="s">
        <v>63</v>
      </c>
      <c r="N7369" s="14" t="s">
        <v>64</v>
      </c>
      <c r="O7369" s="167">
        <v>45362</v>
      </c>
      <c r="P7369" s="14">
        <v>-1.6</v>
      </c>
      <c r="Q7369" s="14">
        <f t="shared" si="237"/>
        <v>18.600000000000001</v>
      </c>
      <c r="R7369" s="169">
        <f t="shared" si="238"/>
        <v>18.433333333333334</v>
      </c>
    </row>
    <row r="7370" spans="13:18" x14ac:dyDescent="0.2">
      <c r="M7370" s="168" t="s">
        <v>63</v>
      </c>
      <c r="N7370" s="14" t="s">
        <v>64</v>
      </c>
      <c r="O7370" s="167">
        <v>45363</v>
      </c>
      <c r="P7370" s="14">
        <v>-2.9</v>
      </c>
      <c r="Q7370" s="14">
        <f t="shared" si="237"/>
        <v>19.899999999999999</v>
      </c>
      <c r="R7370" s="169">
        <f t="shared" si="238"/>
        <v>19.3</v>
      </c>
    </row>
    <row r="7371" spans="13:18" x14ac:dyDescent="0.2">
      <c r="M7371" s="168" t="s">
        <v>63</v>
      </c>
      <c r="N7371" s="14" t="s">
        <v>64</v>
      </c>
      <c r="O7371" s="167">
        <v>45364</v>
      </c>
      <c r="P7371" s="14">
        <v>-1.1000000000000001</v>
      </c>
      <c r="Q7371" s="14">
        <f t="shared" si="237"/>
        <v>18.100000000000001</v>
      </c>
      <c r="R7371" s="169">
        <f t="shared" si="238"/>
        <v>18.866666666666667</v>
      </c>
    </row>
    <row r="7372" spans="13:18" x14ac:dyDescent="0.2">
      <c r="M7372" s="168" t="s">
        <v>63</v>
      </c>
      <c r="N7372" s="14" t="s">
        <v>64</v>
      </c>
      <c r="O7372" s="167">
        <v>45365</v>
      </c>
      <c r="P7372" s="14">
        <v>5.5</v>
      </c>
      <c r="Q7372" s="14">
        <f t="shared" si="237"/>
        <v>11.5</v>
      </c>
      <c r="R7372" s="169">
        <f t="shared" si="238"/>
        <v>16.5</v>
      </c>
    </row>
    <row r="7373" spans="13:18" x14ac:dyDescent="0.2">
      <c r="M7373" s="168" t="s">
        <v>63</v>
      </c>
      <c r="N7373" s="14" t="s">
        <v>64</v>
      </c>
      <c r="O7373" s="167">
        <v>45366</v>
      </c>
      <c r="P7373" s="14">
        <v>3</v>
      </c>
      <c r="Q7373" s="14">
        <f t="shared" ref="Q7373:Q7436" si="239">IF($D$45&gt;P7373,$D$45-P7373,0)</f>
        <v>14</v>
      </c>
      <c r="R7373" s="169">
        <f t="shared" si="238"/>
        <v>14.533333333333333</v>
      </c>
    </row>
    <row r="7374" spans="13:18" x14ac:dyDescent="0.2">
      <c r="M7374" s="168" t="s">
        <v>63</v>
      </c>
      <c r="N7374" s="14" t="s">
        <v>64</v>
      </c>
      <c r="O7374" s="167">
        <v>45367</v>
      </c>
      <c r="P7374" s="14">
        <v>-0.3</v>
      </c>
      <c r="Q7374" s="14">
        <f t="shared" si="239"/>
        <v>17.3</v>
      </c>
      <c r="R7374" s="169">
        <f t="shared" si="238"/>
        <v>14.266666666666666</v>
      </c>
    </row>
    <row r="7375" spans="13:18" x14ac:dyDescent="0.2">
      <c r="M7375" s="168" t="s">
        <v>63</v>
      </c>
      <c r="N7375" s="14" t="s">
        <v>64</v>
      </c>
      <c r="O7375" s="167">
        <v>45368</v>
      </c>
      <c r="P7375" s="14">
        <v>-3.2</v>
      </c>
      <c r="Q7375" s="14">
        <f t="shared" si="239"/>
        <v>20.2</v>
      </c>
      <c r="R7375" s="169">
        <f t="shared" ref="R7375:R7438" si="240">AVERAGE(Q7373:Q7375)</f>
        <v>17.166666666666668</v>
      </c>
    </row>
    <row r="7376" spans="13:18" x14ac:dyDescent="0.2">
      <c r="M7376" s="168" t="s">
        <v>63</v>
      </c>
      <c r="N7376" s="14" t="s">
        <v>64</v>
      </c>
      <c r="O7376" s="167">
        <v>45369</v>
      </c>
      <c r="P7376" s="14">
        <v>-2.4</v>
      </c>
      <c r="Q7376" s="14">
        <f t="shared" si="239"/>
        <v>19.399999999999999</v>
      </c>
      <c r="R7376" s="169">
        <f t="shared" si="240"/>
        <v>18.966666666666665</v>
      </c>
    </row>
    <row r="7377" spans="13:18" x14ac:dyDescent="0.2">
      <c r="M7377" s="168" t="s">
        <v>63</v>
      </c>
      <c r="N7377" s="14" t="s">
        <v>64</v>
      </c>
      <c r="O7377" s="167">
        <v>45370</v>
      </c>
      <c r="P7377" s="14">
        <v>0.1</v>
      </c>
      <c r="Q7377" s="14">
        <f t="shared" si="239"/>
        <v>16.899999999999999</v>
      </c>
      <c r="R7377" s="169">
        <f t="shared" si="240"/>
        <v>18.833333333333332</v>
      </c>
    </row>
    <row r="7378" spans="13:18" x14ac:dyDescent="0.2">
      <c r="M7378" s="168" t="s">
        <v>63</v>
      </c>
      <c r="N7378" s="14" t="s">
        <v>64</v>
      </c>
      <c r="O7378" s="167">
        <v>45371</v>
      </c>
      <c r="P7378" s="14">
        <v>1.4</v>
      </c>
      <c r="Q7378" s="14">
        <f t="shared" si="239"/>
        <v>15.6</v>
      </c>
      <c r="R7378" s="169">
        <f t="shared" si="240"/>
        <v>17.3</v>
      </c>
    </row>
    <row r="7379" spans="13:18" x14ac:dyDescent="0.2">
      <c r="M7379" s="168" t="s">
        <v>63</v>
      </c>
      <c r="N7379" s="14" t="s">
        <v>64</v>
      </c>
      <c r="O7379" s="167">
        <v>45372</v>
      </c>
      <c r="P7379" s="14">
        <v>2.1</v>
      </c>
      <c r="Q7379" s="14">
        <f t="shared" si="239"/>
        <v>14.9</v>
      </c>
      <c r="R7379" s="169">
        <f t="shared" si="240"/>
        <v>15.799999999999999</v>
      </c>
    </row>
    <row r="7380" spans="13:18" x14ac:dyDescent="0.2">
      <c r="M7380" s="168" t="s">
        <v>63</v>
      </c>
      <c r="N7380" s="14" t="s">
        <v>64</v>
      </c>
      <c r="O7380" s="167">
        <v>45373</v>
      </c>
      <c r="P7380" s="14">
        <v>3</v>
      </c>
      <c r="Q7380" s="14">
        <f t="shared" si="239"/>
        <v>14</v>
      </c>
      <c r="R7380" s="169">
        <f t="shared" si="240"/>
        <v>14.833333333333334</v>
      </c>
    </row>
    <row r="7381" spans="13:18" x14ac:dyDescent="0.2">
      <c r="M7381" s="168" t="s">
        <v>63</v>
      </c>
      <c r="N7381" s="14" t="s">
        <v>64</v>
      </c>
      <c r="O7381" s="167">
        <v>45374</v>
      </c>
      <c r="P7381" s="14">
        <v>3.2</v>
      </c>
      <c r="Q7381" s="14">
        <f t="shared" si="239"/>
        <v>13.8</v>
      </c>
      <c r="R7381" s="169">
        <f t="shared" si="240"/>
        <v>14.233333333333334</v>
      </c>
    </row>
    <row r="7382" spans="13:18" x14ac:dyDescent="0.2">
      <c r="M7382" s="168" t="s">
        <v>63</v>
      </c>
      <c r="N7382" s="14" t="s">
        <v>64</v>
      </c>
      <c r="O7382" s="167">
        <v>45375</v>
      </c>
      <c r="P7382" s="14">
        <v>2.1</v>
      </c>
      <c r="Q7382" s="14">
        <f t="shared" si="239"/>
        <v>14.9</v>
      </c>
      <c r="R7382" s="169">
        <f t="shared" si="240"/>
        <v>14.233333333333334</v>
      </c>
    </row>
    <row r="7383" spans="13:18" x14ac:dyDescent="0.2">
      <c r="M7383" s="168" t="s">
        <v>63</v>
      </c>
      <c r="N7383" s="14" t="s">
        <v>64</v>
      </c>
      <c r="O7383" s="167">
        <v>45376</v>
      </c>
      <c r="P7383" s="14">
        <v>0.8</v>
      </c>
      <c r="Q7383" s="14">
        <f t="shared" si="239"/>
        <v>16.2</v>
      </c>
      <c r="R7383" s="169">
        <f t="shared" si="240"/>
        <v>14.966666666666669</v>
      </c>
    </row>
    <row r="7384" spans="13:18" x14ac:dyDescent="0.2">
      <c r="M7384" s="168" t="s">
        <v>63</v>
      </c>
      <c r="N7384" s="14" t="s">
        <v>64</v>
      </c>
      <c r="O7384" s="167">
        <v>45377</v>
      </c>
      <c r="P7384" s="14">
        <v>0.6</v>
      </c>
      <c r="Q7384" s="14">
        <f t="shared" si="239"/>
        <v>16.399999999999999</v>
      </c>
      <c r="R7384" s="169">
        <f t="shared" si="240"/>
        <v>15.833333333333334</v>
      </c>
    </row>
    <row r="7385" spans="13:18" x14ac:dyDescent="0.2">
      <c r="M7385" s="168" t="s">
        <v>63</v>
      </c>
      <c r="N7385" s="14" t="s">
        <v>64</v>
      </c>
      <c r="O7385" s="167">
        <v>45378</v>
      </c>
      <c r="P7385" s="14">
        <v>2.5</v>
      </c>
      <c r="Q7385" s="14">
        <f t="shared" si="239"/>
        <v>14.5</v>
      </c>
      <c r="R7385" s="169">
        <f t="shared" si="240"/>
        <v>15.699999999999998</v>
      </c>
    </row>
    <row r="7386" spans="13:18" x14ac:dyDescent="0.2">
      <c r="M7386" s="168" t="s">
        <v>63</v>
      </c>
      <c r="N7386" s="14" t="s">
        <v>64</v>
      </c>
      <c r="O7386" s="167">
        <v>45379</v>
      </c>
      <c r="P7386" s="14">
        <v>5.3</v>
      </c>
      <c r="Q7386" s="14">
        <f t="shared" si="239"/>
        <v>11.7</v>
      </c>
      <c r="R7386" s="169">
        <f t="shared" si="240"/>
        <v>14.199999999999998</v>
      </c>
    </row>
    <row r="7387" spans="13:18" x14ac:dyDescent="0.2">
      <c r="M7387" s="168" t="s">
        <v>63</v>
      </c>
      <c r="N7387" s="14" t="s">
        <v>64</v>
      </c>
      <c r="O7387" s="167">
        <v>45380</v>
      </c>
      <c r="P7387" s="14">
        <v>4.8</v>
      </c>
      <c r="Q7387" s="14">
        <f t="shared" si="239"/>
        <v>12.2</v>
      </c>
      <c r="R7387" s="169">
        <f t="shared" si="240"/>
        <v>12.799999999999999</v>
      </c>
    </row>
    <row r="7388" spans="13:18" x14ac:dyDescent="0.2">
      <c r="M7388" s="168" t="s">
        <v>63</v>
      </c>
      <c r="N7388" s="14" t="s">
        <v>64</v>
      </c>
      <c r="O7388" s="167">
        <v>45381</v>
      </c>
      <c r="P7388" s="14">
        <v>5.3</v>
      </c>
      <c r="Q7388" s="14">
        <f t="shared" si="239"/>
        <v>11.7</v>
      </c>
      <c r="R7388" s="169">
        <f t="shared" si="240"/>
        <v>11.866666666666665</v>
      </c>
    </row>
    <row r="7389" spans="13:18" x14ac:dyDescent="0.2">
      <c r="M7389" s="168" t="s">
        <v>63</v>
      </c>
      <c r="N7389" s="14" t="s">
        <v>64</v>
      </c>
      <c r="O7389" s="167">
        <v>45382</v>
      </c>
      <c r="P7389" s="14">
        <v>4.4000000000000004</v>
      </c>
      <c r="Q7389" s="14">
        <f t="shared" si="239"/>
        <v>12.6</v>
      </c>
      <c r="R7389" s="169">
        <f t="shared" si="240"/>
        <v>12.166666666666666</v>
      </c>
    </row>
    <row r="7390" spans="13:18" x14ac:dyDescent="0.2">
      <c r="M7390" s="168" t="s">
        <v>63</v>
      </c>
      <c r="N7390" s="14" t="s">
        <v>64</v>
      </c>
      <c r="O7390" s="167">
        <v>45383</v>
      </c>
      <c r="P7390" s="14">
        <v>4.5999999999999996</v>
      </c>
      <c r="Q7390" s="14">
        <f t="shared" si="239"/>
        <v>12.4</v>
      </c>
      <c r="R7390" s="169">
        <f t="shared" si="240"/>
        <v>12.233333333333333</v>
      </c>
    </row>
    <row r="7391" spans="13:18" x14ac:dyDescent="0.2">
      <c r="M7391" s="168" t="s">
        <v>63</v>
      </c>
      <c r="N7391" s="14" t="s">
        <v>64</v>
      </c>
      <c r="O7391" s="167">
        <v>45384</v>
      </c>
      <c r="P7391" s="14">
        <v>1.2</v>
      </c>
      <c r="Q7391" s="14">
        <f t="shared" si="239"/>
        <v>15.8</v>
      </c>
      <c r="R7391" s="169">
        <f t="shared" si="240"/>
        <v>13.6</v>
      </c>
    </row>
    <row r="7392" spans="13:18" x14ac:dyDescent="0.2">
      <c r="M7392" s="168" t="s">
        <v>63</v>
      </c>
      <c r="N7392" s="14" t="s">
        <v>64</v>
      </c>
      <c r="O7392" s="167">
        <v>45385</v>
      </c>
      <c r="P7392" s="14">
        <v>-1.7</v>
      </c>
      <c r="Q7392" s="14">
        <f t="shared" si="239"/>
        <v>18.7</v>
      </c>
      <c r="R7392" s="169">
        <f t="shared" si="240"/>
        <v>15.633333333333335</v>
      </c>
    </row>
    <row r="7393" spans="13:18" x14ac:dyDescent="0.2">
      <c r="M7393" s="168" t="s">
        <v>63</v>
      </c>
      <c r="N7393" s="14" t="s">
        <v>64</v>
      </c>
      <c r="O7393" s="167">
        <v>45386</v>
      </c>
      <c r="P7393" s="14">
        <v>-3.4</v>
      </c>
      <c r="Q7393" s="14">
        <f t="shared" si="239"/>
        <v>20.399999999999999</v>
      </c>
      <c r="R7393" s="169">
        <f t="shared" si="240"/>
        <v>18.3</v>
      </c>
    </row>
    <row r="7394" spans="13:18" x14ac:dyDescent="0.2">
      <c r="M7394" s="168" t="s">
        <v>63</v>
      </c>
      <c r="N7394" s="14" t="s">
        <v>64</v>
      </c>
      <c r="O7394" s="167">
        <v>45387</v>
      </c>
      <c r="P7394" s="14">
        <v>-1.2</v>
      </c>
      <c r="Q7394" s="14">
        <f t="shared" si="239"/>
        <v>18.2</v>
      </c>
      <c r="R7394" s="169">
        <f t="shared" si="240"/>
        <v>19.099999999999998</v>
      </c>
    </row>
    <row r="7395" spans="13:18" x14ac:dyDescent="0.2">
      <c r="M7395" s="168" t="s">
        <v>63</v>
      </c>
      <c r="N7395" s="14" t="s">
        <v>64</v>
      </c>
      <c r="O7395" s="167">
        <v>45388</v>
      </c>
      <c r="P7395" s="14">
        <v>1.8</v>
      </c>
      <c r="Q7395" s="14">
        <f t="shared" si="239"/>
        <v>15.2</v>
      </c>
      <c r="R7395" s="169">
        <f t="shared" si="240"/>
        <v>17.933333333333334</v>
      </c>
    </row>
    <row r="7396" spans="13:18" x14ac:dyDescent="0.2">
      <c r="M7396" s="168" t="s">
        <v>63</v>
      </c>
      <c r="N7396" s="14" t="s">
        <v>64</v>
      </c>
      <c r="O7396" s="167">
        <v>45389</v>
      </c>
      <c r="P7396" s="14">
        <v>6.8</v>
      </c>
      <c r="Q7396" s="14">
        <f t="shared" si="239"/>
        <v>10.199999999999999</v>
      </c>
      <c r="R7396" s="169">
        <f t="shared" si="240"/>
        <v>14.533333333333331</v>
      </c>
    </row>
    <row r="7397" spans="13:18" x14ac:dyDescent="0.2">
      <c r="M7397" s="168" t="s">
        <v>63</v>
      </c>
      <c r="N7397" s="14" t="s">
        <v>64</v>
      </c>
      <c r="O7397" s="167">
        <v>45390</v>
      </c>
      <c r="P7397" s="14">
        <v>8.4</v>
      </c>
      <c r="Q7397" s="14">
        <f t="shared" si="239"/>
        <v>8.6</v>
      </c>
      <c r="R7397" s="169">
        <f t="shared" si="240"/>
        <v>11.333333333333334</v>
      </c>
    </row>
    <row r="7398" spans="13:18" x14ac:dyDescent="0.2">
      <c r="M7398" s="168" t="s">
        <v>63</v>
      </c>
      <c r="N7398" s="14" t="s">
        <v>64</v>
      </c>
      <c r="O7398" s="167">
        <v>45391</v>
      </c>
      <c r="P7398" s="14">
        <v>7.6</v>
      </c>
      <c r="Q7398" s="14">
        <f t="shared" si="239"/>
        <v>9.4</v>
      </c>
      <c r="R7398" s="169">
        <f t="shared" si="240"/>
        <v>9.3999999999999986</v>
      </c>
    </row>
    <row r="7399" spans="13:18" x14ac:dyDescent="0.2">
      <c r="M7399" s="168" t="s">
        <v>63</v>
      </c>
      <c r="N7399" s="14" t="s">
        <v>64</v>
      </c>
      <c r="O7399" s="167">
        <v>45392</v>
      </c>
      <c r="P7399" s="14">
        <v>7.3</v>
      </c>
      <c r="Q7399" s="14">
        <f t="shared" si="239"/>
        <v>9.6999999999999993</v>
      </c>
      <c r="R7399" s="169">
        <f t="shared" si="240"/>
        <v>9.2333333333333325</v>
      </c>
    </row>
    <row r="7400" spans="13:18" x14ac:dyDescent="0.2">
      <c r="M7400" s="168" t="s">
        <v>63</v>
      </c>
      <c r="N7400" s="14" t="s">
        <v>64</v>
      </c>
      <c r="O7400" s="167">
        <v>45393</v>
      </c>
      <c r="P7400" s="14">
        <v>7.3</v>
      </c>
      <c r="Q7400" s="14">
        <f t="shared" si="239"/>
        <v>9.6999999999999993</v>
      </c>
      <c r="R7400" s="169">
        <f t="shared" si="240"/>
        <v>9.6</v>
      </c>
    </row>
    <row r="7401" spans="13:18" x14ac:dyDescent="0.2">
      <c r="M7401" s="168" t="s">
        <v>63</v>
      </c>
      <c r="N7401" s="14" t="s">
        <v>64</v>
      </c>
      <c r="O7401" s="167">
        <v>45394</v>
      </c>
      <c r="P7401" s="14">
        <v>9.4</v>
      </c>
      <c r="Q7401" s="14">
        <f t="shared" si="239"/>
        <v>7.6</v>
      </c>
      <c r="R7401" s="169">
        <f t="shared" si="240"/>
        <v>9</v>
      </c>
    </row>
    <row r="7402" spans="13:18" x14ac:dyDescent="0.2">
      <c r="M7402" s="168" t="s">
        <v>63</v>
      </c>
      <c r="N7402" s="14" t="s">
        <v>64</v>
      </c>
      <c r="O7402" s="167">
        <v>45395</v>
      </c>
      <c r="P7402" s="14">
        <v>9.4</v>
      </c>
      <c r="Q7402" s="14">
        <f t="shared" si="239"/>
        <v>7.6</v>
      </c>
      <c r="R7402" s="169">
        <f t="shared" si="240"/>
        <v>8.2999999999999989</v>
      </c>
    </row>
    <row r="7403" spans="13:18" x14ac:dyDescent="0.2">
      <c r="M7403" s="168" t="s">
        <v>63</v>
      </c>
      <c r="N7403" s="14" t="s">
        <v>64</v>
      </c>
      <c r="O7403" s="167">
        <v>45396</v>
      </c>
      <c r="P7403" s="14">
        <v>4.5999999999999996</v>
      </c>
      <c r="Q7403" s="14">
        <f t="shared" si="239"/>
        <v>12.4</v>
      </c>
      <c r="R7403" s="169">
        <f t="shared" si="240"/>
        <v>9.2000000000000011</v>
      </c>
    </row>
    <row r="7404" spans="13:18" x14ac:dyDescent="0.2">
      <c r="M7404" s="168" t="s">
        <v>63</v>
      </c>
      <c r="N7404" s="14" t="s">
        <v>64</v>
      </c>
      <c r="O7404" s="167">
        <v>45397</v>
      </c>
      <c r="P7404" s="14">
        <v>3.5</v>
      </c>
      <c r="Q7404" s="14">
        <f t="shared" si="239"/>
        <v>13.5</v>
      </c>
      <c r="R7404" s="169">
        <f t="shared" si="240"/>
        <v>11.166666666666666</v>
      </c>
    </row>
    <row r="7405" spans="13:18" x14ac:dyDescent="0.2">
      <c r="M7405" s="168" t="s">
        <v>63</v>
      </c>
      <c r="N7405" s="14" t="s">
        <v>64</v>
      </c>
      <c r="O7405" s="167">
        <v>45398</v>
      </c>
      <c r="P7405" s="14">
        <v>3.5</v>
      </c>
      <c r="Q7405" s="14">
        <f t="shared" si="239"/>
        <v>13.5</v>
      </c>
      <c r="R7405" s="169">
        <f t="shared" si="240"/>
        <v>13.133333333333333</v>
      </c>
    </row>
    <row r="7406" spans="13:18" x14ac:dyDescent="0.2">
      <c r="M7406" s="168" t="s">
        <v>63</v>
      </c>
      <c r="N7406" s="14" t="s">
        <v>64</v>
      </c>
      <c r="O7406" s="167">
        <v>45399</v>
      </c>
      <c r="P7406" s="14">
        <v>2.2999999999999998</v>
      </c>
      <c r="Q7406" s="14">
        <f t="shared" si="239"/>
        <v>14.7</v>
      </c>
      <c r="R7406" s="169">
        <f t="shared" si="240"/>
        <v>13.9</v>
      </c>
    </row>
    <row r="7407" spans="13:18" x14ac:dyDescent="0.2">
      <c r="M7407" s="168" t="s">
        <v>63</v>
      </c>
      <c r="N7407" s="14" t="s">
        <v>64</v>
      </c>
      <c r="O7407" s="167">
        <v>45400</v>
      </c>
      <c r="P7407" s="14">
        <v>1.8</v>
      </c>
      <c r="Q7407" s="14">
        <f t="shared" si="239"/>
        <v>15.2</v>
      </c>
      <c r="R7407" s="169">
        <f t="shared" si="240"/>
        <v>14.466666666666667</v>
      </c>
    </row>
    <row r="7408" spans="13:18" x14ac:dyDescent="0.2">
      <c r="M7408" s="168" t="s">
        <v>63</v>
      </c>
      <c r="N7408" s="14" t="s">
        <v>64</v>
      </c>
      <c r="O7408" s="167">
        <v>45401</v>
      </c>
      <c r="P7408" s="14">
        <v>1.2</v>
      </c>
      <c r="Q7408" s="14">
        <f t="shared" si="239"/>
        <v>15.8</v>
      </c>
      <c r="R7408" s="169">
        <f t="shared" si="240"/>
        <v>15.233333333333334</v>
      </c>
    </row>
    <row r="7409" spans="13:18" x14ac:dyDescent="0.2">
      <c r="M7409" s="168" t="s">
        <v>63</v>
      </c>
      <c r="N7409" s="14" t="s">
        <v>64</v>
      </c>
      <c r="O7409" s="167">
        <v>45402</v>
      </c>
      <c r="P7409" s="14">
        <v>3.2</v>
      </c>
      <c r="Q7409" s="14">
        <f t="shared" si="239"/>
        <v>13.8</v>
      </c>
      <c r="R7409" s="169">
        <f t="shared" si="240"/>
        <v>14.933333333333332</v>
      </c>
    </row>
    <row r="7410" spans="13:18" x14ac:dyDescent="0.2">
      <c r="M7410" s="168" t="s">
        <v>63</v>
      </c>
      <c r="N7410" s="14" t="s">
        <v>64</v>
      </c>
      <c r="O7410" s="167">
        <v>45403</v>
      </c>
      <c r="P7410" s="14">
        <v>3.6</v>
      </c>
      <c r="Q7410" s="14">
        <f t="shared" si="239"/>
        <v>13.4</v>
      </c>
      <c r="R7410" s="169">
        <f t="shared" si="240"/>
        <v>14.333333333333334</v>
      </c>
    </row>
    <row r="7411" spans="13:18" x14ac:dyDescent="0.2">
      <c r="M7411" s="168" t="s">
        <v>63</v>
      </c>
      <c r="N7411" s="14" t="s">
        <v>64</v>
      </c>
      <c r="O7411" s="167">
        <v>45404</v>
      </c>
      <c r="P7411" s="14">
        <v>1.9</v>
      </c>
      <c r="Q7411" s="14">
        <f t="shared" si="239"/>
        <v>15.1</v>
      </c>
      <c r="R7411" s="169">
        <f t="shared" si="240"/>
        <v>14.100000000000001</v>
      </c>
    </row>
    <row r="7412" spans="13:18" x14ac:dyDescent="0.2">
      <c r="M7412" s="168" t="s">
        <v>63</v>
      </c>
      <c r="N7412" s="14" t="s">
        <v>64</v>
      </c>
      <c r="O7412" s="167">
        <v>45405</v>
      </c>
      <c r="P7412" s="14">
        <v>3.9</v>
      </c>
      <c r="Q7412" s="14">
        <f t="shared" si="239"/>
        <v>13.1</v>
      </c>
      <c r="R7412" s="169">
        <f t="shared" si="240"/>
        <v>13.866666666666667</v>
      </c>
    </row>
    <row r="7413" spans="13:18" x14ac:dyDescent="0.2">
      <c r="M7413" s="168" t="s">
        <v>63</v>
      </c>
      <c r="N7413" s="14" t="s">
        <v>64</v>
      </c>
      <c r="O7413" s="167">
        <v>45406</v>
      </c>
      <c r="P7413" s="14">
        <v>3.7</v>
      </c>
      <c r="Q7413" s="14">
        <f t="shared" si="239"/>
        <v>13.3</v>
      </c>
      <c r="R7413" s="169">
        <f t="shared" si="240"/>
        <v>13.833333333333334</v>
      </c>
    </row>
    <row r="7414" spans="13:18" x14ac:dyDescent="0.2">
      <c r="M7414" s="168" t="s">
        <v>63</v>
      </c>
      <c r="N7414" s="14" t="s">
        <v>64</v>
      </c>
      <c r="O7414" s="167">
        <v>45407</v>
      </c>
      <c r="P7414" s="14">
        <v>3.5</v>
      </c>
      <c r="Q7414" s="14">
        <f t="shared" si="239"/>
        <v>13.5</v>
      </c>
      <c r="R7414" s="169">
        <f t="shared" si="240"/>
        <v>13.299999999999999</v>
      </c>
    </row>
    <row r="7415" spans="13:18" x14ac:dyDescent="0.2">
      <c r="M7415" s="168" t="s">
        <v>63</v>
      </c>
      <c r="N7415" s="14" t="s">
        <v>64</v>
      </c>
      <c r="O7415" s="167">
        <v>45408</v>
      </c>
      <c r="P7415" s="14">
        <v>3.2</v>
      </c>
      <c r="Q7415" s="14">
        <f t="shared" si="239"/>
        <v>13.8</v>
      </c>
      <c r="R7415" s="169">
        <f t="shared" si="240"/>
        <v>13.533333333333333</v>
      </c>
    </row>
    <row r="7416" spans="13:18" x14ac:dyDescent="0.2">
      <c r="M7416" s="168" t="s">
        <v>63</v>
      </c>
      <c r="N7416" s="14" t="s">
        <v>64</v>
      </c>
      <c r="O7416" s="167">
        <v>45409</v>
      </c>
      <c r="P7416" s="14">
        <v>4.4000000000000004</v>
      </c>
      <c r="Q7416" s="14">
        <f t="shared" si="239"/>
        <v>12.6</v>
      </c>
      <c r="R7416" s="169">
        <f t="shared" si="240"/>
        <v>13.299999999999999</v>
      </c>
    </row>
    <row r="7417" spans="13:18" x14ac:dyDescent="0.2">
      <c r="M7417" s="168" t="s">
        <v>63</v>
      </c>
      <c r="N7417" s="14" t="s">
        <v>64</v>
      </c>
      <c r="O7417" s="167">
        <v>45410</v>
      </c>
      <c r="P7417" s="14">
        <v>3</v>
      </c>
      <c r="Q7417" s="14">
        <f t="shared" si="239"/>
        <v>14</v>
      </c>
      <c r="R7417" s="169">
        <f t="shared" si="240"/>
        <v>13.466666666666667</v>
      </c>
    </row>
    <row r="7418" spans="13:18" x14ac:dyDescent="0.2">
      <c r="M7418" s="168" t="s">
        <v>63</v>
      </c>
      <c r="N7418" s="14" t="s">
        <v>64</v>
      </c>
      <c r="O7418" s="167">
        <v>45411</v>
      </c>
      <c r="P7418" s="14">
        <v>7.7</v>
      </c>
      <c r="Q7418" s="14">
        <f t="shared" si="239"/>
        <v>9.3000000000000007</v>
      </c>
      <c r="R7418" s="169">
        <f t="shared" si="240"/>
        <v>11.966666666666669</v>
      </c>
    </row>
    <row r="7419" spans="13:18" x14ac:dyDescent="0.2">
      <c r="M7419" s="168" t="s">
        <v>63</v>
      </c>
      <c r="N7419" s="14" t="s">
        <v>64</v>
      </c>
      <c r="O7419" s="167">
        <v>45412</v>
      </c>
      <c r="P7419" s="14">
        <v>10</v>
      </c>
      <c r="Q7419" s="14">
        <f t="shared" si="239"/>
        <v>7</v>
      </c>
      <c r="R7419" s="169">
        <f t="shared" si="240"/>
        <v>10.1</v>
      </c>
    </row>
    <row r="7420" spans="13:18" x14ac:dyDescent="0.2">
      <c r="M7420" s="168" t="s">
        <v>63</v>
      </c>
      <c r="N7420" s="14" t="s">
        <v>64</v>
      </c>
      <c r="O7420" s="167">
        <v>45413</v>
      </c>
      <c r="P7420" s="14">
        <v>12.7</v>
      </c>
      <c r="Q7420" s="14">
        <f t="shared" si="239"/>
        <v>4.3000000000000007</v>
      </c>
      <c r="R7420" s="169">
        <f t="shared" si="240"/>
        <v>6.8666666666666671</v>
      </c>
    </row>
    <row r="7421" spans="13:18" x14ac:dyDescent="0.2">
      <c r="M7421" s="168" t="s">
        <v>63</v>
      </c>
      <c r="N7421" s="14" t="s">
        <v>64</v>
      </c>
      <c r="O7421" s="167">
        <v>45414</v>
      </c>
      <c r="P7421" s="14">
        <v>13.4</v>
      </c>
      <c r="Q7421" s="14">
        <f t="shared" si="239"/>
        <v>3.5999999999999996</v>
      </c>
      <c r="R7421" s="169">
        <f t="shared" si="240"/>
        <v>4.9666666666666668</v>
      </c>
    </row>
    <row r="7422" spans="13:18" x14ac:dyDescent="0.2">
      <c r="M7422" s="168" t="s">
        <v>63</v>
      </c>
      <c r="N7422" s="14" t="s">
        <v>64</v>
      </c>
      <c r="O7422" s="167">
        <v>45415</v>
      </c>
      <c r="P7422" s="14">
        <v>13.5</v>
      </c>
      <c r="Q7422" s="14">
        <f t="shared" si="239"/>
        <v>3.5</v>
      </c>
      <c r="R7422" s="169">
        <f t="shared" si="240"/>
        <v>3.8000000000000003</v>
      </c>
    </row>
    <row r="7423" spans="13:18" x14ac:dyDescent="0.2">
      <c r="M7423" s="168" t="s">
        <v>63</v>
      </c>
      <c r="N7423" s="14" t="s">
        <v>64</v>
      </c>
      <c r="O7423" s="167">
        <v>45416</v>
      </c>
      <c r="P7423" s="14">
        <v>14.4</v>
      </c>
      <c r="Q7423" s="14">
        <f t="shared" si="239"/>
        <v>2.5999999999999996</v>
      </c>
      <c r="R7423" s="169">
        <f t="shared" si="240"/>
        <v>3.2333333333333329</v>
      </c>
    </row>
    <row r="7424" spans="13:18" x14ac:dyDescent="0.2">
      <c r="M7424" s="168" t="s">
        <v>63</v>
      </c>
      <c r="N7424" s="14" t="s">
        <v>64</v>
      </c>
      <c r="O7424" s="167">
        <v>45417</v>
      </c>
      <c r="P7424" s="14">
        <v>12.8</v>
      </c>
      <c r="Q7424" s="14">
        <f t="shared" si="239"/>
        <v>4.1999999999999993</v>
      </c>
      <c r="R7424" s="169">
        <f t="shared" si="240"/>
        <v>3.4333333333333331</v>
      </c>
    </row>
    <row r="7425" spans="13:18" x14ac:dyDescent="0.2">
      <c r="M7425" s="168" t="s">
        <v>63</v>
      </c>
      <c r="N7425" s="14" t="s">
        <v>64</v>
      </c>
      <c r="O7425" s="167">
        <v>45418</v>
      </c>
      <c r="P7425" s="14">
        <v>7.2</v>
      </c>
      <c r="Q7425" s="14">
        <f t="shared" si="239"/>
        <v>9.8000000000000007</v>
      </c>
      <c r="R7425" s="169">
        <f t="shared" si="240"/>
        <v>5.5333333333333341</v>
      </c>
    </row>
    <row r="7426" spans="13:18" x14ac:dyDescent="0.2">
      <c r="M7426" s="168" t="s">
        <v>63</v>
      </c>
      <c r="N7426" s="14" t="s">
        <v>64</v>
      </c>
      <c r="O7426" s="167">
        <v>45419</v>
      </c>
      <c r="P7426" s="14">
        <v>9.8000000000000007</v>
      </c>
      <c r="Q7426" s="14">
        <f t="shared" si="239"/>
        <v>7.1999999999999993</v>
      </c>
      <c r="R7426" s="169">
        <f t="shared" si="240"/>
        <v>7.0666666666666664</v>
      </c>
    </row>
    <row r="7427" spans="13:18" x14ac:dyDescent="0.2">
      <c r="M7427" s="168" t="s">
        <v>63</v>
      </c>
      <c r="N7427" s="14" t="s">
        <v>64</v>
      </c>
      <c r="O7427" s="167">
        <v>45420</v>
      </c>
      <c r="P7427" s="14">
        <v>8.6999999999999993</v>
      </c>
      <c r="Q7427" s="14">
        <f t="shared" si="239"/>
        <v>8.3000000000000007</v>
      </c>
      <c r="R7427" s="169">
        <f t="shared" si="240"/>
        <v>8.4333333333333336</v>
      </c>
    </row>
    <row r="7428" spans="13:18" x14ac:dyDescent="0.2">
      <c r="M7428" s="168" t="s">
        <v>63</v>
      </c>
      <c r="N7428" s="14" t="s">
        <v>64</v>
      </c>
      <c r="O7428" s="167">
        <v>45421</v>
      </c>
      <c r="P7428" s="14">
        <v>9.6</v>
      </c>
      <c r="Q7428" s="14">
        <f t="shared" si="239"/>
        <v>7.4</v>
      </c>
      <c r="R7428" s="169">
        <f t="shared" si="240"/>
        <v>7.6333333333333329</v>
      </c>
    </row>
    <row r="7429" spans="13:18" x14ac:dyDescent="0.2">
      <c r="M7429" s="168" t="s">
        <v>63</v>
      </c>
      <c r="N7429" s="14" t="s">
        <v>64</v>
      </c>
      <c r="O7429" s="167">
        <v>45422</v>
      </c>
      <c r="P7429" s="14">
        <v>9.3000000000000007</v>
      </c>
      <c r="Q7429" s="14">
        <f t="shared" si="239"/>
        <v>7.6999999999999993</v>
      </c>
      <c r="R7429" s="169">
        <f t="shared" si="240"/>
        <v>7.8</v>
      </c>
    </row>
    <row r="7430" spans="13:18" x14ac:dyDescent="0.2">
      <c r="M7430" s="168" t="s">
        <v>63</v>
      </c>
      <c r="N7430" s="14" t="s">
        <v>64</v>
      </c>
      <c r="O7430" s="167">
        <v>45423</v>
      </c>
      <c r="P7430" s="14">
        <v>13.3</v>
      </c>
      <c r="Q7430" s="14">
        <f t="shared" si="239"/>
        <v>3.6999999999999993</v>
      </c>
      <c r="R7430" s="169">
        <f t="shared" si="240"/>
        <v>6.2666666666666657</v>
      </c>
    </row>
    <row r="7431" spans="13:18" x14ac:dyDescent="0.2">
      <c r="M7431" s="168" t="s">
        <v>63</v>
      </c>
      <c r="N7431" s="14" t="s">
        <v>64</v>
      </c>
      <c r="O7431" s="167">
        <v>45424</v>
      </c>
      <c r="P7431" s="14">
        <v>15.8</v>
      </c>
      <c r="Q7431" s="14">
        <f t="shared" si="239"/>
        <v>1.1999999999999993</v>
      </c>
      <c r="R7431" s="169">
        <f t="shared" si="240"/>
        <v>4.1999999999999993</v>
      </c>
    </row>
    <row r="7432" spans="13:18" x14ac:dyDescent="0.2">
      <c r="M7432" s="168" t="s">
        <v>63</v>
      </c>
      <c r="N7432" s="14" t="s">
        <v>64</v>
      </c>
      <c r="O7432" s="167">
        <v>45425</v>
      </c>
      <c r="P7432" s="14">
        <v>16</v>
      </c>
      <c r="Q7432" s="14">
        <f t="shared" si="239"/>
        <v>1</v>
      </c>
      <c r="R7432" s="169">
        <f t="shared" si="240"/>
        <v>1.9666666666666661</v>
      </c>
    </row>
    <row r="7433" spans="13:18" x14ac:dyDescent="0.2">
      <c r="M7433" s="168" t="s">
        <v>63</v>
      </c>
      <c r="N7433" s="14" t="s">
        <v>64</v>
      </c>
      <c r="O7433" s="167">
        <v>45426</v>
      </c>
      <c r="P7433" s="14">
        <v>16.399999999999999</v>
      </c>
      <c r="Q7433" s="14">
        <f t="shared" si="239"/>
        <v>0.60000000000000142</v>
      </c>
      <c r="R7433" s="169">
        <f t="shared" si="240"/>
        <v>0.93333333333333357</v>
      </c>
    </row>
    <row r="7434" spans="13:18" x14ac:dyDescent="0.2">
      <c r="M7434" s="168" t="s">
        <v>63</v>
      </c>
      <c r="N7434" s="14" t="s">
        <v>64</v>
      </c>
      <c r="O7434" s="167">
        <v>45427</v>
      </c>
      <c r="P7434" s="14">
        <v>17.399999999999999</v>
      </c>
      <c r="Q7434" s="14">
        <f t="shared" si="239"/>
        <v>0</v>
      </c>
      <c r="R7434" s="169">
        <f t="shared" si="240"/>
        <v>0.53333333333333377</v>
      </c>
    </row>
    <row r="7435" spans="13:18" x14ac:dyDescent="0.2">
      <c r="M7435" s="168" t="s">
        <v>63</v>
      </c>
      <c r="N7435" s="14" t="s">
        <v>64</v>
      </c>
      <c r="O7435" s="167">
        <v>45428</v>
      </c>
      <c r="P7435" s="14">
        <v>16.8</v>
      </c>
      <c r="Q7435" s="14">
        <f t="shared" si="239"/>
        <v>0.19999999999999929</v>
      </c>
      <c r="R7435" s="169">
        <f t="shared" si="240"/>
        <v>0.26666666666666689</v>
      </c>
    </row>
    <row r="7436" spans="13:18" x14ac:dyDescent="0.2">
      <c r="M7436" s="168" t="s">
        <v>63</v>
      </c>
      <c r="N7436" s="14" t="s">
        <v>64</v>
      </c>
      <c r="O7436" s="167">
        <v>45429</v>
      </c>
      <c r="P7436" s="14">
        <v>15.6</v>
      </c>
      <c r="Q7436" s="14">
        <f t="shared" si="239"/>
        <v>1.4000000000000004</v>
      </c>
      <c r="R7436" s="169">
        <f t="shared" si="240"/>
        <v>0.53333333333333321</v>
      </c>
    </row>
    <row r="7437" spans="13:18" x14ac:dyDescent="0.2">
      <c r="M7437" s="168" t="s">
        <v>63</v>
      </c>
      <c r="N7437" s="14" t="s">
        <v>64</v>
      </c>
      <c r="O7437" s="167">
        <v>45430</v>
      </c>
      <c r="P7437" s="14">
        <v>16.8</v>
      </c>
      <c r="Q7437" s="14">
        <f t="shared" ref="Q7437:Q7500" si="241">IF($D$45&gt;P7437,$D$45-P7437,0)</f>
        <v>0.19999999999999929</v>
      </c>
      <c r="R7437" s="169">
        <f t="shared" si="240"/>
        <v>0.59999999999999964</v>
      </c>
    </row>
    <row r="7438" spans="13:18" x14ac:dyDescent="0.2">
      <c r="M7438" s="168" t="s">
        <v>63</v>
      </c>
      <c r="N7438" s="14" t="s">
        <v>64</v>
      </c>
      <c r="O7438" s="167">
        <v>45431</v>
      </c>
      <c r="P7438" s="14">
        <v>16.7</v>
      </c>
      <c r="Q7438" s="14">
        <f t="shared" si="241"/>
        <v>0.30000000000000071</v>
      </c>
      <c r="R7438" s="169">
        <f t="shared" si="240"/>
        <v>0.63333333333333341</v>
      </c>
    </row>
    <row r="7439" spans="13:18" x14ac:dyDescent="0.2">
      <c r="M7439" s="168" t="s">
        <v>63</v>
      </c>
      <c r="N7439" s="14" t="s">
        <v>64</v>
      </c>
      <c r="O7439" s="167">
        <v>45432</v>
      </c>
      <c r="P7439" s="14">
        <v>13.3</v>
      </c>
      <c r="Q7439" s="14">
        <f t="shared" si="241"/>
        <v>3.6999999999999993</v>
      </c>
      <c r="R7439" s="169">
        <f t="shared" ref="R7439:R7502" si="242">AVERAGE(Q7437:Q7439)</f>
        <v>1.3999999999999997</v>
      </c>
    </row>
    <row r="7440" spans="13:18" x14ac:dyDescent="0.2">
      <c r="M7440" s="168" t="s">
        <v>63</v>
      </c>
      <c r="N7440" s="14" t="s">
        <v>64</v>
      </c>
      <c r="O7440" s="167">
        <v>45433</v>
      </c>
      <c r="P7440" s="14">
        <v>15.6</v>
      </c>
      <c r="Q7440" s="14">
        <f t="shared" si="241"/>
        <v>1.4000000000000004</v>
      </c>
      <c r="R7440" s="169">
        <f t="shared" si="242"/>
        <v>1.8</v>
      </c>
    </row>
    <row r="7441" spans="13:18" x14ac:dyDescent="0.2">
      <c r="M7441" s="168" t="s">
        <v>63</v>
      </c>
      <c r="N7441" s="14" t="s">
        <v>64</v>
      </c>
      <c r="O7441" s="167">
        <v>45434</v>
      </c>
      <c r="P7441" s="14">
        <v>17</v>
      </c>
      <c r="Q7441" s="14">
        <f t="shared" si="241"/>
        <v>0</v>
      </c>
      <c r="R7441" s="169">
        <f t="shared" si="242"/>
        <v>1.7</v>
      </c>
    </row>
    <row r="7442" spans="13:18" x14ac:dyDescent="0.2">
      <c r="M7442" s="168" t="s">
        <v>63</v>
      </c>
      <c r="N7442" s="14" t="s">
        <v>64</v>
      </c>
      <c r="O7442" s="167">
        <v>45435</v>
      </c>
      <c r="P7442" s="14">
        <v>19.399999999999999</v>
      </c>
      <c r="Q7442" s="14">
        <f t="shared" si="241"/>
        <v>0</v>
      </c>
      <c r="R7442" s="169">
        <f t="shared" si="242"/>
        <v>0.46666666666666679</v>
      </c>
    </row>
    <row r="7443" spans="13:18" x14ac:dyDescent="0.2">
      <c r="M7443" s="168" t="s">
        <v>63</v>
      </c>
      <c r="N7443" s="14" t="s">
        <v>64</v>
      </c>
      <c r="O7443" s="167">
        <v>45436</v>
      </c>
      <c r="P7443" s="14">
        <v>18.600000000000001</v>
      </c>
      <c r="Q7443" s="14">
        <f t="shared" si="241"/>
        <v>0</v>
      </c>
      <c r="R7443" s="169">
        <f t="shared" si="242"/>
        <v>0</v>
      </c>
    </row>
    <row r="7444" spans="13:18" x14ac:dyDescent="0.2">
      <c r="M7444" s="168" t="s">
        <v>63</v>
      </c>
      <c r="N7444" s="14" t="s">
        <v>64</v>
      </c>
      <c r="O7444" s="167">
        <v>45437</v>
      </c>
      <c r="P7444" s="14">
        <v>19.399999999999999</v>
      </c>
      <c r="Q7444" s="14">
        <f t="shared" si="241"/>
        <v>0</v>
      </c>
      <c r="R7444" s="169">
        <f t="shared" si="242"/>
        <v>0</v>
      </c>
    </row>
    <row r="7445" spans="13:18" x14ac:dyDescent="0.2">
      <c r="M7445" s="168" t="s">
        <v>63</v>
      </c>
      <c r="N7445" s="14" t="s">
        <v>64</v>
      </c>
      <c r="O7445" s="167">
        <v>45438</v>
      </c>
      <c r="P7445" s="14">
        <v>20.8</v>
      </c>
      <c r="Q7445" s="14">
        <f t="shared" si="241"/>
        <v>0</v>
      </c>
      <c r="R7445" s="169">
        <f t="shared" si="242"/>
        <v>0</v>
      </c>
    </row>
    <row r="7446" spans="13:18" x14ac:dyDescent="0.2">
      <c r="M7446" s="168" t="s">
        <v>63</v>
      </c>
      <c r="N7446" s="14" t="s">
        <v>64</v>
      </c>
      <c r="O7446" s="167">
        <v>45439</v>
      </c>
      <c r="P7446" s="14">
        <v>17.100000000000001</v>
      </c>
      <c r="Q7446" s="14">
        <f t="shared" si="241"/>
        <v>0</v>
      </c>
      <c r="R7446" s="169">
        <f t="shared" si="242"/>
        <v>0</v>
      </c>
    </row>
    <row r="7447" spans="13:18" x14ac:dyDescent="0.2">
      <c r="M7447" s="168" t="s">
        <v>63</v>
      </c>
      <c r="N7447" s="14" t="s">
        <v>64</v>
      </c>
      <c r="O7447" s="167">
        <v>45440</v>
      </c>
      <c r="P7447" s="14">
        <v>17.399999999999999</v>
      </c>
      <c r="Q7447" s="14">
        <f t="shared" si="241"/>
        <v>0</v>
      </c>
      <c r="R7447" s="169">
        <f t="shared" si="242"/>
        <v>0</v>
      </c>
    </row>
    <row r="7448" spans="13:18" x14ac:dyDescent="0.2">
      <c r="M7448" s="168" t="s">
        <v>63</v>
      </c>
      <c r="N7448" s="14" t="s">
        <v>64</v>
      </c>
      <c r="O7448" s="167">
        <v>45441</v>
      </c>
      <c r="P7448" s="14">
        <v>14.2</v>
      </c>
      <c r="Q7448" s="14">
        <f t="shared" si="241"/>
        <v>2.8000000000000007</v>
      </c>
      <c r="R7448" s="169">
        <f t="shared" si="242"/>
        <v>0.93333333333333357</v>
      </c>
    </row>
    <row r="7449" spans="13:18" x14ac:dyDescent="0.2">
      <c r="M7449" s="168" t="s">
        <v>63</v>
      </c>
      <c r="N7449" s="14" t="s">
        <v>64</v>
      </c>
      <c r="O7449" s="167">
        <v>45442</v>
      </c>
      <c r="P7449" s="14">
        <v>15.9</v>
      </c>
      <c r="Q7449" s="14">
        <f t="shared" si="241"/>
        <v>1.0999999999999996</v>
      </c>
      <c r="R7449" s="169">
        <f t="shared" si="242"/>
        <v>1.3</v>
      </c>
    </row>
    <row r="7450" spans="13:18" x14ac:dyDescent="0.2">
      <c r="M7450" s="168" t="s">
        <v>63</v>
      </c>
      <c r="N7450" s="14" t="s">
        <v>64</v>
      </c>
      <c r="O7450" s="167">
        <v>45443</v>
      </c>
      <c r="P7450" s="14">
        <v>18.8</v>
      </c>
      <c r="Q7450" s="14">
        <f t="shared" si="241"/>
        <v>0</v>
      </c>
      <c r="R7450" s="169">
        <f t="shared" si="242"/>
        <v>1.3</v>
      </c>
    </row>
    <row r="7451" spans="13:18" x14ac:dyDescent="0.2">
      <c r="M7451" s="168" t="s">
        <v>63</v>
      </c>
      <c r="N7451" s="14" t="s">
        <v>64</v>
      </c>
      <c r="O7451" s="167">
        <v>45444</v>
      </c>
      <c r="P7451" s="14">
        <v>19.399999999999999</v>
      </c>
      <c r="Q7451" s="14">
        <f t="shared" si="241"/>
        <v>0</v>
      </c>
      <c r="R7451" s="169">
        <f t="shared" si="242"/>
        <v>0.36666666666666653</v>
      </c>
    </row>
    <row r="7452" spans="13:18" x14ac:dyDescent="0.2">
      <c r="M7452" s="168" t="s">
        <v>63</v>
      </c>
      <c r="N7452" s="14" t="s">
        <v>64</v>
      </c>
      <c r="O7452" s="167">
        <v>45445</v>
      </c>
      <c r="P7452" s="14">
        <v>19.600000000000001</v>
      </c>
      <c r="Q7452" s="14">
        <f t="shared" si="241"/>
        <v>0</v>
      </c>
      <c r="R7452" s="169">
        <f t="shared" si="242"/>
        <v>0</v>
      </c>
    </row>
    <row r="7453" spans="13:18" x14ac:dyDescent="0.2">
      <c r="M7453" s="168" t="s">
        <v>63</v>
      </c>
      <c r="N7453" s="14" t="s">
        <v>64</v>
      </c>
      <c r="O7453" s="167">
        <v>45446</v>
      </c>
      <c r="P7453" s="14">
        <v>18.3</v>
      </c>
      <c r="Q7453" s="14">
        <f t="shared" si="241"/>
        <v>0</v>
      </c>
      <c r="R7453" s="169">
        <f t="shared" si="242"/>
        <v>0</v>
      </c>
    </row>
    <row r="7454" spans="13:18" x14ac:dyDescent="0.2">
      <c r="M7454" s="168" t="s">
        <v>63</v>
      </c>
      <c r="N7454" s="14" t="s">
        <v>64</v>
      </c>
      <c r="O7454" s="167">
        <v>45447</v>
      </c>
      <c r="P7454" s="14">
        <v>14.3</v>
      </c>
      <c r="Q7454" s="14">
        <f t="shared" si="241"/>
        <v>2.6999999999999993</v>
      </c>
      <c r="R7454" s="169">
        <f t="shared" si="242"/>
        <v>0.8999999999999998</v>
      </c>
    </row>
    <row r="7455" spans="13:18" x14ac:dyDescent="0.2">
      <c r="M7455" s="168" t="s">
        <v>63</v>
      </c>
      <c r="N7455" s="14" t="s">
        <v>64</v>
      </c>
      <c r="O7455" s="167">
        <v>45448</v>
      </c>
      <c r="P7455" s="14">
        <v>12.4</v>
      </c>
      <c r="Q7455" s="14">
        <f t="shared" si="241"/>
        <v>4.5999999999999996</v>
      </c>
      <c r="R7455" s="169">
        <f t="shared" si="242"/>
        <v>2.4333333333333331</v>
      </c>
    </row>
    <row r="7456" spans="13:18" x14ac:dyDescent="0.2">
      <c r="M7456" s="168" t="s">
        <v>63</v>
      </c>
      <c r="N7456" s="14" t="s">
        <v>64</v>
      </c>
      <c r="O7456" s="167">
        <v>45449</v>
      </c>
      <c r="P7456" s="14">
        <v>11.1</v>
      </c>
      <c r="Q7456" s="14">
        <f t="shared" si="241"/>
        <v>5.9</v>
      </c>
      <c r="R7456" s="169">
        <f t="shared" si="242"/>
        <v>4.3999999999999995</v>
      </c>
    </row>
    <row r="7457" spans="13:18" x14ac:dyDescent="0.2">
      <c r="M7457" s="168" t="s">
        <v>63</v>
      </c>
      <c r="N7457" s="14" t="s">
        <v>64</v>
      </c>
      <c r="O7457" s="167">
        <v>45450</v>
      </c>
      <c r="P7457" s="14">
        <v>11.6</v>
      </c>
      <c r="Q7457" s="14">
        <f t="shared" si="241"/>
        <v>5.4</v>
      </c>
      <c r="R7457" s="169">
        <f t="shared" si="242"/>
        <v>5.3</v>
      </c>
    </row>
    <row r="7458" spans="13:18" x14ac:dyDescent="0.2">
      <c r="M7458" s="168" t="s">
        <v>63</v>
      </c>
      <c r="N7458" s="14" t="s">
        <v>64</v>
      </c>
      <c r="O7458" s="167">
        <v>45451</v>
      </c>
      <c r="P7458" s="14">
        <v>9.3000000000000007</v>
      </c>
      <c r="Q7458" s="14">
        <f t="shared" si="241"/>
        <v>7.6999999999999993</v>
      </c>
      <c r="R7458" s="169">
        <f t="shared" si="242"/>
        <v>6.333333333333333</v>
      </c>
    </row>
    <row r="7459" spans="13:18" x14ac:dyDescent="0.2">
      <c r="M7459" s="168" t="s">
        <v>63</v>
      </c>
      <c r="N7459" s="14" t="s">
        <v>64</v>
      </c>
      <c r="O7459" s="167">
        <v>45452</v>
      </c>
      <c r="P7459" s="14">
        <v>9.1</v>
      </c>
      <c r="Q7459" s="14">
        <f t="shared" si="241"/>
        <v>7.9</v>
      </c>
      <c r="R7459" s="169">
        <f t="shared" si="242"/>
        <v>7</v>
      </c>
    </row>
    <row r="7460" spans="13:18" x14ac:dyDescent="0.2">
      <c r="M7460" s="168" t="s">
        <v>63</v>
      </c>
      <c r="N7460" s="14" t="s">
        <v>64</v>
      </c>
      <c r="O7460" s="167">
        <v>45453</v>
      </c>
      <c r="P7460" s="14">
        <v>9.6</v>
      </c>
      <c r="Q7460" s="14">
        <f t="shared" si="241"/>
        <v>7.4</v>
      </c>
      <c r="R7460" s="169">
        <f t="shared" si="242"/>
        <v>7.666666666666667</v>
      </c>
    </row>
    <row r="7461" spans="13:18" x14ac:dyDescent="0.2">
      <c r="M7461" s="168" t="s">
        <v>63</v>
      </c>
      <c r="N7461" s="14" t="s">
        <v>64</v>
      </c>
      <c r="O7461" s="167">
        <v>45454</v>
      </c>
      <c r="P7461" s="14">
        <v>12.6</v>
      </c>
      <c r="Q7461" s="14">
        <f t="shared" si="241"/>
        <v>4.4000000000000004</v>
      </c>
      <c r="R7461" s="169">
        <f t="shared" si="242"/>
        <v>6.5666666666666673</v>
      </c>
    </row>
    <row r="7462" spans="13:18" x14ac:dyDescent="0.2">
      <c r="M7462" s="168" t="s">
        <v>63</v>
      </c>
      <c r="N7462" s="14" t="s">
        <v>64</v>
      </c>
      <c r="O7462" s="167">
        <v>45455</v>
      </c>
      <c r="P7462" s="14">
        <v>12.1</v>
      </c>
      <c r="Q7462" s="14">
        <f t="shared" si="241"/>
        <v>4.9000000000000004</v>
      </c>
      <c r="R7462" s="169">
        <f t="shared" si="242"/>
        <v>5.5666666666666673</v>
      </c>
    </row>
    <row r="7463" spans="13:18" x14ac:dyDescent="0.2">
      <c r="M7463" s="168" t="s">
        <v>63</v>
      </c>
      <c r="N7463" s="14" t="s">
        <v>64</v>
      </c>
      <c r="O7463" s="167">
        <v>45456</v>
      </c>
      <c r="P7463" s="14">
        <v>11.8</v>
      </c>
      <c r="Q7463" s="14">
        <f t="shared" si="241"/>
        <v>5.1999999999999993</v>
      </c>
      <c r="R7463" s="169">
        <f t="shared" si="242"/>
        <v>4.833333333333333</v>
      </c>
    </row>
    <row r="7464" spans="13:18" x14ac:dyDescent="0.2">
      <c r="M7464" s="168" t="s">
        <v>63</v>
      </c>
      <c r="N7464" s="14" t="s">
        <v>64</v>
      </c>
      <c r="O7464" s="167">
        <v>45457</v>
      </c>
      <c r="P7464" s="14">
        <v>11.4</v>
      </c>
      <c r="Q7464" s="14">
        <f t="shared" si="241"/>
        <v>5.6</v>
      </c>
      <c r="R7464" s="169">
        <f t="shared" si="242"/>
        <v>5.2333333333333334</v>
      </c>
    </row>
    <row r="7465" spans="13:18" x14ac:dyDescent="0.2">
      <c r="M7465" s="168" t="s">
        <v>63</v>
      </c>
      <c r="N7465" s="14" t="s">
        <v>64</v>
      </c>
      <c r="O7465" s="167">
        <v>45458</v>
      </c>
      <c r="P7465" s="14">
        <v>13.3</v>
      </c>
      <c r="Q7465" s="14">
        <f t="shared" si="241"/>
        <v>3.6999999999999993</v>
      </c>
      <c r="R7465" s="169">
        <f t="shared" si="242"/>
        <v>4.833333333333333</v>
      </c>
    </row>
    <row r="7466" spans="13:18" x14ac:dyDescent="0.2">
      <c r="M7466" s="168" t="s">
        <v>63</v>
      </c>
      <c r="N7466" s="14" t="s">
        <v>64</v>
      </c>
      <c r="O7466" s="167">
        <v>45459</v>
      </c>
      <c r="P7466" s="14">
        <v>13.3</v>
      </c>
      <c r="Q7466" s="14">
        <f t="shared" si="241"/>
        <v>3.6999999999999993</v>
      </c>
      <c r="R7466" s="169">
        <f t="shared" si="242"/>
        <v>4.333333333333333</v>
      </c>
    </row>
    <row r="7467" spans="13:18" x14ac:dyDescent="0.2">
      <c r="M7467" s="168" t="s">
        <v>63</v>
      </c>
      <c r="N7467" s="14" t="s">
        <v>64</v>
      </c>
      <c r="O7467" s="167">
        <v>45460</v>
      </c>
      <c r="P7467" s="14">
        <v>14.5</v>
      </c>
      <c r="Q7467" s="14">
        <f t="shared" si="241"/>
        <v>2.5</v>
      </c>
      <c r="R7467" s="169">
        <f t="shared" si="242"/>
        <v>3.2999999999999994</v>
      </c>
    </row>
    <row r="7468" spans="13:18" x14ac:dyDescent="0.2">
      <c r="M7468" s="168" t="s">
        <v>63</v>
      </c>
      <c r="N7468" s="14" t="s">
        <v>64</v>
      </c>
      <c r="O7468" s="167">
        <v>45461</v>
      </c>
      <c r="P7468" s="14">
        <v>12.9</v>
      </c>
      <c r="Q7468" s="14">
        <f t="shared" si="241"/>
        <v>4.0999999999999996</v>
      </c>
      <c r="R7468" s="169">
        <f t="shared" si="242"/>
        <v>3.4333333333333331</v>
      </c>
    </row>
    <row r="7469" spans="13:18" x14ac:dyDescent="0.2">
      <c r="M7469" s="168" t="s">
        <v>63</v>
      </c>
      <c r="N7469" s="14" t="s">
        <v>64</v>
      </c>
      <c r="O7469" s="167">
        <v>45462</v>
      </c>
      <c r="P7469" s="14">
        <v>14</v>
      </c>
      <c r="Q7469" s="14">
        <f t="shared" si="241"/>
        <v>3</v>
      </c>
      <c r="R7469" s="169">
        <f t="shared" si="242"/>
        <v>3.1999999999999997</v>
      </c>
    </row>
    <row r="7470" spans="13:18" x14ac:dyDescent="0.2">
      <c r="M7470" s="168" t="s">
        <v>63</v>
      </c>
      <c r="N7470" s="14" t="s">
        <v>64</v>
      </c>
      <c r="O7470" s="167">
        <v>45463</v>
      </c>
      <c r="P7470" s="14">
        <v>16.3</v>
      </c>
      <c r="Q7470" s="14">
        <f t="shared" si="241"/>
        <v>0.69999999999999929</v>
      </c>
      <c r="R7470" s="169">
        <f t="shared" si="242"/>
        <v>2.5999999999999996</v>
      </c>
    </row>
    <row r="7471" spans="13:18" x14ac:dyDescent="0.2">
      <c r="M7471" s="168" t="s">
        <v>63</v>
      </c>
      <c r="N7471" s="14" t="s">
        <v>64</v>
      </c>
      <c r="O7471" s="167">
        <v>45464</v>
      </c>
      <c r="P7471" s="14">
        <v>16.100000000000001</v>
      </c>
      <c r="Q7471" s="14">
        <f t="shared" si="241"/>
        <v>0.89999999999999858</v>
      </c>
      <c r="R7471" s="169">
        <f t="shared" si="242"/>
        <v>1.5333333333333325</v>
      </c>
    </row>
    <row r="7472" spans="13:18" x14ac:dyDescent="0.2">
      <c r="M7472" s="168" t="s">
        <v>63</v>
      </c>
      <c r="N7472" s="14" t="s">
        <v>64</v>
      </c>
      <c r="O7472" s="167">
        <v>45465</v>
      </c>
      <c r="P7472" s="14">
        <v>14.7</v>
      </c>
      <c r="Q7472" s="14">
        <f t="shared" si="241"/>
        <v>2.3000000000000007</v>
      </c>
      <c r="R7472" s="169">
        <f t="shared" si="242"/>
        <v>1.2999999999999996</v>
      </c>
    </row>
    <row r="7473" spans="13:18" x14ac:dyDescent="0.2">
      <c r="M7473" s="168" t="s">
        <v>63</v>
      </c>
      <c r="N7473" s="14" t="s">
        <v>64</v>
      </c>
      <c r="O7473" s="167">
        <v>45466</v>
      </c>
      <c r="P7473" s="14">
        <v>15.8</v>
      </c>
      <c r="Q7473" s="14">
        <f t="shared" si="241"/>
        <v>1.1999999999999993</v>
      </c>
      <c r="R7473" s="169">
        <f t="shared" si="242"/>
        <v>1.4666666666666661</v>
      </c>
    </row>
    <row r="7474" spans="13:18" x14ac:dyDescent="0.2">
      <c r="M7474" s="168" t="s">
        <v>63</v>
      </c>
      <c r="N7474" s="14" t="s">
        <v>64</v>
      </c>
      <c r="O7474" s="167">
        <v>45467</v>
      </c>
      <c r="P7474" s="14">
        <v>18.899999999999999</v>
      </c>
      <c r="Q7474" s="14">
        <f t="shared" si="241"/>
        <v>0</v>
      </c>
      <c r="R7474" s="169">
        <f t="shared" si="242"/>
        <v>1.1666666666666667</v>
      </c>
    </row>
    <row r="7475" spans="13:18" x14ac:dyDescent="0.2">
      <c r="M7475" s="168" t="s">
        <v>63</v>
      </c>
      <c r="N7475" s="14" t="s">
        <v>64</v>
      </c>
      <c r="O7475" s="167">
        <v>45468</v>
      </c>
      <c r="P7475" s="14">
        <v>19.8</v>
      </c>
      <c r="Q7475" s="14">
        <f t="shared" si="241"/>
        <v>0</v>
      </c>
      <c r="R7475" s="169">
        <f t="shared" si="242"/>
        <v>0.39999999999999974</v>
      </c>
    </row>
    <row r="7476" spans="13:18" x14ac:dyDescent="0.2">
      <c r="M7476" s="168" t="s">
        <v>63</v>
      </c>
      <c r="N7476" s="14" t="s">
        <v>64</v>
      </c>
      <c r="O7476" s="167">
        <v>45469</v>
      </c>
      <c r="P7476" s="14">
        <v>19.7</v>
      </c>
      <c r="Q7476" s="14">
        <f t="shared" si="241"/>
        <v>0</v>
      </c>
      <c r="R7476" s="169">
        <f t="shared" si="242"/>
        <v>0</v>
      </c>
    </row>
    <row r="7477" spans="13:18" x14ac:dyDescent="0.2">
      <c r="M7477" s="168" t="s">
        <v>63</v>
      </c>
      <c r="N7477" s="14" t="s">
        <v>64</v>
      </c>
      <c r="O7477" s="167">
        <v>45470</v>
      </c>
      <c r="P7477" s="14">
        <v>22.3</v>
      </c>
      <c r="Q7477" s="14">
        <f t="shared" si="241"/>
        <v>0</v>
      </c>
      <c r="R7477" s="169">
        <f t="shared" si="242"/>
        <v>0</v>
      </c>
    </row>
    <row r="7478" spans="13:18" x14ac:dyDescent="0.2">
      <c r="M7478" s="168" t="s">
        <v>63</v>
      </c>
      <c r="N7478" s="14" t="s">
        <v>64</v>
      </c>
      <c r="O7478" s="167">
        <v>45471</v>
      </c>
      <c r="P7478" s="14">
        <v>19</v>
      </c>
      <c r="Q7478" s="14">
        <f t="shared" si="241"/>
        <v>0</v>
      </c>
      <c r="R7478" s="169">
        <f t="shared" si="242"/>
        <v>0</v>
      </c>
    </row>
    <row r="7479" spans="13:18" x14ac:dyDescent="0.2">
      <c r="M7479" s="168" t="s">
        <v>63</v>
      </c>
      <c r="N7479" s="14" t="s">
        <v>64</v>
      </c>
      <c r="O7479" s="167">
        <v>45472</v>
      </c>
      <c r="P7479" s="14">
        <v>15.7</v>
      </c>
      <c r="Q7479" s="14">
        <f t="shared" si="241"/>
        <v>1.3000000000000007</v>
      </c>
      <c r="R7479" s="169">
        <f t="shared" si="242"/>
        <v>0.43333333333333357</v>
      </c>
    </row>
    <row r="7480" spans="13:18" x14ac:dyDescent="0.2">
      <c r="M7480" s="168" t="s">
        <v>63</v>
      </c>
      <c r="N7480" s="14" t="s">
        <v>64</v>
      </c>
      <c r="O7480" s="167">
        <v>45473</v>
      </c>
      <c r="P7480" s="14">
        <v>14.2</v>
      </c>
      <c r="Q7480" s="14">
        <f t="shared" si="241"/>
        <v>2.8000000000000007</v>
      </c>
      <c r="R7480" s="169">
        <f t="shared" si="242"/>
        <v>1.3666666666666671</v>
      </c>
    </row>
    <row r="7481" spans="13:18" x14ac:dyDescent="0.2">
      <c r="M7481" s="168" t="s">
        <v>63</v>
      </c>
      <c r="N7481" s="14" t="s">
        <v>64</v>
      </c>
      <c r="O7481" s="167">
        <v>45474</v>
      </c>
      <c r="P7481" s="14">
        <v>15.2</v>
      </c>
      <c r="Q7481" s="14">
        <f t="shared" si="241"/>
        <v>1.8000000000000007</v>
      </c>
      <c r="R7481" s="169">
        <f t="shared" si="242"/>
        <v>1.9666666666666675</v>
      </c>
    </row>
    <row r="7482" spans="13:18" x14ac:dyDescent="0.2">
      <c r="M7482" s="168" t="s">
        <v>63</v>
      </c>
      <c r="N7482" s="14" t="s">
        <v>64</v>
      </c>
      <c r="O7482" s="167">
        <v>45475</v>
      </c>
      <c r="P7482" s="14">
        <v>15.9</v>
      </c>
      <c r="Q7482" s="14">
        <f t="shared" si="241"/>
        <v>1.0999999999999996</v>
      </c>
      <c r="R7482" s="169">
        <f t="shared" si="242"/>
        <v>1.9000000000000004</v>
      </c>
    </row>
    <row r="7483" spans="13:18" x14ac:dyDescent="0.2">
      <c r="M7483" s="168" t="s">
        <v>63</v>
      </c>
      <c r="N7483" s="14" t="s">
        <v>64</v>
      </c>
      <c r="O7483" s="167">
        <v>45476</v>
      </c>
      <c r="P7483" s="14">
        <v>14.7</v>
      </c>
      <c r="Q7483" s="14">
        <f t="shared" si="241"/>
        <v>2.3000000000000007</v>
      </c>
      <c r="R7483" s="169">
        <f t="shared" si="242"/>
        <v>1.7333333333333336</v>
      </c>
    </row>
    <row r="7484" spans="13:18" x14ac:dyDescent="0.2">
      <c r="M7484" s="168" t="s">
        <v>63</v>
      </c>
      <c r="N7484" s="14" t="s">
        <v>64</v>
      </c>
      <c r="O7484" s="167">
        <v>45477</v>
      </c>
      <c r="P7484" s="14">
        <v>13.1</v>
      </c>
      <c r="Q7484" s="14">
        <f t="shared" si="241"/>
        <v>3.9000000000000004</v>
      </c>
      <c r="R7484" s="169">
        <f t="shared" si="242"/>
        <v>2.4333333333333336</v>
      </c>
    </row>
    <row r="7485" spans="13:18" x14ac:dyDescent="0.2">
      <c r="M7485" s="168" t="s">
        <v>63</v>
      </c>
      <c r="N7485" s="14" t="s">
        <v>64</v>
      </c>
      <c r="O7485" s="167">
        <v>45478</v>
      </c>
      <c r="P7485" s="14">
        <v>12.1</v>
      </c>
      <c r="Q7485" s="14">
        <f t="shared" si="241"/>
        <v>4.9000000000000004</v>
      </c>
      <c r="R7485" s="169">
        <f t="shared" si="242"/>
        <v>3.7000000000000006</v>
      </c>
    </row>
    <row r="7486" spans="13:18" x14ac:dyDescent="0.2">
      <c r="M7486" s="168" t="s">
        <v>63</v>
      </c>
      <c r="N7486" s="14" t="s">
        <v>64</v>
      </c>
      <c r="O7486" s="167">
        <v>45479</v>
      </c>
      <c r="P7486" s="14">
        <v>13.8</v>
      </c>
      <c r="Q7486" s="14">
        <f t="shared" si="241"/>
        <v>3.1999999999999993</v>
      </c>
      <c r="R7486" s="169">
        <f t="shared" si="242"/>
        <v>4</v>
      </c>
    </row>
    <row r="7487" spans="13:18" x14ac:dyDescent="0.2">
      <c r="M7487" s="168" t="s">
        <v>63</v>
      </c>
      <c r="N7487" s="14" t="s">
        <v>64</v>
      </c>
      <c r="O7487" s="167">
        <v>45480</v>
      </c>
      <c r="P7487" s="14">
        <v>12.7</v>
      </c>
      <c r="Q7487" s="14">
        <f t="shared" si="241"/>
        <v>4.3000000000000007</v>
      </c>
      <c r="R7487" s="169">
        <f t="shared" si="242"/>
        <v>4.1333333333333337</v>
      </c>
    </row>
    <row r="7488" spans="13:18" x14ac:dyDescent="0.2">
      <c r="M7488" s="168" t="s">
        <v>63</v>
      </c>
      <c r="N7488" s="14" t="s">
        <v>64</v>
      </c>
      <c r="O7488" s="167">
        <v>45481</v>
      </c>
      <c r="P7488" s="14">
        <v>14.9</v>
      </c>
      <c r="Q7488" s="14">
        <f t="shared" si="241"/>
        <v>2.0999999999999996</v>
      </c>
      <c r="R7488" s="169">
        <f t="shared" si="242"/>
        <v>3.1999999999999997</v>
      </c>
    </row>
    <row r="7489" spans="13:18" x14ac:dyDescent="0.2">
      <c r="M7489" s="168" t="s">
        <v>63</v>
      </c>
      <c r="N7489" s="14" t="s">
        <v>64</v>
      </c>
      <c r="O7489" s="167">
        <v>45482</v>
      </c>
      <c r="P7489" s="14">
        <v>14.9</v>
      </c>
      <c r="Q7489" s="14">
        <f t="shared" si="241"/>
        <v>2.0999999999999996</v>
      </c>
      <c r="R7489" s="169">
        <f t="shared" si="242"/>
        <v>2.8333333333333335</v>
      </c>
    </row>
    <row r="7490" spans="13:18" x14ac:dyDescent="0.2">
      <c r="M7490" s="168" t="s">
        <v>63</v>
      </c>
      <c r="N7490" s="14" t="s">
        <v>64</v>
      </c>
      <c r="O7490" s="167">
        <v>45483</v>
      </c>
      <c r="P7490" s="14">
        <v>12.5</v>
      </c>
      <c r="Q7490" s="14">
        <f t="shared" si="241"/>
        <v>4.5</v>
      </c>
      <c r="R7490" s="169">
        <f t="shared" si="242"/>
        <v>2.9</v>
      </c>
    </row>
    <row r="7491" spans="13:18" x14ac:dyDescent="0.2">
      <c r="M7491" s="168" t="s">
        <v>63</v>
      </c>
      <c r="N7491" s="14" t="s">
        <v>64</v>
      </c>
      <c r="O7491" s="167">
        <v>45484</v>
      </c>
      <c r="P7491" s="14">
        <v>18.100000000000001</v>
      </c>
      <c r="Q7491" s="14">
        <f t="shared" si="241"/>
        <v>0</v>
      </c>
      <c r="R7491" s="169">
        <f t="shared" si="242"/>
        <v>2.1999999999999997</v>
      </c>
    </row>
    <row r="7492" spans="13:18" x14ac:dyDescent="0.2">
      <c r="M7492" s="168" t="s">
        <v>63</v>
      </c>
      <c r="N7492" s="14" t="s">
        <v>64</v>
      </c>
      <c r="O7492" s="167">
        <v>45485</v>
      </c>
      <c r="P7492" s="14">
        <v>17.899999999999999</v>
      </c>
      <c r="Q7492" s="14">
        <f t="shared" si="241"/>
        <v>0</v>
      </c>
      <c r="R7492" s="169">
        <f t="shared" si="242"/>
        <v>1.5</v>
      </c>
    </row>
    <row r="7493" spans="13:18" x14ac:dyDescent="0.2">
      <c r="M7493" s="168" t="s">
        <v>63</v>
      </c>
      <c r="N7493" s="14" t="s">
        <v>64</v>
      </c>
      <c r="O7493" s="167">
        <v>45486</v>
      </c>
      <c r="P7493" s="14">
        <v>19.7</v>
      </c>
      <c r="Q7493" s="14">
        <f t="shared" si="241"/>
        <v>0</v>
      </c>
      <c r="R7493" s="169">
        <f t="shared" si="242"/>
        <v>0</v>
      </c>
    </row>
    <row r="7494" spans="13:18" x14ac:dyDescent="0.2">
      <c r="M7494" s="168" t="s">
        <v>63</v>
      </c>
      <c r="N7494" s="14" t="s">
        <v>64</v>
      </c>
      <c r="O7494" s="167">
        <v>45487</v>
      </c>
      <c r="P7494" s="14">
        <v>15.9</v>
      </c>
      <c r="Q7494" s="14">
        <f t="shared" si="241"/>
        <v>1.0999999999999996</v>
      </c>
      <c r="R7494" s="169">
        <f t="shared" si="242"/>
        <v>0.36666666666666653</v>
      </c>
    </row>
    <row r="7495" spans="13:18" x14ac:dyDescent="0.2">
      <c r="M7495" s="168" t="s">
        <v>63</v>
      </c>
      <c r="N7495" s="14" t="s">
        <v>64</v>
      </c>
      <c r="O7495" s="167">
        <v>45488</v>
      </c>
      <c r="P7495" s="14">
        <v>15.9</v>
      </c>
      <c r="Q7495" s="14">
        <f t="shared" si="241"/>
        <v>1.0999999999999996</v>
      </c>
      <c r="R7495" s="169">
        <f t="shared" si="242"/>
        <v>0.73333333333333306</v>
      </c>
    </row>
    <row r="7496" spans="13:18" x14ac:dyDescent="0.2">
      <c r="M7496" s="168" t="s">
        <v>63</v>
      </c>
      <c r="N7496" s="14" t="s">
        <v>64</v>
      </c>
      <c r="O7496" s="167">
        <v>45489</v>
      </c>
      <c r="P7496" s="14">
        <v>17</v>
      </c>
      <c r="Q7496" s="14">
        <f t="shared" si="241"/>
        <v>0</v>
      </c>
      <c r="R7496" s="169">
        <f t="shared" si="242"/>
        <v>0.73333333333333306</v>
      </c>
    </row>
    <row r="7497" spans="13:18" x14ac:dyDescent="0.2">
      <c r="M7497" s="168" t="s">
        <v>63</v>
      </c>
      <c r="N7497" s="14" t="s">
        <v>64</v>
      </c>
      <c r="O7497" s="167">
        <v>45490</v>
      </c>
      <c r="P7497" s="14">
        <v>15.4</v>
      </c>
      <c r="Q7497" s="14">
        <f t="shared" si="241"/>
        <v>1.5999999999999996</v>
      </c>
      <c r="R7497" s="169">
        <f t="shared" si="242"/>
        <v>0.8999999999999998</v>
      </c>
    </row>
    <row r="7498" spans="13:18" x14ac:dyDescent="0.2">
      <c r="M7498" s="168" t="s">
        <v>63</v>
      </c>
      <c r="N7498" s="14" t="s">
        <v>64</v>
      </c>
      <c r="O7498" s="167">
        <v>45491</v>
      </c>
      <c r="P7498" s="14">
        <v>17.5</v>
      </c>
      <c r="Q7498" s="14">
        <f t="shared" si="241"/>
        <v>0</v>
      </c>
      <c r="R7498" s="169">
        <f t="shared" si="242"/>
        <v>0.53333333333333321</v>
      </c>
    </row>
    <row r="7499" spans="13:18" x14ac:dyDescent="0.2">
      <c r="M7499" s="168" t="s">
        <v>63</v>
      </c>
      <c r="N7499" s="14" t="s">
        <v>64</v>
      </c>
      <c r="O7499" s="167">
        <v>45492</v>
      </c>
      <c r="P7499" s="14">
        <v>18.100000000000001</v>
      </c>
      <c r="Q7499" s="14">
        <f t="shared" si="241"/>
        <v>0</v>
      </c>
      <c r="R7499" s="169">
        <f t="shared" si="242"/>
        <v>0.53333333333333321</v>
      </c>
    </row>
    <row r="7500" spans="13:18" x14ac:dyDescent="0.2">
      <c r="M7500" s="168" t="s">
        <v>63</v>
      </c>
      <c r="N7500" s="14" t="s">
        <v>64</v>
      </c>
      <c r="O7500" s="167">
        <v>45493</v>
      </c>
      <c r="P7500" s="14">
        <v>20</v>
      </c>
      <c r="Q7500" s="14">
        <f t="shared" si="241"/>
        <v>0</v>
      </c>
      <c r="R7500" s="169">
        <f t="shared" si="242"/>
        <v>0</v>
      </c>
    </row>
    <row r="7501" spans="13:18" x14ac:dyDescent="0.2">
      <c r="M7501" s="168" t="s">
        <v>63</v>
      </c>
      <c r="N7501" s="14" t="s">
        <v>64</v>
      </c>
      <c r="O7501" s="167">
        <v>45494</v>
      </c>
      <c r="P7501" s="14">
        <v>21.4</v>
      </c>
      <c r="Q7501" s="14">
        <f t="shared" ref="Q7501:Q7564" si="243">IF($D$45&gt;P7501,$D$45-P7501,0)</f>
        <v>0</v>
      </c>
      <c r="R7501" s="169">
        <f t="shared" si="242"/>
        <v>0</v>
      </c>
    </row>
    <row r="7502" spans="13:18" x14ac:dyDescent="0.2">
      <c r="M7502" s="168" t="s">
        <v>63</v>
      </c>
      <c r="N7502" s="14" t="s">
        <v>64</v>
      </c>
      <c r="O7502" s="167">
        <v>45495</v>
      </c>
      <c r="P7502" s="14">
        <v>17.600000000000001</v>
      </c>
      <c r="Q7502" s="14">
        <f t="shared" si="243"/>
        <v>0</v>
      </c>
      <c r="R7502" s="169">
        <f t="shared" si="242"/>
        <v>0</v>
      </c>
    </row>
    <row r="7503" spans="13:18" x14ac:dyDescent="0.2">
      <c r="M7503" s="168" t="s">
        <v>63</v>
      </c>
      <c r="N7503" s="14" t="s">
        <v>64</v>
      </c>
      <c r="O7503" s="167">
        <v>45496</v>
      </c>
      <c r="P7503" s="14">
        <v>18.3</v>
      </c>
      <c r="Q7503" s="14">
        <f t="shared" si="243"/>
        <v>0</v>
      </c>
      <c r="R7503" s="169">
        <f t="shared" ref="R7503:R7566" si="244">AVERAGE(Q7501:Q7503)</f>
        <v>0</v>
      </c>
    </row>
    <row r="7504" spans="13:18" x14ac:dyDescent="0.2">
      <c r="M7504" s="168" t="s">
        <v>63</v>
      </c>
      <c r="N7504" s="14" t="s">
        <v>64</v>
      </c>
      <c r="O7504" s="167">
        <v>45497</v>
      </c>
      <c r="P7504" s="14">
        <v>14.4</v>
      </c>
      <c r="Q7504" s="14">
        <f t="shared" si="243"/>
        <v>2.5999999999999996</v>
      </c>
      <c r="R7504" s="169">
        <f t="shared" si="244"/>
        <v>0.86666666666666659</v>
      </c>
    </row>
    <row r="7505" spans="13:18" x14ac:dyDescent="0.2">
      <c r="M7505" s="168" t="s">
        <v>63</v>
      </c>
      <c r="N7505" s="14" t="s">
        <v>64</v>
      </c>
      <c r="O7505" s="167">
        <v>45498</v>
      </c>
      <c r="P7505" s="14">
        <v>16.5</v>
      </c>
      <c r="Q7505" s="14">
        <f t="shared" si="243"/>
        <v>0.5</v>
      </c>
      <c r="R7505" s="169">
        <f t="shared" si="244"/>
        <v>1.0333333333333332</v>
      </c>
    </row>
    <row r="7506" spans="13:18" x14ac:dyDescent="0.2">
      <c r="M7506" s="168" t="s">
        <v>63</v>
      </c>
      <c r="N7506" s="14" t="s">
        <v>64</v>
      </c>
      <c r="O7506" s="167">
        <v>45499</v>
      </c>
      <c r="P7506" s="14">
        <v>14.9</v>
      </c>
      <c r="Q7506" s="14">
        <f t="shared" si="243"/>
        <v>2.0999999999999996</v>
      </c>
      <c r="R7506" s="169">
        <f t="shared" si="244"/>
        <v>1.7333333333333332</v>
      </c>
    </row>
    <row r="7507" spans="13:18" x14ac:dyDescent="0.2">
      <c r="M7507" s="168" t="s">
        <v>63</v>
      </c>
      <c r="N7507" s="14" t="s">
        <v>64</v>
      </c>
      <c r="O7507" s="167">
        <v>45500</v>
      </c>
      <c r="P7507" s="14">
        <v>16.399999999999999</v>
      </c>
      <c r="Q7507" s="14">
        <f t="shared" si="243"/>
        <v>0.60000000000000142</v>
      </c>
      <c r="R7507" s="169">
        <f t="shared" si="244"/>
        <v>1.0666666666666671</v>
      </c>
    </row>
    <row r="7508" spans="13:18" x14ac:dyDescent="0.2">
      <c r="M7508" s="168" t="s">
        <v>63</v>
      </c>
      <c r="N7508" s="14" t="s">
        <v>64</v>
      </c>
      <c r="O7508" s="167">
        <v>45501</v>
      </c>
      <c r="P7508" s="14">
        <v>16.399999999999999</v>
      </c>
      <c r="Q7508" s="14">
        <f t="shared" si="243"/>
        <v>0.60000000000000142</v>
      </c>
      <c r="R7508" s="169">
        <f t="shared" si="244"/>
        <v>1.1000000000000008</v>
      </c>
    </row>
    <row r="7509" spans="13:18" x14ac:dyDescent="0.2">
      <c r="M7509" s="168" t="s">
        <v>63</v>
      </c>
      <c r="N7509" s="14" t="s">
        <v>64</v>
      </c>
      <c r="O7509" s="167">
        <v>45502</v>
      </c>
      <c r="P7509" s="14">
        <v>16</v>
      </c>
      <c r="Q7509" s="14">
        <f t="shared" si="243"/>
        <v>1</v>
      </c>
      <c r="R7509" s="169">
        <f t="shared" si="244"/>
        <v>0.73333333333333428</v>
      </c>
    </row>
    <row r="7510" spans="13:18" x14ac:dyDescent="0.2">
      <c r="M7510" s="168" t="s">
        <v>63</v>
      </c>
      <c r="N7510" s="14" t="s">
        <v>64</v>
      </c>
      <c r="O7510" s="167">
        <v>45503</v>
      </c>
      <c r="P7510" s="14">
        <v>17.2</v>
      </c>
      <c r="Q7510" s="14">
        <f t="shared" si="243"/>
        <v>0</v>
      </c>
      <c r="R7510" s="169">
        <f t="shared" si="244"/>
        <v>0.53333333333333377</v>
      </c>
    </row>
    <row r="7511" spans="13:18" x14ac:dyDescent="0.2">
      <c r="M7511" s="168" t="s">
        <v>63</v>
      </c>
      <c r="N7511" s="14" t="s">
        <v>64</v>
      </c>
      <c r="O7511" s="167">
        <v>45504</v>
      </c>
      <c r="P7511" s="14">
        <v>16.899999999999999</v>
      </c>
      <c r="Q7511" s="14">
        <f t="shared" si="243"/>
        <v>0.10000000000000142</v>
      </c>
      <c r="R7511" s="169">
        <f t="shared" si="244"/>
        <v>0.36666666666666714</v>
      </c>
    </row>
    <row r="7512" spans="13:18" x14ac:dyDescent="0.2">
      <c r="M7512" s="168" t="s">
        <v>63</v>
      </c>
      <c r="N7512" s="14" t="s">
        <v>64</v>
      </c>
      <c r="O7512" s="167">
        <v>45505</v>
      </c>
      <c r="P7512" s="14">
        <v>14.6</v>
      </c>
      <c r="Q7512" s="14">
        <f t="shared" si="243"/>
        <v>2.4000000000000004</v>
      </c>
      <c r="R7512" s="169">
        <f t="shared" si="244"/>
        <v>0.83333333333333393</v>
      </c>
    </row>
    <row r="7513" spans="13:18" x14ac:dyDescent="0.2">
      <c r="M7513" s="168" t="s">
        <v>63</v>
      </c>
      <c r="N7513" s="14" t="s">
        <v>64</v>
      </c>
      <c r="O7513" s="167">
        <v>45506</v>
      </c>
      <c r="P7513" s="14">
        <v>16</v>
      </c>
      <c r="Q7513" s="14">
        <f t="shared" si="243"/>
        <v>1</v>
      </c>
      <c r="R7513" s="169">
        <f t="shared" si="244"/>
        <v>1.1666666666666672</v>
      </c>
    </row>
    <row r="7514" spans="13:18" x14ac:dyDescent="0.2">
      <c r="M7514" s="168" t="s">
        <v>63</v>
      </c>
      <c r="N7514" s="14" t="s">
        <v>64</v>
      </c>
      <c r="O7514" s="167">
        <v>45507</v>
      </c>
      <c r="P7514" s="14">
        <v>17.399999999999999</v>
      </c>
      <c r="Q7514" s="14">
        <f t="shared" si="243"/>
        <v>0</v>
      </c>
      <c r="R7514" s="169">
        <f t="shared" si="244"/>
        <v>1.1333333333333335</v>
      </c>
    </row>
    <row r="7515" spans="13:18" x14ac:dyDescent="0.2">
      <c r="M7515" s="168" t="s">
        <v>63</v>
      </c>
      <c r="N7515" s="14" t="s">
        <v>64</v>
      </c>
      <c r="O7515" s="167">
        <v>45508</v>
      </c>
      <c r="P7515" s="14">
        <v>16.5</v>
      </c>
      <c r="Q7515" s="14">
        <f t="shared" si="243"/>
        <v>0.5</v>
      </c>
      <c r="R7515" s="169">
        <f t="shared" si="244"/>
        <v>0.5</v>
      </c>
    </row>
    <row r="7516" spans="13:18" x14ac:dyDescent="0.2">
      <c r="M7516" s="168" t="s">
        <v>63</v>
      </c>
      <c r="N7516" s="14" t="s">
        <v>64</v>
      </c>
      <c r="O7516" s="167">
        <v>45509</v>
      </c>
      <c r="P7516" s="14">
        <v>18.5</v>
      </c>
      <c r="Q7516" s="14">
        <f t="shared" si="243"/>
        <v>0</v>
      </c>
      <c r="R7516" s="169">
        <f t="shared" si="244"/>
        <v>0.16666666666666666</v>
      </c>
    </row>
    <row r="7517" spans="13:18" x14ac:dyDescent="0.2">
      <c r="M7517" s="168" t="s">
        <v>63</v>
      </c>
      <c r="N7517" s="14" t="s">
        <v>64</v>
      </c>
      <c r="O7517" s="167">
        <v>45510</v>
      </c>
      <c r="P7517" s="14">
        <v>18</v>
      </c>
      <c r="Q7517" s="14">
        <f t="shared" si="243"/>
        <v>0</v>
      </c>
      <c r="R7517" s="169">
        <f t="shared" si="244"/>
        <v>0.16666666666666666</v>
      </c>
    </row>
    <row r="7518" spans="13:18" x14ac:dyDescent="0.2">
      <c r="M7518" s="168" t="s">
        <v>63</v>
      </c>
      <c r="N7518" s="14" t="s">
        <v>64</v>
      </c>
      <c r="O7518" s="167">
        <v>45511</v>
      </c>
      <c r="P7518" s="14">
        <v>17.399999999999999</v>
      </c>
      <c r="Q7518" s="14">
        <f t="shared" si="243"/>
        <v>0</v>
      </c>
      <c r="R7518" s="169">
        <f t="shared" si="244"/>
        <v>0</v>
      </c>
    </row>
    <row r="7519" spans="13:18" x14ac:dyDescent="0.2">
      <c r="M7519" s="168" t="s">
        <v>63</v>
      </c>
      <c r="N7519" s="14" t="s">
        <v>64</v>
      </c>
      <c r="O7519" s="167">
        <v>45512</v>
      </c>
      <c r="P7519" s="14">
        <v>17.600000000000001</v>
      </c>
      <c r="Q7519" s="14">
        <f t="shared" si="243"/>
        <v>0</v>
      </c>
      <c r="R7519" s="169">
        <f t="shared" si="244"/>
        <v>0</v>
      </c>
    </row>
    <row r="7520" spans="13:18" x14ac:dyDescent="0.2">
      <c r="M7520" s="168" t="s">
        <v>63</v>
      </c>
      <c r="N7520" s="14" t="s">
        <v>64</v>
      </c>
      <c r="O7520" s="167">
        <v>45513</v>
      </c>
      <c r="P7520" s="14">
        <v>14.2</v>
      </c>
      <c r="Q7520" s="14">
        <f t="shared" si="243"/>
        <v>2.8000000000000007</v>
      </c>
      <c r="R7520" s="169">
        <f t="shared" si="244"/>
        <v>0.93333333333333357</v>
      </c>
    </row>
    <row r="7521" spans="13:18" x14ac:dyDescent="0.2">
      <c r="M7521" s="168" t="s">
        <v>63</v>
      </c>
      <c r="N7521" s="14" t="s">
        <v>64</v>
      </c>
      <c r="O7521" s="167">
        <v>45514</v>
      </c>
      <c r="P7521" s="14">
        <v>15.2</v>
      </c>
      <c r="Q7521" s="14">
        <f t="shared" si="243"/>
        <v>1.8000000000000007</v>
      </c>
      <c r="R7521" s="169">
        <f t="shared" si="244"/>
        <v>1.5333333333333339</v>
      </c>
    </row>
    <row r="7522" spans="13:18" x14ac:dyDescent="0.2">
      <c r="M7522" s="168" t="s">
        <v>63</v>
      </c>
      <c r="N7522" s="14" t="s">
        <v>64</v>
      </c>
      <c r="O7522" s="167">
        <v>45515</v>
      </c>
      <c r="P7522" s="14">
        <v>16.100000000000001</v>
      </c>
      <c r="Q7522" s="14">
        <f t="shared" si="243"/>
        <v>0.89999999999999858</v>
      </c>
      <c r="R7522" s="169">
        <f t="shared" si="244"/>
        <v>1.8333333333333333</v>
      </c>
    </row>
    <row r="7523" spans="13:18" x14ac:dyDescent="0.2">
      <c r="M7523" s="168" t="s">
        <v>63</v>
      </c>
      <c r="N7523" s="14" t="s">
        <v>64</v>
      </c>
      <c r="O7523" s="167">
        <v>45516</v>
      </c>
      <c r="P7523" s="14">
        <v>14.8</v>
      </c>
      <c r="Q7523" s="14">
        <f t="shared" si="243"/>
        <v>2.1999999999999993</v>
      </c>
      <c r="R7523" s="169">
        <f t="shared" si="244"/>
        <v>1.6333333333333329</v>
      </c>
    </row>
    <row r="7524" spans="13:18" x14ac:dyDescent="0.2">
      <c r="M7524" s="168" t="s">
        <v>63</v>
      </c>
      <c r="N7524" s="14" t="s">
        <v>64</v>
      </c>
      <c r="O7524" s="167">
        <v>45517</v>
      </c>
      <c r="P7524" s="14">
        <v>14.7</v>
      </c>
      <c r="Q7524" s="14">
        <f t="shared" si="243"/>
        <v>2.3000000000000007</v>
      </c>
      <c r="R7524" s="169">
        <f t="shared" si="244"/>
        <v>1.7999999999999996</v>
      </c>
    </row>
    <row r="7525" spans="13:18" x14ac:dyDescent="0.2">
      <c r="M7525" s="168" t="s">
        <v>63</v>
      </c>
      <c r="N7525" s="14" t="s">
        <v>64</v>
      </c>
      <c r="O7525" s="167">
        <v>45518</v>
      </c>
      <c r="P7525" s="14">
        <v>16.7</v>
      </c>
      <c r="Q7525" s="14">
        <f t="shared" si="243"/>
        <v>0.30000000000000071</v>
      </c>
      <c r="R7525" s="169">
        <f t="shared" si="244"/>
        <v>1.6000000000000003</v>
      </c>
    </row>
    <row r="7526" spans="13:18" x14ac:dyDescent="0.2">
      <c r="M7526" s="168" t="s">
        <v>63</v>
      </c>
      <c r="N7526" s="14" t="s">
        <v>64</v>
      </c>
      <c r="O7526" s="167">
        <v>45519</v>
      </c>
      <c r="P7526" s="14">
        <v>16.7</v>
      </c>
      <c r="Q7526" s="14">
        <f t="shared" si="243"/>
        <v>0.30000000000000071</v>
      </c>
      <c r="R7526" s="169">
        <f t="shared" si="244"/>
        <v>0.96666666666666734</v>
      </c>
    </row>
    <row r="7527" spans="13:18" x14ac:dyDescent="0.2">
      <c r="M7527" s="168" t="s">
        <v>63</v>
      </c>
      <c r="N7527" s="14" t="s">
        <v>64</v>
      </c>
      <c r="O7527" s="167">
        <v>45520</v>
      </c>
      <c r="P7527" s="14">
        <v>16.2</v>
      </c>
      <c r="Q7527" s="14">
        <f t="shared" si="243"/>
        <v>0.80000000000000071</v>
      </c>
      <c r="R7527" s="169">
        <f t="shared" si="244"/>
        <v>0.4666666666666674</v>
      </c>
    </row>
    <row r="7528" spans="13:18" x14ac:dyDescent="0.2">
      <c r="M7528" s="168" t="s">
        <v>63</v>
      </c>
      <c r="N7528" s="14" t="s">
        <v>64</v>
      </c>
      <c r="O7528" s="167">
        <v>45521</v>
      </c>
      <c r="P7528" s="14">
        <v>15.2</v>
      </c>
      <c r="Q7528" s="14">
        <f t="shared" si="243"/>
        <v>1.8000000000000007</v>
      </c>
      <c r="R7528" s="169">
        <f t="shared" si="244"/>
        <v>0.96666666666666734</v>
      </c>
    </row>
    <row r="7529" spans="13:18" x14ac:dyDescent="0.2">
      <c r="M7529" s="168" t="s">
        <v>63</v>
      </c>
      <c r="N7529" s="14" t="s">
        <v>64</v>
      </c>
      <c r="O7529" s="167">
        <v>45522</v>
      </c>
      <c r="P7529" s="14">
        <v>13.9</v>
      </c>
      <c r="Q7529" s="14">
        <f t="shared" si="243"/>
        <v>3.0999999999999996</v>
      </c>
      <c r="R7529" s="169">
        <f t="shared" si="244"/>
        <v>1.9000000000000004</v>
      </c>
    </row>
    <row r="7530" spans="13:18" x14ac:dyDescent="0.2">
      <c r="M7530" s="168" t="s">
        <v>63</v>
      </c>
      <c r="N7530" s="14" t="s">
        <v>64</v>
      </c>
      <c r="O7530" s="167">
        <v>45523</v>
      </c>
      <c r="P7530" s="14">
        <v>14.5</v>
      </c>
      <c r="Q7530" s="14">
        <f t="shared" si="243"/>
        <v>2.5</v>
      </c>
      <c r="R7530" s="169">
        <f t="shared" si="244"/>
        <v>2.4666666666666668</v>
      </c>
    </row>
    <row r="7531" spans="13:18" x14ac:dyDescent="0.2">
      <c r="M7531" s="168" t="s">
        <v>63</v>
      </c>
      <c r="N7531" s="14" t="s">
        <v>64</v>
      </c>
      <c r="O7531" s="167">
        <v>45524</v>
      </c>
      <c r="P7531" s="14">
        <v>15.5</v>
      </c>
      <c r="Q7531" s="14">
        <f t="shared" si="243"/>
        <v>1.5</v>
      </c>
      <c r="R7531" s="169">
        <f t="shared" si="244"/>
        <v>2.3666666666666667</v>
      </c>
    </row>
    <row r="7532" spans="13:18" x14ac:dyDescent="0.2">
      <c r="M7532" s="168" t="s">
        <v>63</v>
      </c>
      <c r="N7532" s="14" t="s">
        <v>64</v>
      </c>
      <c r="O7532" s="167">
        <v>45525</v>
      </c>
      <c r="P7532" s="14">
        <v>15.1</v>
      </c>
      <c r="Q7532" s="14">
        <f t="shared" si="243"/>
        <v>1.9000000000000004</v>
      </c>
      <c r="R7532" s="169">
        <f t="shared" si="244"/>
        <v>1.9666666666666668</v>
      </c>
    </row>
    <row r="7533" spans="13:18" x14ac:dyDescent="0.2">
      <c r="M7533" s="168" t="s">
        <v>63</v>
      </c>
      <c r="N7533" s="14" t="s">
        <v>64</v>
      </c>
      <c r="O7533" s="167">
        <v>45526</v>
      </c>
      <c r="P7533" s="14">
        <v>13.2</v>
      </c>
      <c r="Q7533" s="14">
        <f t="shared" si="243"/>
        <v>3.8000000000000007</v>
      </c>
      <c r="R7533" s="169">
        <f t="shared" si="244"/>
        <v>2.4000000000000004</v>
      </c>
    </row>
    <row r="7534" spans="13:18" x14ac:dyDescent="0.2">
      <c r="M7534" s="168" t="s">
        <v>63</v>
      </c>
      <c r="N7534" s="14" t="s">
        <v>64</v>
      </c>
      <c r="O7534" s="167">
        <v>45527</v>
      </c>
      <c r="P7534" s="14">
        <v>14.2</v>
      </c>
      <c r="Q7534" s="14">
        <f t="shared" si="243"/>
        <v>2.8000000000000007</v>
      </c>
      <c r="R7534" s="169">
        <f t="shared" si="244"/>
        <v>2.8333333333333339</v>
      </c>
    </row>
    <row r="7535" spans="13:18" x14ac:dyDescent="0.2">
      <c r="M7535" s="168" t="s">
        <v>63</v>
      </c>
      <c r="N7535" s="14" t="s">
        <v>64</v>
      </c>
      <c r="O7535" s="167">
        <v>45528</v>
      </c>
      <c r="P7535" s="14">
        <v>12.9</v>
      </c>
      <c r="Q7535" s="14">
        <f t="shared" si="243"/>
        <v>4.0999999999999996</v>
      </c>
      <c r="R7535" s="169">
        <f t="shared" si="244"/>
        <v>3.5666666666666669</v>
      </c>
    </row>
    <row r="7536" spans="13:18" x14ac:dyDescent="0.2">
      <c r="M7536" s="168" t="s">
        <v>63</v>
      </c>
      <c r="N7536" s="14" t="s">
        <v>64</v>
      </c>
      <c r="O7536" s="167">
        <v>45529</v>
      </c>
      <c r="P7536" s="14">
        <v>14.5</v>
      </c>
      <c r="Q7536" s="14">
        <f t="shared" si="243"/>
        <v>2.5</v>
      </c>
      <c r="R7536" s="169">
        <f t="shared" si="244"/>
        <v>3.1333333333333333</v>
      </c>
    </row>
    <row r="7537" spans="13:18" x14ac:dyDescent="0.2">
      <c r="M7537" s="168" t="s">
        <v>63</v>
      </c>
      <c r="N7537" s="14" t="s">
        <v>64</v>
      </c>
      <c r="O7537" s="167">
        <v>45530</v>
      </c>
      <c r="P7537" s="14">
        <v>13.9</v>
      </c>
      <c r="Q7537" s="14">
        <f t="shared" si="243"/>
        <v>3.0999999999999996</v>
      </c>
      <c r="R7537" s="169">
        <f t="shared" si="244"/>
        <v>3.2333333333333329</v>
      </c>
    </row>
    <row r="7538" spans="13:18" x14ac:dyDescent="0.2">
      <c r="M7538" s="168" t="s">
        <v>63</v>
      </c>
      <c r="N7538" s="14" t="s">
        <v>64</v>
      </c>
      <c r="O7538" s="167">
        <v>45531</v>
      </c>
      <c r="P7538" s="14">
        <v>13.6</v>
      </c>
      <c r="Q7538" s="14">
        <f t="shared" si="243"/>
        <v>3.4000000000000004</v>
      </c>
      <c r="R7538" s="169">
        <f t="shared" si="244"/>
        <v>3</v>
      </c>
    </row>
    <row r="7539" spans="13:18" x14ac:dyDescent="0.2">
      <c r="M7539" s="168" t="s">
        <v>63</v>
      </c>
      <c r="N7539" s="14" t="s">
        <v>64</v>
      </c>
      <c r="O7539" s="167">
        <v>45532</v>
      </c>
      <c r="P7539" s="14">
        <v>16.7</v>
      </c>
      <c r="Q7539" s="14">
        <f t="shared" si="243"/>
        <v>0.30000000000000071</v>
      </c>
      <c r="R7539" s="169">
        <f t="shared" si="244"/>
        <v>2.2666666666666671</v>
      </c>
    </row>
    <row r="7540" spans="13:18" x14ac:dyDescent="0.2">
      <c r="M7540" s="168" t="s">
        <v>63</v>
      </c>
      <c r="N7540" s="14" t="s">
        <v>64</v>
      </c>
      <c r="O7540" s="167">
        <v>45533</v>
      </c>
      <c r="P7540" s="14">
        <v>17.100000000000001</v>
      </c>
      <c r="Q7540" s="14">
        <f t="shared" si="243"/>
        <v>0</v>
      </c>
      <c r="R7540" s="169">
        <f t="shared" si="244"/>
        <v>1.2333333333333336</v>
      </c>
    </row>
    <row r="7541" spans="13:18" x14ac:dyDescent="0.2">
      <c r="M7541" s="168" t="s">
        <v>63</v>
      </c>
      <c r="N7541" s="14" t="s">
        <v>64</v>
      </c>
      <c r="O7541" s="167">
        <v>45534</v>
      </c>
      <c r="P7541" s="14">
        <v>15.8</v>
      </c>
      <c r="Q7541" s="14">
        <f t="shared" si="243"/>
        <v>1.1999999999999993</v>
      </c>
      <c r="R7541" s="169">
        <f t="shared" si="244"/>
        <v>0.5</v>
      </c>
    </row>
    <row r="7542" spans="13:18" x14ac:dyDescent="0.2">
      <c r="M7542" s="168" t="s">
        <v>63</v>
      </c>
      <c r="N7542" s="14" t="s">
        <v>64</v>
      </c>
      <c r="O7542" s="167">
        <v>45535</v>
      </c>
      <c r="P7542" s="14">
        <v>13.2</v>
      </c>
      <c r="Q7542" s="14">
        <f t="shared" si="243"/>
        <v>3.8000000000000007</v>
      </c>
      <c r="R7542" s="169">
        <f t="shared" si="244"/>
        <v>1.6666666666666667</v>
      </c>
    </row>
    <row r="7543" spans="13:18" x14ac:dyDescent="0.2">
      <c r="M7543" s="168" t="s">
        <v>63</v>
      </c>
      <c r="N7543" s="14" t="s">
        <v>64</v>
      </c>
      <c r="O7543" s="167">
        <v>45536</v>
      </c>
      <c r="P7543" s="14">
        <v>12.8</v>
      </c>
      <c r="Q7543" s="14">
        <f t="shared" si="243"/>
        <v>4.1999999999999993</v>
      </c>
      <c r="R7543" s="169">
        <f t="shared" si="244"/>
        <v>3.0666666666666664</v>
      </c>
    </row>
    <row r="7544" spans="13:18" x14ac:dyDescent="0.2">
      <c r="M7544" s="168" t="s">
        <v>63</v>
      </c>
      <c r="N7544" s="14" t="s">
        <v>64</v>
      </c>
      <c r="O7544" s="167">
        <v>45537</v>
      </c>
      <c r="P7544" s="14">
        <v>13.5</v>
      </c>
      <c r="Q7544" s="14">
        <f t="shared" si="243"/>
        <v>3.5</v>
      </c>
      <c r="R7544" s="169">
        <f t="shared" si="244"/>
        <v>3.8333333333333335</v>
      </c>
    </row>
    <row r="7545" spans="13:18" x14ac:dyDescent="0.2">
      <c r="M7545" s="168" t="s">
        <v>63</v>
      </c>
      <c r="N7545" s="14" t="s">
        <v>64</v>
      </c>
      <c r="O7545" s="167">
        <v>45538</v>
      </c>
      <c r="P7545" s="14">
        <v>13.6</v>
      </c>
      <c r="Q7545" s="14">
        <f t="shared" si="243"/>
        <v>3.4000000000000004</v>
      </c>
      <c r="R7545" s="169">
        <f t="shared" si="244"/>
        <v>3.6999999999999997</v>
      </c>
    </row>
    <row r="7546" spans="13:18" x14ac:dyDescent="0.2">
      <c r="M7546" s="168" t="s">
        <v>63</v>
      </c>
      <c r="N7546" s="14" t="s">
        <v>64</v>
      </c>
      <c r="O7546" s="167">
        <v>45539</v>
      </c>
      <c r="P7546" s="14">
        <v>16.100000000000001</v>
      </c>
      <c r="Q7546" s="14">
        <f t="shared" si="243"/>
        <v>0.89999999999999858</v>
      </c>
      <c r="R7546" s="169">
        <f t="shared" si="244"/>
        <v>2.5999999999999996</v>
      </c>
    </row>
    <row r="7547" spans="13:18" x14ac:dyDescent="0.2">
      <c r="M7547" s="168" t="s">
        <v>63</v>
      </c>
      <c r="N7547" s="14" t="s">
        <v>64</v>
      </c>
      <c r="O7547" s="167">
        <v>45540</v>
      </c>
      <c r="P7547" s="14">
        <v>18.5</v>
      </c>
      <c r="Q7547" s="14">
        <f t="shared" si="243"/>
        <v>0</v>
      </c>
      <c r="R7547" s="169">
        <f t="shared" si="244"/>
        <v>1.4333333333333329</v>
      </c>
    </row>
    <row r="7548" spans="13:18" x14ac:dyDescent="0.2">
      <c r="M7548" s="168" t="s">
        <v>63</v>
      </c>
      <c r="N7548" s="14" t="s">
        <v>64</v>
      </c>
      <c r="O7548" s="167">
        <v>45541</v>
      </c>
      <c r="P7548" s="14">
        <v>17.899999999999999</v>
      </c>
      <c r="Q7548" s="14">
        <f t="shared" si="243"/>
        <v>0</v>
      </c>
      <c r="R7548" s="169">
        <f t="shared" si="244"/>
        <v>0.29999999999999954</v>
      </c>
    </row>
    <row r="7549" spans="13:18" x14ac:dyDescent="0.2">
      <c r="M7549" s="168" t="s">
        <v>63</v>
      </c>
      <c r="N7549" s="14" t="s">
        <v>64</v>
      </c>
      <c r="O7549" s="167">
        <v>45542</v>
      </c>
      <c r="P7549" s="14">
        <v>16.399999999999999</v>
      </c>
      <c r="Q7549" s="14">
        <f t="shared" si="243"/>
        <v>0.60000000000000142</v>
      </c>
      <c r="R7549" s="169">
        <f t="shared" si="244"/>
        <v>0.20000000000000048</v>
      </c>
    </row>
    <row r="7550" spans="13:18" x14ac:dyDescent="0.2">
      <c r="M7550" s="168" t="s">
        <v>63</v>
      </c>
      <c r="N7550" s="14" t="s">
        <v>64</v>
      </c>
      <c r="O7550" s="167">
        <v>45543</v>
      </c>
      <c r="P7550" s="14">
        <v>16.5</v>
      </c>
      <c r="Q7550" s="14">
        <f t="shared" si="243"/>
        <v>0.5</v>
      </c>
      <c r="R7550" s="169">
        <f t="shared" si="244"/>
        <v>0.36666666666666714</v>
      </c>
    </row>
    <row r="7551" spans="13:18" x14ac:dyDescent="0.2">
      <c r="M7551" s="168" t="s">
        <v>63</v>
      </c>
      <c r="N7551" s="14" t="s">
        <v>64</v>
      </c>
      <c r="O7551" s="167">
        <v>45544</v>
      </c>
      <c r="P7551" s="14">
        <v>16</v>
      </c>
      <c r="Q7551" s="14">
        <f t="shared" si="243"/>
        <v>1</v>
      </c>
      <c r="R7551" s="169">
        <f t="shared" si="244"/>
        <v>0.70000000000000051</v>
      </c>
    </row>
    <row r="7552" spans="13:18" x14ac:dyDescent="0.2">
      <c r="M7552" s="168" t="s">
        <v>63</v>
      </c>
      <c r="N7552" s="14" t="s">
        <v>64</v>
      </c>
      <c r="O7552" s="167">
        <v>45545</v>
      </c>
      <c r="P7552" s="14">
        <v>14.5</v>
      </c>
      <c r="Q7552" s="14">
        <f t="shared" si="243"/>
        <v>2.5</v>
      </c>
      <c r="R7552" s="169">
        <f t="shared" si="244"/>
        <v>1.3333333333333333</v>
      </c>
    </row>
    <row r="7553" spans="13:18" x14ac:dyDescent="0.2">
      <c r="M7553" s="168" t="s">
        <v>63</v>
      </c>
      <c r="N7553" s="14" t="s">
        <v>64</v>
      </c>
      <c r="O7553" s="167">
        <v>45546</v>
      </c>
      <c r="P7553" s="14">
        <v>10.8</v>
      </c>
      <c r="Q7553" s="14">
        <f t="shared" si="243"/>
        <v>6.1999999999999993</v>
      </c>
      <c r="R7553" s="169">
        <f t="shared" si="244"/>
        <v>3.2333333333333329</v>
      </c>
    </row>
    <row r="7554" spans="13:18" x14ac:dyDescent="0.2">
      <c r="M7554" s="168" t="s">
        <v>63</v>
      </c>
      <c r="N7554" s="14" t="s">
        <v>64</v>
      </c>
      <c r="O7554" s="167">
        <v>45547</v>
      </c>
      <c r="P7554" s="14">
        <v>10.9</v>
      </c>
      <c r="Q7554" s="14">
        <f t="shared" si="243"/>
        <v>6.1</v>
      </c>
      <c r="R7554" s="169">
        <f t="shared" si="244"/>
        <v>4.9333333333333327</v>
      </c>
    </row>
    <row r="7555" spans="13:18" x14ac:dyDescent="0.2">
      <c r="M7555" s="168" t="s">
        <v>63</v>
      </c>
      <c r="N7555" s="14" t="s">
        <v>64</v>
      </c>
      <c r="O7555" s="167">
        <v>45548</v>
      </c>
      <c r="P7555" s="14">
        <v>9.9</v>
      </c>
      <c r="Q7555" s="14">
        <f t="shared" si="243"/>
        <v>7.1</v>
      </c>
      <c r="R7555" s="169">
        <f t="shared" si="244"/>
        <v>6.4666666666666659</v>
      </c>
    </row>
    <row r="7556" spans="13:18" x14ac:dyDescent="0.2">
      <c r="M7556" s="168" t="s">
        <v>63</v>
      </c>
      <c r="N7556" s="14" t="s">
        <v>64</v>
      </c>
      <c r="O7556" s="167">
        <v>45549</v>
      </c>
      <c r="P7556" s="14">
        <v>6.5</v>
      </c>
      <c r="Q7556" s="14">
        <f t="shared" si="243"/>
        <v>10.5</v>
      </c>
      <c r="R7556" s="169">
        <f t="shared" si="244"/>
        <v>7.8999999999999995</v>
      </c>
    </row>
    <row r="7557" spans="13:18" x14ac:dyDescent="0.2">
      <c r="M7557" s="168" t="s">
        <v>63</v>
      </c>
      <c r="N7557" s="14" t="s">
        <v>64</v>
      </c>
      <c r="O7557" s="167">
        <v>45550</v>
      </c>
      <c r="P7557" s="14">
        <v>10</v>
      </c>
      <c r="Q7557" s="14">
        <f t="shared" si="243"/>
        <v>7</v>
      </c>
      <c r="R7557" s="169">
        <f t="shared" si="244"/>
        <v>8.2000000000000011</v>
      </c>
    </row>
    <row r="7558" spans="13:18" x14ac:dyDescent="0.2">
      <c r="M7558" s="168" t="s">
        <v>63</v>
      </c>
      <c r="N7558" s="14" t="s">
        <v>64</v>
      </c>
      <c r="O7558" s="167">
        <v>45551</v>
      </c>
      <c r="P7558" s="14">
        <v>12.4</v>
      </c>
      <c r="Q7558" s="14">
        <f t="shared" si="243"/>
        <v>4.5999999999999996</v>
      </c>
      <c r="R7558" s="169">
        <f t="shared" si="244"/>
        <v>7.3666666666666671</v>
      </c>
    </row>
    <row r="7559" spans="13:18" x14ac:dyDescent="0.2">
      <c r="M7559" s="168" t="s">
        <v>63</v>
      </c>
      <c r="N7559" s="14" t="s">
        <v>64</v>
      </c>
      <c r="O7559" s="167">
        <v>45552</v>
      </c>
      <c r="P7559" s="14">
        <v>11.2</v>
      </c>
      <c r="Q7559" s="14">
        <f t="shared" si="243"/>
        <v>5.8000000000000007</v>
      </c>
      <c r="R7559" s="169">
        <f t="shared" si="244"/>
        <v>5.8</v>
      </c>
    </row>
    <row r="7560" spans="13:18" x14ac:dyDescent="0.2">
      <c r="M7560" s="168" t="s">
        <v>63</v>
      </c>
      <c r="N7560" s="14" t="s">
        <v>64</v>
      </c>
      <c r="O7560" s="167">
        <v>45553</v>
      </c>
      <c r="P7560" s="14">
        <v>9.4</v>
      </c>
      <c r="Q7560" s="14">
        <f t="shared" si="243"/>
        <v>7.6</v>
      </c>
      <c r="R7560" s="169">
        <f t="shared" si="244"/>
        <v>6</v>
      </c>
    </row>
    <row r="7561" spans="13:18" x14ac:dyDescent="0.2">
      <c r="M7561" s="168" t="s">
        <v>63</v>
      </c>
      <c r="N7561" s="14" t="s">
        <v>64</v>
      </c>
      <c r="O7561" s="167">
        <v>45554</v>
      </c>
      <c r="P7561" s="14">
        <v>10.6</v>
      </c>
      <c r="Q7561" s="14">
        <f t="shared" si="243"/>
        <v>6.4</v>
      </c>
      <c r="R7561" s="169">
        <f t="shared" si="244"/>
        <v>6.6000000000000005</v>
      </c>
    </row>
    <row r="7562" spans="13:18" x14ac:dyDescent="0.2">
      <c r="M7562" s="168" t="s">
        <v>63</v>
      </c>
      <c r="N7562" s="14" t="s">
        <v>64</v>
      </c>
      <c r="O7562" s="167">
        <v>45555</v>
      </c>
      <c r="P7562" s="14">
        <v>10.6</v>
      </c>
      <c r="Q7562" s="14">
        <f t="shared" si="243"/>
        <v>6.4</v>
      </c>
      <c r="R7562" s="169">
        <f t="shared" si="244"/>
        <v>6.8</v>
      </c>
    </row>
    <row r="7563" spans="13:18" x14ac:dyDescent="0.2">
      <c r="M7563" s="168" t="s">
        <v>63</v>
      </c>
      <c r="N7563" s="14" t="s">
        <v>64</v>
      </c>
      <c r="O7563" s="167">
        <v>45556</v>
      </c>
      <c r="P7563" s="14">
        <v>11.6</v>
      </c>
      <c r="Q7563" s="14">
        <f t="shared" si="243"/>
        <v>5.4</v>
      </c>
      <c r="R7563" s="169">
        <f t="shared" si="244"/>
        <v>6.0666666666666673</v>
      </c>
    </row>
    <row r="7564" spans="13:18" x14ac:dyDescent="0.2">
      <c r="M7564" s="168" t="s">
        <v>63</v>
      </c>
      <c r="N7564" s="14" t="s">
        <v>64</v>
      </c>
      <c r="O7564" s="167">
        <v>45557</v>
      </c>
      <c r="P7564" s="14">
        <v>10.8</v>
      </c>
      <c r="Q7564" s="14">
        <f t="shared" si="243"/>
        <v>6.1999999999999993</v>
      </c>
      <c r="R7564" s="169">
        <f t="shared" si="244"/>
        <v>6</v>
      </c>
    </row>
    <row r="7565" spans="13:18" x14ac:dyDescent="0.2">
      <c r="M7565" s="168" t="s">
        <v>63</v>
      </c>
      <c r="N7565" s="14" t="s">
        <v>64</v>
      </c>
      <c r="O7565" s="167">
        <v>45558</v>
      </c>
      <c r="P7565" s="14">
        <v>12</v>
      </c>
      <c r="Q7565" s="14">
        <f t="shared" ref="Q7565:Q7628" si="245">IF($D$45&gt;P7565,$D$45-P7565,0)</f>
        <v>5</v>
      </c>
      <c r="R7565" s="169">
        <f t="shared" si="244"/>
        <v>5.5333333333333341</v>
      </c>
    </row>
    <row r="7566" spans="13:18" x14ac:dyDescent="0.2">
      <c r="M7566" s="168" t="s">
        <v>63</v>
      </c>
      <c r="N7566" s="14" t="s">
        <v>64</v>
      </c>
      <c r="O7566" s="167">
        <v>45559</v>
      </c>
      <c r="P7566" s="14">
        <v>12.7</v>
      </c>
      <c r="Q7566" s="14">
        <f t="shared" si="245"/>
        <v>4.3000000000000007</v>
      </c>
      <c r="R7566" s="169">
        <f t="shared" si="244"/>
        <v>5.166666666666667</v>
      </c>
    </row>
    <row r="7567" spans="13:18" x14ac:dyDescent="0.2">
      <c r="M7567" s="168" t="s">
        <v>63</v>
      </c>
      <c r="N7567" s="14" t="s">
        <v>64</v>
      </c>
      <c r="O7567" s="167">
        <v>45560</v>
      </c>
      <c r="P7567" s="14">
        <v>10.1</v>
      </c>
      <c r="Q7567" s="14">
        <f t="shared" si="245"/>
        <v>6.9</v>
      </c>
      <c r="R7567" s="169">
        <f t="shared" ref="R7567:R7630" si="246">AVERAGE(Q7565:Q7567)</f>
        <v>5.4000000000000012</v>
      </c>
    </row>
    <row r="7568" spans="13:18" x14ac:dyDescent="0.2">
      <c r="M7568" s="168" t="s">
        <v>63</v>
      </c>
      <c r="N7568" s="14" t="s">
        <v>64</v>
      </c>
      <c r="O7568" s="167">
        <v>45561</v>
      </c>
      <c r="P7568" s="14">
        <v>4.9000000000000004</v>
      </c>
      <c r="Q7568" s="14">
        <f t="shared" si="245"/>
        <v>12.1</v>
      </c>
      <c r="R7568" s="169">
        <f t="shared" si="246"/>
        <v>7.7666666666666666</v>
      </c>
    </row>
    <row r="7569" spans="13:18" x14ac:dyDescent="0.2">
      <c r="M7569" s="168" t="s">
        <v>63</v>
      </c>
      <c r="N7569" s="14" t="s">
        <v>64</v>
      </c>
      <c r="O7569" s="167">
        <v>45562</v>
      </c>
      <c r="P7569" s="14">
        <v>6.1</v>
      </c>
      <c r="Q7569" s="14">
        <f t="shared" si="245"/>
        <v>10.9</v>
      </c>
      <c r="R7569" s="169">
        <f t="shared" si="246"/>
        <v>9.9666666666666668</v>
      </c>
    </row>
    <row r="7570" spans="13:18" x14ac:dyDescent="0.2">
      <c r="M7570" s="168" t="s">
        <v>63</v>
      </c>
      <c r="N7570" s="14" t="s">
        <v>64</v>
      </c>
      <c r="O7570" s="167">
        <v>45563</v>
      </c>
      <c r="P7570" s="14">
        <v>5.0999999999999996</v>
      </c>
      <c r="Q7570" s="14">
        <f t="shared" si="245"/>
        <v>11.9</v>
      </c>
      <c r="R7570" s="169">
        <f t="shared" si="246"/>
        <v>11.633333333333333</v>
      </c>
    </row>
    <row r="7571" spans="13:18" x14ac:dyDescent="0.2">
      <c r="M7571" s="168" t="s">
        <v>63</v>
      </c>
      <c r="N7571" s="14" t="s">
        <v>64</v>
      </c>
      <c r="O7571" s="167">
        <v>45564</v>
      </c>
      <c r="P7571" s="14">
        <v>3.7</v>
      </c>
      <c r="Q7571" s="14">
        <f t="shared" si="245"/>
        <v>13.3</v>
      </c>
      <c r="R7571" s="169">
        <f t="shared" si="246"/>
        <v>12.033333333333333</v>
      </c>
    </row>
    <row r="7572" spans="13:18" x14ac:dyDescent="0.2">
      <c r="M7572" s="168" t="s">
        <v>63</v>
      </c>
      <c r="N7572" s="14" t="s">
        <v>64</v>
      </c>
      <c r="O7572" s="167">
        <v>45565</v>
      </c>
      <c r="P7572" s="14">
        <v>4.5999999999999996</v>
      </c>
      <c r="Q7572" s="14">
        <f t="shared" si="245"/>
        <v>12.4</v>
      </c>
      <c r="R7572" s="169">
        <f t="shared" si="246"/>
        <v>12.533333333333333</v>
      </c>
    </row>
    <row r="7573" spans="13:18" x14ac:dyDescent="0.2">
      <c r="M7573" s="168" t="s">
        <v>63</v>
      </c>
      <c r="N7573" s="14" t="s">
        <v>64</v>
      </c>
      <c r="O7573" s="167">
        <v>45566</v>
      </c>
      <c r="P7573" s="14">
        <v>7.6</v>
      </c>
      <c r="Q7573" s="14">
        <f t="shared" si="245"/>
        <v>9.4</v>
      </c>
      <c r="R7573" s="169">
        <f t="shared" si="246"/>
        <v>11.700000000000001</v>
      </c>
    </row>
    <row r="7574" spans="13:18" x14ac:dyDescent="0.2">
      <c r="M7574" s="168" t="s">
        <v>63</v>
      </c>
      <c r="N7574" s="14" t="s">
        <v>64</v>
      </c>
      <c r="O7574" s="167">
        <v>45567</v>
      </c>
      <c r="P7574" s="14">
        <v>4.4000000000000004</v>
      </c>
      <c r="Q7574" s="14">
        <f t="shared" si="245"/>
        <v>12.6</v>
      </c>
      <c r="R7574" s="169">
        <f t="shared" si="246"/>
        <v>11.466666666666667</v>
      </c>
    </row>
    <row r="7575" spans="13:18" x14ac:dyDescent="0.2">
      <c r="M7575" s="168" t="s">
        <v>63</v>
      </c>
      <c r="N7575" s="14" t="s">
        <v>64</v>
      </c>
      <c r="O7575" s="167">
        <v>45568</v>
      </c>
      <c r="P7575" s="14">
        <v>5</v>
      </c>
      <c r="Q7575" s="14">
        <f t="shared" si="245"/>
        <v>12</v>
      </c>
      <c r="R7575" s="169">
        <f t="shared" si="246"/>
        <v>11.333333333333334</v>
      </c>
    </row>
    <row r="7576" spans="13:18" x14ac:dyDescent="0.2">
      <c r="M7576" s="168" t="s">
        <v>63</v>
      </c>
      <c r="N7576" s="14" t="s">
        <v>64</v>
      </c>
      <c r="O7576" s="167">
        <v>45569</v>
      </c>
      <c r="P7576" s="14">
        <v>2.6</v>
      </c>
      <c r="Q7576" s="14">
        <f t="shared" si="245"/>
        <v>14.4</v>
      </c>
      <c r="R7576" s="169">
        <f t="shared" si="246"/>
        <v>13</v>
      </c>
    </row>
    <row r="7577" spans="13:18" x14ac:dyDescent="0.2">
      <c r="M7577" s="168" t="s">
        <v>63</v>
      </c>
      <c r="N7577" s="14" t="s">
        <v>64</v>
      </c>
      <c r="O7577" s="167">
        <v>45570</v>
      </c>
      <c r="P7577" s="14">
        <v>5.9</v>
      </c>
      <c r="Q7577" s="14">
        <f t="shared" si="245"/>
        <v>11.1</v>
      </c>
      <c r="R7577" s="169">
        <f t="shared" si="246"/>
        <v>12.5</v>
      </c>
    </row>
    <row r="7578" spans="13:18" x14ac:dyDescent="0.2">
      <c r="M7578" s="168" t="s">
        <v>63</v>
      </c>
      <c r="N7578" s="14" t="s">
        <v>64</v>
      </c>
      <c r="O7578" s="167">
        <v>45571</v>
      </c>
      <c r="P7578" s="14">
        <v>10.199999999999999</v>
      </c>
      <c r="Q7578" s="14">
        <f t="shared" si="245"/>
        <v>6.8000000000000007</v>
      </c>
      <c r="R7578" s="169">
        <f t="shared" si="246"/>
        <v>10.766666666666666</v>
      </c>
    </row>
    <row r="7579" spans="13:18" x14ac:dyDescent="0.2">
      <c r="M7579" s="168" t="s">
        <v>63</v>
      </c>
      <c r="N7579" s="14" t="s">
        <v>64</v>
      </c>
      <c r="O7579" s="167">
        <v>45572</v>
      </c>
      <c r="P7579" s="14">
        <v>9</v>
      </c>
      <c r="Q7579" s="14">
        <f t="shared" si="245"/>
        <v>8</v>
      </c>
      <c r="R7579" s="169">
        <f t="shared" si="246"/>
        <v>8.6333333333333329</v>
      </c>
    </row>
    <row r="7580" spans="13:18" x14ac:dyDescent="0.2">
      <c r="M7580" s="168" t="s">
        <v>63</v>
      </c>
      <c r="N7580" s="14" t="s">
        <v>64</v>
      </c>
      <c r="O7580" s="167">
        <v>45573</v>
      </c>
      <c r="P7580" s="14">
        <v>9.4</v>
      </c>
      <c r="Q7580" s="14">
        <f t="shared" si="245"/>
        <v>7.6</v>
      </c>
      <c r="R7580" s="169">
        <f t="shared" si="246"/>
        <v>7.4666666666666659</v>
      </c>
    </row>
    <row r="7581" spans="13:18" x14ac:dyDescent="0.2">
      <c r="M7581" s="168" t="s">
        <v>63</v>
      </c>
      <c r="N7581" s="14" t="s">
        <v>64</v>
      </c>
      <c r="O7581" s="167">
        <v>45574</v>
      </c>
      <c r="P7581" s="14">
        <v>11.1</v>
      </c>
      <c r="Q7581" s="14">
        <f t="shared" si="245"/>
        <v>5.9</v>
      </c>
      <c r="R7581" s="169">
        <f t="shared" si="246"/>
        <v>7.166666666666667</v>
      </c>
    </row>
    <row r="7582" spans="13:18" x14ac:dyDescent="0.2">
      <c r="M7582" s="168" t="s">
        <v>63</v>
      </c>
      <c r="N7582" s="14" t="s">
        <v>64</v>
      </c>
      <c r="O7582" s="167">
        <v>45575</v>
      </c>
      <c r="P7582" s="14">
        <v>6.9</v>
      </c>
      <c r="Q7582" s="14">
        <f t="shared" si="245"/>
        <v>10.1</v>
      </c>
      <c r="R7582" s="169">
        <f t="shared" si="246"/>
        <v>7.8666666666666671</v>
      </c>
    </row>
    <row r="7583" spans="13:18" x14ac:dyDescent="0.2">
      <c r="M7583" s="168" t="s">
        <v>63</v>
      </c>
      <c r="N7583" s="14" t="s">
        <v>64</v>
      </c>
      <c r="O7583" s="167">
        <v>45576</v>
      </c>
      <c r="P7583" s="14">
        <v>4.0999999999999996</v>
      </c>
      <c r="Q7583" s="14">
        <f t="shared" si="245"/>
        <v>12.9</v>
      </c>
      <c r="R7583" s="169">
        <f t="shared" si="246"/>
        <v>9.6333333333333329</v>
      </c>
    </row>
    <row r="7584" spans="13:18" x14ac:dyDescent="0.2">
      <c r="M7584" s="168" t="s">
        <v>63</v>
      </c>
      <c r="N7584" s="14" t="s">
        <v>64</v>
      </c>
      <c r="O7584" s="167">
        <v>45577</v>
      </c>
      <c r="P7584" s="14">
        <v>3.2</v>
      </c>
      <c r="Q7584" s="14">
        <f t="shared" si="245"/>
        <v>13.8</v>
      </c>
      <c r="R7584" s="169">
        <f t="shared" si="246"/>
        <v>12.266666666666666</v>
      </c>
    </row>
    <row r="7585" spans="13:18" x14ac:dyDescent="0.2">
      <c r="M7585" s="168" t="s">
        <v>63</v>
      </c>
      <c r="N7585" s="14" t="s">
        <v>64</v>
      </c>
      <c r="O7585" s="167">
        <v>45578</v>
      </c>
      <c r="P7585" s="14">
        <v>7.2</v>
      </c>
      <c r="Q7585" s="14">
        <f t="shared" si="245"/>
        <v>9.8000000000000007</v>
      </c>
      <c r="R7585" s="169">
        <f t="shared" si="246"/>
        <v>12.166666666666666</v>
      </c>
    </row>
    <row r="7586" spans="13:18" x14ac:dyDescent="0.2">
      <c r="M7586" s="168" t="s">
        <v>63</v>
      </c>
      <c r="N7586" s="14" t="s">
        <v>64</v>
      </c>
      <c r="O7586" s="167">
        <v>45579</v>
      </c>
      <c r="P7586" s="14">
        <v>4</v>
      </c>
      <c r="Q7586" s="14">
        <f t="shared" si="245"/>
        <v>13</v>
      </c>
      <c r="R7586" s="169">
        <f t="shared" si="246"/>
        <v>12.200000000000001</v>
      </c>
    </row>
    <row r="7587" spans="13:18" x14ac:dyDescent="0.2">
      <c r="M7587" s="168" t="s">
        <v>63</v>
      </c>
      <c r="N7587" s="14" t="s">
        <v>64</v>
      </c>
      <c r="O7587" s="167">
        <v>45580</v>
      </c>
      <c r="P7587" s="14">
        <v>0.4</v>
      </c>
      <c r="Q7587" s="14">
        <f t="shared" si="245"/>
        <v>16.600000000000001</v>
      </c>
      <c r="R7587" s="169">
        <f t="shared" si="246"/>
        <v>13.133333333333335</v>
      </c>
    </row>
    <row r="7588" spans="13:18" x14ac:dyDescent="0.2">
      <c r="M7588" s="168" t="s">
        <v>63</v>
      </c>
      <c r="N7588" s="14" t="s">
        <v>64</v>
      </c>
      <c r="O7588" s="167">
        <v>45581</v>
      </c>
      <c r="P7588" s="14">
        <v>4</v>
      </c>
      <c r="Q7588" s="14">
        <f t="shared" si="245"/>
        <v>13</v>
      </c>
      <c r="R7588" s="169">
        <f t="shared" si="246"/>
        <v>14.200000000000001</v>
      </c>
    </row>
    <row r="7589" spans="13:18" x14ac:dyDescent="0.2">
      <c r="M7589" s="168" t="s">
        <v>63</v>
      </c>
      <c r="N7589" s="14" t="s">
        <v>64</v>
      </c>
      <c r="O7589" s="167">
        <v>45582</v>
      </c>
      <c r="P7589" s="14">
        <v>7</v>
      </c>
      <c r="Q7589" s="14">
        <f t="shared" si="245"/>
        <v>10</v>
      </c>
      <c r="R7589" s="169">
        <f t="shared" si="246"/>
        <v>13.200000000000001</v>
      </c>
    </row>
    <row r="7590" spans="13:18" x14ac:dyDescent="0.2">
      <c r="M7590" s="168" t="s">
        <v>63</v>
      </c>
      <c r="N7590" s="14" t="s">
        <v>64</v>
      </c>
      <c r="O7590" s="167">
        <v>45583</v>
      </c>
      <c r="P7590" s="14">
        <v>8.6999999999999993</v>
      </c>
      <c r="Q7590" s="14">
        <f t="shared" si="245"/>
        <v>8.3000000000000007</v>
      </c>
      <c r="R7590" s="169">
        <f t="shared" si="246"/>
        <v>10.433333333333334</v>
      </c>
    </row>
    <row r="7591" spans="13:18" x14ac:dyDescent="0.2">
      <c r="M7591" s="168" t="s">
        <v>63</v>
      </c>
      <c r="N7591" s="14" t="s">
        <v>64</v>
      </c>
      <c r="O7591" s="167">
        <v>45584</v>
      </c>
      <c r="P7591" s="14">
        <v>10.6</v>
      </c>
      <c r="Q7591" s="14">
        <f t="shared" si="245"/>
        <v>6.4</v>
      </c>
      <c r="R7591" s="169">
        <f t="shared" si="246"/>
        <v>8.2333333333333343</v>
      </c>
    </row>
    <row r="7592" spans="13:18" x14ac:dyDescent="0.2">
      <c r="M7592" s="168" t="s">
        <v>63</v>
      </c>
      <c r="N7592" s="14" t="s">
        <v>64</v>
      </c>
      <c r="O7592" s="167">
        <v>45585</v>
      </c>
      <c r="P7592" s="14">
        <v>10.8</v>
      </c>
      <c r="Q7592" s="14">
        <f t="shared" si="245"/>
        <v>6.1999999999999993</v>
      </c>
      <c r="R7592" s="169">
        <f t="shared" si="246"/>
        <v>6.9666666666666659</v>
      </c>
    </row>
    <row r="7593" spans="13:18" x14ac:dyDescent="0.2">
      <c r="M7593" s="168" t="s">
        <v>63</v>
      </c>
      <c r="N7593" s="14" t="s">
        <v>64</v>
      </c>
      <c r="O7593" s="167">
        <v>45586</v>
      </c>
      <c r="P7593" s="14">
        <v>11.7</v>
      </c>
      <c r="Q7593" s="14">
        <f t="shared" si="245"/>
        <v>5.3000000000000007</v>
      </c>
      <c r="R7593" s="169">
        <f t="shared" si="246"/>
        <v>5.9666666666666659</v>
      </c>
    </row>
    <row r="7594" spans="13:18" x14ac:dyDescent="0.2">
      <c r="M7594" s="168" t="s">
        <v>63</v>
      </c>
      <c r="N7594" s="14" t="s">
        <v>64</v>
      </c>
      <c r="O7594" s="167">
        <v>45587</v>
      </c>
      <c r="P7594" s="14">
        <v>8.9</v>
      </c>
      <c r="Q7594" s="14">
        <f t="shared" si="245"/>
        <v>8.1</v>
      </c>
      <c r="R7594" s="169">
        <f t="shared" si="246"/>
        <v>6.5333333333333341</v>
      </c>
    </row>
    <row r="7595" spans="13:18" x14ac:dyDescent="0.2">
      <c r="M7595" s="168" t="s">
        <v>63</v>
      </c>
      <c r="N7595" s="14" t="s">
        <v>64</v>
      </c>
      <c r="O7595" s="167">
        <v>45588</v>
      </c>
      <c r="P7595" s="14">
        <v>7.5</v>
      </c>
      <c r="Q7595" s="14">
        <f t="shared" si="245"/>
        <v>9.5</v>
      </c>
      <c r="R7595" s="169">
        <f t="shared" si="246"/>
        <v>7.6333333333333329</v>
      </c>
    </row>
    <row r="7596" spans="13:18" x14ac:dyDescent="0.2">
      <c r="M7596" s="168" t="s">
        <v>63</v>
      </c>
      <c r="N7596" s="14" t="s">
        <v>64</v>
      </c>
      <c r="O7596" s="167">
        <v>45589</v>
      </c>
      <c r="P7596" s="14">
        <v>9.8000000000000007</v>
      </c>
      <c r="Q7596" s="14">
        <f t="shared" si="245"/>
        <v>7.1999999999999993</v>
      </c>
      <c r="R7596" s="169">
        <f t="shared" si="246"/>
        <v>8.2666666666666675</v>
      </c>
    </row>
    <row r="7597" spans="13:18" x14ac:dyDescent="0.2">
      <c r="M7597" s="168" t="s">
        <v>63</v>
      </c>
      <c r="N7597" s="14" t="s">
        <v>64</v>
      </c>
      <c r="O7597" s="167">
        <v>45590</v>
      </c>
      <c r="P7597" s="14">
        <v>7.9</v>
      </c>
      <c r="Q7597" s="14">
        <f t="shared" si="245"/>
        <v>9.1</v>
      </c>
      <c r="R7597" s="169">
        <f t="shared" si="246"/>
        <v>8.6</v>
      </c>
    </row>
    <row r="7598" spans="13:18" x14ac:dyDescent="0.2">
      <c r="M7598" s="168" t="s">
        <v>63</v>
      </c>
      <c r="N7598" s="14" t="s">
        <v>64</v>
      </c>
      <c r="O7598" s="167">
        <v>45591</v>
      </c>
      <c r="P7598" s="14">
        <v>5.9</v>
      </c>
      <c r="Q7598" s="14">
        <f t="shared" si="245"/>
        <v>11.1</v>
      </c>
      <c r="R7598" s="169">
        <f t="shared" si="246"/>
        <v>9.1333333333333329</v>
      </c>
    </row>
    <row r="7599" spans="13:18" x14ac:dyDescent="0.2">
      <c r="M7599" s="168" t="s">
        <v>63</v>
      </c>
      <c r="N7599" s="14" t="s">
        <v>64</v>
      </c>
      <c r="O7599" s="167">
        <v>45592</v>
      </c>
      <c r="P7599" s="14">
        <v>7.9</v>
      </c>
      <c r="Q7599" s="14">
        <f t="shared" si="245"/>
        <v>9.1</v>
      </c>
      <c r="R7599" s="169">
        <f t="shared" si="246"/>
        <v>9.7666666666666657</v>
      </c>
    </row>
    <row r="7600" spans="13:18" x14ac:dyDescent="0.2">
      <c r="M7600" s="168" t="s">
        <v>63</v>
      </c>
      <c r="N7600" s="14" t="s">
        <v>64</v>
      </c>
      <c r="O7600" s="167">
        <v>45593</v>
      </c>
      <c r="P7600" s="14">
        <v>4.9000000000000004</v>
      </c>
      <c r="Q7600" s="14">
        <f t="shared" si="245"/>
        <v>12.1</v>
      </c>
      <c r="R7600" s="169">
        <f t="shared" si="246"/>
        <v>10.766666666666666</v>
      </c>
    </row>
    <row r="7601" spans="13:18" x14ac:dyDescent="0.2">
      <c r="M7601" s="168" t="s">
        <v>63</v>
      </c>
      <c r="N7601" s="14" t="s">
        <v>64</v>
      </c>
      <c r="O7601" s="167">
        <v>45594</v>
      </c>
      <c r="P7601" s="14">
        <v>2.2999999999999998</v>
      </c>
      <c r="Q7601" s="14">
        <f t="shared" si="245"/>
        <v>14.7</v>
      </c>
      <c r="R7601" s="169">
        <f t="shared" si="246"/>
        <v>11.966666666666667</v>
      </c>
    </row>
    <row r="7602" spans="13:18" x14ac:dyDescent="0.2">
      <c r="M7602" s="168" t="s">
        <v>63</v>
      </c>
      <c r="N7602" s="14" t="s">
        <v>64</v>
      </c>
      <c r="O7602" s="167">
        <v>45595</v>
      </c>
      <c r="P7602" s="14">
        <v>5.0999999999999996</v>
      </c>
      <c r="Q7602" s="14">
        <f t="shared" si="245"/>
        <v>11.9</v>
      </c>
      <c r="R7602" s="169">
        <f t="shared" si="246"/>
        <v>12.899999999999999</v>
      </c>
    </row>
    <row r="7603" spans="13:18" x14ac:dyDescent="0.2">
      <c r="M7603" s="168" t="s">
        <v>63</v>
      </c>
      <c r="N7603" s="14" t="s">
        <v>64</v>
      </c>
      <c r="O7603" s="167">
        <v>45596</v>
      </c>
      <c r="P7603" s="14">
        <v>7.3</v>
      </c>
      <c r="Q7603" s="14">
        <f t="shared" si="245"/>
        <v>9.6999999999999993</v>
      </c>
      <c r="R7603" s="169">
        <f t="shared" si="246"/>
        <v>12.1</v>
      </c>
    </row>
    <row r="7604" spans="13:18" x14ac:dyDescent="0.2">
      <c r="M7604" s="168" t="s">
        <v>63</v>
      </c>
      <c r="N7604" s="14" t="s">
        <v>64</v>
      </c>
      <c r="O7604" s="167">
        <v>45597</v>
      </c>
      <c r="P7604" s="14">
        <v>6.1</v>
      </c>
      <c r="Q7604" s="14">
        <f t="shared" si="245"/>
        <v>10.9</v>
      </c>
      <c r="R7604" s="169">
        <f t="shared" si="246"/>
        <v>10.833333333333334</v>
      </c>
    </row>
    <row r="7605" spans="13:18" x14ac:dyDescent="0.2">
      <c r="M7605" s="168" t="s">
        <v>63</v>
      </c>
      <c r="N7605" s="14" t="s">
        <v>64</v>
      </c>
      <c r="O7605" s="167">
        <v>45598</v>
      </c>
      <c r="P7605" s="14">
        <v>1.9</v>
      </c>
      <c r="Q7605" s="14">
        <f t="shared" si="245"/>
        <v>15.1</v>
      </c>
      <c r="R7605" s="169">
        <f t="shared" si="246"/>
        <v>11.9</v>
      </c>
    </row>
    <row r="7606" spans="13:18" x14ac:dyDescent="0.2">
      <c r="M7606" s="168" t="s">
        <v>63</v>
      </c>
      <c r="N7606" s="14" t="s">
        <v>64</v>
      </c>
      <c r="O7606" s="167">
        <v>45599</v>
      </c>
      <c r="P7606" s="14">
        <v>3.9</v>
      </c>
      <c r="Q7606" s="14">
        <f t="shared" si="245"/>
        <v>13.1</v>
      </c>
      <c r="R7606" s="169">
        <f t="shared" si="246"/>
        <v>13.033333333333333</v>
      </c>
    </row>
    <row r="7607" spans="13:18" x14ac:dyDescent="0.2">
      <c r="M7607" s="168" t="s">
        <v>63</v>
      </c>
      <c r="N7607" s="14" t="s">
        <v>64</v>
      </c>
      <c r="O7607" s="167">
        <v>45600</v>
      </c>
      <c r="P7607" s="14">
        <v>1.4</v>
      </c>
      <c r="Q7607" s="14">
        <f t="shared" si="245"/>
        <v>15.6</v>
      </c>
      <c r="R7607" s="169">
        <f t="shared" si="246"/>
        <v>14.6</v>
      </c>
    </row>
    <row r="7608" spans="13:18" x14ac:dyDescent="0.2">
      <c r="M7608" s="168" t="s">
        <v>63</v>
      </c>
      <c r="N7608" s="14" t="s">
        <v>64</v>
      </c>
      <c r="O7608" s="167">
        <v>45601</v>
      </c>
      <c r="P7608" s="14">
        <v>0.3</v>
      </c>
      <c r="Q7608" s="14">
        <f t="shared" si="245"/>
        <v>16.7</v>
      </c>
      <c r="R7608" s="169">
        <f t="shared" si="246"/>
        <v>15.133333333333333</v>
      </c>
    </row>
    <row r="7609" spans="13:18" x14ac:dyDescent="0.2">
      <c r="M7609" s="168" t="s">
        <v>63</v>
      </c>
      <c r="N7609" s="14" t="s">
        <v>64</v>
      </c>
      <c r="O7609" s="167">
        <v>45602</v>
      </c>
      <c r="P7609" s="14">
        <v>-0.7</v>
      </c>
      <c r="Q7609" s="14">
        <f t="shared" si="245"/>
        <v>17.7</v>
      </c>
      <c r="R7609" s="169">
        <f t="shared" si="246"/>
        <v>16.666666666666668</v>
      </c>
    </row>
    <row r="7610" spans="13:18" x14ac:dyDescent="0.2">
      <c r="M7610" s="168" t="s">
        <v>63</v>
      </c>
      <c r="N7610" s="14" t="s">
        <v>64</v>
      </c>
      <c r="O7610" s="167">
        <v>45603</v>
      </c>
      <c r="P7610" s="14">
        <v>-1.6</v>
      </c>
      <c r="Q7610" s="14">
        <f t="shared" si="245"/>
        <v>18.600000000000001</v>
      </c>
      <c r="R7610" s="169">
        <f t="shared" si="246"/>
        <v>17.666666666666668</v>
      </c>
    </row>
    <row r="7611" spans="13:18" x14ac:dyDescent="0.2">
      <c r="M7611" s="168" t="s">
        <v>63</v>
      </c>
      <c r="N7611" s="14" t="s">
        <v>64</v>
      </c>
      <c r="O7611" s="167">
        <v>45604</v>
      </c>
      <c r="P7611" s="14">
        <v>-0.8</v>
      </c>
      <c r="Q7611" s="14">
        <f t="shared" si="245"/>
        <v>17.8</v>
      </c>
      <c r="R7611" s="169">
        <f t="shared" si="246"/>
        <v>18.033333333333331</v>
      </c>
    </row>
    <row r="7612" spans="13:18" x14ac:dyDescent="0.2">
      <c r="M7612" s="168" t="s">
        <v>63</v>
      </c>
      <c r="N7612" s="14" t="s">
        <v>64</v>
      </c>
      <c r="O7612" s="167">
        <v>45605</v>
      </c>
      <c r="P7612" s="14">
        <v>0.7</v>
      </c>
      <c r="Q7612" s="14">
        <f t="shared" si="245"/>
        <v>16.3</v>
      </c>
      <c r="R7612" s="169">
        <f t="shared" si="246"/>
        <v>17.566666666666666</v>
      </c>
    </row>
    <row r="7613" spans="13:18" x14ac:dyDescent="0.2">
      <c r="M7613" s="168" t="s">
        <v>63</v>
      </c>
      <c r="N7613" s="14" t="s">
        <v>64</v>
      </c>
      <c r="O7613" s="167">
        <v>45606</v>
      </c>
      <c r="P7613" s="14">
        <v>0.4</v>
      </c>
      <c r="Q7613" s="14">
        <f t="shared" si="245"/>
        <v>16.600000000000001</v>
      </c>
      <c r="R7613" s="169">
        <f t="shared" si="246"/>
        <v>16.900000000000002</v>
      </c>
    </row>
    <row r="7614" spans="13:18" x14ac:dyDescent="0.2">
      <c r="M7614" s="168" t="s">
        <v>63</v>
      </c>
      <c r="N7614" s="14" t="s">
        <v>64</v>
      </c>
      <c r="O7614" s="167">
        <v>45607</v>
      </c>
      <c r="P7614" s="14">
        <v>1.1000000000000001</v>
      </c>
      <c r="Q7614" s="14">
        <f t="shared" si="245"/>
        <v>15.9</v>
      </c>
      <c r="R7614" s="169">
        <f t="shared" si="246"/>
        <v>16.266666666666669</v>
      </c>
    </row>
    <row r="7615" spans="13:18" x14ac:dyDescent="0.2">
      <c r="M7615" s="168" t="s">
        <v>63</v>
      </c>
      <c r="N7615" s="14" t="s">
        <v>64</v>
      </c>
      <c r="O7615" s="167">
        <v>45608</v>
      </c>
      <c r="P7615" s="14">
        <v>-1.4</v>
      </c>
      <c r="Q7615" s="14">
        <f t="shared" si="245"/>
        <v>18.399999999999999</v>
      </c>
      <c r="R7615" s="169">
        <f t="shared" si="246"/>
        <v>16.966666666666665</v>
      </c>
    </row>
    <row r="7616" spans="13:18" x14ac:dyDescent="0.2">
      <c r="M7616" s="168" t="s">
        <v>63</v>
      </c>
      <c r="N7616" s="14" t="s">
        <v>64</v>
      </c>
      <c r="O7616" s="167">
        <v>45609</v>
      </c>
      <c r="P7616" s="14">
        <v>-0.2</v>
      </c>
      <c r="Q7616" s="14">
        <f t="shared" si="245"/>
        <v>17.2</v>
      </c>
      <c r="R7616" s="169">
        <f t="shared" si="246"/>
        <v>17.166666666666668</v>
      </c>
    </row>
    <row r="7617" spans="13:18" x14ac:dyDescent="0.2">
      <c r="M7617" s="168" t="s">
        <v>63</v>
      </c>
      <c r="N7617" s="14" t="s">
        <v>64</v>
      </c>
      <c r="O7617" s="167">
        <v>45610</v>
      </c>
      <c r="P7617" s="14">
        <v>-1.3</v>
      </c>
      <c r="Q7617" s="14">
        <f t="shared" si="245"/>
        <v>18.3</v>
      </c>
      <c r="R7617" s="169">
        <f t="shared" si="246"/>
        <v>17.966666666666665</v>
      </c>
    </row>
    <row r="7618" spans="13:18" x14ac:dyDescent="0.2">
      <c r="M7618" s="168" t="s">
        <v>63</v>
      </c>
      <c r="N7618" s="14" t="s">
        <v>64</v>
      </c>
      <c r="O7618" s="167">
        <v>45611</v>
      </c>
      <c r="P7618" s="14">
        <v>1.9</v>
      </c>
      <c r="Q7618" s="14">
        <f t="shared" si="245"/>
        <v>15.1</v>
      </c>
      <c r="R7618" s="169">
        <f t="shared" si="246"/>
        <v>16.866666666666667</v>
      </c>
    </row>
    <row r="7619" spans="13:18" x14ac:dyDescent="0.2">
      <c r="M7619" s="168" t="s">
        <v>63</v>
      </c>
      <c r="N7619" s="14" t="s">
        <v>64</v>
      </c>
      <c r="O7619" s="167">
        <v>45612</v>
      </c>
      <c r="P7619" s="14">
        <v>5.5</v>
      </c>
      <c r="Q7619" s="14">
        <f t="shared" si="245"/>
        <v>11.5</v>
      </c>
      <c r="R7619" s="169">
        <f t="shared" si="246"/>
        <v>14.966666666666667</v>
      </c>
    </row>
    <row r="7620" spans="13:18" x14ac:dyDescent="0.2">
      <c r="M7620" s="168" t="s">
        <v>63</v>
      </c>
      <c r="N7620" s="14" t="s">
        <v>64</v>
      </c>
      <c r="O7620" s="167">
        <v>45613</v>
      </c>
      <c r="P7620" s="14">
        <v>3.1</v>
      </c>
      <c r="Q7620" s="14">
        <f t="shared" si="245"/>
        <v>13.9</v>
      </c>
      <c r="R7620" s="169">
        <f t="shared" si="246"/>
        <v>13.5</v>
      </c>
    </row>
    <row r="7621" spans="13:18" x14ac:dyDescent="0.2">
      <c r="M7621" s="168" t="s">
        <v>63</v>
      </c>
      <c r="N7621" s="14" t="s">
        <v>64</v>
      </c>
      <c r="O7621" s="167">
        <v>45614</v>
      </c>
      <c r="P7621" s="14">
        <v>1</v>
      </c>
      <c r="Q7621" s="14">
        <f t="shared" si="245"/>
        <v>16</v>
      </c>
      <c r="R7621" s="169">
        <f t="shared" si="246"/>
        <v>13.799999999999999</v>
      </c>
    </row>
    <row r="7622" spans="13:18" x14ac:dyDescent="0.2">
      <c r="M7622" s="168" t="s">
        <v>63</v>
      </c>
      <c r="N7622" s="14" t="s">
        <v>64</v>
      </c>
      <c r="O7622" s="167">
        <v>45615</v>
      </c>
      <c r="P7622" s="14">
        <v>-1.2</v>
      </c>
      <c r="Q7622" s="14">
        <f t="shared" si="245"/>
        <v>18.2</v>
      </c>
      <c r="R7622" s="169">
        <f t="shared" si="246"/>
        <v>16.033333333333331</v>
      </c>
    </row>
    <row r="7623" spans="13:18" x14ac:dyDescent="0.2">
      <c r="M7623" s="168" t="s">
        <v>63</v>
      </c>
      <c r="N7623" s="14" t="s">
        <v>64</v>
      </c>
      <c r="O7623" s="167">
        <v>45616</v>
      </c>
      <c r="P7623" s="14">
        <v>-2.2999999999999998</v>
      </c>
      <c r="Q7623" s="14">
        <f t="shared" si="245"/>
        <v>19.3</v>
      </c>
      <c r="R7623" s="169">
        <f t="shared" si="246"/>
        <v>17.833333333333332</v>
      </c>
    </row>
    <row r="7624" spans="13:18" x14ac:dyDescent="0.2">
      <c r="M7624" s="168" t="s">
        <v>63</v>
      </c>
      <c r="N7624" s="14" t="s">
        <v>64</v>
      </c>
      <c r="O7624" s="167">
        <v>45617</v>
      </c>
      <c r="P7624" s="14">
        <v>-4.5999999999999996</v>
      </c>
      <c r="Q7624" s="14">
        <f t="shared" si="245"/>
        <v>21.6</v>
      </c>
      <c r="R7624" s="169">
        <f t="shared" si="246"/>
        <v>19.7</v>
      </c>
    </row>
    <row r="7625" spans="13:18" x14ac:dyDescent="0.2">
      <c r="M7625" s="168" t="s">
        <v>63</v>
      </c>
      <c r="N7625" s="14" t="s">
        <v>64</v>
      </c>
      <c r="O7625" s="167">
        <v>45618</v>
      </c>
      <c r="P7625" s="14">
        <v>-6</v>
      </c>
      <c r="Q7625" s="14">
        <f t="shared" si="245"/>
        <v>23</v>
      </c>
      <c r="R7625" s="169">
        <f t="shared" si="246"/>
        <v>21.3</v>
      </c>
    </row>
    <row r="7626" spans="13:18" x14ac:dyDescent="0.2">
      <c r="M7626" s="168" t="s">
        <v>63</v>
      </c>
      <c r="N7626" s="14" t="s">
        <v>64</v>
      </c>
      <c r="O7626" s="167">
        <v>45619</v>
      </c>
      <c r="P7626" s="14">
        <v>-7.6</v>
      </c>
      <c r="Q7626" s="14">
        <f t="shared" si="245"/>
        <v>24.6</v>
      </c>
      <c r="R7626" s="169">
        <f t="shared" si="246"/>
        <v>23.066666666666666</v>
      </c>
    </row>
    <row r="7627" spans="13:18" x14ac:dyDescent="0.2">
      <c r="M7627" s="168" t="s">
        <v>63</v>
      </c>
      <c r="N7627" s="14" t="s">
        <v>64</v>
      </c>
      <c r="O7627" s="167">
        <v>45620</v>
      </c>
      <c r="P7627" s="14">
        <v>-2.6</v>
      </c>
      <c r="Q7627" s="14">
        <f t="shared" si="245"/>
        <v>19.600000000000001</v>
      </c>
      <c r="R7627" s="169">
        <f t="shared" si="246"/>
        <v>22.400000000000002</v>
      </c>
    </row>
    <row r="7628" spans="13:18" x14ac:dyDescent="0.2">
      <c r="M7628" s="168" t="s">
        <v>63</v>
      </c>
      <c r="N7628" s="14" t="s">
        <v>64</v>
      </c>
      <c r="O7628" s="167">
        <v>45621</v>
      </c>
      <c r="P7628" s="14">
        <v>6.3</v>
      </c>
      <c r="Q7628" s="14">
        <f t="shared" si="245"/>
        <v>10.7</v>
      </c>
      <c r="R7628" s="169">
        <f t="shared" si="246"/>
        <v>18.3</v>
      </c>
    </row>
    <row r="7629" spans="13:18" x14ac:dyDescent="0.2">
      <c r="M7629" s="168" t="s">
        <v>63</v>
      </c>
      <c r="N7629" s="14" t="s">
        <v>64</v>
      </c>
      <c r="O7629" s="167">
        <v>45622</v>
      </c>
      <c r="P7629" s="14">
        <v>5.8</v>
      </c>
      <c r="Q7629" s="14">
        <f t="shared" ref="Q7629:Q7663" si="247">IF($D$45&gt;P7629,$D$45-P7629,0)</f>
        <v>11.2</v>
      </c>
      <c r="R7629" s="169">
        <f t="shared" si="246"/>
        <v>13.833333333333334</v>
      </c>
    </row>
    <row r="7630" spans="13:18" x14ac:dyDescent="0.2">
      <c r="M7630" s="168" t="s">
        <v>63</v>
      </c>
      <c r="N7630" s="14" t="s">
        <v>64</v>
      </c>
      <c r="O7630" s="167">
        <v>45623</v>
      </c>
      <c r="P7630" s="14">
        <v>1</v>
      </c>
      <c r="Q7630" s="14">
        <f t="shared" si="247"/>
        <v>16</v>
      </c>
      <c r="R7630" s="169">
        <f t="shared" si="246"/>
        <v>12.633333333333333</v>
      </c>
    </row>
    <row r="7631" spans="13:18" x14ac:dyDescent="0.2">
      <c r="M7631" s="168" t="s">
        <v>63</v>
      </c>
      <c r="N7631" s="14" t="s">
        <v>64</v>
      </c>
      <c r="O7631" s="167">
        <v>45624</v>
      </c>
      <c r="P7631" s="14">
        <v>-5.4</v>
      </c>
      <c r="Q7631" s="14">
        <f t="shared" si="247"/>
        <v>22.4</v>
      </c>
      <c r="R7631" s="169">
        <f t="shared" ref="R7631:R7664" si="248">AVERAGE(Q7629:Q7631)</f>
        <v>16.533333333333331</v>
      </c>
    </row>
    <row r="7632" spans="13:18" x14ac:dyDescent="0.2">
      <c r="M7632" s="168" t="s">
        <v>63</v>
      </c>
      <c r="N7632" s="14" t="s">
        <v>64</v>
      </c>
      <c r="O7632" s="167">
        <v>45625</v>
      </c>
      <c r="P7632" s="14">
        <v>-5.3</v>
      </c>
      <c r="Q7632" s="14">
        <f t="shared" si="247"/>
        <v>22.3</v>
      </c>
      <c r="R7632" s="169">
        <f t="shared" si="248"/>
        <v>20.233333333333334</v>
      </c>
    </row>
    <row r="7633" spans="13:18" x14ac:dyDescent="0.2">
      <c r="M7633" s="168" t="s">
        <v>63</v>
      </c>
      <c r="N7633" s="14" t="s">
        <v>64</v>
      </c>
      <c r="O7633" s="167">
        <v>45626</v>
      </c>
      <c r="P7633" s="14">
        <v>5</v>
      </c>
      <c r="Q7633" s="14">
        <f t="shared" si="247"/>
        <v>12</v>
      </c>
      <c r="R7633" s="169">
        <f t="shared" si="248"/>
        <v>18.900000000000002</v>
      </c>
    </row>
    <row r="7634" spans="13:18" x14ac:dyDescent="0.2">
      <c r="M7634" s="168" t="s">
        <v>63</v>
      </c>
      <c r="N7634" s="14" t="s">
        <v>64</v>
      </c>
      <c r="O7634" s="167">
        <v>45627</v>
      </c>
      <c r="P7634" s="14">
        <v>8.1</v>
      </c>
      <c r="Q7634" s="14">
        <f t="shared" si="247"/>
        <v>8.9</v>
      </c>
      <c r="R7634" s="169">
        <f t="shared" si="248"/>
        <v>14.399999999999999</v>
      </c>
    </row>
    <row r="7635" spans="13:18" x14ac:dyDescent="0.2">
      <c r="M7635" s="168" t="s">
        <v>63</v>
      </c>
      <c r="N7635" s="14" t="s">
        <v>64</v>
      </c>
      <c r="O7635" s="167">
        <v>45628</v>
      </c>
      <c r="P7635" s="14">
        <v>4.5</v>
      </c>
      <c r="Q7635" s="14">
        <f t="shared" si="247"/>
        <v>12.5</v>
      </c>
      <c r="R7635" s="169">
        <f t="shared" si="248"/>
        <v>11.133333333333333</v>
      </c>
    </row>
    <row r="7636" spans="13:18" x14ac:dyDescent="0.2">
      <c r="M7636" s="168" t="s">
        <v>63</v>
      </c>
      <c r="N7636" s="14" t="s">
        <v>64</v>
      </c>
      <c r="O7636" s="167">
        <v>45629</v>
      </c>
      <c r="P7636" s="14">
        <v>-4.3</v>
      </c>
      <c r="Q7636" s="14">
        <f t="shared" si="247"/>
        <v>21.3</v>
      </c>
      <c r="R7636" s="169">
        <f t="shared" si="248"/>
        <v>14.233333333333334</v>
      </c>
    </row>
    <row r="7637" spans="13:18" x14ac:dyDescent="0.2">
      <c r="M7637" s="168" t="s">
        <v>63</v>
      </c>
      <c r="N7637" s="14" t="s">
        <v>64</v>
      </c>
      <c r="O7637" s="167">
        <v>45630</v>
      </c>
      <c r="P7637" s="14">
        <v>-9.3000000000000007</v>
      </c>
      <c r="Q7637" s="14">
        <f t="shared" si="247"/>
        <v>26.3</v>
      </c>
      <c r="R7637" s="169">
        <f t="shared" si="248"/>
        <v>20.033333333333331</v>
      </c>
    </row>
    <row r="7638" spans="13:18" x14ac:dyDescent="0.2">
      <c r="M7638" s="168" t="s">
        <v>63</v>
      </c>
      <c r="N7638" s="14" t="s">
        <v>64</v>
      </c>
      <c r="O7638" s="167">
        <v>45631</v>
      </c>
      <c r="P7638" s="14">
        <v>-3.3</v>
      </c>
      <c r="Q7638" s="14">
        <f t="shared" si="247"/>
        <v>20.3</v>
      </c>
      <c r="R7638" s="169">
        <f t="shared" si="248"/>
        <v>22.633333333333336</v>
      </c>
    </row>
    <row r="7639" spans="13:18" x14ac:dyDescent="0.2">
      <c r="M7639" s="168" t="s">
        <v>63</v>
      </c>
      <c r="N7639" s="14" t="s">
        <v>64</v>
      </c>
      <c r="O7639" s="167">
        <v>45632</v>
      </c>
      <c r="P7639" s="14">
        <v>0.2</v>
      </c>
      <c r="Q7639" s="14">
        <f t="shared" si="247"/>
        <v>16.8</v>
      </c>
      <c r="R7639" s="169">
        <f t="shared" si="248"/>
        <v>21.133333333333336</v>
      </c>
    </row>
    <row r="7640" spans="13:18" x14ac:dyDescent="0.2">
      <c r="M7640" s="168" t="s">
        <v>63</v>
      </c>
      <c r="N7640" s="14" t="s">
        <v>64</v>
      </c>
      <c r="O7640" s="167">
        <v>45633</v>
      </c>
      <c r="P7640" s="14">
        <v>0.9</v>
      </c>
      <c r="Q7640" s="14">
        <f t="shared" si="247"/>
        <v>16.100000000000001</v>
      </c>
      <c r="R7640" s="169">
        <f t="shared" si="248"/>
        <v>17.733333333333334</v>
      </c>
    </row>
    <row r="7641" spans="13:18" x14ac:dyDescent="0.2">
      <c r="M7641" s="168" t="s">
        <v>63</v>
      </c>
      <c r="N7641" s="14" t="s">
        <v>64</v>
      </c>
      <c r="O7641" s="167">
        <v>45634</v>
      </c>
      <c r="P7641" s="14">
        <v>-2.7</v>
      </c>
      <c r="Q7641" s="14">
        <f t="shared" si="247"/>
        <v>19.7</v>
      </c>
      <c r="R7641" s="169">
        <f t="shared" si="248"/>
        <v>17.533333333333335</v>
      </c>
    </row>
    <row r="7642" spans="13:18" x14ac:dyDescent="0.2">
      <c r="M7642" s="168" t="s">
        <v>63</v>
      </c>
      <c r="N7642" s="14" t="s">
        <v>64</v>
      </c>
      <c r="O7642" s="167">
        <v>45635</v>
      </c>
      <c r="P7642" s="14">
        <v>-9.4</v>
      </c>
      <c r="Q7642" s="14">
        <f t="shared" si="247"/>
        <v>26.4</v>
      </c>
      <c r="R7642" s="169">
        <f t="shared" si="248"/>
        <v>20.733333333333331</v>
      </c>
    </row>
    <row r="7643" spans="13:18" x14ac:dyDescent="0.2">
      <c r="M7643" s="168" t="s">
        <v>63</v>
      </c>
      <c r="N7643" s="14" t="s">
        <v>64</v>
      </c>
      <c r="O7643" s="167">
        <v>45636</v>
      </c>
      <c r="P7643" s="14">
        <v>-11.9</v>
      </c>
      <c r="Q7643" s="14">
        <f t="shared" si="247"/>
        <v>28.9</v>
      </c>
      <c r="R7643" s="169">
        <f t="shared" si="248"/>
        <v>25</v>
      </c>
    </row>
    <row r="7644" spans="13:18" x14ac:dyDescent="0.2">
      <c r="M7644" s="168" t="s">
        <v>63</v>
      </c>
      <c r="N7644" s="14" t="s">
        <v>64</v>
      </c>
      <c r="O7644" s="167">
        <v>45637</v>
      </c>
      <c r="P7644" s="14">
        <v>-11.4</v>
      </c>
      <c r="Q7644" s="14">
        <f t="shared" si="247"/>
        <v>28.4</v>
      </c>
      <c r="R7644" s="169">
        <f t="shared" si="248"/>
        <v>27.899999999999995</v>
      </c>
    </row>
    <row r="7645" spans="13:18" x14ac:dyDescent="0.2">
      <c r="M7645" s="168" t="s">
        <v>63</v>
      </c>
      <c r="N7645" s="14" t="s">
        <v>64</v>
      </c>
      <c r="O7645" s="167">
        <v>45638</v>
      </c>
      <c r="P7645" s="14">
        <v>-6.2</v>
      </c>
      <c r="Q7645" s="14">
        <f t="shared" si="247"/>
        <v>23.2</v>
      </c>
      <c r="R7645" s="169">
        <f t="shared" si="248"/>
        <v>26.833333333333332</v>
      </c>
    </row>
    <row r="7646" spans="13:18" x14ac:dyDescent="0.2">
      <c r="M7646" s="168" t="s">
        <v>63</v>
      </c>
      <c r="N7646" s="14" t="s">
        <v>64</v>
      </c>
      <c r="O7646" s="167">
        <v>45639</v>
      </c>
      <c r="P7646" s="14">
        <v>-2.9</v>
      </c>
      <c r="Q7646" s="14">
        <f t="shared" si="247"/>
        <v>19.899999999999999</v>
      </c>
      <c r="R7646" s="169">
        <f t="shared" si="248"/>
        <v>23.833333333333332</v>
      </c>
    </row>
    <row r="7647" spans="13:18" x14ac:dyDescent="0.2">
      <c r="M7647" s="168" t="s">
        <v>63</v>
      </c>
      <c r="N7647" s="14" t="s">
        <v>64</v>
      </c>
      <c r="O7647" s="167">
        <v>45640</v>
      </c>
      <c r="P7647" s="14">
        <v>1</v>
      </c>
      <c r="Q7647" s="14">
        <f t="shared" si="247"/>
        <v>16</v>
      </c>
      <c r="R7647" s="169">
        <f t="shared" si="248"/>
        <v>19.7</v>
      </c>
    </row>
    <row r="7648" spans="13:18" x14ac:dyDescent="0.2">
      <c r="M7648" s="168" t="s">
        <v>63</v>
      </c>
      <c r="N7648" s="14" t="s">
        <v>64</v>
      </c>
      <c r="O7648" s="167">
        <v>45641</v>
      </c>
      <c r="P7648" s="14">
        <v>-1.9</v>
      </c>
      <c r="Q7648" s="14">
        <f t="shared" si="247"/>
        <v>18.899999999999999</v>
      </c>
      <c r="R7648" s="169">
        <f t="shared" si="248"/>
        <v>18.266666666666666</v>
      </c>
    </row>
    <row r="7649" spans="13:18" x14ac:dyDescent="0.2">
      <c r="M7649" s="168" t="s">
        <v>63</v>
      </c>
      <c r="N7649" s="14" t="s">
        <v>64</v>
      </c>
      <c r="O7649" s="167">
        <v>45642</v>
      </c>
      <c r="P7649" s="14">
        <v>1.3</v>
      </c>
      <c r="Q7649" s="14">
        <f t="shared" si="247"/>
        <v>15.7</v>
      </c>
      <c r="R7649" s="169">
        <f t="shared" si="248"/>
        <v>16.866666666666664</v>
      </c>
    </row>
    <row r="7650" spans="13:18" x14ac:dyDescent="0.2">
      <c r="M7650" s="168" t="s">
        <v>63</v>
      </c>
      <c r="N7650" s="14" t="s">
        <v>64</v>
      </c>
      <c r="O7650" s="167">
        <v>45643</v>
      </c>
      <c r="P7650" s="14">
        <v>-2.2000000000000002</v>
      </c>
      <c r="Q7650" s="14">
        <f t="shared" si="247"/>
        <v>19.2</v>
      </c>
      <c r="R7650" s="169">
        <f t="shared" si="248"/>
        <v>17.933333333333334</v>
      </c>
    </row>
    <row r="7651" spans="13:18" x14ac:dyDescent="0.2">
      <c r="M7651" s="168" t="s">
        <v>63</v>
      </c>
      <c r="N7651" s="14" t="s">
        <v>64</v>
      </c>
      <c r="O7651" s="167">
        <v>45644</v>
      </c>
      <c r="P7651" s="14">
        <v>1</v>
      </c>
      <c r="Q7651" s="14">
        <f t="shared" si="247"/>
        <v>16</v>
      </c>
      <c r="R7651" s="169">
        <f t="shared" si="248"/>
        <v>16.966666666666665</v>
      </c>
    </row>
    <row r="7652" spans="13:18" x14ac:dyDescent="0.2">
      <c r="M7652" s="168" t="s">
        <v>63</v>
      </c>
      <c r="N7652" s="14" t="s">
        <v>64</v>
      </c>
      <c r="O7652" s="167">
        <v>45645</v>
      </c>
      <c r="P7652" s="14">
        <v>2.2000000000000002</v>
      </c>
      <c r="Q7652" s="14">
        <f t="shared" si="247"/>
        <v>14.8</v>
      </c>
      <c r="R7652" s="169">
        <f t="shared" si="248"/>
        <v>16.666666666666668</v>
      </c>
    </row>
    <row r="7653" spans="13:18" x14ac:dyDescent="0.2">
      <c r="M7653" s="168" t="s">
        <v>63</v>
      </c>
      <c r="N7653" s="14" t="s">
        <v>64</v>
      </c>
      <c r="O7653" s="167">
        <v>45646</v>
      </c>
      <c r="P7653" s="14">
        <v>-0.7</v>
      </c>
      <c r="Q7653" s="14">
        <f t="shared" si="247"/>
        <v>17.7</v>
      </c>
      <c r="R7653" s="169">
        <f t="shared" si="248"/>
        <v>16.166666666666668</v>
      </c>
    </row>
    <row r="7654" spans="13:18" x14ac:dyDescent="0.2">
      <c r="M7654" s="168" t="s">
        <v>63</v>
      </c>
      <c r="N7654" s="14" t="s">
        <v>64</v>
      </c>
      <c r="O7654" s="167">
        <v>45647</v>
      </c>
      <c r="P7654" s="14">
        <v>-2.1</v>
      </c>
      <c r="Q7654" s="14">
        <f t="shared" si="247"/>
        <v>19.100000000000001</v>
      </c>
      <c r="R7654" s="169">
        <f t="shared" si="248"/>
        <v>17.2</v>
      </c>
    </row>
    <row r="7655" spans="13:18" x14ac:dyDescent="0.2">
      <c r="M7655" s="168" t="s">
        <v>63</v>
      </c>
      <c r="N7655" s="14" t="s">
        <v>64</v>
      </c>
      <c r="O7655" s="167">
        <v>45648</v>
      </c>
      <c r="P7655" s="14">
        <v>2.4</v>
      </c>
      <c r="Q7655" s="14">
        <f t="shared" si="247"/>
        <v>14.6</v>
      </c>
      <c r="R7655" s="169">
        <f t="shared" si="248"/>
        <v>17.133333333333333</v>
      </c>
    </row>
    <row r="7656" spans="13:18" x14ac:dyDescent="0.2">
      <c r="M7656" s="168" t="s">
        <v>63</v>
      </c>
      <c r="N7656" s="14" t="s">
        <v>64</v>
      </c>
      <c r="O7656" s="167">
        <v>45649</v>
      </c>
      <c r="P7656" s="14">
        <v>-1.1000000000000001</v>
      </c>
      <c r="Q7656" s="14">
        <f t="shared" si="247"/>
        <v>18.100000000000001</v>
      </c>
      <c r="R7656" s="169">
        <f t="shared" si="248"/>
        <v>17.266666666666669</v>
      </c>
    </row>
    <row r="7657" spans="13:18" x14ac:dyDescent="0.2">
      <c r="M7657" s="168" t="s">
        <v>63</v>
      </c>
      <c r="N7657" s="14" t="s">
        <v>64</v>
      </c>
      <c r="O7657" s="167">
        <v>45650</v>
      </c>
      <c r="P7657" s="14">
        <v>-1.2</v>
      </c>
      <c r="Q7657" s="14">
        <f t="shared" si="247"/>
        <v>18.2</v>
      </c>
      <c r="R7657" s="169">
        <f t="shared" si="248"/>
        <v>16.966666666666669</v>
      </c>
    </row>
    <row r="7658" spans="13:18" x14ac:dyDescent="0.2">
      <c r="M7658" s="168" t="s">
        <v>63</v>
      </c>
      <c r="N7658" s="14" t="s">
        <v>64</v>
      </c>
      <c r="O7658" s="167">
        <v>45651</v>
      </c>
      <c r="P7658" s="14">
        <v>5.5</v>
      </c>
      <c r="Q7658" s="14">
        <f t="shared" si="247"/>
        <v>11.5</v>
      </c>
      <c r="R7658" s="169">
        <f t="shared" si="248"/>
        <v>15.933333333333332</v>
      </c>
    </row>
    <row r="7659" spans="13:18" x14ac:dyDescent="0.2">
      <c r="M7659" s="168" t="s">
        <v>63</v>
      </c>
      <c r="N7659" s="14" t="s">
        <v>64</v>
      </c>
      <c r="O7659" s="167">
        <v>45652</v>
      </c>
      <c r="P7659" s="14">
        <v>4.4000000000000004</v>
      </c>
      <c r="Q7659" s="14">
        <f t="shared" si="247"/>
        <v>12.6</v>
      </c>
      <c r="R7659" s="169">
        <f t="shared" si="248"/>
        <v>14.1</v>
      </c>
    </row>
    <row r="7660" spans="13:18" x14ac:dyDescent="0.2">
      <c r="M7660" s="168" t="s">
        <v>63</v>
      </c>
      <c r="N7660" s="14" t="s">
        <v>64</v>
      </c>
      <c r="O7660" s="167">
        <v>45653</v>
      </c>
      <c r="P7660" s="14">
        <v>-0.5</v>
      </c>
      <c r="Q7660" s="14">
        <f t="shared" si="247"/>
        <v>17.5</v>
      </c>
      <c r="R7660" s="169">
        <f t="shared" si="248"/>
        <v>13.866666666666667</v>
      </c>
    </row>
    <row r="7661" spans="13:18" x14ac:dyDescent="0.2">
      <c r="M7661" s="168" t="s">
        <v>63</v>
      </c>
      <c r="N7661" s="14" t="s">
        <v>64</v>
      </c>
      <c r="O7661" s="167">
        <v>45654</v>
      </c>
      <c r="P7661" s="14">
        <v>1.2</v>
      </c>
      <c r="Q7661" s="14">
        <f t="shared" si="247"/>
        <v>15.8</v>
      </c>
      <c r="R7661" s="169">
        <f t="shared" si="248"/>
        <v>15.300000000000002</v>
      </c>
    </row>
    <row r="7662" spans="13:18" x14ac:dyDescent="0.2">
      <c r="M7662" s="168" t="s">
        <v>63</v>
      </c>
      <c r="N7662" s="14" t="s">
        <v>64</v>
      </c>
      <c r="O7662" s="167">
        <v>45655</v>
      </c>
      <c r="P7662" s="14">
        <v>4.2</v>
      </c>
      <c r="Q7662" s="14">
        <f t="shared" si="247"/>
        <v>12.8</v>
      </c>
      <c r="R7662" s="169">
        <f t="shared" si="248"/>
        <v>15.366666666666665</v>
      </c>
    </row>
    <row r="7663" spans="13:18" x14ac:dyDescent="0.2">
      <c r="M7663" s="168" t="s">
        <v>63</v>
      </c>
      <c r="N7663" s="14" t="s">
        <v>64</v>
      </c>
      <c r="O7663" s="167">
        <v>45656</v>
      </c>
      <c r="P7663" s="14">
        <v>-2.9</v>
      </c>
      <c r="Q7663" s="14">
        <f t="shared" si="247"/>
        <v>19.899999999999999</v>
      </c>
      <c r="R7663" s="169">
        <f t="shared" si="248"/>
        <v>16.166666666666668</v>
      </c>
    </row>
    <row r="7664" spans="13:18" ht="17" thickBot="1" x14ac:dyDescent="0.25">
      <c r="M7664" s="170" t="s">
        <v>63</v>
      </c>
      <c r="N7664" s="171" t="s">
        <v>64</v>
      </c>
      <c r="O7664" s="172">
        <v>45657</v>
      </c>
      <c r="P7664" s="171">
        <v>-8.4</v>
      </c>
      <c r="Q7664" s="171">
        <f>IF($D$45&gt;P7664,$D$45-P7664,0)</f>
        <v>25.4</v>
      </c>
      <c r="R7664" s="173">
        <f t="shared" si="248"/>
        <v>19.366666666666667</v>
      </c>
    </row>
    <row r="7668" spans="13:13" x14ac:dyDescent="0.2">
      <c r="M7668" t="s">
        <v>607</v>
      </c>
    </row>
  </sheetData>
  <mergeCells count="14">
    <mergeCell ref="E41:G41"/>
    <mergeCell ref="K41:M41"/>
    <mergeCell ref="B38:M38"/>
    <mergeCell ref="E39:G39"/>
    <mergeCell ref="H39:J39"/>
    <mergeCell ref="K39:M39"/>
    <mergeCell ref="B74:D74"/>
    <mergeCell ref="B86:D86"/>
    <mergeCell ref="F74:K74"/>
    <mergeCell ref="M74:R74"/>
    <mergeCell ref="E42:G42"/>
    <mergeCell ref="K42:M42"/>
    <mergeCell ref="E43:G43"/>
    <mergeCell ref="K43:M43"/>
  </mergeCells>
  <hyperlinks>
    <hyperlink ref="H41" r:id="rId1" xr:uid="{5AE8B2DE-1458-8045-9E24-D900C46B332A}"/>
    <hyperlink ref="H42" r:id="rId2" xr:uid="{FC886AAF-F9DA-004E-846F-C26233934714}"/>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2EE40-8FED-D84E-A348-6ADCD8BC639B}">
  <dimension ref="B1:N58"/>
  <sheetViews>
    <sheetView showGridLines="0" topLeftCell="A42" zoomScale="112" zoomScaleNormal="140" workbookViewId="0">
      <selection activeCell="C28" sqref="C28"/>
    </sheetView>
  </sheetViews>
  <sheetFormatPr baseColWidth="10" defaultRowHeight="16" x14ac:dyDescent="0.2"/>
  <cols>
    <col min="2" max="2" width="38.1640625" customWidth="1"/>
    <col min="3" max="3" width="12.33203125" bestFit="1" customWidth="1"/>
    <col min="6" max="6" width="10.83203125" customWidth="1"/>
    <col min="7" max="7" width="13" customWidth="1"/>
    <col min="8" max="8" width="15.1640625" customWidth="1"/>
    <col min="9" max="9" width="38.83203125" customWidth="1"/>
  </cols>
  <sheetData>
    <row r="1" spans="2:14" ht="24" x14ac:dyDescent="0.3">
      <c r="B1" s="72" t="s">
        <v>18</v>
      </c>
      <c r="C1" s="9"/>
      <c r="D1" s="5"/>
      <c r="E1" s="9"/>
    </row>
    <row r="2" spans="2:14" x14ac:dyDescent="0.2">
      <c r="C2" s="9"/>
      <c r="D2" s="5"/>
      <c r="E2" s="9"/>
    </row>
    <row r="3" spans="2:14" x14ac:dyDescent="0.2">
      <c r="B3" s="21" t="s">
        <v>34</v>
      </c>
      <c r="C3" s="17"/>
      <c r="D3" s="19"/>
      <c r="E3" s="9"/>
    </row>
    <row r="4" spans="2:14" x14ac:dyDescent="0.2">
      <c r="B4" s="29" t="s">
        <v>26</v>
      </c>
      <c r="C4" s="18">
        <v>1E-3</v>
      </c>
      <c r="D4" s="19"/>
      <c r="E4" s="9"/>
    </row>
    <row r="5" spans="2:14" x14ac:dyDescent="0.2">
      <c r="B5" s="14" t="s">
        <v>17</v>
      </c>
      <c r="C5" s="14">
        <v>2.7777699999999999E-4</v>
      </c>
      <c r="D5" s="19"/>
      <c r="E5" s="9"/>
      <c r="F5" s="2"/>
    </row>
    <row r="6" spans="2:14" x14ac:dyDescent="0.2">
      <c r="C6" s="8"/>
      <c r="D6" s="5"/>
      <c r="E6" s="9"/>
    </row>
    <row r="7" spans="2:14" ht="17" thickBot="1" x14ac:dyDescent="0.25">
      <c r="B7" s="11" t="s">
        <v>27</v>
      </c>
      <c r="D7" s="5"/>
      <c r="E7" s="9"/>
    </row>
    <row r="8" spans="2:14" ht="17" thickBot="1" x14ac:dyDescent="0.25">
      <c r="B8" s="130"/>
      <c r="C8" s="131"/>
      <c r="D8" s="129" t="s">
        <v>10</v>
      </c>
      <c r="E8" s="128" t="s">
        <v>22</v>
      </c>
      <c r="F8" s="127" t="s">
        <v>21</v>
      </c>
      <c r="G8" s="126" t="s">
        <v>4</v>
      </c>
      <c r="I8" t="s">
        <v>472</v>
      </c>
    </row>
    <row r="9" spans="2:14" ht="16" customHeight="1" x14ac:dyDescent="0.2">
      <c r="B9" s="209" t="s">
        <v>546</v>
      </c>
      <c r="C9" s="132" t="s">
        <v>15</v>
      </c>
      <c r="D9" s="133"/>
      <c r="E9" s="135">
        <v>0.6</v>
      </c>
      <c r="F9" s="135">
        <v>0.77</v>
      </c>
      <c r="G9" s="149"/>
      <c r="I9" s="217" t="s">
        <v>617</v>
      </c>
      <c r="J9" s="218"/>
      <c r="K9" s="218"/>
      <c r="L9" s="218"/>
      <c r="M9" s="218"/>
      <c r="N9" s="218"/>
    </row>
    <row r="10" spans="2:14" x14ac:dyDescent="0.2">
      <c r="B10" s="210"/>
      <c r="C10" s="101" t="s">
        <v>20</v>
      </c>
      <c r="D10" s="7">
        <v>0.78500000000000003</v>
      </c>
      <c r="E10" s="98">
        <f>AVERAGE(E9,E11)</f>
        <v>0.88500000000000001</v>
      </c>
      <c r="F10" s="98">
        <f>AVERAGE(F9,F11)</f>
        <v>0.875</v>
      </c>
      <c r="G10" s="125">
        <f>C20+(((D20-C20)/65)*20)</f>
        <v>0.85769230769230775</v>
      </c>
      <c r="I10" s="217"/>
      <c r="J10" s="218"/>
      <c r="K10" s="218"/>
      <c r="L10" s="218"/>
      <c r="M10" s="218"/>
      <c r="N10" s="218"/>
    </row>
    <row r="11" spans="2:14" ht="17" thickBot="1" x14ac:dyDescent="0.25">
      <c r="B11" s="211"/>
      <c r="C11" s="137" t="s">
        <v>16</v>
      </c>
      <c r="D11" s="138"/>
      <c r="E11" s="140">
        <v>1.17</v>
      </c>
      <c r="F11" s="140">
        <v>0.98</v>
      </c>
      <c r="G11" s="150"/>
      <c r="I11" s="217"/>
      <c r="J11" s="218"/>
      <c r="K11" s="218"/>
      <c r="L11" s="218"/>
      <c r="M11" s="218"/>
      <c r="N11" s="218"/>
    </row>
    <row r="12" spans="2:14" ht="15" customHeight="1" x14ac:dyDescent="0.2">
      <c r="B12" s="212" t="s">
        <v>12</v>
      </c>
      <c r="C12" s="132" t="s">
        <v>15</v>
      </c>
      <c r="D12" s="142">
        <v>2400</v>
      </c>
      <c r="E12" s="143">
        <v>2620</v>
      </c>
      <c r="F12" s="143"/>
      <c r="G12" s="144"/>
      <c r="I12" s="219" t="s">
        <v>550</v>
      </c>
      <c r="J12" s="220"/>
      <c r="K12" s="220"/>
      <c r="L12" s="220"/>
      <c r="M12" s="220"/>
      <c r="N12" s="220"/>
    </row>
    <row r="13" spans="2:14" x14ac:dyDescent="0.2">
      <c r="B13" s="213"/>
      <c r="C13" s="101" t="s">
        <v>20</v>
      </c>
      <c r="D13" s="8">
        <f>AVERAGE(D12,D14)</f>
        <v>2500</v>
      </c>
      <c r="E13" s="99">
        <f>AVERAGE(E12,E14)</f>
        <v>2635</v>
      </c>
      <c r="F13" s="99">
        <v>2700</v>
      </c>
      <c r="G13" s="145">
        <v>2700</v>
      </c>
      <c r="I13" s="219"/>
      <c r="J13" s="220"/>
      <c r="K13" s="220"/>
      <c r="L13" s="220"/>
      <c r="M13" s="220"/>
      <c r="N13" s="220"/>
    </row>
    <row r="14" spans="2:14" ht="17" thickBot="1" x14ac:dyDescent="0.25">
      <c r="B14" s="214"/>
      <c r="C14" s="137" t="s">
        <v>16</v>
      </c>
      <c r="D14" s="146">
        <v>2600</v>
      </c>
      <c r="E14" s="147">
        <v>2650</v>
      </c>
      <c r="F14" s="147"/>
      <c r="G14" s="148"/>
      <c r="I14" s="219"/>
      <c r="J14" s="220"/>
      <c r="K14" s="220"/>
      <c r="L14" s="220"/>
      <c r="M14" s="220"/>
      <c r="N14" s="220"/>
    </row>
    <row r="15" spans="2:14" x14ac:dyDescent="0.2">
      <c r="B15" s="212" t="s">
        <v>13</v>
      </c>
      <c r="C15" s="132" t="s">
        <v>15</v>
      </c>
      <c r="D15" s="133">
        <v>1.6</v>
      </c>
      <c r="E15" s="134">
        <v>2.2999999999999998</v>
      </c>
      <c r="F15" s="135">
        <v>2.8</v>
      </c>
      <c r="G15" s="136">
        <v>3</v>
      </c>
      <c r="I15" s="215"/>
      <c r="J15" s="215"/>
      <c r="K15" s="215"/>
      <c r="L15" s="215"/>
    </row>
    <row r="16" spans="2:14" x14ac:dyDescent="0.2">
      <c r="B16" s="213"/>
      <c r="C16" s="101" t="s">
        <v>20</v>
      </c>
      <c r="D16">
        <v>3</v>
      </c>
      <c r="E16" s="14">
        <v>2.8</v>
      </c>
      <c r="F16" s="14">
        <v>3.1</v>
      </c>
      <c r="G16" s="125">
        <v>3.7</v>
      </c>
      <c r="I16" s="216"/>
      <c r="J16" s="216"/>
      <c r="K16" s="216"/>
      <c r="L16" s="216"/>
    </row>
    <row r="17" spans="2:12" ht="17" thickBot="1" x14ac:dyDescent="0.25">
      <c r="B17" s="214"/>
      <c r="C17" s="137" t="s">
        <v>16</v>
      </c>
      <c r="D17" s="138">
        <v>4.3</v>
      </c>
      <c r="E17" s="139">
        <v>3.3</v>
      </c>
      <c r="F17" s="140">
        <v>3.2</v>
      </c>
      <c r="G17" s="141">
        <v>4.3</v>
      </c>
      <c r="I17" s="216"/>
      <c r="J17" s="216"/>
      <c r="K17" s="216"/>
      <c r="L17" s="216"/>
    </row>
    <row r="18" spans="2:12" x14ac:dyDescent="0.2">
      <c r="B18" s="15"/>
      <c r="C18" s="12"/>
      <c r="D18" s="152"/>
      <c r="F18" s="7"/>
    </row>
    <row r="19" spans="2:12" x14ac:dyDescent="0.2">
      <c r="B19" s="14"/>
      <c r="C19" s="100" t="s">
        <v>547</v>
      </c>
      <c r="D19" s="100" t="s">
        <v>548</v>
      </c>
      <c r="F19" s="7"/>
    </row>
    <row r="20" spans="2:12" ht="34" x14ac:dyDescent="0.2">
      <c r="B20" s="151" t="s">
        <v>549</v>
      </c>
      <c r="C20" s="14">
        <v>0.79</v>
      </c>
      <c r="D20" s="14">
        <v>1.01</v>
      </c>
    </row>
    <row r="21" spans="2:12" x14ac:dyDescent="0.2">
      <c r="B21" s="16"/>
      <c r="C21" s="12"/>
    </row>
    <row r="22" spans="2:12" ht="17" thickBot="1" x14ac:dyDescent="0.25">
      <c r="B22" s="24" t="s">
        <v>38</v>
      </c>
      <c r="C22" s="12"/>
      <c r="D22" s="7"/>
    </row>
    <row r="23" spans="2:12" ht="51" x14ac:dyDescent="0.2">
      <c r="B23" s="26"/>
      <c r="C23" s="181" t="s">
        <v>10</v>
      </c>
      <c r="D23" s="193" t="s">
        <v>22</v>
      </c>
      <c r="E23" s="194" t="s">
        <v>21</v>
      </c>
      <c r="F23" s="187" t="s">
        <v>4</v>
      </c>
      <c r="H23" s="200" t="s">
        <v>618</v>
      </c>
    </row>
    <row r="24" spans="2:12" x14ac:dyDescent="0.2">
      <c r="B24" s="27" t="s">
        <v>11</v>
      </c>
      <c r="C24" s="182">
        <f>D10</f>
        <v>0.78500000000000003</v>
      </c>
      <c r="D24" s="195">
        <f>E10</f>
        <v>0.88500000000000001</v>
      </c>
      <c r="E24" s="195">
        <f>F10</f>
        <v>0.875</v>
      </c>
      <c r="F24" s="188">
        <f>G10</f>
        <v>0.85769230769230775</v>
      </c>
    </row>
    <row r="25" spans="2:12" x14ac:dyDescent="0.2">
      <c r="B25" s="27" t="s">
        <v>12</v>
      </c>
      <c r="C25" s="183">
        <f>D13</f>
        <v>2500</v>
      </c>
      <c r="D25" s="196">
        <f>E13</f>
        <v>2635</v>
      </c>
      <c r="E25" s="196">
        <f>F13</f>
        <v>2700</v>
      </c>
      <c r="F25" s="189">
        <f>G13</f>
        <v>2700</v>
      </c>
    </row>
    <row r="26" spans="2:12" x14ac:dyDescent="0.2">
      <c r="B26" s="27" t="s">
        <v>13</v>
      </c>
      <c r="C26" s="183" cm="1">
        <f t="array" ref="C26:F26">D16:G16</f>
        <v>3</v>
      </c>
      <c r="D26" s="196">
        <v>2.8</v>
      </c>
      <c r="E26" s="196">
        <v>3.1</v>
      </c>
      <c r="F26" s="189">
        <v>3.7</v>
      </c>
    </row>
    <row r="27" spans="2:12" x14ac:dyDescent="0.2">
      <c r="B27" s="27" t="s">
        <v>40</v>
      </c>
      <c r="C27" s="184">
        <f>(C26/(C25*C24))</f>
        <v>1.5286624203821656E-3</v>
      </c>
      <c r="D27" s="197">
        <f t="shared" ref="D27:F27" si="0">(D26/(D25*D24))</f>
        <v>1.2006989783338157E-3</v>
      </c>
      <c r="E27" s="197">
        <f t="shared" si="0"/>
        <v>1.3121693121693123E-3</v>
      </c>
      <c r="F27" s="190">
        <f t="shared" si="0"/>
        <v>1.5977412389968444E-3</v>
      </c>
    </row>
    <row r="28" spans="2:12" x14ac:dyDescent="0.2">
      <c r="B28" s="32" t="s">
        <v>54</v>
      </c>
      <c r="C28" s="185">
        <f>C25*C24</f>
        <v>1962.5</v>
      </c>
      <c r="D28" s="198">
        <f t="shared" ref="D28:F28" si="1">D25*D24</f>
        <v>2331.9749999999999</v>
      </c>
      <c r="E28" s="198">
        <f t="shared" si="1"/>
        <v>2362.5</v>
      </c>
      <c r="F28" s="191">
        <f t="shared" si="1"/>
        <v>2315.7692307692309</v>
      </c>
    </row>
    <row r="29" spans="2:12" ht="17" thickBot="1" x14ac:dyDescent="0.25">
      <c r="B29" s="28" t="s">
        <v>23</v>
      </c>
      <c r="C29" s="186">
        <f>C25*C24*$C$5</f>
        <v>0.5451373625</v>
      </c>
      <c r="D29" s="199">
        <f>D25*D24*$C$5</f>
        <v>0.64776901957499999</v>
      </c>
      <c r="E29" s="199">
        <f>E25*E24*$C$5</f>
        <v>0.65624816249999995</v>
      </c>
      <c r="F29" s="192">
        <f>F25*F24*$C$5</f>
        <v>0.64326742961538463</v>
      </c>
    </row>
    <row r="30" spans="2:12" x14ac:dyDescent="0.2">
      <c r="C30" s="23"/>
      <c r="D30" s="22"/>
      <c r="E30" s="22"/>
      <c r="F30" s="22"/>
      <c r="G30" s="7"/>
      <c r="J30" s="9"/>
      <c r="K30" s="9"/>
    </row>
    <row r="31" spans="2:12" x14ac:dyDescent="0.2">
      <c r="G31" s="7"/>
      <c r="J31" s="6"/>
      <c r="K31" s="6"/>
    </row>
    <row r="32" spans="2:12" x14ac:dyDescent="0.2">
      <c r="B32" s="13"/>
      <c r="K32" s="6"/>
    </row>
    <row r="33" spans="2:6" x14ac:dyDescent="0.2">
      <c r="B33" s="2" t="s">
        <v>19</v>
      </c>
    </row>
    <row r="34" spans="2:6" x14ac:dyDescent="0.2">
      <c r="B34" t="s">
        <v>3</v>
      </c>
      <c r="D34" s="7"/>
      <c r="F34" s="7"/>
    </row>
    <row r="35" spans="2:6" x14ac:dyDescent="0.2">
      <c r="D35" s="7"/>
      <c r="F35" s="7"/>
    </row>
    <row r="36" spans="2:6" x14ac:dyDescent="0.2">
      <c r="B36" t="s">
        <v>10</v>
      </c>
      <c r="C36" s="9"/>
      <c r="D36" s="7"/>
      <c r="F36" s="7"/>
    </row>
    <row r="37" spans="2:6" x14ac:dyDescent="0.2">
      <c r="B37" s="6" t="s">
        <v>6</v>
      </c>
      <c r="C37" s="9"/>
      <c r="D37" s="10" t="s">
        <v>25</v>
      </c>
      <c r="F37" s="9"/>
    </row>
    <row r="38" spans="2:6" x14ac:dyDescent="0.2">
      <c r="B38" s="6" t="s">
        <v>5</v>
      </c>
      <c r="C38" s="4"/>
      <c r="D38" s="4" t="s">
        <v>28</v>
      </c>
      <c r="E38" s="4"/>
    </row>
    <row r="39" spans="2:6" x14ac:dyDescent="0.2">
      <c r="B39" s="6" t="s">
        <v>8</v>
      </c>
      <c r="D39" t="s">
        <v>33</v>
      </c>
    </row>
    <row r="40" spans="2:6" x14ac:dyDescent="0.2">
      <c r="B40" t="s">
        <v>36</v>
      </c>
      <c r="D40" s="10" t="s">
        <v>39</v>
      </c>
    </row>
    <row r="42" spans="2:6" x14ac:dyDescent="0.2">
      <c r="B42" t="s">
        <v>35</v>
      </c>
    </row>
    <row r="43" spans="2:6" x14ac:dyDescent="0.2">
      <c r="B43" s="6" t="s">
        <v>9</v>
      </c>
      <c r="D43" t="s">
        <v>29</v>
      </c>
    </row>
    <row r="44" spans="2:6" x14ac:dyDescent="0.2">
      <c r="B44" t="s">
        <v>30</v>
      </c>
      <c r="D44" t="s">
        <v>31</v>
      </c>
    </row>
    <row r="45" spans="2:6" x14ac:dyDescent="0.2">
      <c r="B45" t="s">
        <v>36</v>
      </c>
      <c r="D45" t="s">
        <v>37</v>
      </c>
    </row>
    <row r="47" spans="2:6" x14ac:dyDescent="0.2">
      <c r="B47" t="s">
        <v>32</v>
      </c>
    </row>
    <row r="48" spans="2:6" x14ac:dyDescent="0.2">
      <c r="B48" s="6" t="s">
        <v>7</v>
      </c>
      <c r="D48" t="s">
        <v>39</v>
      </c>
    </row>
    <row r="57" spans="2:2" x14ac:dyDescent="0.2">
      <c r="B57" s="6"/>
    </row>
    <row r="58" spans="2:2" x14ac:dyDescent="0.2">
      <c r="B58" s="6"/>
    </row>
  </sheetData>
  <mergeCells count="6">
    <mergeCell ref="B9:B11"/>
    <mergeCell ref="B12:B14"/>
    <mergeCell ref="B15:B17"/>
    <mergeCell ref="I15:L17"/>
    <mergeCell ref="I9:N11"/>
    <mergeCell ref="I12:N14"/>
  </mergeCells>
  <hyperlinks>
    <hyperlink ref="B37" r:id="rId1" xr:uid="{0D6C053B-0FA7-B946-A77C-EDB530C8B9A9}"/>
    <hyperlink ref="B38" r:id="rId2" xr:uid="{E8E4E6E8-F84C-D04D-9EF6-DCD7E35ADBFF}"/>
    <hyperlink ref="B43" r:id="rId3" xr:uid="{04713325-D524-7340-A5FB-C697CABFDEFE}"/>
    <hyperlink ref="B48" r:id="rId4" xr:uid="{22324653-2637-8749-8809-B3EAE078849D}"/>
    <hyperlink ref="B39" r:id="rId5" xr:uid="{9E8CDAAD-CE7C-0C47-A746-26266B46D648}"/>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D3742-C0FF-5347-A0C5-514665E97157}">
  <dimension ref="B1:AJ156"/>
  <sheetViews>
    <sheetView showGridLines="0" topLeftCell="B1" zoomScale="120" zoomScaleNormal="120" workbookViewId="0">
      <selection activeCell="D33" sqref="D33"/>
    </sheetView>
  </sheetViews>
  <sheetFormatPr baseColWidth="10" defaultRowHeight="16" x14ac:dyDescent="0.2"/>
  <cols>
    <col min="2" max="2" width="19" customWidth="1"/>
    <col min="3" max="3" width="40.83203125" customWidth="1"/>
    <col min="4" max="4" width="15" customWidth="1"/>
    <col min="5" max="5" width="12.1640625" customWidth="1"/>
    <col min="6" max="7" width="11" bestFit="1" customWidth="1"/>
    <col min="8" max="10" width="11.6640625" bestFit="1" customWidth="1"/>
    <col min="12" max="12" width="14" customWidth="1"/>
    <col min="16" max="16" width="13.1640625" customWidth="1"/>
  </cols>
  <sheetData>
    <row r="1" spans="2:19" ht="24" x14ac:dyDescent="0.3">
      <c r="C1" s="82" t="s">
        <v>507</v>
      </c>
    </row>
    <row r="2" spans="2:19" x14ac:dyDescent="0.2">
      <c r="D2" s="12"/>
      <c r="E2" s="12"/>
    </row>
    <row r="3" spans="2:19" x14ac:dyDescent="0.2">
      <c r="B3" s="223" t="s">
        <v>510</v>
      </c>
      <c r="C3" s="224"/>
      <c r="D3" s="100" t="s">
        <v>43</v>
      </c>
      <c r="E3" s="100" t="s">
        <v>14</v>
      </c>
      <c r="F3" s="203" t="s">
        <v>472</v>
      </c>
      <c r="G3" s="203"/>
      <c r="H3" s="203"/>
      <c r="I3" s="203"/>
      <c r="J3" s="203"/>
      <c r="K3" s="203"/>
      <c r="L3" s="203"/>
    </row>
    <row r="4" spans="2:19" x14ac:dyDescent="0.2">
      <c r="B4" s="83" t="s">
        <v>59</v>
      </c>
      <c r="C4" s="84" t="s">
        <v>57</v>
      </c>
      <c r="D4" s="85" t="s">
        <v>4</v>
      </c>
      <c r="E4" s="84"/>
      <c r="F4" s="225"/>
      <c r="G4" s="225"/>
      <c r="H4" s="225"/>
      <c r="I4" s="225"/>
      <c r="J4" s="225"/>
      <c r="K4" s="225"/>
      <c r="L4" s="225"/>
    </row>
    <row r="5" spans="2:19" x14ac:dyDescent="0.2">
      <c r="B5" s="83" t="s">
        <v>59</v>
      </c>
      <c r="C5" s="84" t="s">
        <v>533</v>
      </c>
      <c r="D5" s="86">
        <f>'Geologiske faktorer'!F29</f>
        <v>0.64326742961538463</v>
      </c>
      <c r="E5" s="84" t="s">
        <v>534</v>
      </c>
      <c r="F5" s="226" t="s">
        <v>527</v>
      </c>
      <c r="G5" s="226"/>
      <c r="H5" s="226"/>
      <c r="I5" s="226"/>
      <c r="J5" s="226"/>
      <c r="K5" s="226"/>
      <c r="L5" s="226"/>
    </row>
    <row r="6" spans="2:19" x14ac:dyDescent="0.2">
      <c r="B6" s="81"/>
    </row>
    <row r="7" spans="2:19" x14ac:dyDescent="0.2">
      <c r="B7" s="81"/>
    </row>
    <row r="8" spans="2:19" x14ac:dyDescent="0.2">
      <c r="B8" s="203" t="s">
        <v>511</v>
      </c>
      <c r="C8" s="203"/>
      <c r="D8" s="100" t="s">
        <v>43</v>
      </c>
      <c r="E8" s="100" t="s">
        <v>14</v>
      </c>
      <c r="F8" s="203" t="s">
        <v>472</v>
      </c>
      <c r="G8" s="203"/>
      <c r="H8" s="203"/>
      <c r="I8" s="203"/>
      <c r="J8" s="203"/>
      <c r="K8" s="203"/>
      <c r="L8" s="203"/>
    </row>
    <row r="9" spans="2:19" x14ac:dyDescent="0.2">
      <c r="B9" s="83" t="s">
        <v>59</v>
      </c>
      <c r="C9" s="85" t="s">
        <v>596</v>
      </c>
      <c r="D9" s="87">
        <v>5</v>
      </c>
      <c r="E9" s="85" t="s">
        <v>44</v>
      </c>
      <c r="F9" s="221" t="s">
        <v>523</v>
      </c>
      <c r="G9" s="221"/>
      <c r="H9" s="221"/>
      <c r="I9" s="221"/>
      <c r="J9" s="221"/>
      <c r="K9" s="221"/>
      <c r="L9" s="221"/>
      <c r="N9" t="s">
        <v>537</v>
      </c>
      <c r="S9" s="4"/>
    </row>
    <row r="10" spans="2:19" ht="33" customHeight="1" x14ac:dyDescent="0.2">
      <c r="B10" s="88" t="s">
        <v>68</v>
      </c>
      <c r="C10" s="89" t="s">
        <v>74</v>
      </c>
      <c r="D10" s="90">
        <f>PI()*(D9/2)^2</f>
        <v>19.634954084936208</v>
      </c>
      <c r="E10" s="89" t="s">
        <v>67</v>
      </c>
      <c r="F10" s="222" t="s">
        <v>522</v>
      </c>
      <c r="G10" s="222"/>
      <c r="H10" s="222"/>
      <c r="I10" s="222"/>
      <c r="J10" s="222"/>
      <c r="K10" s="222"/>
      <c r="L10" s="222"/>
      <c r="S10" s="4"/>
    </row>
    <row r="11" spans="2:19" x14ac:dyDescent="0.2">
      <c r="B11" s="83" t="s">
        <v>59</v>
      </c>
      <c r="C11" s="84" t="s">
        <v>509</v>
      </c>
      <c r="D11" s="87">
        <v>20</v>
      </c>
      <c r="E11" s="85" t="s">
        <v>42</v>
      </c>
      <c r="F11" s="221" t="s">
        <v>71</v>
      </c>
      <c r="G11" s="221"/>
      <c r="H11" s="221"/>
      <c r="I11" s="221"/>
      <c r="J11" s="221"/>
      <c r="K11" s="221"/>
      <c r="L11" s="221"/>
    </row>
    <row r="12" spans="2:19" x14ac:dyDescent="0.2">
      <c r="B12" s="83" t="s">
        <v>59</v>
      </c>
      <c r="C12" s="84" t="s">
        <v>55</v>
      </c>
      <c r="D12" s="87">
        <v>0.3</v>
      </c>
      <c r="E12" s="85"/>
      <c r="F12" s="221" t="s">
        <v>524</v>
      </c>
      <c r="G12" s="221"/>
      <c r="H12" s="221"/>
      <c r="I12" s="221"/>
      <c r="J12" s="221"/>
      <c r="K12" s="221"/>
      <c r="L12" s="221"/>
    </row>
    <row r="13" spans="2:19" x14ac:dyDescent="0.2">
      <c r="B13" s="83" t="s">
        <v>59</v>
      </c>
      <c r="C13" s="84" t="s">
        <v>512</v>
      </c>
      <c r="D13" s="91">
        <f>'Graddagstall, varmebhv, effekt'!C67</f>
        <v>1528173.2380939398</v>
      </c>
      <c r="E13" s="85" t="s">
        <v>0</v>
      </c>
      <c r="F13" s="221" t="s">
        <v>525</v>
      </c>
      <c r="G13" s="221"/>
      <c r="H13" s="221"/>
      <c r="I13" s="221"/>
      <c r="J13" s="221"/>
      <c r="K13" s="221"/>
      <c r="L13" s="221"/>
    </row>
    <row r="14" spans="2:19" x14ac:dyDescent="0.2">
      <c r="B14" s="83" t="s">
        <v>59</v>
      </c>
      <c r="C14" s="84" t="s">
        <v>513</v>
      </c>
      <c r="D14" s="87">
        <v>0.5</v>
      </c>
      <c r="E14" s="85"/>
      <c r="F14" s="221" t="s">
        <v>526</v>
      </c>
      <c r="G14" s="221"/>
      <c r="H14" s="221"/>
      <c r="I14" s="221"/>
      <c r="J14" s="221"/>
      <c r="K14" s="221"/>
      <c r="L14" s="221"/>
    </row>
    <row r="15" spans="2:19" ht="31" customHeight="1" x14ac:dyDescent="0.2">
      <c r="B15" s="88" t="s">
        <v>68</v>
      </c>
      <c r="C15" s="92" t="s">
        <v>69</v>
      </c>
      <c r="D15" s="93">
        <f>D13/D14</f>
        <v>3056346.4761878797</v>
      </c>
      <c r="E15" s="89" t="s">
        <v>0</v>
      </c>
      <c r="F15" s="222" t="s">
        <v>528</v>
      </c>
      <c r="G15" s="222"/>
      <c r="H15" s="222"/>
      <c r="I15" s="222"/>
      <c r="J15" s="222"/>
      <c r="K15" s="222"/>
      <c r="L15" s="222"/>
    </row>
    <row r="16" spans="2:19" ht="34" customHeight="1" x14ac:dyDescent="0.2">
      <c r="B16" s="88" t="s">
        <v>68</v>
      </c>
      <c r="C16" s="92" t="s">
        <v>70</v>
      </c>
      <c r="D16" s="94">
        <f>D15/(D5*$D$11*$D$10)</f>
        <v>12099.046265162575</v>
      </c>
      <c r="E16" s="89" t="s">
        <v>44</v>
      </c>
      <c r="F16" s="222" t="s">
        <v>529</v>
      </c>
      <c r="G16" s="222"/>
      <c r="H16" s="222"/>
      <c r="I16" s="222"/>
      <c r="J16" s="222"/>
      <c r="K16" s="222"/>
      <c r="L16" s="222"/>
    </row>
    <row r="17" spans="2:13" x14ac:dyDescent="0.2">
      <c r="B17" s="30"/>
      <c r="C17" s="41"/>
      <c r="H17" s="34"/>
    </row>
    <row r="18" spans="2:13" x14ac:dyDescent="0.2">
      <c r="B18" s="203" t="s">
        <v>514</v>
      </c>
      <c r="C18" s="203"/>
      <c r="D18" s="100" t="s">
        <v>43</v>
      </c>
      <c r="E18" s="100" t="s">
        <v>14</v>
      </c>
      <c r="F18" s="203" t="s">
        <v>472</v>
      </c>
      <c r="G18" s="203"/>
      <c r="H18" s="203"/>
      <c r="I18" s="203"/>
      <c r="J18" s="203"/>
      <c r="K18" s="203"/>
      <c r="L18" s="203"/>
    </row>
    <row r="19" spans="2:13" ht="16" customHeight="1" x14ac:dyDescent="0.2">
      <c r="B19" s="95" t="s">
        <v>75</v>
      </c>
      <c r="C19" s="96" t="s">
        <v>76</v>
      </c>
      <c r="D19" s="96">
        <v>149.5</v>
      </c>
      <c r="E19" s="96" t="s">
        <v>44</v>
      </c>
      <c r="F19" s="228" t="s">
        <v>535</v>
      </c>
      <c r="G19" s="228"/>
      <c r="H19" s="228"/>
      <c r="I19" s="228"/>
      <c r="J19" s="228"/>
      <c r="K19" s="228"/>
      <c r="L19" s="228"/>
    </row>
    <row r="20" spans="2:13" x14ac:dyDescent="0.2">
      <c r="B20" s="95" t="s">
        <v>66</v>
      </c>
      <c r="C20" s="96" t="s">
        <v>76</v>
      </c>
      <c r="D20" s="97">
        <f>D16/D21</f>
        <v>149.37094154521697</v>
      </c>
      <c r="E20" s="96" t="s">
        <v>44</v>
      </c>
      <c r="F20" s="228"/>
      <c r="G20" s="228"/>
      <c r="H20" s="228"/>
      <c r="I20" s="228"/>
      <c r="J20" s="228"/>
      <c r="K20" s="228"/>
      <c r="L20" s="228"/>
    </row>
    <row r="21" spans="2:13" x14ac:dyDescent="0.2">
      <c r="B21" s="88" t="s">
        <v>68</v>
      </c>
      <c r="C21" s="92" t="s">
        <v>47</v>
      </c>
      <c r="D21" s="89">
        <f>ROUNDUP((((D12*D19)/D9)^2),0)</f>
        <v>81</v>
      </c>
      <c r="E21" s="89"/>
      <c r="F21" s="227"/>
      <c r="G21" s="227"/>
      <c r="H21" s="227"/>
      <c r="I21" s="227"/>
      <c r="J21" s="227"/>
      <c r="K21" s="227"/>
      <c r="L21" s="227"/>
    </row>
    <row r="22" spans="2:13" x14ac:dyDescent="0.2">
      <c r="B22" s="30"/>
      <c r="D22" s="33" t="str">
        <f>+IF(ABS(D19-D20)&lt;1,"OK","Nytt gjett")</f>
        <v>OK</v>
      </c>
      <c r="E22" s="2"/>
      <c r="F22" s="2"/>
      <c r="H22" s="34"/>
    </row>
    <row r="23" spans="2:13" x14ac:dyDescent="0.2">
      <c r="B23" s="30"/>
      <c r="H23" s="2"/>
    </row>
    <row r="24" spans="2:13" x14ac:dyDescent="0.2">
      <c r="B24" s="203" t="s">
        <v>530</v>
      </c>
      <c r="C24" s="203"/>
      <c r="D24" s="100" t="s">
        <v>43</v>
      </c>
      <c r="E24" s="100" t="s">
        <v>14</v>
      </c>
      <c r="F24" s="203" t="s">
        <v>472</v>
      </c>
      <c r="G24" s="203"/>
      <c r="H24" s="203"/>
      <c r="I24" s="203"/>
      <c r="J24" s="203"/>
      <c r="K24" s="203"/>
      <c r="L24" s="203"/>
    </row>
    <row r="25" spans="2:13" x14ac:dyDescent="0.2">
      <c r="B25" s="113" t="s">
        <v>531</v>
      </c>
      <c r="C25" s="110" t="s">
        <v>76</v>
      </c>
      <c r="D25" s="111">
        <f>ROUNDUP(D20,0)</f>
        <v>150</v>
      </c>
      <c r="E25" s="110" t="s">
        <v>44</v>
      </c>
      <c r="F25" s="230" t="s">
        <v>541</v>
      </c>
      <c r="G25" s="230"/>
      <c r="H25" s="230"/>
      <c r="I25" s="230"/>
      <c r="J25" s="230"/>
      <c r="K25" s="230"/>
      <c r="L25" s="230"/>
      <c r="M25" s="3"/>
    </row>
    <row r="26" spans="2:13" x14ac:dyDescent="0.2">
      <c r="B26" s="113" t="s">
        <v>531</v>
      </c>
      <c r="C26" s="110" t="s">
        <v>47</v>
      </c>
      <c r="D26" s="110">
        <f>D21</f>
        <v>81</v>
      </c>
      <c r="E26" s="112"/>
      <c r="F26" s="230"/>
      <c r="G26" s="230"/>
      <c r="H26" s="230"/>
      <c r="I26" s="230"/>
      <c r="J26" s="230"/>
      <c r="K26" s="230"/>
      <c r="L26" s="230"/>
    </row>
    <row r="27" spans="2:13" x14ac:dyDescent="0.2">
      <c r="B27" s="113" t="s">
        <v>531</v>
      </c>
      <c r="C27" s="110" t="s">
        <v>621</v>
      </c>
      <c r="D27" s="111">
        <f>D25*D26</f>
        <v>12150</v>
      </c>
      <c r="E27" s="110" t="s">
        <v>44</v>
      </c>
      <c r="F27" s="230"/>
      <c r="G27" s="230"/>
      <c r="H27" s="230"/>
      <c r="I27" s="230"/>
      <c r="J27" s="230"/>
      <c r="K27" s="230"/>
      <c r="L27" s="230"/>
    </row>
    <row r="28" spans="2:13" x14ac:dyDescent="0.2">
      <c r="B28" s="113" t="s">
        <v>531</v>
      </c>
      <c r="C28" s="110" t="s">
        <v>73</v>
      </c>
      <c r="D28" s="111">
        <f>PI()*D31^2</f>
        <v>1590.4312808798327</v>
      </c>
      <c r="E28" s="110" t="s">
        <v>67</v>
      </c>
      <c r="F28" s="230"/>
      <c r="G28" s="230"/>
      <c r="H28" s="230"/>
      <c r="I28" s="230"/>
      <c r="J28" s="230"/>
      <c r="K28" s="230"/>
      <c r="L28" s="230"/>
    </row>
    <row r="29" spans="2:13" x14ac:dyDescent="0.2">
      <c r="B29" s="113" t="s">
        <v>531</v>
      </c>
      <c r="C29" s="110" t="s">
        <v>622</v>
      </c>
      <c r="D29" s="111">
        <f>D28*D25</f>
        <v>238564.69213197491</v>
      </c>
      <c r="E29" s="110" t="s">
        <v>616</v>
      </c>
      <c r="F29" s="230"/>
      <c r="G29" s="230"/>
      <c r="H29" s="230"/>
      <c r="I29" s="230"/>
      <c r="J29" s="230"/>
      <c r="K29" s="230"/>
      <c r="L29" s="230"/>
    </row>
    <row r="30" spans="2:13" x14ac:dyDescent="0.2">
      <c r="B30" s="113" t="s">
        <v>531</v>
      </c>
      <c r="C30" s="110" t="s">
        <v>55</v>
      </c>
      <c r="D30" s="112">
        <f>SQRT(D28/PI())*2/D25</f>
        <v>0.3</v>
      </c>
      <c r="E30" s="110"/>
      <c r="F30" s="230"/>
      <c r="G30" s="230"/>
      <c r="H30" s="230"/>
      <c r="I30" s="230"/>
      <c r="J30" s="230"/>
      <c r="K30" s="230"/>
      <c r="L30" s="230"/>
    </row>
    <row r="31" spans="2:13" x14ac:dyDescent="0.2">
      <c r="B31" s="113" t="s">
        <v>531</v>
      </c>
      <c r="C31" s="110" t="s">
        <v>50</v>
      </c>
      <c r="D31" s="154">
        <f>H39</f>
        <v>22.5</v>
      </c>
      <c r="E31" s="110" t="s">
        <v>44</v>
      </c>
      <c r="F31" s="230"/>
      <c r="G31" s="230"/>
      <c r="H31" s="230"/>
      <c r="I31" s="230"/>
      <c r="J31" s="230"/>
      <c r="K31" s="230"/>
      <c r="L31" s="230"/>
    </row>
    <row r="32" spans="2:13" x14ac:dyDescent="0.2">
      <c r="B32" s="113" t="s">
        <v>531</v>
      </c>
      <c r="C32" s="110" t="s">
        <v>45</v>
      </c>
      <c r="D32" s="154">
        <f>D31*2</f>
        <v>45</v>
      </c>
      <c r="E32" s="110" t="s">
        <v>44</v>
      </c>
      <c r="F32" s="230"/>
      <c r="G32" s="230"/>
      <c r="H32" s="230"/>
      <c r="I32" s="230"/>
      <c r="J32" s="230"/>
      <c r="K32" s="230"/>
      <c r="L32" s="230"/>
    </row>
    <row r="33" spans="2:16" x14ac:dyDescent="0.2">
      <c r="D33" s="22"/>
    </row>
    <row r="34" spans="2:16" x14ac:dyDescent="0.2">
      <c r="D34" s="22"/>
    </row>
    <row r="35" spans="2:16" x14ac:dyDescent="0.2">
      <c r="B35" s="216"/>
      <c r="C35" s="216"/>
      <c r="D35" s="229" t="s">
        <v>515</v>
      </c>
      <c r="E35" s="229"/>
      <c r="F35" s="229"/>
      <c r="G35" s="229"/>
      <c r="H35" s="229"/>
      <c r="I35" s="229"/>
      <c r="J35" s="229"/>
    </row>
    <row r="36" spans="2:16" x14ac:dyDescent="0.2">
      <c r="B36" s="216"/>
      <c r="C36" s="216"/>
      <c r="D36" s="33">
        <v>1</v>
      </c>
      <c r="E36" s="33">
        <f>D36+1</f>
        <v>2</v>
      </c>
      <c r="F36" s="33">
        <f>E36+1</f>
        <v>3</v>
      </c>
      <c r="G36" s="33">
        <f t="shared" ref="G36:H36" si="0">F36+1</f>
        <v>4</v>
      </c>
      <c r="H36" s="33">
        <f t="shared" si="0"/>
        <v>5</v>
      </c>
    </row>
    <row r="37" spans="2:16" x14ac:dyDescent="0.2">
      <c r="B37" s="60"/>
      <c r="C37" s="102" t="s">
        <v>516</v>
      </c>
      <c r="D37" s="65"/>
      <c r="E37" s="65"/>
      <c r="F37" s="65"/>
      <c r="G37" s="65"/>
      <c r="H37" s="65"/>
      <c r="I37" s="223" t="s">
        <v>472</v>
      </c>
      <c r="J37" s="240"/>
      <c r="K37" s="240"/>
      <c r="L37" s="240"/>
      <c r="M37" s="240"/>
      <c r="N37" s="224"/>
    </row>
    <row r="38" spans="2:16" x14ac:dyDescent="0.2">
      <c r="B38" s="88" t="s">
        <v>68</v>
      </c>
      <c r="C38" s="89" t="s">
        <v>45</v>
      </c>
      <c r="D38" s="89">
        <f>D9</f>
        <v>5</v>
      </c>
      <c r="E38" s="89">
        <f>D38+2*$D$9</f>
        <v>15</v>
      </c>
      <c r="F38" s="89">
        <f>E38+2*$D$9</f>
        <v>25</v>
      </c>
      <c r="G38" s="89">
        <f t="shared" ref="G38:H38" si="1">F38+2*$D$9</f>
        <v>35</v>
      </c>
      <c r="H38" s="89">
        <f t="shared" si="1"/>
        <v>45</v>
      </c>
      <c r="I38" s="227" t="s">
        <v>539</v>
      </c>
      <c r="J38" s="227"/>
      <c r="K38" s="227"/>
      <c r="L38" s="227"/>
      <c r="M38" s="227"/>
      <c r="N38" s="227"/>
    </row>
    <row r="39" spans="2:16" x14ac:dyDescent="0.2">
      <c r="B39" s="88" t="s">
        <v>68</v>
      </c>
      <c r="C39" s="89" t="s">
        <v>50</v>
      </c>
      <c r="D39" s="89">
        <f>D38/2</f>
        <v>2.5</v>
      </c>
      <c r="E39" s="89">
        <f>D39+$D$9</f>
        <v>7.5</v>
      </c>
      <c r="F39" s="89">
        <f>E39+$D$9</f>
        <v>12.5</v>
      </c>
      <c r="G39" s="89">
        <f t="shared" ref="G39:H39" si="2">F39+$D$9</f>
        <v>17.5</v>
      </c>
      <c r="H39" s="89">
        <f t="shared" si="2"/>
        <v>22.5</v>
      </c>
      <c r="I39" s="227" t="s">
        <v>540</v>
      </c>
      <c r="J39" s="227"/>
      <c r="K39" s="227"/>
      <c r="L39" s="227"/>
      <c r="M39" s="227"/>
      <c r="N39" s="227"/>
    </row>
    <row r="40" spans="2:16" x14ac:dyDescent="0.2">
      <c r="B40" s="88" t="s">
        <v>68</v>
      </c>
      <c r="C40" s="89" t="s">
        <v>46</v>
      </c>
      <c r="D40" s="90">
        <f>D38*PI()</f>
        <v>15.707963267948966</v>
      </c>
      <c r="E40" s="90">
        <f t="shared" ref="E40:H40" si="3">E38*PI()</f>
        <v>47.123889803846893</v>
      </c>
      <c r="F40" s="90">
        <f t="shared" si="3"/>
        <v>78.539816339744831</v>
      </c>
      <c r="G40" s="90">
        <f t="shared" si="3"/>
        <v>109.95574287564276</v>
      </c>
      <c r="H40" s="90">
        <f t="shared" si="3"/>
        <v>141.37166941154069</v>
      </c>
      <c r="I40" s="227" t="s">
        <v>543</v>
      </c>
      <c r="J40" s="227"/>
      <c r="K40" s="227"/>
      <c r="L40" s="227"/>
      <c r="M40" s="227"/>
      <c r="N40" s="227"/>
    </row>
    <row r="41" spans="2:16" ht="32" customHeight="1" x14ac:dyDescent="0.2">
      <c r="B41" s="88" t="s">
        <v>68</v>
      </c>
      <c r="C41" s="89" t="s">
        <v>521</v>
      </c>
      <c r="D41" s="90">
        <f>RADIANS(360)/D49</f>
        <v>1.5707963267948966</v>
      </c>
      <c r="E41" s="90">
        <f t="shared" ref="E41:H41" si="4">RADIANS(360)/E49</f>
        <v>0.62831853071795862</v>
      </c>
      <c r="F41" s="90">
        <f t="shared" si="4"/>
        <v>0.39269908169872414</v>
      </c>
      <c r="G41" s="90">
        <f t="shared" si="4"/>
        <v>0.28559933214452665</v>
      </c>
      <c r="H41" s="90">
        <f t="shared" si="4"/>
        <v>0.21666156231653746</v>
      </c>
      <c r="I41" s="222" t="s">
        <v>544</v>
      </c>
      <c r="J41" s="222"/>
      <c r="K41" s="222"/>
      <c r="L41" s="222"/>
      <c r="M41" s="222"/>
      <c r="N41" s="222"/>
    </row>
    <row r="42" spans="2:16" x14ac:dyDescent="0.2">
      <c r="D42" s="3"/>
      <c r="E42" s="3"/>
      <c r="F42" s="3"/>
      <c r="G42" s="3"/>
      <c r="H42" s="3"/>
    </row>
    <row r="43" spans="2:16" x14ac:dyDescent="0.2">
      <c r="B43" s="60"/>
      <c r="C43" s="102" t="s">
        <v>520</v>
      </c>
      <c r="D43" s="104"/>
      <c r="E43" s="104"/>
      <c r="F43" s="104"/>
      <c r="G43" s="104"/>
      <c r="H43" s="104"/>
      <c r="I43" s="223" t="s">
        <v>472</v>
      </c>
      <c r="J43" s="240"/>
      <c r="K43" s="240"/>
      <c r="L43" s="240"/>
      <c r="M43" s="240"/>
      <c r="N43" s="224"/>
    </row>
    <row r="44" spans="2:16" ht="16" customHeight="1" x14ac:dyDescent="0.2">
      <c r="B44" s="88" t="s">
        <v>68</v>
      </c>
      <c r="C44" s="89" t="s">
        <v>532</v>
      </c>
      <c r="D44" s="89">
        <f>ROUNDUP(D40/$D$9,0)</f>
        <v>4</v>
      </c>
      <c r="E44" s="89">
        <f>ROUNDUP(E40/$D$9,0)</f>
        <v>10</v>
      </c>
      <c r="F44" s="89">
        <f t="shared" ref="F44:H44" si="5">ROUNDUP(F40/$D$9,0)</f>
        <v>16</v>
      </c>
      <c r="G44" s="89">
        <f t="shared" si="5"/>
        <v>22</v>
      </c>
      <c r="H44" s="89">
        <f t="shared" si="5"/>
        <v>29</v>
      </c>
      <c r="I44" s="231" t="s">
        <v>538</v>
      </c>
      <c r="J44" s="232"/>
      <c r="K44" s="232"/>
      <c r="L44" s="232"/>
      <c r="M44" s="232"/>
      <c r="N44" s="233"/>
      <c r="O44" s="107"/>
      <c r="P44" s="107"/>
    </row>
    <row r="45" spans="2:16" x14ac:dyDescent="0.2">
      <c r="B45" s="105" t="s">
        <v>451</v>
      </c>
      <c r="C45" s="106" t="s">
        <v>508</v>
      </c>
      <c r="D45" s="106"/>
      <c r="E45" s="106"/>
      <c r="F45" s="106"/>
      <c r="G45" s="106"/>
      <c r="H45" s="106"/>
      <c r="I45" s="234"/>
      <c r="J45" s="235"/>
      <c r="K45" s="235"/>
      <c r="L45" s="235"/>
      <c r="M45" s="235"/>
      <c r="N45" s="236"/>
      <c r="O45" s="107"/>
      <c r="P45" s="107"/>
    </row>
    <row r="46" spans="2:16" x14ac:dyDescent="0.2">
      <c r="B46" s="88" t="s">
        <v>68</v>
      </c>
      <c r="C46" s="89" t="s">
        <v>519</v>
      </c>
      <c r="D46" s="90">
        <f t="shared" ref="D46:H46" si="6">D40/D49</f>
        <v>3.9269908169872414</v>
      </c>
      <c r="E46" s="90">
        <f t="shared" si="6"/>
        <v>4.7123889803846897</v>
      </c>
      <c r="F46" s="90">
        <f t="shared" si="6"/>
        <v>4.908738521234052</v>
      </c>
      <c r="G46" s="90">
        <f t="shared" si="6"/>
        <v>4.9979883125292162</v>
      </c>
      <c r="H46" s="90">
        <f t="shared" si="6"/>
        <v>4.8748851521220926</v>
      </c>
      <c r="I46" s="237"/>
      <c r="J46" s="238"/>
      <c r="K46" s="238"/>
      <c r="L46" s="238"/>
      <c r="M46" s="238"/>
      <c r="N46" s="239"/>
      <c r="O46" s="107"/>
      <c r="P46" s="107"/>
    </row>
    <row r="47" spans="2:16" x14ac:dyDescent="0.2">
      <c r="B47" s="34"/>
      <c r="D47" s="3"/>
      <c r="E47" s="3"/>
      <c r="F47" s="3"/>
      <c r="G47" s="3"/>
      <c r="H47" s="3"/>
      <c r="I47" s="107"/>
      <c r="J47" s="107"/>
      <c r="K47" s="107"/>
      <c r="L47" s="107"/>
      <c r="M47" s="107"/>
      <c r="N47" s="107"/>
      <c r="O47" s="107"/>
      <c r="P47" s="107"/>
    </row>
    <row r="48" spans="2:16" x14ac:dyDescent="0.2">
      <c r="B48" s="14"/>
      <c r="C48" s="21" t="s">
        <v>518</v>
      </c>
      <c r="D48" s="14"/>
      <c r="E48" s="14"/>
      <c r="F48" s="14"/>
      <c r="G48" s="14"/>
      <c r="H48" s="14"/>
      <c r="I48" s="8"/>
      <c r="J48" s="8"/>
      <c r="K48" s="8"/>
    </row>
    <row r="49" spans="2:36" x14ac:dyDescent="0.2">
      <c r="B49" s="88" t="s">
        <v>68</v>
      </c>
      <c r="C49" s="89" t="s">
        <v>72</v>
      </c>
      <c r="D49" s="89">
        <f t="shared" ref="D49:H49" si="7">D44-D45</f>
        <v>4</v>
      </c>
      <c r="E49" s="89">
        <f t="shared" si="7"/>
        <v>10</v>
      </c>
      <c r="F49" s="89">
        <f t="shared" si="7"/>
        <v>16</v>
      </c>
      <c r="G49" s="89">
        <f t="shared" si="7"/>
        <v>22</v>
      </c>
      <c r="H49" s="89">
        <f t="shared" si="7"/>
        <v>29</v>
      </c>
      <c r="I49" s="8"/>
      <c r="J49" s="8"/>
      <c r="K49" s="8"/>
    </row>
    <row r="50" spans="2:36" x14ac:dyDescent="0.2">
      <c r="B50" s="81"/>
      <c r="K50" s="8"/>
      <c r="L50" s="8"/>
      <c r="M50" s="8"/>
    </row>
    <row r="51" spans="2:36" ht="17" x14ac:dyDescent="0.2">
      <c r="B51" s="103" t="s">
        <v>517</v>
      </c>
      <c r="C51" s="14" t="s">
        <v>47</v>
      </c>
      <c r="D51" s="153">
        <f>SUM(D49:H49)</f>
        <v>81</v>
      </c>
      <c r="E51" s="20" t="str">
        <f>+IF(D51=D21,"OK","Korreksjonen er ikke riktig")</f>
        <v>OK</v>
      </c>
      <c r="G51" s="34" t="s">
        <v>545</v>
      </c>
    </row>
    <row r="54" spans="2:36" x14ac:dyDescent="0.2">
      <c r="B54" s="1"/>
      <c r="C54" s="31" t="s">
        <v>536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spans="2:36" x14ac:dyDescent="0.2">
      <c r="D55" s="2"/>
      <c r="E55" s="2"/>
      <c r="F55" s="2"/>
      <c r="G55" s="2"/>
      <c r="H55" s="2"/>
      <c r="I55" s="2"/>
      <c r="J55" s="2"/>
      <c r="P55" t="s">
        <v>48</v>
      </c>
      <c r="Q55" s="216">
        <v>1</v>
      </c>
      <c r="R55" s="216"/>
      <c r="S55" s="216">
        <f>Q55+1</f>
        <v>2</v>
      </c>
      <c r="T55" s="216"/>
      <c r="U55" s="216">
        <f t="shared" ref="U55" si="8">S55+1</f>
        <v>3</v>
      </c>
      <c r="V55" s="216"/>
      <c r="W55" s="216">
        <f t="shared" ref="W55" si="9">U55+1</f>
        <v>4</v>
      </c>
      <c r="X55" s="216"/>
      <c r="Y55" s="216">
        <f t="shared" ref="Y55" si="10">W55+1</f>
        <v>5</v>
      </c>
      <c r="Z55" s="216"/>
      <c r="AA55" s="216"/>
      <c r="AB55" s="216"/>
      <c r="AC55" s="216"/>
      <c r="AD55" s="216"/>
      <c r="AE55" s="3"/>
      <c r="AF55" s="3"/>
      <c r="AG55" s="3"/>
      <c r="AH55" s="3"/>
      <c r="AI55" s="3"/>
      <c r="AJ55" s="3"/>
    </row>
    <row r="56" spans="2:36" x14ac:dyDescent="0.2">
      <c r="C56" t="s">
        <v>49</v>
      </c>
      <c r="D56" s="229" t="s">
        <v>51</v>
      </c>
      <c r="E56" s="229"/>
      <c r="F56" s="229"/>
      <c r="G56" s="229"/>
      <c r="H56" s="229"/>
      <c r="I56" s="229"/>
      <c r="J56" s="229"/>
      <c r="P56" t="s">
        <v>452</v>
      </c>
      <c r="Q56" t="s">
        <v>52</v>
      </c>
      <c r="R56" t="s">
        <v>53</v>
      </c>
      <c r="S56" t="s">
        <v>52</v>
      </c>
      <c r="T56" t="s">
        <v>53</v>
      </c>
      <c r="U56" t="s">
        <v>52</v>
      </c>
      <c r="V56" t="s">
        <v>53</v>
      </c>
      <c r="W56" t="s">
        <v>52</v>
      </c>
      <c r="X56" t="s">
        <v>53</v>
      </c>
      <c r="Y56" t="s">
        <v>52</v>
      </c>
      <c r="Z56" t="s">
        <v>53</v>
      </c>
      <c r="AE56" s="3"/>
      <c r="AF56" s="3"/>
      <c r="AG56" s="3"/>
      <c r="AH56" s="3"/>
      <c r="AI56" s="3"/>
      <c r="AJ56" s="3"/>
    </row>
    <row r="57" spans="2:36" x14ac:dyDescent="0.2">
      <c r="C57">
        <v>1</v>
      </c>
      <c r="D57">
        <f>0</f>
        <v>0</v>
      </c>
      <c r="E57">
        <f>0</f>
        <v>0</v>
      </c>
      <c r="F57">
        <f>0</f>
        <v>0</v>
      </c>
      <c r="G57">
        <f>0</f>
        <v>0</v>
      </c>
      <c r="H57">
        <f>0</f>
        <v>0</v>
      </c>
      <c r="P57">
        <v>1</v>
      </c>
      <c r="Q57" s="3">
        <f>IF($C57&lt;=D$49,D$39*COS(D57),"")</f>
        <v>2.5</v>
      </c>
      <c r="R57" s="3">
        <f>IF($C57&lt;=D$49,D$39*SIN(D57),"")</f>
        <v>0</v>
      </c>
      <c r="S57" s="3">
        <f t="shared" ref="S57:S66" si="11">IF($C57&lt;=E$49,E$39*COS(E57),"")</f>
        <v>7.5</v>
      </c>
      <c r="T57" s="3">
        <f t="shared" ref="T57:T66" si="12">IF($C57&lt;=E$49,E$39*SIN(E57),"")</f>
        <v>0</v>
      </c>
      <c r="U57" s="3">
        <f t="shared" ref="U57:U72" si="13">IF($C57&lt;=F$49,F$39*COS(F57),"")</f>
        <v>12.5</v>
      </c>
      <c r="V57" s="3">
        <f t="shared" ref="V57:V72" si="14">IF($C57&lt;=F$49,F$39*SIN(F57),"")</f>
        <v>0</v>
      </c>
      <c r="W57" s="3">
        <f t="shared" ref="W57:W78" si="15">IF($C57&lt;=G$49,G$39*COS(G57),"")</f>
        <v>17.5</v>
      </c>
      <c r="X57" s="3">
        <f t="shared" ref="X57:X78" si="16">IF($C57&lt;=G$49,G$39*SIN(G57),"")</f>
        <v>0</v>
      </c>
      <c r="Y57" s="3">
        <f t="shared" ref="Y57:Y85" si="17">IF($C57&lt;=H$49,H$39*COS(H57),"")</f>
        <v>22.5</v>
      </c>
      <c r="Z57" s="3">
        <f t="shared" ref="Z57:Z85" si="18">IF($C57&lt;=H$49,H$39*SIN(H57),"")</f>
        <v>0</v>
      </c>
      <c r="AA57" s="3"/>
      <c r="AB57" s="3"/>
      <c r="AC57" s="3"/>
      <c r="AD57" s="3"/>
      <c r="AE57" s="3"/>
      <c r="AF57" s="3"/>
      <c r="AG57" s="3"/>
      <c r="AH57" s="3"/>
      <c r="AI57" s="3"/>
      <c r="AJ57" s="3"/>
    </row>
    <row r="58" spans="2:36" x14ac:dyDescent="0.2">
      <c r="C58">
        <f>C57+1</f>
        <v>2</v>
      </c>
      <c r="D58">
        <f t="shared" ref="D58:H73" si="19">IF($C58&lt;=D$49,D57+D$41,)</f>
        <v>1.5707963267948966</v>
      </c>
      <c r="E58">
        <f t="shared" si="19"/>
        <v>0.62831853071795862</v>
      </c>
      <c r="F58">
        <f t="shared" si="19"/>
        <v>0.39269908169872414</v>
      </c>
      <c r="G58">
        <f t="shared" si="19"/>
        <v>0.28559933214452665</v>
      </c>
      <c r="H58">
        <f t="shared" si="19"/>
        <v>0.21666156231653746</v>
      </c>
      <c r="P58">
        <f>P57+1</f>
        <v>2</v>
      </c>
      <c r="Q58" s="3">
        <f>IF($C58&lt;=D$49,D$39*COS(D58),"")</f>
        <v>1.5308084989341916E-16</v>
      </c>
      <c r="R58" s="3">
        <f>IF($C58&lt;=D$49,D$39*SIN(D58),"")</f>
        <v>2.5</v>
      </c>
      <c r="S58" s="3">
        <f t="shared" si="11"/>
        <v>6.0676274578121063</v>
      </c>
      <c r="T58" s="3">
        <f t="shared" si="12"/>
        <v>4.4083893921935484</v>
      </c>
      <c r="U58" s="3">
        <f t="shared" si="13"/>
        <v>11.548494156391085</v>
      </c>
      <c r="V58" s="3">
        <f t="shared" si="14"/>
        <v>4.783542904563622</v>
      </c>
      <c r="W58" s="3">
        <f t="shared" si="15"/>
        <v>16.791127038253705</v>
      </c>
      <c r="X58" s="3">
        <f t="shared" si="16"/>
        <v>4.9303197447250193</v>
      </c>
      <c r="Y58" s="3">
        <f t="shared" si="17"/>
        <v>21.973962503476951</v>
      </c>
      <c r="Z58" s="3">
        <f t="shared" si="18"/>
        <v>4.8368349047480415</v>
      </c>
      <c r="AA58" s="3"/>
      <c r="AB58" s="3"/>
      <c r="AC58" s="3"/>
      <c r="AD58" s="3"/>
      <c r="AE58" s="3"/>
      <c r="AF58" s="3"/>
      <c r="AG58" s="3"/>
      <c r="AH58" s="3"/>
      <c r="AI58" s="3"/>
      <c r="AJ58" s="3"/>
    </row>
    <row r="59" spans="2:36" x14ac:dyDescent="0.2">
      <c r="C59">
        <f t="shared" ref="C59:C122" si="20">C58+1</f>
        <v>3</v>
      </c>
      <c r="D59">
        <f t="shared" si="19"/>
        <v>3.1415926535897931</v>
      </c>
      <c r="E59">
        <f t="shared" si="19"/>
        <v>1.2566370614359172</v>
      </c>
      <c r="F59">
        <f t="shared" si="19"/>
        <v>0.78539816339744828</v>
      </c>
      <c r="G59">
        <f t="shared" si="19"/>
        <v>0.5711986642890533</v>
      </c>
      <c r="H59">
        <f t="shared" si="19"/>
        <v>0.43332312463307493</v>
      </c>
      <c r="P59">
        <f t="shared" ref="P59:P122" si="21">P58+1</f>
        <v>3</v>
      </c>
      <c r="Q59" s="3">
        <f>IF($C59&lt;=D$49,D$39*COS(D59),"")</f>
        <v>-2.5</v>
      </c>
      <c r="R59" s="3">
        <f>IF($C59&lt;=D$49,D$39*SIN(D59),"")</f>
        <v>3.0616169978683831E-16</v>
      </c>
      <c r="S59" s="3">
        <f t="shared" si="11"/>
        <v>2.3176274578121059</v>
      </c>
      <c r="T59" s="3">
        <f t="shared" si="12"/>
        <v>7.1329238722136514</v>
      </c>
      <c r="U59" s="3">
        <f t="shared" si="13"/>
        <v>8.8388347648318444</v>
      </c>
      <c r="V59" s="3">
        <f t="shared" si="14"/>
        <v>8.8388347648318426</v>
      </c>
      <c r="W59" s="3">
        <f t="shared" si="15"/>
        <v>14.72193682454567</v>
      </c>
      <c r="X59" s="3">
        <f t="shared" si="16"/>
        <v>9.4612143054729572</v>
      </c>
      <c r="Y59" s="3">
        <f t="shared" si="17"/>
        <v>20.420446942596534</v>
      </c>
      <c r="Z59" s="3">
        <f t="shared" si="18"/>
        <v>9.4475047851059539</v>
      </c>
      <c r="AA59" s="3"/>
      <c r="AB59" s="3"/>
      <c r="AC59" s="3"/>
      <c r="AD59" s="3"/>
      <c r="AE59" s="3"/>
      <c r="AF59" s="3"/>
      <c r="AG59" s="3"/>
      <c r="AH59" s="3"/>
      <c r="AI59" s="3"/>
      <c r="AJ59" s="3"/>
    </row>
    <row r="60" spans="2:36" x14ac:dyDescent="0.2">
      <c r="C60">
        <f t="shared" si="20"/>
        <v>4</v>
      </c>
      <c r="D60">
        <f t="shared" si="19"/>
        <v>4.7123889803846897</v>
      </c>
      <c r="E60">
        <f t="shared" si="19"/>
        <v>1.8849555921538759</v>
      </c>
      <c r="F60">
        <f t="shared" si="19"/>
        <v>1.1780972450961724</v>
      </c>
      <c r="G60">
        <f t="shared" si="19"/>
        <v>0.8567979964335799</v>
      </c>
      <c r="H60">
        <f t="shared" si="19"/>
        <v>0.64998468694961242</v>
      </c>
      <c r="P60">
        <f t="shared" si="21"/>
        <v>4</v>
      </c>
      <c r="Q60" s="3">
        <f>IF($C60&lt;=D$49,D$39*COS(D60),"")</f>
        <v>-4.592425496802574E-16</v>
      </c>
      <c r="R60" s="3">
        <f>IF($C60&lt;=D$49,D$39*SIN(D60),"")</f>
        <v>-2.5</v>
      </c>
      <c r="S60" s="3">
        <f t="shared" si="11"/>
        <v>-2.317627457812105</v>
      </c>
      <c r="T60" s="3">
        <f t="shared" si="12"/>
        <v>7.1329238722136523</v>
      </c>
      <c r="U60" s="3">
        <f t="shared" si="13"/>
        <v>4.7835429045636229</v>
      </c>
      <c r="V60" s="3">
        <f t="shared" si="14"/>
        <v>11.548494156391085</v>
      </c>
      <c r="W60" s="3">
        <f t="shared" si="15"/>
        <v>11.46006284404249</v>
      </c>
      <c r="X60" s="3">
        <f t="shared" si="16"/>
        <v>13.22561755119952</v>
      </c>
      <c r="Y60" s="3">
        <f t="shared" si="17"/>
        <v>17.912093978376983</v>
      </c>
      <c r="Z60" s="3">
        <f t="shared" si="18"/>
        <v>13.616419841859718</v>
      </c>
      <c r="AA60" s="3"/>
      <c r="AB60" s="3"/>
      <c r="AC60" s="3"/>
      <c r="AD60" s="3"/>
      <c r="AE60" s="3"/>
      <c r="AF60" s="3"/>
      <c r="AG60" s="3"/>
      <c r="AH60" s="3"/>
      <c r="AI60" s="3"/>
      <c r="AJ60" s="3"/>
    </row>
    <row r="61" spans="2:36" x14ac:dyDescent="0.2">
      <c r="C61">
        <f t="shared" si="20"/>
        <v>5</v>
      </c>
      <c r="D61">
        <f t="shared" si="19"/>
        <v>0</v>
      </c>
      <c r="E61">
        <f t="shared" si="19"/>
        <v>2.5132741228718345</v>
      </c>
      <c r="F61">
        <f t="shared" si="19"/>
        <v>1.5707963267948966</v>
      </c>
      <c r="G61">
        <f t="shared" si="19"/>
        <v>1.1423973285781066</v>
      </c>
      <c r="H61">
        <f t="shared" si="19"/>
        <v>0.86664624926614986</v>
      </c>
      <c r="P61">
        <f t="shared" si="21"/>
        <v>5</v>
      </c>
      <c r="Q61" s="202">
        <v>2.5</v>
      </c>
      <c r="R61" s="202">
        <v>0</v>
      </c>
      <c r="S61" s="3">
        <f t="shared" si="11"/>
        <v>-6.0676274578121054</v>
      </c>
      <c r="T61" s="3">
        <f t="shared" si="12"/>
        <v>4.4083893921935493</v>
      </c>
      <c r="U61" s="3">
        <f t="shared" si="13"/>
        <v>7.6540424946709576E-16</v>
      </c>
      <c r="V61" s="3">
        <f t="shared" si="14"/>
        <v>12.5</v>
      </c>
      <c r="W61" s="3">
        <f t="shared" si="15"/>
        <v>7.2697627275330126</v>
      </c>
      <c r="X61" s="3">
        <f t="shared" si="16"/>
        <v>15.918559918704071</v>
      </c>
      <c r="Y61" s="3">
        <f t="shared" si="17"/>
        <v>14.56619140759112</v>
      </c>
      <c r="Z61" s="3">
        <f t="shared" si="18"/>
        <v>17.148646240371821</v>
      </c>
      <c r="AA61" s="3"/>
      <c r="AB61" s="3"/>
      <c r="AC61" s="3"/>
      <c r="AD61" s="3"/>
      <c r="AE61" s="3"/>
      <c r="AF61" s="3"/>
      <c r="AG61" s="3"/>
      <c r="AH61" s="3"/>
      <c r="AI61" s="3"/>
      <c r="AJ61" s="3"/>
    </row>
    <row r="62" spans="2:36" x14ac:dyDescent="0.2">
      <c r="C62">
        <f t="shared" si="20"/>
        <v>6</v>
      </c>
      <c r="D62">
        <f t="shared" si="19"/>
        <v>0</v>
      </c>
      <c r="E62">
        <f t="shared" si="19"/>
        <v>3.1415926535897931</v>
      </c>
      <c r="F62">
        <f t="shared" si="19"/>
        <v>1.9634954084936207</v>
      </c>
      <c r="G62">
        <f t="shared" si="19"/>
        <v>1.4279966607226333</v>
      </c>
      <c r="H62">
        <f t="shared" si="19"/>
        <v>1.0833078115826873</v>
      </c>
      <c r="P62">
        <f t="shared" si="21"/>
        <v>6</v>
      </c>
      <c r="Q62" s="3" t="str">
        <f t="shared" ref="Q62:Q93" si="22">IF($C62&lt;=D$49,D$39*COS(D62),"")</f>
        <v/>
      </c>
      <c r="R62" s="3" t="str">
        <f t="shared" ref="R62:R93" si="23">IF($C62&lt;=D$49,D$39*SIN(D62),"")</f>
        <v/>
      </c>
      <c r="S62" s="3">
        <f t="shared" si="11"/>
        <v>-7.5</v>
      </c>
      <c r="T62" s="3">
        <f t="shared" si="12"/>
        <v>9.1848509936051499E-16</v>
      </c>
      <c r="U62" s="3">
        <f t="shared" si="13"/>
        <v>-4.783542904563622</v>
      </c>
      <c r="V62" s="3">
        <f t="shared" si="14"/>
        <v>11.548494156391085</v>
      </c>
      <c r="W62" s="3">
        <f t="shared" si="15"/>
        <v>2.4905096697824893</v>
      </c>
      <c r="X62" s="3">
        <f t="shared" si="16"/>
        <v>17.321875232916323</v>
      </c>
      <c r="Y62" s="3">
        <f t="shared" si="17"/>
        <v>10.539189915745279</v>
      </c>
      <c r="Z62" s="3">
        <f t="shared" si="18"/>
        <v>19.879021000035515</v>
      </c>
      <c r="AA62" s="3"/>
      <c r="AB62" s="3"/>
      <c r="AC62" s="3"/>
      <c r="AD62" s="3"/>
      <c r="AE62" s="3"/>
      <c r="AF62" s="3"/>
      <c r="AG62" s="3"/>
      <c r="AH62" s="3"/>
      <c r="AI62" s="3"/>
      <c r="AJ62" s="3"/>
    </row>
    <row r="63" spans="2:36" x14ac:dyDescent="0.2">
      <c r="C63">
        <f t="shared" si="20"/>
        <v>7</v>
      </c>
      <c r="D63">
        <f t="shared" si="19"/>
        <v>0</v>
      </c>
      <c r="E63">
        <f t="shared" si="19"/>
        <v>3.7699111843077517</v>
      </c>
      <c r="F63">
        <f t="shared" si="19"/>
        <v>2.3561944901923448</v>
      </c>
      <c r="G63">
        <f t="shared" si="19"/>
        <v>1.71359599286716</v>
      </c>
      <c r="H63">
        <f t="shared" si="19"/>
        <v>1.2999693738992248</v>
      </c>
      <c r="P63">
        <f t="shared" si="21"/>
        <v>7</v>
      </c>
      <c r="Q63" s="3" t="str">
        <f t="shared" si="22"/>
        <v/>
      </c>
      <c r="R63" s="3" t="str">
        <f t="shared" si="23"/>
        <v/>
      </c>
      <c r="S63" s="3">
        <f t="shared" si="11"/>
        <v>-6.0676274578121063</v>
      </c>
      <c r="T63" s="3">
        <f t="shared" si="12"/>
        <v>-4.4083893921935475</v>
      </c>
      <c r="U63" s="3">
        <f t="shared" si="13"/>
        <v>-8.8388347648318426</v>
      </c>
      <c r="V63" s="3">
        <f t="shared" si="14"/>
        <v>8.8388347648318444</v>
      </c>
      <c r="W63" s="3">
        <f t="shared" si="15"/>
        <v>-2.4905096697824916</v>
      </c>
      <c r="X63" s="3">
        <f t="shared" si="16"/>
        <v>17.321875232916323</v>
      </c>
      <c r="Y63" s="3">
        <f t="shared" si="17"/>
        <v>6.0193876169074674</v>
      </c>
      <c r="Z63" s="3">
        <f t="shared" si="18"/>
        <v>21.679874831682518</v>
      </c>
      <c r="AA63" s="3"/>
      <c r="AB63" s="3"/>
      <c r="AC63" s="3"/>
      <c r="AD63" s="3"/>
      <c r="AE63" s="3"/>
      <c r="AF63" s="3"/>
      <c r="AG63" s="3"/>
      <c r="AH63" s="3"/>
      <c r="AI63" s="3"/>
      <c r="AJ63" s="3"/>
    </row>
    <row r="64" spans="2:36" x14ac:dyDescent="0.2">
      <c r="C64">
        <f t="shared" si="20"/>
        <v>8</v>
      </c>
      <c r="D64">
        <f t="shared" si="19"/>
        <v>0</v>
      </c>
      <c r="E64">
        <f t="shared" si="19"/>
        <v>4.3982297150257104</v>
      </c>
      <c r="F64">
        <f t="shared" si="19"/>
        <v>2.748893571891069</v>
      </c>
      <c r="G64">
        <f t="shared" si="19"/>
        <v>1.9991953250116867</v>
      </c>
      <c r="H64">
        <f t="shared" si="19"/>
        <v>1.5166309362157624</v>
      </c>
      <c r="P64">
        <f t="shared" si="21"/>
        <v>8</v>
      </c>
      <c r="Q64" s="3" t="str">
        <f t="shared" si="22"/>
        <v/>
      </c>
      <c r="R64" s="3" t="str">
        <f t="shared" si="23"/>
        <v/>
      </c>
      <c r="S64" s="3">
        <f t="shared" si="11"/>
        <v>-2.3176274578121068</v>
      </c>
      <c r="T64" s="3">
        <f t="shared" si="12"/>
        <v>-7.1329238722136514</v>
      </c>
      <c r="U64" s="3">
        <f t="shared" si="13"/>
        <v>-11.548494156391085</v>
      </c>
      <c r="V64" s="3">
        <f t="shared" si="14"/>
        <v>4.7835429045636237</v>
      </c>
      <c r="W64" s="3">
        <f t="shared" si="15"/>
        <v>-7.2697627275330143</v>
      </c>
      <c r="X64" s="3">
        <f t="shared" si="16"/>
        <v>15.918559918704071</v>
      </c>
      <c r="Y64" s="3">
        <f t="shared" si="17"/>
        <v>1.2181254431718913</v>
      </c>
      <c r="Z64" s="3">
        <f t="shared" si="18"/>
        <v>22.467001811650285</v>
      </c>
      <c r="AA64" s="3"/>
      <c r="AB64" s="3"/>
      <c r="AC64" s="3"/>
      <c r="AD64" s="3"/>
      <c r="AE64" s="3"/>
      <c r="AF64" s="3"/>
      <c r="AG64" s="3"/>
      <c r="AH64" s="3"/>
      <c r="AI64" s="3"/>
      <c r="AJ64" s="3"/>
    </row>
    <row r="65" spans="3:36" x14ac:dyDescent="0.2">
      <c r="C65">
        <f t="shared" si="20"/>
        <v>9</v>
      </c>
      <c r="D65">
        <f t="shared" si="19"/>
        <v>0</v>
      </c>
      <c r="E65">
        <f t="shared" si="19"/>
        <v>5.026548245743669</v>
      </c>
      <c r="F65">
        <f t="shared" si="19"/>
        <v>3.1415926535897931</v>
      </c>
      <c r="G65">
        <f t="shared" si="19"/>
        <v>2.2847946571562132</v>
      </c>
      <c r="H65">
        <f t="shared" si="19"/>
        <v>1.7332924985322999</v>
      </c>
      <c r="P65">
        <f t="shared" si="21"/>
        <v>9</v>
      </c>
      <c r="Q65" s="3" t="str">
        <f t="shared" si="22"/>
        <v/>
      </c>
      <c r="R65" s="3" t="str">
        <f t="shared" si="23"/>
        <v/>
      </c>
      <c r="S65" s="3">
        <f t="shared" si="11"/>
        <v>2.3176274578121041</v>
      </c>
      <c r="T65" s="3">
        <f t="shared" si="12"/>
        <v>-7.1329238722136523</v>
      </c>
      <c r="U65" s="3">
        <f t="shared" si="13"/>
        <v>-12.5</v>
      </c>
      <c r="V65" s="3">
        <f t="shared" si="14"/>
        <v>1.5308084989341915E-15</v>
      </c>
      <c r="W65" s="3">
        <f t="shared" si="15"/>
        <v>-11.46006284404249</v>
      </c>
      <c r="X65" s="3">
        <f t="shared" si="16"/>
        <v>13.22561755119952</v>
      </c>
      <c r="Y65" s="3">
        <f t="shared" si="17"/>
        <v>-3.6400949224372114</v>
      </c>
      <c r="Z65" s="3">
        <f t="shared" si="18"/>
        <v>22.203596757184339</v>
      </c>
      <c r="AA65" s="3"/>
      <c r="AB65" s="3"/>
      <c r="AC65" s="3"/>
      <c r="AD65" s="3"/>
      <c r="AE65" s="3"/>
      <c r="AF65" s="3"/>
      <c r="AG65" s="3"/>
      <c r="AH65" s="3"/>
      <c r="AI65" s="3"/>
      <c r="AJ65" s="3"/>
    </row>
    <row r="66" spans="3:36" x14ac:dyDescent="0.2">
      <c r="C66">
        <f t="shared" si="20"/>
        <v>10</v>
      </c>
      <c r="D66">
        <f t="shared" si="19"/>
        <v>0</v>
      </c>
      <c r="E66">
        <f t="shared" si="19"/>
        <v>5.6548667764616276</v>
      </c>
      <c r="F66">
        <f t="shared" si="19"/>
        <v>3.5342917352885173</v>
      </c>
      <c r="G66">
        <f t="shared" si="19"/>
        <v>2.5703939893007397</v>
      </c>
      <c r="H66">
        <f t="shared" si="19"/>
        <v>1.9499540608488375</v>
      </c>
      <c r="P66">
        <f t="shared" si="21"/>
        <v>10</v>
      </c>
      <c r="Q66" s="3" t="str">
        <f t="shared" si="22"/>
        <v/>
      </c>
      <c r="R66" s="3" t="str">
        <f t="shared" si="23"/>
        <v/>
      </c>
      <c r="S66" s="3">
        <f t="shared" si="11"/>
        <v>6.0676274578121054</v>
      </c>
      <c r="T66" s="3">
        <f t="shared" si="12"/>
        <v>-4.4083893921935502</v>
      </c>
      <c r="U66" s="3">
        <f t="shared" si="13"/>
        <v>-11.548494156391085</v>
      </c>
      <c r="V66" s="3">
        <f t="shared" si="14"/>
        <v>-4.7835429045636211</v>
      </c>
      <c r="W66" s="3">
        <f t="shared" si="15"/>
        <v>-14.721936824545667</v>
      </c>
      <c r="X66" s="3">
        <f t="shared" si="16"/>
        <v>9.4612143054729607</v>
      </c>
      <c r="Y66" s="3">
        <f t="shared" si="17"/>
        <v>-8.3281084951480793</v>
      </c>
      <c r="Z66" s="3">
        <f t="shared" si="18"/>
        <v>20.901976195877804</v>
      </c>
      <c r="AA66" s="3"/>
      <c r="AB66" s="3"/>
      <c r="AC66" s="3"/>
      <c r="AD66" s="3"/>
      <c r="AE66" s="3"/>
      <c r="AF66" s="3"/>
      <c r="AG66" s="3"/>
      <c r="AH66" s="3"/>
      <c r="AI66" s="3"/>
      <c r="AJ66" s="3"/>
    </row>
    <row r="67" spans="3:36" x14ac:dyDescent="0.2">
      <c r="C67">
        <f t="shared" si="20"/>
        <v>11</v>
      </c>
      <c r="D67">
        <f t="shared" si="19"/>
        <v>0</v>
      </c>
      <c r="E67">
        <f t="shared" si="19"/>
        <v>0</v>
      </c>
      <c r="F67">
        <f t="shared" si="19"/>
        <v>3.9269908169872414</v>
      </c>
      <c r="G67">
        <f t="shared" si="19"/>
        <v>2.8559933214452662</v>
      </c>
      <c r="H67">
        <f t="shared" si="19"/>
        <v>2.166615623165375</v>
      </c>
      <c r="P67">
        <f t="shared" si="21"/>
        <v>11</v>
      </c>
      <c r="Q67" s="3" t="str">
        <f t="shared" si="22"/>
        <v/>
      </c>
      <c r="R67" s="3" t="str">
        <f t="shared" si="23"/>
        <v/>
      </c>
      <c r="S67" s="202">
        <v>7.5</v>
      </c>
      <c r="T67" s="202">
        <v>0</v>
      </c>
      <c r="U67" s="3">
        <f t="shared" si="13"/>
        <v>-8.8388347648318462</v>
      </c>
      <c r="V67" s="3">
        <f t="shared" si="14"/>
        <v>-8.8388347648318426</v>
      </c>
      <c r="W67" s="3">
        <f t="shared" si="15"/>
        <v>-16.791127038253702</v>
      </c>
      <c r="X67" s="3">
        <f t="shared" si="16"/>
        <v>4.9303197447250264</v>
      </c>
      <c r="Y67" s="3">
        <f t="shared" si="17"/>
        <v>-12.626708970653612</v>
      </c>
      <c r="Z67" s="3">
        <f t="shared" si="18"/>
        <v>18.623002458530031</v>
      </c>
      <c r="AA67" s="3"/>
      <c r="AB67" s="3"/>
      <c r="AC67" s="3"/>
      <c r="AD67" s="3"/>
      <c r="AE67" s="3"/>
      <c r="AF67" s="3"/>
      <c r="AG67" s="3"/>
      <c r="AH67" s="3"/>
      <c r="AI67" s="3"/>
      <c r="AJ67" s="3"/>
    </row>
    <row r="68" spans="3:36" x14ac:dyDescent="0.2">
      <c r="C68">
        <f t="shared" si="20"/>
        <v>12</v>
      </c>
      <c r="D68">
        <f t="shared" si="19"/>
        <v>0</v>
      </c>
      <c r="E68">
        <f t="shared" si="19"/>
        <v>0</v>
      </c>
      <c r="F68">
        <f t="shared" si="19"/>
        <v>4.3196898986859651</v>
      </c>
      <c r="G68">
        <f t="shared" si="19"/>
        <v>3.1415926535897927</v>
      </c>
      <c r="H68">
        <f t="shared" si="19"/>
        <v>2.3832771854819126</v>
      </c>
      <c r="P68">
        <f t="shared" si="21"/>
        <v>12</v>
      </c>
      <c r="Q68" s="3" t="str">
        <f t="shared" si="22"/>
        <v/>
      </c>
      <c r="R68" s="3" t="str">
        <f t="shared" si="23"/>
        <v/>
      </c>
      <c r="S68" s="3" t="str">
        <f t="shared" ref="S68:S99" si="24">IF($C68&lt;=E$49,E$39*COS(E68),"")</f>
        <v/>
      </c>
      <c r="T68" s="3" t="str">
        <f t="shared" ref="T68:T99" si="25">IF($C68&lt;=E$49,E$39*SIN(E68),"")</f>
        <v/>
      </c>
      <c r="U68" s="3">
        <f t="shared" si="13"/>
        <v>-4.7835429045636291</v>
      </c>
      <c r="V68" s="3">
        <f t="shared" si="14"/>
        <v>-11.548494156391081</v>
      </c>
      <c r="W68" s="3">
        <f t="shared" si="15"/>
        <v>-17.5</v>
      </c>
      <c r="X68" s="3">
        <f t="shared" si="16"/>
        <v>9.914693070883964E-15</v>
      </c>
      <c r="Y68" s="3">
        <f t="shared" si="17"/>
        <v>-16.33489856827045</v>
      </c>
      <c r="Z68" s="3">
        <f t="shared" si="18"/>
        <v>15.473237824202018</v>
      </c>
      <c r="AA68" s="3"/>
      <c r="AB68" s="3"/>
      <c r="AC68" s="3"/>
      <c r="AD68" s="3"/>
      <c r="AE68" s="3"/>
      <c r="AF68" s="3"/>
      <c r="AG68" s="3"/>
      <c r="AH68" s="3"/>
      <c r="AI68" s="3"/>
      <c r="AJ68" s="3"/>
    </row>
    <row r="69" spans="3:36" x14ac:dyDescent="0.2">
      <c r="C69">
        <f t="shared" si="20"/>
        <v>13</v>
      </c>
      <c r="D69">
        <f t="shared" si="19"/>
        <v>0</v>
      </c>
      <c r="E69">
        <f t="shared" si="19"/>
        <v>0</v>
      </c>
      <c r="F69">
        <f t="shared" si="19"/>
        <v>4.7123889803846897</v>
      </c>
      <c r="G69">
        <f t="shared" si="19"/>
        <v>3.4271919857343192</v>
      </c>
      <c r="H69">
        <f t="shared" si="19"/>
        <v>2.5999387477984501</v>
      </c>
      <c r="P69">
        <f t="shared" si="21"/>
        <v>13</v>
      </c>
      <c r="Q69" s="3" t="str">
        <f t="shared" si="22"/>
        <v/>
      </c>
      <c r="R69" s="3" t="str">
        <f t="shared" si="23"/>
        <v/>
      </c>
      <c r="S69" s="3" t="str">
        <f t="shared" si="24"/>
        <v/>
      </c>
      <c r="T69" s="3" t="str">
        <f t="shared" si="25"/>
        <v/>
      </c>
      <c r="U69" s="3">
        <f t="shared" si="13"/>
        <v>-2.2962127484012872E-15</v>
      </c>
      <c r="V69" s="3">
        <f t="shared" si="14"/>
        <v>-12.5</v>
      </c>
      <c r="W69" s="3">
        <f t="shared" si="15"/>
        <v>-16.791127038253709</v>
      </c>
      <c r="X69" s="3">
        <f t="shared" si="16"/>
        <v>-4.9303197447250078</v>
      </c>
      <c r="Y69" s="3">
        <f t="shared" si="17"/>
        <v>-19.279286463770763</v>
      </c>
      <c r="Z69" s="3">
        <f t="shared" si="18"/>
        <v>11.599961786482979</v>
      </c>
      <c r="AA69" s="3"/>
      <c r="AB69" s="3"/>
      <c r="AC69" s="3"/>
      <c r="AD69" s="3"/>
      <c r="AE69" s="3"/>
      <c r="AF69" s="3"/>
      <c r="AG69" s="3"/>
      <c r="AH69" s="3"/>
      <c r="AI69" s="3"/>
      <c r="AJ69" s="3"/>
    </row>
    <row r="70" spans="3:36" x14ac:dyDescent="0.2">
      <c r="C70">
        <f t="shared" si="20"/>
        <v>14</v>
      </c>
      <c r="D70">
        <f t="shared" si="19"/>
        <v>0</v>
      </c>
      <c r="E70">
        <f t="shared" si="19"/>
        <v>0</v>
      </c>
      <c r="F70">
        <f t="shared" si="19"/>
        <v>5.1050880620834143</v>
      </c>
      <c r="G70">
        <f t="shared" si="19"/>
        <v>3.7127913178788456</v>
      </c>
      <c r="H70">
        <f t="shared" si="19"/>
        <v>2.8166003101149877</v>
      </c>
      <c r="P70">
        <f t="shared" si="21"/>
        <v>14</v>
      </c>
      <c r="Q70" s="3" t="str">
        <f t="shared" si="22"/>
        <v/>
      </c>
      <c r="R70" s="3" t="str">
        <f t="shared" si="23"/>
        <v/>
      </c>
      <c r="S70" s="3" t="str">
        <f t="shared" si="24"/>
        <v/>
      </c>
      <c r="T70" s="3" t="str">
        <f t="shared" si="25"/>
        <v/>
      </c>
      <c r="U70" s="3">
        <f t="shared" si="13"/>
        <v>4.7835429045636246</v>
      </c>
      <c r="V70" s="3">
        <f t="shared" si="14"/>
        <v>-11.548494156391083</v>
      </c>
      <c r="W70" s="3">
        <f t="shared" si="15"/>
        <v>-14.721936824545679</v>
      </c>
      <c r="X70" s="3">
        <f t="shared" si="16"/>
        <v>-9.461214305472943</v>
      </c>
      <c r="Y70" s="3">
        <f t="shared" si="17"/>
        <v>-21.322196351613059</v>
      </c>
      <c r="Z70" s="3">
        <f t="shared" si="18"/>
        <v>7.1842844280595353</v>
      </c>
      <c r="AA70" s="3"/>
      <c r="AB70" s="3"/>
      <c r="AC70" s="3"/>
      <c r="AD70" s="3"/>
      <c r="AE70" s="3"/>
      <c r="AF70" s="3"/>
      <c r="AG70" s="3"/>
      <c r="AH70" s="3"/>
      <c r="AI70" s="3"/>
      <c r="AJ70" s="3"/>
    </row>
    <row r="71" spans="3:36" x14ac:dyDescent="0.2">
      <c r="C71">
        <f t="shared" si="20"/>
        <v>15</v>
      </c>
      <c r="D71">
        <f t="shared" si="19"/>
        <v>0</v>
      </c>
      <c r="E71">
        <f t="shared" si="19"/>
        <v>0</v>
      </c>
      <c r="F71">
        <f t="shared" si="19"/>
        <v>5.4977871437821388</v>
      </c>
      <c r="G71">
        <f t="shared" si="19"/>
        <v>3.9983906500233721</v>
      </c>
      <c r="H71">
        <f t="shared" si="19"/>
        <v>3.0332618724315252</v>
      </c>
      <c r="P71">
        <f t="shared" si="21"/>
        <v>15</v>
      </c>
      <c r="Q71" s="3" t="str">
        <f t="shared" si="22"/>
        <v/>
      </c>
      <c r="R71" s="3" t="str">
        <f t="shared" si="23"/>
        <v/>
      </c>
      <c r="S71" s="3" t="str">
        <f t="shared" si="24"/>
        <v/>
      </c>
      <c r="T71" s="3" t="str">
        <f t="shared" si="25"/>
        <v/>
      </c>
      <c r="U71" s="3">
        <f t="shared" si="13"/>
        <v>8.8388347648318497</v>
      </c>
      <c r="V71" s="3">
        <f t="shared" si="14"/>
        <v>-8.8388347648318373</v>
      </c>
      <c r="W71" s="3">
        <f t="shared" si="15"/>
        <v>-11.460062844042502</v>
      </c>
      <c r="X71" s="3">
        <f t="shared" si="16"/>
        <v>-13.225617551199509</v>
      </c>
      <c r="Y71" s="3">
        <f t="shared" si="17"/>
        <v>-22.368104035973094</v>
      </c>
      <c r="Z71" s="3">
        <f t="shared" si="18"/>
        <v>2.4326779145386737</v>
      </c>
      <c r="AA71" s="3"/>
      <c r="AB71" s="3"/>
      <c r="AC71" s="3"/>
      <c r="AD71" s="3"/>
      <c r="AE71" s="3"/>
      <c r="AF71" s="3"/>
      <c r="AG71" s="3"/>
      <c r="AH71" s="3"/>
      <c r="AI71" s="3"/>
      <c r="AJ71" s="3"/>
    </row>
    <row r="72" spans="3:36" x14ac:dyDescent="0.2">
      <c r="C72">
        <f t="shared" si="20"/>
        <v>16</v>
      </c>
      <c r="D72">
        <f t="shared" si="19"/>
        <v>0</v>
      </c>
      <c r="E72">
        <f t="shared" si="19"/>
        <v>0</v>
      </c>
      <c r="F72">
        <f t="shared" si="19"/>
        <v>5.8904862254808634</v>
      </c>
      <c r="G72">
        <f t="shared" si="19"/>
        <v>4.2839899821678991</v>
      </c>
      <c r="H72">
        <f t="shared" si="19"/>
        <v>3.2499234347480628</v>
      </c>
      <c r="P72">
        <f t="shared" si="21"/>
        <v>16</v>
      </c>
      <c r="Q72" s="3" t="str">
        <f t="shared" si="22"/>
        <v/>
      </c>
      <c r="R72" s="3" t="str">
        <f t="shared" si="23"/>
        <v/>
      </c>
      <c r="S72" s="3" t="str">
        <f t="shared" si="24"/>
        <v/>
      </c>
      <c r="T72" s="3" t="str">
        <f t="shared" si="25"/>
        <v/>
      </c>
      <c r="U72" s="3">
        <f t="shared" si="13"/>
        <v>11.54849415639109</v>
      </c>
      <c r="V72" s="3">
        <f t="shared" si="14"/>
        <v>-4.7835429045636086</v>
      </c>
      <c r="W72" s="3">
        <f t="shared" si="15"/>
        <v>-7.269762727533025</v>
      </c>
      <c r="X72" s="3">
        <f t="shared" si="16"/>
        <v>-15.918559918704066</v>
      </c>
      <c r="Y72" s="3">
        <f t="shared" si="17"/>
        <v>-22.36810403597309</v>
      </c>
      <c r="Z72" s="3">
        <f t="shared" si="18"/>
        <v>-2.4326779145387079</v>
      </c>
      <c r="AA72" s="3"/>
      <c r="AB72" s="3"/>
      <c r="AC72" s="3"/>
      <c r="AD72" s="3"/>
      <c r="AE72" s="3"/>
      <c r="AF72" s="3"/>
      <c r="AG72" s="3"/>
      <c r="AH72" s="3"/>
      <c r="AI72" s="3"/>
      <c r="AJ72" s="3"/>
    </row>
    <row r="73" spans="3:36" x14ac:dyDescent="0.2">
      <c r="C73">
        <f t="shared" si="20"/>
        <v>17</v>
      </c>
      <c r="D73">
        <f t="shared" si="19"/>
        <v>0</v>
      </c>
      <c r="E73">
        <f t="shared" si="19"/>
        <v>0</v>
      </c>
      <c r="F73">
        <f t="shared" si="19"/>
        <v>0</v>
      </c>
      <c r="G73">
        <f t="shared" si="19"/>
        <v>4.5695893143124255</v>
      </c>
      <c r="H73">
        <f t="shared" si="19"/>
        <v>3.4665849970646003</v>
      </c>
      <c r="P73">
        <f t="shared" si="21"/>
        <v>17</v>
      </c>
      <c r="Q73" s="3" t="str">
        <f t="shared" si="22"/>
        <v/>
      </c>
      <c r="R73" s="3" t="str">
        <f t="shared" si="23"/>
        <v/>
      </c>
      <c r="S73" s="3" t="str">
        <f t="shared" si="24"/>
        <v/>
      </c>
      <c r="T73" s="3" t="str">
        <f t="shared" si="25"/>
        <v/>
      </c>
      <c r="U73" s="202">
        <v>12.5</v>
      </c>
      <c r="V73" s="202">
        <v>0</v>
      </c>
      <c r="W73" s="3">
        <f t="shared" si="15"/>
        <v>-2.4905096697825071</v>
      </c>
      <c r="X73" s="3">
        <f t="shared" si="16"/>
        <v>-17.321875232916319</v>
      </c>
      <c r="Y73" s="3">
        <f t="shared" si="17"/>
        <v>-21.322196351613048</v>
      </c>
      <c r="Z73" s="3">
        <f t="shared" si="18"/>
        <v>-7.184284428059569</v>
      </c>
      <c r="AA73" s="3"/>
      <c r="AB73" s="3"/>
      <c r="AC73" s="3"/>
      <c r="AD73" s="3"/>
      <c r="AE73" s="3"/>
      <c r="AF73" s="3"/>
      <c r="AG73" s="3"/>
      <c r="AH73" s="3"/>
      <c r="AI73" s="3"/>
      <c r="AJ73" s="3"/>
    </row>
    <row r="74" spans="3:36" x14ac:dyDescent="0.2">
      <c r="C74">
        <f t="shared" si="20"/>
        <v>18</v>
      </c>
      <c r="D74">
        <f t="shared" ref="D74:H89" si="26">IF($C74&lt;=D$49,D73+D$41,)</f>
        <v>0</v>
      </c>
      <c r="E74">
        <f t="shared" si="26"/>
        <v>0</v>
      </c>
      <c r="F74">
        <f t="shared" si="26"/>
        <v>0</v>
      </c>
      <c r="G74">
        <f t="shared" si="26"/>
        <v>4.855188646456952</v>
      </c>
      <c r="H74">
        <f t="shared" si="26"/>
        <v>3.6832465593811379</v>
      </c>
      <c r="P74">
        <f t="shared" si="21"/>
        <v>18</v>
      </c>
      <c r="Q74" s="3" t="str">
        <f t="shared" si="22"/>
        <v/>
      </c>
      <c r="R74" s="3" t="str">
        <f t="shared" si="23"/>
        <v/>
      </c>
      <c r="S74" s="3" t="str">
        <f t="shared" si="24"/>
        <v/>
      </c>
      <c r="T74" s="3" t="str">
        <f t="shared" si="25"/>
        <v/>
      </c>
      <c r="U74" s="3" t="str">
        <f t="shared" ref="U74:U120" si="27">IF($C74&lt;=F$49,F$39*COS(F74),"")</f>
        <v/>
      </c>
      <c r="V74" s="3" t="str">
        <f t="shared" ref="V74:V120" si="28">IF($C74&lt;=F$49,F$39*SIN(F74),"")</f>
        <v/>
      </c>
      <c r="W74" s="3">
        <f t="shared" si="15"/>
        <v>2.4905096697824702</v>
      </c>
      <c r="X74" s="3">
        <f t="shared" si="16"/>
        <v>-17.321875232916327</v>
      </c>
      <c r="Y74" s="3">
        <f t="shared" si="17"/>
        <v>-19.279286463770745</v>
      </c>
      <c r="Z74" s="3">
        <f t="shared" si="18"/>
        <v>-11.599961786483009</v>
      </c>
      <c r="AA74" s="3"/>
      <c r="AB74" s="3"/>
      <c r="AC74" s="3"/>
      <c r="AD74" s="3"/>
      <c r="AE74" s="3"/>
      <c r="AF74" s="3"/>
      <c r="AG74" s="3"/>
      <c r="AH74" s="3"/>
      <c r="AI74" s="3"/>
      <c r="AJ74" s="3"/>
    </row>
    <row r="75" spans="3:36" x14ac:dyDescent="0.2">
      <c r="C75">
        <f t="shared" si="20"/>
        <v>19</v>
      </c>
      <c r="D75">
        <f t="shared" si="26"/>
        <v>0</v>
      </c>
      <c r="E75">
        <f t="shared" si="26"/>
        <v>0</v>
      </c>
      <c r="F75">
        <f t="shared" si="26"/>
        <v>0</v>
      </c>
      <c r="G75">
        <f t="shared" si="26"/>
        <v>5.1407879786014785</v>
      </c>
      <c r="H75">
        <f t="shared" si="26"/>
        <v>3.8999081216976754</v>
      </c>
      <c r="P75">
        <f t="shared" si="21"/>
        <v>19</v>
      </c>
      <c r="Q75" s="3" t="str">
        <f t="shared" si="22"/>
        <v/>
      </c>
      <c r="R75" s="3" t="str">
        <f t="shared" si="23"/>
        <v/>
      </c>
      <c r="S75" s="3" t="str">
        <f t="shared" si="24"/>
        <v/>
      </c>
      <c r="T75" s="3" t="str">
        <f t="shared" si="25"/>
        <v/>
      </c>
      <c r="U75" s="3" t="str">
        <f t="shared" si="27"/>
        <v/>
      </c>
      <c r="V75" s="3" t="str">
        <f t="shared" si="28"/>
        <v/>
      </c>
      <c r="W75" s="3">
        <f t="shared" si="15"/>
        <v>7.2697627275329912</v>
      </c>
      <c r="X75" s="3">
        <f t="shared" si="16"/>
        <v>-15.91855991870408</v>
      </c>
      <c r="Y75" s="3">
        <f t="shared" si="17"/>
        <v>-16.334898568270425</v>
      </c>
      <c r="Z75" s="3">
        <f t="shared" si="18"/>
        <v>-15.473237824202043</v>
      </c>
      <c r="AA75" s="3"/>
      <c r="AB75" s="3"/>
      <c r="AC75" s="3"/>
      <c r="AD75" s="3"/>
      <c r="AE75" s="3"/>
      <c r="AF75" s="3"/>
      <c r="AG75" s="3"/>
      <c r="AH75" s="3"/>
      <c r="AI75" s="3"/>
      <c r="AJ75" s="3"/>
    </row>
    <row r="76" spans="3:36" x14ac:dyDescent="0.2">
      <c r="C76">
        <f t="shared" si="20"/>
        <v>20</v>
      </c>
      <c r="D76">
        <f t="shared" si="26"/>
        <v>0</v>
      </c>
      <c r="E76">
        <f t="shared" si="26"/>
        <v>0</v>
      </c>
      <c r="F76">
        <f t="shared" si="26"/>
        <v>0</v>
      </c>
      <c r="G76">
        <f t="shared" si="26"/>
        <v>5.426387310746005</v>
      </c>
      <c r="H76">
        <f t="shared" si="26"/>
        <v>4.1165696840142125</v>
      </c>
      <c r="P76">
        <f t="shared" si="21"/>
        <v>20</v>
      </c>
      <c r="Q76" s="3" t="str">
        <f t="shared" si="22"/>
        <v/>
      </c>
      <c r="R76" s="3" t="str">
        <f t="shared" si="23"/>
        <v/>
      </c>
      <c r="S76" s="3" t="str">
        <f t="shared" si="24"/>
        <v/>
      </c>
      <c r="T76" s="3" t="str">
        <f t="shared" si="25"/>
        <v/>
      </c>
      <c r="U76" s="3" t="str">
        <f t="shared" si="27"/>
        <v/>
      </c>
      <c r="V76" s="3" t="str">
        <f t="shared" si="28"/>
        <v/>
      </c>
      <c r="W76" s="3">
        <f t="shared" si="15"/>
        <v>11.460062844042469</v>
      </c>
      <c r="X76" s="3">
        <f t="shared" si="16"/>
        <v>-13.225617551199537</v>
      </c>
      <c r="Y76" s="3">
        <f t="shared" si="17"/>
        <v>-12.626708970653592</v>
      </c>
      <c r="Z76" s="3">
        <f t="shared" si="18"/>
        <v>-18.623002458530046</v>
      </c>
      <c r="AA76" s="3"/>
      <c r="AB76" s="3"/>
      <c r="AC76" s="3"/>
      <c r="AD76" s="3"/>
      <c r="AE76" s="3"/>
      <c r="AF76" s="3"/>
      <c r="AG76" s="3"/>
      <c r="AH76" s="3"/>
      <c r="AI76" s="3"/>
      <c r="AJ76" s="3"/>
    </row>
    <row r="77" spans="3:36" x14ac:dyDescent="0.2">
      <c r="C77">
        <f t="shared" si="20"/>
        <v>21</v>
      </c>
      <c r="D77">
        <f t="shared" si="26"/>
        <v>0</v>
      </c>
      <c r="E77">
        <f t="shared" si="26"/>
        <v>0</v>
      </c>
      <c r="F77">
        <f t="shared" si="26"/>
        <v>0</v>
      </c>
      <c r="G77">
        <f t="shared" si="26"/>
        <v>5.7119866428905315</v>
      </c>
      <c r="H77">
        <f t="shared" si="26"/>
        <v>4.3332312463307501</v>
      </c>
      <c r="P77">
        <f t="shared" si="21"/>
        <v>21</v>
      </c>
      <c r="Q77" s="3" t="str">
        <f t="shared" si="22"/>
        <v/>
      </c>
      <c r="R77" s="3" t="str">
        <f t="shared" si="23"/>
        <v/>
      </c>
      <c r="S77" s="3" t="str">
        <f t="shared" si="24"/>
        <v/>
      </c>
      <c r="T77" s="3" t="str">
        <f t="shared" si="25"/>
        <v/>
      </c>
      <c r="U77" s="3" t="str">
        <f t="shared" si="27"/>
        <v/>
      </c>
      <c r="V77" s="3" t="str">
        <f t="shared" si="28"/>
        <v/>
      </c>
      <c r="W77" s="3">
        <f t="shared" si="15"/>
        <v>14.721936824545654</v>
      </c>
      <c r="X77" s="3">
        <f t="shared" si="16"/>
        <v>-9.461214305472982</v>
      </c>
      <c r="Y77" s="3">
        <f t="shared" si="17"/>
        <v>-8.3281084951480562</v>
      </c>
      <c r="Z77" s="3">
        <f t="shared" si="18"/>
        <v>-20.901976195877815</v>
      </c>
      <c r="AA77" s="3"/>
      <c r="AB77" s="3"/>
      <c r="AC77" s="3"/>
      <c r="AD77" s="3"/>
      <c r="AE77" s="3"/>
      <c r="AF77" s="3"/>
      <c r="AG77" s="3"/>
      <c r="AH77" s="3"/>
      <c r="AI77" s="3"/>
      <c r="AJ77" s="3"/>
    </row>
    <row r="78" spans="3:36" x14ac:dyDescent="0.2">
      <c r="C78">
        <f t="shared" si="20"/>
        <v>22</v>
      </c>
      <c r="D78">
        <f t="shared" si="26"/>
        <v>0</v>
      </c>
      <c r="E78">
        <f t="shared" si="26"/>
        <v>0</v>
      </c>
      <c r="F78">
        <f t="shared" si="26"/>
        <v>0</v>
      </c>
      <c r="G78">
        <f t="shared" si="26"/>
        <v>5.997585975035058</v>
      </c>
      <c r="H78">
        <f t="shared" si="26"/>
        <v>4.5498928086472876</v>
      </c>
      <c r="P78">
        <f t="shared" si="21"/>
        <v>22</v>
      </c>
      <c r="Q78" s="3" t="str">
        <f t="shared" si="22"/>
        <v/>
      </c>
      <c r="R78" s="3" t="str">
        <f t="shared" si="23"/>
        <v/>
      </c>
      <c r="S78" s="3" t="str">
        <f t="shared" si="24"/>
        <v/>
      </c>
      <c r="T78" s="3" t="str">
        <f t="shared" si="25"/>
        <v/>
      </c>
      <c r="U78" s="3" t="str">
        <f t="shared" si="27"/>
        <v/>
      </c>
      <c r="V78" s="3" t="str">
        <f t="shared" si="28"/>
        <v/>
      </c>
      <c r="W78" s="3">
        <f t="shared" si="15"/>
        <v>16.791127038253695</v>
      </c>
      <c r="X78" s="3">
        <f t="shared" si="16"/>
        <v>-4.9303197447250504</v>
      </c>
      <c r="Y78" s="3">
        <f t="shared" si="17"/>
        <v>-3.640094922437187</v>
      </c>
      <c r="Z78" s="3">
        <f t="shared" si="18"/>
        <v>-22.203596757184339</v>
      </c>
      <c r="AA78" s="3"/>
      <c r="AB78" s="3"/>
      <c r="AC78" s="3"/>
      <c r="AD78" s="3"/>
      <c r="AE78" s="3"/>
      <c r="AF78" s="3"/>
      <c r="AG78" s="3"/>
      <c r="AH78" s="3"/>
      <c r="AI78" s="3"/>
      <c r="AJ78" s="3"/>
    </row>
    <row r="79" spans="3:36" x14ac:dyDescent="0.2">
      <c r="C79">
        <f t="shared" si="20"/>
        <v>23</v>
      </c>
      <c r="D79">
        <f t="shared" si="26"/>
        <v>0</v>
      </c>
      <c r="E79">
        <f t="shared" si="26"/>
        <v>0</v>
      </c>
      <c r="F79">
        <f t="shared" si="26"/>
        <v>0</v>
      </c>
      <c r="G79">
        <f t="shared" si="26"/>
        <v>0</v>
      </c>
      <c r="H79">
        <f t="shared" si="26"/>
        <v>4.7665543709638252</v>
      </c>
      <c r="P79">
        <f t="shared" si="21"/>
        <v>23</v>
      </c>
      <c r="Q79" s="3" t="str">
        <f t="shared" si="22"/>
        <v/>
      </c>
      <c r="R79" s="3" t="str">
        <f t="shared" si="23"/>
        <v/>
      </c>
      <c r="S79" s="3" t="str">
        <f t="shared" si="24"/>
        <v/>
      </c>
      <c r="T79" s="3" t="str">
        <f t="shared" si="25"/>
        <v/>
      </c>
      <c r="U79" s="3" t="str">
        <f t="shared" si="27"/>
        <v/>
      </c>
      <c r="V79" s="3" t="str">
        <f t="shared" si="28"/>
        <v/>
      </c>
      <c r="W79" s="202">
        <v>17.5</v>
      </c>
      <c r="X79" s="202">
        <v>0</v>
      </c>
      <c r="Y79" s="3">
        <f t="shared" si="17"/>
        <v>1.2181254431719155</v>
      </c>
      <c r="Z79" s="3">
        <f t="shared" si="18"/>
        <v>-22.467001811650285</v>
      </c>
      <c r="AA79" s="3"/>
      <c r="AB79" s="3"/>
      <c r="AC79" s="3"/>
      <c r="AD79" s="3"/>
      <c r="AE79" s="3"/>
      <c r="AF79" s="3"/>
      <c r="AG79" s="3"/>
      <c r="AH79" s="3"/>
      <c r="AI79" s="3"/>
      <c r="AJ79" s="3"/>
    </row>
    <row r="80" spans="3:36" x14ac:dyDescent="0.2">
      <c r="C80">
        <f t="shared" si="20"/>
        <v>24</v>
      </c>
      <c r="D80">
        <f t="shared" si="26"/>
        <v>0</v>
      </c>
      <c r="E80">
        <f t="shared" si="26"/>
        <v>0</v>
      </c>
      <c r="F80">
        <f t="shared" si="26"/>
        <v>0</v>
      </c>
      <c r="G80">
        <f t="shared" si="26"/>
        <v>0</v>
      </c>
      <c r="H80">
        <f t="shared" si="26"/>
        <v>4.9832159332803627</v>
      </c>
      <c r="P80">
        <f t="shared" si="21"/>
        <v>24</v>
      </c>
      <c r="Q80" s="3" t="str">
        <f t="shared" si="22"/>
        <v/>
      </c>
      <c r="R80" s="3" t="str">
        <f t="shared" si="23"/>
        <v/>
      </c>
      <c r="S80" s="3" t="str">
        <f t="shared" si="24"/>
        <v/>
      </c>
      <c r="T80" s="3" t="str">
        <f t="shared" si="25"/>
        <v/>
      </c>
      <c r="U80" s="3" t="str">
        <f t="shared" si="27"/>
        <v/>
      </c>
      <c r="V80" s="3" t="str">
        <f t="shared" si="28"/>
        <v/>
      </c>
      <c r="W80" s="3" t="str">
        <f t="shared" ref="W80:W120" si="29">IF($C80&lt;=G$49,G$39*COS(G80),"")</f>
        <v/>
      </c>
      <c r="X80" s="3" t="str">
        <f t="shared" ref="X80:X120" si="30">IF($C80&lt;=G$49,G$39*SIN(G80),"")</f>
        <v/>
      </c>
      <c r="Y80" s="3">
        <f t="shared" si="17"/>
        <v>6.0193876169074905</v>
      </c>
      <c r="Z80" s="3">
        <f t="shared" si="18"/>
        <v>-21.679874831682511</v>
      </c>
      <c r="AA80" s="3"/>
      <c r="AB80" s="3"/>
      <c r="AC80" s="3"/>
      <c r="AD80" s="3"/>
      <c r="AE80" s="3"/>
      <c r="AF80" s="3"/>
      <c r="AG80" s="3"/>
      <c r="AH80" s="3"/>
      <c r="AI80" s="3"/>
      <c r="AJ80" s="3"/>
    </row>
    <row r="81" spans="3:36" x14ac:dyDescent="0.2">
      <c r="C81">
        <f t="shared" si="20"/>
        <v>25</v>
      </c>
      <c r="D81">
        <f t="shared" si="26"/>
        <v>0</v>
      </c>
      <c r="E81">
        <f t="shared" si="26"/>
        <v>0</v>
      </c>
      <c r="F81">
        <f t="shared" si="26"/>
        <v>0</v>
      </c>
      <c r="G81">
        <f t="shared" si="26"/>
        <v>0</v>
      </c>
      <c r="H81">
        <f t="shared" si="26"/>
        <v>5.1998774955969003</v>
      </c>
      <c r="P81">
        <f t="shared" si="21"/>
        <v>25</v>
      </c>
      <c r="Q81" s="3" t="str">
        <f t="shared" si="22"/>
        <v/>
      </c>
      <c r="R81" s="3" t="str">
        <f t="shared" si="23"/>
        <v/>
      </c>
      <c r="S81" s="3" t="str">
        <f t="shared" si="24"/>
        <v/>
      </c>
      <c r="T81" s="3" t="str">
        <f t="shared" si="25"/>
        <v/>
      </c>
      <c r="U81" s="3" t="str">
        <f t="shared" si="27"/>
        <v/>
      </c>
      <c r="V81" s="3" t="str">
        <f t="shared" si="28"/>
        <v/>
      </c>
      <c r="W81" s="3" t="str">
        <f t="shared" si="29"/>
        <v/>
      </c>
      <c r="X81" s="3" t="str">
        <f t="shared" si="30"/>
        <v/>
      </c>
      <c r="Y81" s="3">
        <f t="shared" si="17"/>
        <v>10.5391899157453</v>
      </c>
      <c r="Z81" s="3">
        <f t="shared" si="18"/>
        <v>-19.879021000035504</v>
      </c>
      <c r="AA81" s="3"/>
      <c r="AB81" s="3"/>
      <c r="AC81" s="3"/>
      <c r="AD81" s="3"/>
      <c r="AE81" s="3"/>
      <c r="AF81" s="3"/>
      <c r="AG81" s="3"/>
      <c r="AH81" s="3"/>
      <c r="AI81" s="3"/>
      <c r="AJ81" s="3"/>
    </row>
    <row r="82" spans="3:36" x14ac:dyDescent="0.2">
      <c r="C82">
        <f t="shared" si="20"/>
        <v>26</v>
      </c>
      <c r="D82">
        <f t="shared" si="26"/>
        <v>0</v>
      </c>
      <c r="E82">
        <f t="shared" si="26"/>
        <v>0</v>
      </c>
      <c r="F82">
        <f t="shared" si="26"/>
        <v>0</v>
      </c>
      <c r="G82">
        <f t="shared" si="26"/>
        <v>0</v>
      </c>
      <c r="H82">
        <f t="shared" si="26"/>
        <v>5.4165390579134378</v>
      </c>
      <c r="P82">
        <f t="shared" si="21"/>
        <v>26</v>
      </c>
      <c r="Q82" s="3" t="str">
        <f t="shared" si="22"/>
        <v/>
      </c>
      <c r="R82" s="3" t="str">
        <f t="shared" si="23"/>
        <v/>
      </c>
      <c r="S82" s="3" t="str">
        <f t="shared" si="24"/>
        <v/>
      </c>
      <c r="T82" s="3" t="str">
        <f t="shared" si="25"/>
        <v/>
      </c>
      <c r="U82" s="3" t="str">
        <f t="shared" si="27"/>
        <v/>
      </c>
      <c r="V82" s="3" t="str">
        <f t="shared" si="28"/>
        <v/>
      </c>
      <c r="W82" s="3" t="str">
        <f t="shared" si="29"/>
        <v/>
      </c>
      <c r="X82" s="3" t="str">
        <f t="shared" si="30"/>
        <v/>
      </c>
      <c r="Y82" s="3">
        <f t="shared" si="17"/>
        <v>14.566191407591143</v>
      </c>
      <c r="Z82" s="3">
        <f t="shared" si="18"/>
        <v>-17.148646240371804</v>
      </c>
      <c r="AA82" s="3"/>
      <c r="AB82" s="3"/>
      <c r="AC82" s="3"/>
      <c r="AD82" s="3"/>
      <c r="AE82" s="3"/>
      <c r="AF82" s="3"/>
      <c r="AG82" s="3"/>
      <c r="AH82" s="3"/>
      <c r="AI82" s="3"/>
      <c r="AJ82" s="3"/>
    </row>
    <row r="83" spans="3:36" x14ac:dyDescent="0.2">
      <c r="C83">
        <f t="shared" si="20"/>
        <v>27</v>
      </c>
      <c r="D83">
        <f t="shared" si="26"/>
        <v>0</v>
      </c>
      <c r="E83">
        <f t="shared" si="26"/>
        <v>0</v>
      </c>
      <c r="F83">
        <f t="shared" si="26"/>
        <v>0</v>
      </c>
      <c r="G83">
        <f t="shared" si="26"/>
        <v>0</v>
      </c>
      <c r="H83">
        <f t="shared" si="26"/>
        <v>5.6332006202299754</v>
      </c>
      <c r="P83">
        <f t="shared" si="21"/>
        <v>27</v>
      </c>
      <c r="Q83" s="3" t="str">
        <f t="shared" si="22"/>
        <v/>
      </c>
      <c r="R83" s="3" t="str">
        <f t="shared" si="23"/>
        <v/>
      </c>
      <c r="S83" s="3" t="str">
        <f t="shared" si="24"/>
        <v/>
      </c>
      <c r="T83" s="3" t="str">
        <f t="shared" si="25"/>
        <v/>
      </c>
      <c r="U83" s="3" t="str">
        <f t="shared" si="27"/>
        <v/>
      </c>
      <c r="V83" s="3" t="str">
        <f t="shared" si="28"/>
        <v/>
      </c>
      <c r="W83" s="3" t="str">
        <f t="shared" si="29"/>
        <v/>
      </c>
      <c r="X83" s="3" t="str">
        <f t="shared" si="30"/>
        <v/>
      </c>
      <c r="Y83" s="3">
        <f t="shared" si="17"/>
        <v>17.912093978377001</v>
      </c>
      <c r="Z83" s="3">
        <f t="shared" si="18"/>
        <v>-13.616419841859694</v>
      </c>
      <c r="AA83" s="3"/>
      <c r="AB83" s="3"/>
      <c r="AC83" s="3"/>
      <c r="AD83" s="3"/>
      <c r="AE83" s="3"/>
      <c r="AF83" s="3"/>
      <c r="AG83" s="3"/>
      <c r="AH83" s="3"/>
      <c r="AI83" s="3"/>
      <c r="AJ83" s="3"/>
    </row>
    <row r="84" spans="3:36" x14ac:dyDescent="0.2">
      <c r="C84">
        <f t="shared" si="20"/>
        <v>28</v>
      </c>
      <c r="D84">
        <f t="shared" si="26"/>
        <v>0</v>
      </c>
      <c r="E84">
        <f t="shared" si="26"/>
        <v>0</v>
      </c>
      <c r="F84">
        <f t="shared" si="26"/>
        <v>0</v>
      </c>
      <c r="G84">
        <f t="shared" si="26"/>
        <v>0</v>
      </c>
      <c r="H84">
        <f t="shared" si="26"/>
        <v>5.8498621825465129</v>
      </c>
      <c r="P84">
        <f t="shared" si="21"/>
        <v>28</v>
      </c>
      <c r="Q84" s="3" t="str">
        <f t="shared" si="22"/>
        <v/>
      </c>
      <c r="R84" s="3" t="str">
        <f t="shared" si="23"/>
        <v/>
      </c>
      <c r="S84" s="3" t="str">
        <f t="shared" si="24"/>
        <v/>
      </c>
      <c r="T84" s="3" t="str">
        <f t="shared" si="25"/>
        <v/>
      </c>
      <c r="U84" s="3" t="str">
        <f t="shared" si="27"/>
        <v/>
      </c>
      <c r="V84" s="3" t="str">
        <f t="shared" si="28"/>
        <v/>
      </c>
      <c r="W84" s="3" t="str">
        <f t="shared" si="29"/>
        <v/>
      </c>
      <c r="X84" s="3" t="str">
        <f t="shared" si="30"/>
        <v/>
      </c>
      <c r="Y84" s="3">
        <f t="shared" si="17"/>
        <v>20.420446942596548</v>
      </c>
      <c r="Z84" s="3">
        <f t="shared" si="18"/>
        <v>-9.4475047851059255</v>
      </c>
      <c r="AA84" s="3"/>
      <c r="AB84" s="3"/>
      <c r="AC84" s="3"/>
      <c r="AD84" s="3"/>
      <c r="AE84" s="3"/>
      <c r="AF84" s="3"/>
      <c r="AG84" s="3"/>
      <c r="AH84" s="3"/>
      <c r="AI84" s="3"/>
      <c r="AJ84" s="3"/>
    </row>
    <row r="85" spans="3:36" x14ac:dyDescent="0.2">
      <c r="C85">
        <f t="shared" si="20"/>
        <v>29</v>
      </c>
      <c r="D85">
        <f t="shared" si="26"/>
        <v>0</v>
      </c>
      <c r="E85">
        <f t="shared" si="26"/>
        <v>0</v>
      </c>
      <c r="F85">
        <f t="shared" si="26"/>
        <v>0</v>
      </c>
      <c r="G85">
        <f t="shared" si="26"/>
        <v>0</v>
      </c>
      <c r="H85">
        <f t="shared" si="26"/>
        <v>6.0665237448630505</v>
      </c>
      <c r="P85">
        <f t="shared" si="21"/>
        <v>29</v>
      </c>
      <c r="Q85" s="3" t="str">
        <f t="shared" si="22"/>
        <v/>
      </c>
      <c r="R85" s="3" t="str">
        <f t="shared" si="23"/>
        <v/>
      </c>
      <c r="S85" s="3" t="str">
        <f t="shared" si="24"/>
        <v/>
      </c>
      <c r="T85" s="3" t="str">
        <f t="shared" si="25"/>
        <v/>
      </c>
      <c r="U85" s="3" t="str">
        <f t="shared" si="27"/>
        <v/>
      </c>
      <c r="V85" s="3" t="str">
        <f t="shared" si="28"/>
        <v/>
      </c>
      <c r="W85" s="3" t="str">
        <f t="shared" si="29"/>
        <v/>
      </c>
      <c r="X85" s="3" t="str">
        <f t="shared" si="30"/>
        <v/>
      </c>
      <c r="Y85" s="3">
        <f t="shared" si="17"/>
        <v>21.973962503476958</v>
      </c>
      <c r="Z85" s="3">
        <f t="shared" si="18"/>
        <v>-4.8368349047480095</v>
      </c>
      <c r="AA85" s="3"/>
      <c r="AB85" s="3"/>
      <c r="AC85" s="3"/>
      <c r="AD85" s="3"/>
      <c r="AE85" s="3"/>
      <c r="AF85" s="3"/>
      <c r="AG85" s="3"/>
      <c r="AH85" s="3"/>
      <c r="AI85" s="3"/>
      <c r="AJ85" s="3"/>
    </row>
    <row r="86" spans="3:36" x14ac:dyDescent="0.2">
      <c r="C86">
        <f t="shared" si="20"/>
        <v>30</v>
      </c>
      <c r="D86">
        <f t="shared" si="26"/>
        <v>0</v>
      </c>
      <c r="E86">
        <f t="shared" si="26"/>
        <v>0</v>
      </c>
      <c r="F86">
        <f t="shared" si="26"/>
        <v>0</v>
      </c>
      <c r="G86">
        <f t="shared" si="26"/>
        <v>0</v>
      </c>
      <c r="H86">
        <f t="shared" si="26"/>
        <v>0</v>
      </c>
      <c r="P86">
        <f t="shared" si="21"/>
        <v>30</v>
      </c>
      <c r="Q86" s="3" t="str">
        <f t="shared" si="22"/>
        <v/>
      </c>
      <c r="R86" s="3" t="str">
        <f t="shared" si="23"/>
        <v/>
      </c>
      <c r="S86" s="3" t="str">
        <f t="shared" si="24"/>
        <v/>
      </c>
      <c r="T86" s="3" t="str">
        <f t="shared" si="25"/>
        <v/>
      </c>
      <c r="U86" s="3" t="str">
        <f t="shared" si="27"/>
        <v/>
      </c>
      <c r="V86" s="3" t="str">
        <f t="shared" si="28"/>
        <v/>
      </c>
      <c r="W86" s="3" t="str">
        <f t="shared" si="29"/>
        <v/>
      </c>
      <c r="X86" s="3" t="str">
        <f t="shared" si="30"/>
        <v/>
      </c>
      <c r="Y86" s="202">
        <v>22.5</v>
      </c>
      <c r="Z86" s="202">
        <v>0</v>
      </c>
      <c r="AA86" s="3"/>
      <c r="AB86" s="3"/>
      <c r="AC86" s="3"/>
      <c r="AD86" s="3"/>
      <c r="AE86" s="3"/>
      <c r="AF86" s="3"/>
      <c r="AG86" s="3"/>
      <c r="AH86" s="3"/>
      <c r="AI86" s="3"/>
      <c r="AJ86" s="3"/>
    </row>
    <row r="87" spans="3:36" x14ac:dyDescent="0.2">
      <c r="C87">
        <f t="shared" si="20"/>
        <v>31</v>
      </c>
      <c r="D87">
        <f t="shared" si="26"/>
        <v>0</v>
      </c>
      <c r="E87">
        <f t="shared" si="26"/>
        <v>0</v>
      </c>
      <c r="F87">
        <f t="shared" si="26"/>
        <v>0</v>
      </c>
      <c r="G87">
        <f t="shared" si="26"/>
        <v>0</v>
      </c>
      <c r="H87">
        <f t="shared" si="26"/>
        <v>0</v>
      </c>
      <c r="P87">
        <f t="shared" si="21"/>
        <v>31</v>
      </c>
      <c r="Q87" s="3" t="str">
        <f t="shared" si="22"/>
        <v/>
      </c>
      <c r="R87" s="3" t="str">
        <f t="shared" si="23"/>
        <v/>
      </c>
      <c r="S87" s="3" t="str">
        <f t="shared" si="24"/>
        <v/>
      </c>
      <c r="T87" s="3" t="str">
        <f t="shared" si="25"/>
        <v/>
      </c>
      <c r="U87" s="3" t="str">
        <f t="shared" si="27"/>
        <v/>
      </c>
      <c r="V87" s="3" t="str">
        <f t="shared" si="28"/>
        <v/>
      </c>
      <c r="W87" s="3" t="str">
        <f t="shared" si="29"/>
        <v/>
      </c>
      <c r="X87" s="3" t="str">
        <f t="shared" si="30"/>
        <v/>
      </c>
      <c r="Y87" s="3" t="str">
        <f t="shared" ref="Y87:Y120" si="31">IF($C87&lt;=H$49,H$39*COS(H87),"")</f>
        <v/>
      </c>
      <c r="Z87" s="3" t="str">
        <f t="shared" ref="Z87:Z120" si="32">IF($C87&lt;=H$49,H$39*SIN(H87),"")</f>
        <v/>
      </c>
      <c r="AA87" s="3"/>
      <c r="AB87" s="3"/>
      <c r="AC87" s="3"/>
      <c r="AD87" s="3"/>
      <c r="AE87" s="3"/>
      <c r="AF87" s="3"/>
      <c r="AG87" s="3"/>
      <c r="AH87" s="3"/>
      <c r="AI87" s="3"/>
      <c r="AJ87" s="3"/>
    </row>
    <row r="88" spans="3:36" x14ac:dyDescent="0.2">
      <c r="C88">
        <f t="shared" si="20"/>
        <v>32</v>
      </c>
      <c r="D88">
        <f t="shared" si="26"/>
        <v>0</v>
      </c>
      <c r="E88">
        <f t="shared" si="26"/>
        <v>0</v>
      </c>
      <c r="F88">
        <f t="shared" si="26"/>
        <v>0</v>
      </c>
      <c r="G88">
        <f t="shared" si="26"/>
        <v>0</v>
      </c>
      <c r="H88">
        <f t="shared" si="26"/>
        <v>0</v>
      </c>
      <c r="P88">
        <f t="shared" si="21"/>
        <v>32</v>
      </c>
      <c r="Q88" s="3" t="str">
        <f t="shared" si="22"/>
        <v/>
      </c>
      <c r="R88" s="3" t="str">
        <f t="shared" si="23"/>
        <v/>
      </c>
      <c r="S88" s="3" t="str">
        <f t="shared" si="24"/>
        <v/>
      </c>
      <c r="T88" s="3" t="str">
        <f t="shared" si="25"/>
        <v/>
      </c>
      <c r="U88" s="3" t="str">
        <f t="shared" si="27"/>
        <v/>
      </c>
      <c r="V88" s="3" t="str">
        <f t="shared" si="28"/>
        <v/>
      </c>
      <c r="W88" s="3" t="str">
        <f t="shared" si="29"/>
        <v/>
      </c>
      <c r="X88" s="3" t="str">
        <f t="shared" si="30"/>
        <v/>
      </c>
      <c r="Y88" s="3" t="str">
        <f t="shared" si="31"/>
        <v/>
      </c>
      <c r="Z88" s="3" t="str">
        <f t="shared" si="32"/>
        <v/>
      </c>
      <c r="AA88" s="3"/>
      <c r="AB88" s="3"/>
      <c r="AC88" s="3"/>
      <c r="AD88" s="3"/>
      <c r="AE88" s="3"/>
      <c r="AF88" s="3"/>
      <c r="AG88" s="3"/>
      <c r="AH88" s="3"/>
      <c r="AI88" s="3"/>
      <c r="AJ88" s="3"/>
    </row>
    <row r="89" spans="3:36" x14ac:dyDescent="0.2">
      <c r="C89">
        <f t="shared" si="20"/>
        <v>33</v>
      </c>
      <c r="D89">
        <f t="shared" si="26"/>
        <v>0</v>
      </c>
      <c r="E89">
        <f t="shared" si="26"/>
        <v>0</v>
      </c>
      <c r="F89">
        <f t="shared" si="26"/>
        <v>0</v>
      </c>
      <c r="G89">
        <f t="shared" si="26"/>
        <v>0</v>
      </c>
      <c r="H89">
        <f t="shared" si="26"/>
        <v>0</v>
      </c>
      <c r="P89">
        <f t="shared" si="21"/>
        <v>33</v>
      </c>
      <c r="Q89" s="3" t="str">
        <f t="shared" si="22"/>
        <v/>
      </c>
      <c r="R89" s="3" t="str">
        <f t="shared" si="23"/>
        <v/>
      </c>
      <c r="S89" s="3" t="str">
        <f t="shared" si="24"/>
        <v/>
      </c>
      <c r="T89" s="3" t="str">
        <f t="shared" si="25"/>
        <v/>
      </c>
      <c r="U89" s="3" t="str">
        <f t="shared" si="27"/>
        <v/>
      </c>
      <c r="V89" s="3" t="str">
        <f t="shared" si="28"/>
        <v/>
      </c>
      <c r="W89" s="3" t="str">
        <f t="shared" si="29"/>
        <v/>
      </c>
      <c r="X89" s="3" t="str">
        <f t="shared" si="30"/>
        <v/>
      </c>
      <c r="Y89" s="3" t="str">
        <f t="shared" si="31"/>
        <v/>
      </c>
      <c r="Z89" s="3" t="str">
        <f t="shared" si="32"/>
        <v/>
      </c>
      <c r="AA89" s="3"/>
      <c r="AB89" s="3"/>
      <c r="AC89" s="3"/>
      <c r="AD89" s="3"/>
      <c r="AE89" s="3"/>
      <c r="AF89" s="3"/>
      <c r="AG89" s="3"/>
      <c r="AH89" s="3"/>
      <c r="AI89" s="3"/>
      <c r="AJ89" s="3"/>
    </row>
    <row r="90" spans="3:36" x14ac:dyDescent="0.2">
      <c r="C90">
        <f t="shared" si="20"/>
        <v>34</v>
      </c>
      <c r="D90">
        <f t="shared" ref="D90:H105" si="33">IF($C90&lt;=D$49,D89+D$41,)</f>
        <v>0</v>
      </c>
      <c r="E90">
        <f t="shared" si="33"/>
        <v>0</v>
      </c>
      <c r="F90">
        <f t="shared" si="33"/>
        <v>0</v>
      </c>
      <c r="G90">
        <f t="shared" si="33"/>
        <v>0</v>
      </c>
      <c r="H90">
        <f t="shared" si="33"/>
        <v>0</v>
      </c>
      <c r="P90">
        <f t="shared" si="21"/>
        <v>34</v>
      </c>
      <c r="Q90" s="3" t="str">
        <f t="shared" si="22"/>
        <v/>
      </c>
      <c r="R90" s="3" t="str">
        <f t="shared" si="23"/>
        <v/>
      </c>
      <c r="S90" s="3" t="str">
        <f t="shared" si="24"/>
        <v/>
      </c>
      <c r="T90" s="3" t="str">
        <f t="shared" si="25"/>
        <v/>
      </c>
      <c r="U90" s="3" t="str">
        <f t="shared" si="27"/>
        <v/>
      </c>
      <c r="V90" s="3" t="str">
        <f t="shared" si="28"/>
        <v/>
      </c>
      <c r="W90" s="3" t="str">
        <f t="shared" si="29"/>
        <v/>
      </c>
      <c r="X90" s="3" t="str">
        <f t="shared" si="30"/>
        <v/>
      </c>
      <c r="Y90" s="3" t="str">
        <f t="shared" si="31"/>
        <v/>
      </c>
      <c r="Z90" s="3" t="str">
        <f t="shared" si="32"/>
        <v/>
      </c>
      <c r="AA90" s="3"/>
      <c r="AB90" s="3"/>
      <c r="AC90" s="3"/>
      <c r="AD90" s="3"/>
      <c r="AE90" s="3"/>
      <c r="AF90" s="3"/>
      <c r="AG90" s="3"/>
      <c r="AH90" s="3"/>
      <c r="AI90" s="3"/>
      <c r="AJ90" s="3"/>
    </row>
    <row r="91" spans="3:36" x14ac:dyDescent="0.2">
      <c r="C91">
        <f t="shared" si="20"/>
        <v>35</v>
      </c>
      <c r="D91">
        <f t="shared" si="33"/>
        <v>0</v>
      </c>
      <c r="E91">
        <f t="shared" si="33"/>
        <v>0</v>
      </c>
      <c r="F91">
        <f t="shared" si="33"/>
        <v>0</v>
      </c>
      <c r="G91">
        <f t="shared" si="33"/>
        <v>0</v>
      </c>
      <c r="H91">
        <f t="shared" si="33"/>
        <v>0</v>
      </c>
      <c r="P91">
        <f t="shared" si="21"/>
        <v>35</v>
      </c>
      <c r="Q91" s="3" t="str">
        <f t="shared" si="22"/>
        <v/>
      </c>
      <c r="R91" s="3" t="str">
        <f t="shared" si="23"/>
        <v/>
      </c>
      <c r="S91" s="3" t="str">
        <f t="shared" si="24"/>
        <v/>
      </c>
      <c r="T91" s="3" t="str">
        <f t="shared" si="25"/>
        <v/>
      </c>
      <c r="U91" s="3" t="str">
        <f t="shared" si="27"/>
        <v/>
      </c>
      <c r="V91" s="3" t="str">
        <f t="shared" si="28"/>
        <v/>
      </c>
      <c r="W91" s="3" t="str">
        <f t="shared" si="29"/>
        <v/>
      </c>
      <c r="X91" s="3" t="str">
        <f t="shared" si="30"/>
        <v/>
      </c>
      <c r="Y91" s="3" t="str">
        <f t="shared" si="31"/>
        <v/>
      </c>
      <c r="Z91" s="3" t="str">
        <f t="shared" si="32"/>
        <v/>
      </c>
      <c r="AA91" s="3"/>
      <c r="AB91" s="3"/>
      <c r="AC91" s="3"/>
      <c r="AD91" s="3"/>
      <c r="AE91" s="3"/>
      <c r="AF91" s="3"/>
      <c r="AG91" s="3"/>
      <c r="AH91" s="3"/>
      <c r="AI91" s="3"/>
      <c r="AJ91" s="3"/>
    </row>
    <row r="92" spans="3:36" x14ac:dyDescent="0.2">
      <c r="C92">
        <f t="shared" si="20"/>
        <v>36</v>
      </c>
      <c r="D92">
        <f t="shared" si="33"/>
        <v>0</v>
      </c>
      <c r="E92">
        <f t="shared" si="33"/>
        <v>0</v>
      </c>
      <c r="F92">
        <f t="shared" si="33"/>
        <v>0</v>
      </c>
      <c r="G92">
        <f t="shared" si="33"/>
        <v>0</v>
      </c>
      <c r="H92">
        <f t="shared" si="33"/>
        <v>0</v>
      </c>
      <c r="P92">
        <f t="shared" si="21"/>
        <v>36</v>
      </c>
      <c r="Q92" s="3" t="str">
        <f t="shared" si="22"/>
        <v/>
      </c>
      <c r="R92" s="3" t="str">
        <f t="shared" si="23"/>
        <v/>
      </c>
      <c r="S92" s="3" t="str">
        <f t="shared" si="24"/>
        <v/>
      </c>
      <c r="T92" s="3" t="str">
        <f t="shared" si="25"/>
        <v/>
      </c>
      <c r="U92" s="3" t="str">
        <f t="shared" si="27"/>
        <v/>
      </c>
      <c r="V92" s="3" t="str">
        <f t="shared" si="28"/>
        <v/>
      </c>
      <c r="W92" s="3" t="str">
        <f t="shared" si="29"/>
        <v/>
      </c>
      <c r="X92" s="3" t="str">
        <f t="shared" si="30"/>
        <v/>
      </c>
      <c r="Y92" s="3" t="str">
        <f t="shared" si="31"/>
        <v/>
      </c>
      <c r="Z92" s="3" t="str">
        <f t="shared" si="32"/>
        <v/>
      </c>
      <c r="AA92" s="3"/>
      <c r="AB92" s="3"/>
      <c r="AC92" s="3"/>
      <c r="AD92" s="3"/>
      <c r="AE92" s="3"/>
      <c r="AF92" s="3"/>
      <c r="AG92" s="3"/>
      <c r="AH92" s="3"/>
      <c r="AI92" s="3"/>
      <c r="AJ92" s="3"/>
    </row>
    <row r="93" spans="3:36" x14ac:dyDescent="0.2">
      <c r="C93">
        <f t="shared" si="20"/>
        <v>37</v>
      </c>
      <c r="D93">
        <f t="shared" si="33"/>
        <v>0</v>
      </c>
      <c r="E93">
        <f t="shared" si="33"/>
        <v>0</v>
      </c>
      <c r="F93">
        <f t="shared" si="33"/>
        <v>0</v>
      </c>
      <c r="G93">
        <f t="shared" si="33"/>
        <v>0</v>
      </c>
      <c r="H93">
        <f t="shared" si="33"/>
        <v>0</v>
      </c>
      <c r="P93">
        <f t="shared" si="21"/>
        <v>37</v>
      </c>
      <c r="Q93" s="3" t="str">
        <f t="shared" si="22"/>
        <v/>
      </c>
      <c r="R93" s="3" t="str">
        <f t="shared" si="23"/>
        <v/>
      </c>
      <c r="S93" s="3" t="str">
        <f t="shared" si="24"/>
        <v/>
      </c>
      <c r="T93" s="3" t="str">
        <f t="shared" si="25"/>
        <v/>
      </c>
      <c r="U93" s="3" t="str">
        <f t="shared" si="27"/>
        <v/>
      </c>
      <c r="V93" s="3" t="str">
        <f t="shared" si="28"/>
        <v/>
      </c>
      <c r="W93" s="3" t="str">
        <f t="shared" si="29"/>
        <v/>
      </c>
      <c r="X93" s="3" t="str">
        <f t="shared" si="30"/>
        <v/>
      </c>
      <c r="Y93" s="3" t="str">
        <f t="shared" si="31"/>
        <v/>
      </c>
      <c r="Z93" s="3" t="str">
        <f t="shared" si="32"/>
        <v/>
      </c>
      <c r="AA93" s="3"/>
      <c r="AB93" s="3"/>
      <c r="AC93" s="3"/>
      <c r="AD93" s="3"/>
      <c r="AE93" s="3"/>
      <c r="AF93" s="3"/>
      <c r="AG93" s="3"/>
      <c r="AH93" s="3"/>
      <c r="AI93" s="3"/>
      <c r="AJ93" s="3"/>
    </row>
    <row r="94" spans="3:36" x14ac:dyDescent="0.2">
      <c r="C94">
        <f t="shared" si="20"/>
        <v>38</v>
      </c>
      <c r="D94">
        <f t="shared" si="33"/>
        <v>0</v>
      </c>
      <c r="E94">
        <f t="shared" si="33"/>
        <v>0</v>
      </c>
      <c r="F94">
        <f t="shared" si="33"/>
        <v>0</v>
      </c>
      <c r="G94">
        <f t="shared" si="33"/>
        <v>0</v>
      </c>
      <c r="H94">
        <f t="shared" si="33"/>
        <v>0</v>
      </c>
      <c r="P94">
        <f t="shared" si="21"/>
        <v>38</v>
      </c>
      <c r="Q94" s="3" t="str">
        <f t="shared" ref="Q94:Q120" si="34">IF($C94&lt;=D$49,D$39*COS(D94),"")</f>
        <v/>
      </c>
      <c r="R94" s="3" t="str">
        <f t="shared" ref="R94:R120" si="35">IF($C94&lt;=D$49,D$39*SIN(D94),"")</f>
        <v/>
      </c>
      <c r="S94" s="3" t="str">
        <f t="shared" si="24"/>
        <v/>
      </c>
      <c r="T94" s="3" t="str">
        <f t="shared" si="25"/>
        <v/>
      </c>
      <c r="U94" s="3" t="str">
        <f t="shared" si="27"/>
        <v/>
      </c>
      <c r="V94" s="3" t="str">
        <f t="shared" si="28"/>
        <v/>
      </c>
      <c r="W94" s="3" t="str">
        <f t="shared" si="29"/>
        <v/>
      </c>
      <c r="X94" s="3" t="str">
        <f t="shared" si="30"/>
        <v/>
      </c>
      <c r="Y94" s="3" t="str">
        <f t="shared" si="31"/>
        <v/>
      </c>
      <c r="Z94" s="3" t="str">
        <f t="shared" si="32"/>
        <v/>
      </c>
      <c r="AA94" s="3"/>
      <c r="AB94" s="3"/>
      <c r="AC94" s="3"/>
      <c r="AD94" s="3"/>
      <c r="AE94" s="3"/>
      <c r="AF94" s="3"/>
      <c r="AG94" s="3"/>
      <c r="AH94" s="3"/>
      <c r="AI94" s="3"/>
      <c r="AJ94" s="3"/>
    </row>
    <row r="95" spans="3:36" x14ac:dyDescent="0.2">
      <c r="C95">
        <f t="shared" si="20"/>
        <v>39</v>
      </c>
      <c r="D95">
        <f t="shared" si="33"/>
        <v>0</v>
      </c>
      <c r="E95">
        <f t="shared" si="33"/>
        <v>0</v>
      </c>
      <c r="F95">
        <f t="shared" si="33"/>
        <v>0</v>
      </c>
      <c r="G95">
        <f t="shared" si="33"/>
        <v>0</v>
      </c>
      <c r="H95">
        <f t="shared" si="33"/>
        <v>0</v>
      </c>
      <c r="P95">
        <f t="shared" si="21"/>
        <v>39</v>
      </c>
      <c r="Q95" s="3" t="str">
        <f t="shared" si="34"/>
        <v/>
      </c>
      <c r="R95" s="3" t="str">
        <f t="shared" si="35"/>
        <v/>
      </c>
      <c r="S95" s="3" t="str">
        <f t="shared" si="24"/>
        <v/>
      </c>
      <c r="T95" s="3" t="str">
        <f t="shared" si="25"/>
        <v/>
      </c>
      <c r="U95" s="3" t="str">
        <f t="shared" si="27"/>
        <v/>
      </c>
      <c r="V95" s="3" t="str">
        <f t="shared" si="28"/>
        <v/>
      </c>
      <c r="W95" s="3" t="str">
        <f t="shared" si="29"/>
        <v/>
      </c>
      <c r="X95" s="3" t="str">
        <f t="shared" si="30"/>
        <v/>
      </c>
      <c r="Y95" s="3" t="str">
        <f t="shared" si="31"/>
        <v/>
      </c>
      <c r="Z95" s="3" t="str">
        <f t="shared" si="32"/>
        <v/>
      </c>
      <c r="AA95" s="3"/>
      <c r="AB95" s="3"/>
      <c r="AC95" s="3"/>
      <c r="AD95" s="3"/>
      <c r="AE95" s="3"/>
      <c r="AF95" s="3"/>
      <c r="AG95" s="3"/>
      <c r="AH95" s="3"/>
      <c r="AI95" s="3"/>
      <c r="AJ95" s="3"/>
    </row>
    <row r="96" spans="3:36" x14ac:dyDescent="0.2">
      <c r="C96">
        <f t="shared" si="20"/>
        <v>40</v>
      </c>
      <c r="D96">
        <f t="shared" si="33"/>
        <v>0</v>
      </c>
      <c r="E96">
        <f t="shared" si="33"/>
        <v>0</v>
      </c>
      <c r="F96">
        <f t="shared" si="33"/>
        <v>0</v>
      </c>
      <c r="G96">
        <f t="shared" si="33"/>
        <v>0</v>
      </c>
      <c r="H96">
        <f t="shared" si="33"/>
        <v>0</v>
      </c>
      <c r="P96">
        <f t="shared" si="21"/>
        <v>40</v>
      </c>
      <c r="Q96" s="3" t="str">
        <f t="shared" si="34"/>
        <v/>
      </c>
      <c r="R96" s="3" t="str">
        <f t="shared" si="35"/>
        <v/>
      </c>
      <c r="S96" s="3" t="str">
        <f t="shared" si="24"/>
        <v/>
      </c>
      <c r="T96" s="3" t="str">
        <f t="shared" si="25"/>
        <v/>
      </c>
      <c r="U96" s="3" t="str">
        <f t="shared" si="27"/>
        <v/>
      </c>
      <c r="V96" s="3" t="str">
        <f t="shared" si="28"/>
        <v/>
      </c>
      <c r="W96" s="3" t="str">
        <f t="shared" si="29"/>
        <v/>
      </c>
      <c r="X96" s="3" t="str">
        <f t="shared" si="30"/>
        <v/>
      </c>
      <c r="Y96" s="3" t="str">
        <f t="shared" si="31"/>
        <v/>
      </c>
      <c r="Z96" s="3" t="str">
        <f t="shared" si="32"/>
        <v/>
      </c>
      <c r="AA96" s="3"/>
      <c r="AB96" s="3"/>
      <c r="AC96" s="3"/>
      <c r="AD96" s="3"/>
      <c r="AE96" s="3"/>
      <c r="AF96" s="3"/>
      <c r="AG96" s="3"/>
      <c r="AH96" s="3"/>
      <c r="AI96" s="3"/>
      <c r="AJ96" s="3"/>
    </row>
    <row r="97" spans="3:36" x14ac:dyDescent="0.2">
      <c r="C97">
        <f t="shared" si="20"/>
        <v>41</v>
      </c>
      <c r="D97">
        <f t="shared" si="33"/>
        <v>0</v>
      </c>
      <c r="E97">
        <f t="shared" si="33"/>
        <v>0</v>
      </c>
      <c r="F97">
        <f t="shared" si="33"/>
        <v>0</v>
      </c>
      <c r="G97">
        <f t="shared" si="33"/>
        <v>0</v>
      </c>
      <c r="H97">
        <f t="shared" si="33"/>
        <v>0</v>
      </c>
      <c r="P97">
        <f t="shared" si="21"/>
        <v>41</v>
      </c>
      <c r="Q97" s="3" t="str">
        <f t="shared" si="34"/>
        <v/>
      </c>
      <c r="R97" s="3" t="str">
        <f t="shared" si="35"/>
        <v/>
      </c>
      <c r="S97" s="3" t="str">
        <f t="shared" si="24"/>
        <v/>
      </c>
      <c r="T97" s="3" t="str">
        <f t="shared" si="25"/>
        <v/>
      </c>
      <c r="U97" s="3" t="str">
        <f t="shared" si="27"/>
        <v/>
      </c>
      <c r="V97" s="3" t="str">
        <f t="shared" si="28"/>
        <v/>
      </c>
      <c r="W97" s="3" t="str">
        <f t="shared" si="29"/>
        <v/>
      </c>
      <c r="X97" s="3" t="str">
        <f t="shared" si="30"/>
        <v/>
      </c>
      <c r="Y97" s="3" t="str">
        <f t="shared" si="31"/>
        <v/>
      </c>
      <c r="Z97" s="3" t="str">
        <f t="shared" si="32"/>
        <v/>
      </c>
      <c r="AA97" s="3"/>
      <c r="AB97" s="3"/>
      <c r="AC97" s="3"/>
      <c r="AD97" s="3"/>
      <c r="AE97" s="3"/>
      <c r="AF97" s="3"/>
      <c r="AG97" s="3"/>
      <c r="AH97" s="3"/>
      <c r="AI97" s="3"/>
      <c r="AJ97" s="3"/>
    </row>
    <row r="98" spans="3:36" x14ac:dyDescent="0.2">
      <c r="C98">
        <f t="shared" si="20"/>
        <v>42</v>
      </c>
      <c r="D98">
        <f t="shared" si="33"/>
        <v>0</v>
      </c>
      <c r="E98">
        <f t="shared" si="33"/>
        <v>0</v>
      </c>
      <c r="F98">
        <f t="shared" si="33"/>
        <v>0</v>
      </c>
      <c r="G98">
        <f t="shared" si="33"/>
        <v>0</v>
      </c>
      <c r="H98">
        <f t="shared" si="33"/>
        <v>0</v>
      </c>
      <c r="P98">
        <f t="shared" si="21"/>
        <v>42</v>
      </c>
      <c r="Q98" s="3" t="str">
        <f t="shared" si="34"/>
        <v/>
      </c>
      <c r="R98" s="3" t="str">
        <f t="shared" si="35"/>
        <v/>
      </c>
      <c r="S98" s="3" t="str">
        <f t="shared" si="24"/>
        <v/>
      </c>
      <c r="T98" s="3" t="str">
        <f t="shared" si="25"/>
        <v/>
      </c>
      <c r="U98" s="3" t="str">
        <f t="shared" si="27"/>
        <v/>
      </c>
      <c r="V98" s="3" t="str">
        <f t="shared" si="28"/>
        <v/>
      </c>
      <c r="W98" s="3" t="str">
        <f t="shared" si="29"/>
        <v/>
      </c>
      <c r="X98" s="3" t="str">
        <f t="shared" si="30"/>
        <v/>
      </c>
      <c r="Y98" s="3" t="str">
        <f t="shared" si="31"/>
        <v/>
      </c>
      <c r="Z98" s="3" t="str">
        <f t="shared" si="32"/>
        <v/>
      </c>
      <c r="AA98" s="3"/>
      <c r="AB98" s="3"/>
      <c r="AC98" s="3"/>
      <c r="AD98" s="3"/>
      <c r="AE98" s="3"/>
      <c r="AF98" s="3"/>
      <c r="AG98" s="3"/>
      <c r="AH98" s="3"/>
      <c r="AI98" s="3"/>
      <c r="AJ98" s="3"/>
    </row>
    <row r="99" spans="3:36" x14ac:dyDescent="0.2">
      <c r="C99">
        <f t="shared" si="20"/>
        <v>43</v>
      </c>
      <c r="D99">
        <f t="shared" si="33"/>
        <v>0</v>
      </c>
      <c r="E99">
        <f t="shared" si="33"/>
        <v>0</v>
      </c>
      <c r="F99">
        <f t="shared" si="33"/>
        <v>0</v>
      </c>
      <c r="G99">
        <f t="shared" si="33"/>
        <v>0</v>
      </c>
      <c r="H99">
        <f t="shared" si="33"/>
        <v>0</v>
      </c>
      <c r="P99">
        <f t="shared" si="21"/>
        <v>43</v>
      </c>
      <c r="Q99" s="3" t="str">
        <f t="shared" si="34"/>
        <v/>
      </c>
      <c r="R99" s="3" t="str">
        <f t="shared" si="35"/>
        <v/>
      </c>
      <c r="S99" s="3" t="str">
        <f t="shared" si="24"/>
        <v/>
      </c>
      <c r="T99" s="3" t="str">
        <f t="shared" si="25"/>
        <v/>
      </c>
      <c r="U99" s="3" t="str">
        <f t="shared" si="27"/>
        <v/>
      </c>
      <c r="V99" s="3" t="str">
        <f t="shared" si="28"/>
        <v/>
      </c>
      <c r="W99" s="3" t="str">
        <f t="shared" si="29"/>
        <v/>
      </c>
      <c r="X99" s="3" t="str">
        <f t="shared" si="30"/>
        <v/>
      </c>
      <c r="Y99" s="3" t="str">
        <f t="shared" si="31"/>
        <v/>
      </c>
      <c r="Z99" s="3" t="str">
        <f t="shared" si="32"/>
        <v/>
      </c>
      <c r="AA99" s="3"/>
      <c r="AB99" s="3"/>
      <c r="AC99" s="3"/>
      <c r="AD99" s="3"/>
      <c r="AE99" s="3"/>
      <c r="AF99" s="3"/>
      <c r="AG99" s="3"/>
      <c r="AH99" s="3"/>
      <c r="AI99" s="3"/>
      <c r="AJ99" s="3"/>
    </row>
    <row r="100" spans="3:36" x14ac:dyDescent="0.2">
      <c r="C100">
        <f t="shared" si="20"/>
        <v>44</v>
      </c>
      <c r="D100">
        <f t="shared" si="33"/>
        <v>0</v>
      </c>
      <c r="E100">
        <f t="shared" si="33"/>
        <v>0</v>
      </c>
      <c r="F100">
        <f t="shared" si="33"/>
        <v>0</v>
      </c>
      <c r="G100">
        <f t="shared" si="33"/>
        <v>0</v>
      </c>
      <c r="H100">
        <f t="shared" si="33"/>
        <v>0</v>
      </c>
      <c r="P100">
        <f t="shared" si="21"/>
        <v>44</v>
      </c>
      <c r="Q100" s="3" t="str">
        <f t="shared" si="34"/>
        <v/>
      </c>
      <c r="R100" s="3" t="str">
        <f t="shared" si="35"/>
        <v/>
      </c>
      <c r="S100" s="3" t="str">
        <f t="shared" ref="S100:S120" si="36">IF($C100&lt;=E$49,E$39*COS(E100),"")</f>
        <v/>
      </c>
      <c r="T100" s="3" t="str">
        <f t="shared" ref="T100:T120" si="37">IF($C100&lt;=E$49,E$39*SIN(E100),"")</f>
        <v/>
      </c>
      <c r="U100" s="3" t="str">
        <f t="shared" si="27"/>
        <v/>
      </c>
      <c r="V100" s="3" t="str">
        <f t="shared" si="28"/>
        <v/>
      </c>
      <c r="W100" s="3" t="str">
        <f t="shared" si="29"/>
        <v/>
      </c>
      <c r="X100" s="3" t="str">
        <f t="shared" si="30"/>
        <v/>
      </c>
      <c r="Y100" s="3" t="str">
        <f t="shared" si="31"/>
        <v/>
      </c>
      <c r="Z100" s="3" t="str">
        <f t="shared" si="32"/>
        <v/>
      </c>
      <c r="AA100" s="3"/>
      <c r="AB100" s="3"/>
      <c r="AC100" s="3"/>
      <c r="AD100" s="3"/>
      <c r="AE100" s="3"/>
      <c r="AF100" s="3"/>
      <c r="AG100" s="3"/>
      <c r="AH100" s="3"/>
      <c r="AI100" s="3"/>
      <c r="AJ100" s="3"/>
    </row>
    <row r="101" spans="3:36" x14ac:dyDescent="0.2">
      <c r="C101">
        <f t="shared" si="20"/>
        <v>45</v>
      </c>
      <c r="D101">
        <f t="shared" si="33"/>
        <v>0</v>
      </c>
      <c r="E101">
        <f t="shared" si="33"/>
        <v>0</v>
      </c>
      <c r="F101">
        <f t="shared" si="33"/>
        <v>0</v>
      </c>
      <c r="G101">
        <f t="shared" si="33"/>
        <v>0</v>
      </c>
      <c r="H101">
        <f t="shared" si="33"/>
        <v>0</v>
      </c>
      <c r="P101">
        <f t="shared" si="21"/>
        <v>45</v>
      </c>
      <c r="Q101" s="3" t="str">
        <f t="shared" si="34"/>
        <v/>
      </c>
      <c r="R101" s="3" t="str">
        <f t="shared" si="35"/>
        <v/>
      </c>
      <c r="S101" s="3" t="str">
        <f t="shared" si="36"/>
        <v/>
      </c>
      <c r="T101" s="3" t="str">
        <f t="shared" si="37"/>
        <v/>
      </c>
      <c r="U101" s="3" t="str">
        <f t="shared" si="27"/>
        <v/>
      </c>
      <c r="V101" s="3" t="str">
        <f t="shared" si="28"/>
        <v/>
      </c>
      <c r="W101" s="3" t="str">
        <f t="shared" si="29"/>
        <v/>
      </c>
      <c r="X101" s="3" t="str">
        <f t="shared" si="30"/>
        <v/>
      </c>
      <c r="Y101" s="3" t="str">
        <f t="shared" si="31"/>
        <v/>
      </c>
      <c r="Z101" s="3" t="str">
        <f t="shared" si="32"/>
        <v/>
      </c>
      <c r="AA101" s="3"/>
      <c r="AB101" s="3"/>
      <c r="AC101" s="3"/>
      <c r="AD101" s="3"/>
      <c r="AE101" s="3"/>
      <c r="AF101" s="3"/>
      <c r="AG101" s="3"/>
      <c r="AH101" s="3"/>
      <c r="AI101" s="3"/>
      <c r="AJ101" s="3"/>
    </row>
    <row r="102" spans="3:36" x14ac:dyDescent="0.2">
      <c r="C102">
        <f t="shared" si="20"/>
        <v>46</v>
      </c>
      <c r="D102">
        <f t="shared" si="33"/>
        <v>0</v>
      </c>
      <c r="E102">
        <f t="shared" si="33"/>
        <v>0</v>
      </c>
      <c r="F102">
        <f t="shared" si="33"/>
        <v>0</v>
      </c>
      <c r="G102">
        <f t="shared" si="33"/>
        <v>0</v>
      </c>
      <c r="H102">
        <f t="shared" si="33"/>
        <v>0</v>
      </c>
      <c r="P102">
        <f t="shared" si="21"/>
        <v>46</v>
      </c>
      <c r="Q102" s="3" t="str">
        <f t="shared" si="34"/>
        <v/>
      </c>
      <c r="R102" s="3" t="str">
        <f t="shared" si="35"/>
        <v/>
      </c>
      <c r="S102" s="3" t="str">
        <f t="shared" si="36"/>
        <v/>
      </c>
      <c r="T102" s="3" t="str">
        <f t="shared" si="37"/>
        <v/>
      </c>
      <c r="U102" s="3" t="str">
        <f t="shared" si="27"/>
        <v/>
      </c>
      <c r="V102" s="3" t="str">
        <f t="shared" si="28"/>
        <v/>
      </c>
      <c r="W102" s="3" t="str">
        <f t="shared" si="29"/>
        <v/>
      </c>
      <c r="X102" s="3" t="str">
        <f t="shared" si="30"/>
        <v/>
      </c>
      <c r="Y102" s="3" t="str">
        <f t="shared" si="31"/>
        <v/>
      </c>
      <c r="Z102" s="3" t="str">
        <f t="shared" si="32"/>
        <v/>
      </c>
      <c r="AA102" s="3"/>
      <c r="AB102" s="3"/>
      <c r="AC102" s="3"/>
      <c r="AD102" s="3"/>
      <c r="AE102" s="3"/>
      <c r="AF102" s="3"/>
      <c r="AG102" s="3"/>
      <c r="AH102" s="3"/>
      <c r="AI102" s="3"/>
      <c r="AJ102" s="3"/>
    </row>
    <row r="103" spans="3:36" x14ac:dyDescent="0.2">
      <c r="C103">
        <f t="shared" si="20"/>
        <v>47</v>
      </c>
      <c r="D103">
        <f t="shared" si="33"/>
        <v>0</v>
      </c>
      <c r="E103">
        <f t="shared" si="33"/>
        <v>0</v>
      </c>
      <c r="F103">
        <f t="shared" si="33"/>
        <v>0</v>
      </c>
      <c r="G103">
        <f t="shared" si="33"/>
        <v>0</v>
      </c>
      <c r="H103">
        <f t="shared" si="33"/>
        <v>0</v>
      </c>
      <c r="P103">
        <f t="shared" si="21"/>
        <v>47</v>
      </c>
      <c r="Q103" s="3" t="str">
        <f t="shared" si="34"/>
        <v/>
      </c>
      <c r="R103" s="3" t="str">
        <f t="shared" si="35"/>
        <v/>
      </c>
      <c r="S103" s="3" t="str">
        <f t="shared" si="36"/>
        <v/>
      </c>
      <c r="T103" s="3" t="str">
        <f t="shared" si="37"/>
        <v/>
      </c>
      <c r="U103" s="3" t="str">
        <f t="shared" si="27"/>
        <v/>
      </c>
      <c r="V103" s="3" t="str">
        <f t="shared" si="28"/>
        <v/>
      </c>
      <c r="W103" s="3" t="str">
        <f t="shared" si="29"/>
        <v/>
      </c>
      <c r="X103" s="3" t="str">
        <f t="shared" si="30"/>
        <v/>
      </c>
      <c r="Y103" s="3" t="str">
        <f t="shared" si="31"/>
        <v/>
      </c>
      <c r="Z103" s="3" t="str">
        <f t="shared" si="32"/>
        <v/>
      </c>
      <c r="AA103" s="3"/>
      <c r="AB103" s="3"/>
      <c r="AC103" s="3"/>
      <c r="AD103" s="3"/>
      <c r="AE103" s="3"/>
      <c r="AF103" s="3"/>
      <c r="AG103" s="3"/>
      <c r="AH103" s="3"/>
      <c r="AI103" s="3"/>
      <c r="AJ103" s="3"/>
    </row>
    <row r="104" spans="3:36" x14ac:dyDescent="0.2">
      <c r="C104">
        <f t="shared" si="20"/>
        <v>48</v>
      </c>
      <c r="D104">
        <f t="shared" si="33"/>
        <v>0</v>
      </c>
      <c r="E104">
        <f t="shared" si="33"/>
        <v>0</v>
      </c>
      <c r="F104">
        <f t="shared" si="33"/>
        <v>0</v>
      </c>
      <c r="G104">
        <f t="shared" si="33"/>
        <v>0</v>
      </c>
      <c r="H104">
        <f t="shared" si="33"/>
        <v>0</v>
      </c>
      <c r="P104">
        <f t="shared" si="21"/>
        <v>48</v>
      </c>
      <c r="Q104" s="3" t="str">
        <f t="shared" si="34"/>
        <v/>
      </c>
      <c r="R104" s="3" t="str">
        <f t="shared" si="35"/>
        <v/>
      </c>
      <c r="S104" s="3" t="str">
        <f t="shared" si="36"/>
        <v/>
      </c>
      <c r="T104" s="3" t="str">
        <f t="shared" si="37"/>
        <v/>
      </c>
      <c r="U104" s="3" t="str">
        <f t="shared" si="27"/>
        <v/>
      </c>
      <c r="V104" s="3" t="str">
        <f t="shared" si="28"/>
        <v/>
      </c>
      <c r="W104" s="3" t="str">
        <f t="shared" si="29"/>
        <v/>
      </c>
      <c r="X104" s="3" t="str">
        <f t="shared" si="30"/>
        <v/>
      </c>
      <c r="Y104" s="3" t="str">
        <f t="shared" si="31"/>
        <v/>
      </c>
      <c r="Z104" s="3" t="str">
        <f t="shared" si="32"/>
        <v/>
      </c>
      <c r="AA104" s="3"/>
      <c r="AB104" s="3"/>
      <c r="AC104" s="3"/>
      <c r="AD104" s="3"/>
      <c r="AE104" s="3"/>
      <c r="AF104" s="3"/>
      <c r="AG104" s="3"/>
      <c r="AH104" s="3"/>
      <c r="AI104" s="3"/>
      <c r="AJ104" s="3"/>
    </row>
    <row r="105" spans="3:36" x14ac:dyDescent="0.2">
      <c r="C105">
        <f t="shared" si="20"/>
        <v>49</v>
      </c>
      <c r="D105">
        <f t="shared" si="33"/>
        <v>0</v>
      </c>
      <c r="E105">
        <f t="shared" si="33"/>
        <v>0</v>
      </c>
      <c r="F105">
        <f t="shared" si="33"/>
        <v>0</v>
      </c>
      <c r="G105">
        <f t="shared" si="33"/>
        <v>0</v>
      </c>
      <c r="H105">
        <f t="shared" si="33"/>
        <v>0</v>
      </c>
      <c r="P105">
        <f t="shared" si="21"/>
        <v>49</v>
      </c>
      <c r="Q105" s="3" t="str">
        <f t="shared" si="34"/>
        <v/>
      </c>
      <c r="R105" s="3" t="str">
        <f t="shared" si="35"/>
        <v/>
      </c>
      <c r="S105" s="3" t="str">
        <f t="shared" si="36"/>
        <v/>
      </c>
      <c r="T105" s="3" t="str">
        <f t="shared" si="37"/>
        <v/>
      </c>
      <c r="U105" s="3" t="str">
        <f t="shared" si="27"/>
        <v/>
      </c>
      <c r="V105" s="3" t="str">
        <f t="shared" si="28"/>
        <v/>
      </c>
      <c r="W105" s="3" t="str">
        <f t="shared" si="29"/>
        <v/>
      </c>
      <c r="X105" s="3" t="str">
        <f t="shared" si="30"/>
        <v/>
      </c>
      <c r="Y105" s="3" t="str">
        <f t="shared" si="31"/>
        <v/>
      </c>
      <c r="Z105" s="3" t="str">
        <f t="shared" si="32"/>
        <v/>
      </c>
      <c r="AA105" s="3"/>
      <c r="AB105" s="3"/>
      <c r="AC105" s="3"/>
      <c r="AD105" s="3"/>
      <c r="AE105" s="3"/>
      <c r="AF105" s="3"/>
      <c r="AG105" s="3"/>
      <c r="AH105" s="3"/>
      <c r="AI105" s="3"/>
      <c r="AJ105" s="3"/>
    </row>
    <row r="106" spans="3:36" x14ac:dyDescent="0.2">
      <c r="C106">
        <f t="shared" si="20"/>
        <v>50</v>
      </c>
      <c r="D106">
        <f t="shared" ref="D106:H121" si="38">IF($C106&lt;=D$49,D105+D$41,)</f>
        <v>0</v>
      </c>
      <c r="E106">
        <f t="shared" si="38"/>
        <v>0</v>
      </c>
      <c r="F106">
        <f t="shared" si="38"/>
        <v>0</v>
      </c>
      <c r="G106">
        <f t="shared" si="38"/>
        <v>0</v>
      </c>
      <c r="H106">
        <f t="shared" si="38"/>
        <v>0</v>
      </c>
      <c r="P106">
        <f t="shared" si="21"/>
        <v>50</v>
      </c>
      <c r="Q106" s="3" t="str">
        <f t="shared" si="34"/>
        <v/>
      </c>
      <c r="R106" s="3" t="str">
        <f t="shared" si="35"/>
        <v/>
      </c>
      <c r="S106" s="3" t="str">
        <f t="shared" si="36"/>
        <v/>
      </c>
      <c r="T106" s="3" t="str">
        <f t="shared" si="37"/>
        <v/>
      </c>
      <c r="U106" s="3" t="str">
        <f t="shared" si="27"/>
        <v/>
      </c>
      <c r="V106" s="3" t="str">
        <f t="shared" si="28"/>
        <v/>
      </c>
      <c r="W106" s="3" t="str">
        <f t="shared" si="29"/>
        <v/>
      </c>
      <c r="X106" s="3" t="str">
        <f t="shared" si="30"/>
        <v/>
      </c>
      <c r="Y106" s="3" t="str">
        <f t="shared" si="31"/>
        <v/>
      </c>
      <c r="Z106" s="3" t="str">
        <f t="shared" si="32"/>
        <v/>
      </c>
      <c r="AA106" s="3"/>
      <c r="AB106" s="3"/>
      <c r="AC106" s="3"/>
      <c r="AD106" s="3"/>
      <c r="AE106" s="3"/>
      <c r="AF106" s="3"/>
      <c r="AG106" s="3"/>
      <c r="AH106" s="3"/>
      <c r="AI106" s="3"/>
      <c r="AJ106" s="3"/>
    </row>
    <row r="107" spans="3:36" x14ac:dyDescent="0.2">
      <c r="C107">
        <f t="shared" si="20"/>
        <v>51</v>
      </c>
      <c r="D107">
        <f t="shared" si="38"/>
        <v>0</v>
      </c>
      <c r="E107">
        <f t="shared" si="38"/>
        <v>0</v>
      </c>
      <c r="F107">
        <f t="shared" si="38"/>
        <v>0</v>
      </c>
      <c r="G107">
        <f t="shared" si="38"/>
        <v>0</v>
      </c>
      <c r="H107">
        <f t="shared" si="38"/>
        <v>0</v>
      </c>
      <c r="P107">
        <f t="shared" si="21"/>
        <v>51</v>
      </c>
      <c r="Q107" s="3" t="str">
        <f t="shared" si="34"/>
        <v/>
      </c>
      <c r="R107" s="3" t="str">
        <f t="shared" si="35"/>
        <v/>
      </c>
      <c r="S107" s="3" t="str">
        <f t="shared" si="36"/>
        <v/>
      </c>
      <c r="T107" s="3" t="str">
        <f t="shared" si="37"/>
        <v/>
      </c>
      <c r="U107" s="3" t="str">
        <f t="shared" si="27"/>
        <v/>
      </c>
      <c r="V107" s="3" t="str">
        <f t="shared" si="28"/>
        <v/>
      </c>
      <c r="W107" s="3" t="str">
        <f t="shared" si="29"/>
        <v/>
      </c>
      <c r="X107" s="3" t="str">
        <f t="shared" si="30"/>
        <v/>
      </c>
      <c r="Y107" s="3" t="str">
        <f t="shared" si="31"/>
        <v/>
      </c>
      <c r="Z107" s="3" t="str">
        <f t="shared" si="32"/>
        <v/>
      </c>
      <c r="AA107" s="3"/>
      <c r="AB107" s="3"/>
      <c r="AC107" s="3"/>
      <c r="AD107" s="3"/>
      <c r="AE107" s="3"/>
      <c r="AF107" s="3"/>
      <c r="AG107" s="3"/>
      <c r="AH107" s="3"/>
      <c r="AI107" s="3"/>
      <c r="AJ107" s="3"/>
    </row>
    <row r="108" spans="3:36" x14ac:dyDescent="0.2">
      <c r="C108">
        <f t="shared" si="20"/>
        <v>52</v>
      </c>
      <c r="D108">
        <f t="shared" si="38"/>
        <v>0</v>
      </c>
      <c r="E108">
        <f t="shared" si="38"/>
        <v>0</v>
      </c>
      <c r="F108">
        <f t="shared" si="38"/>
        <v>0</v>
      </c>
      <c r="G108">
        <f t="shared" si="38"/>
        <v>0</v>
      </c>
      <c r="H108">
        <f t="shared" si="38"/>
        <v>0</v>
      </c>
      <c r="P108">
        <f t="shared" si="21"/>
        <v>52</v>
      </c>
      <c r="Q108" s="3" t="str">
        <f t="shared" si="34"/>
        <v/>
      </c>
      <c r="R108" s="3" t="str">
        <f t="shared" si="35"/>
        <v/>
      </c>
      <c r="S108" s="3" t="str">
        <f t="shared" si="36"/>
        <v/>
      </c>
      <c r="T108" s="3" t="str">
        <f t="shared" si="37"/>
        <v/>
      </c>
      <c r="U108" s="3" t="str">
        <f t="shared" si="27"/>
        <v/>
      </c>
      <c r="V108" s="3" t="str">
        <f t="shared" si="28"/>
        <v/>
      </c>
      <c r="W108" s="3" t="str">
        <f t="shared" si="29"/>
        <v/>
      </c>
      <c r="X108" s="3" t="str">
        <f t="shared" si="30"/>
        <v/>
      </c>
      <c r="Y108" s="3" t="str">
        <f t="shared" si="31"/>
        <v/>
      </c>
      <c r="Z108" s="3" t="str">
        <f t="shared" si="32"/>
        <v/>
      </c>
      <c r="AA108" s="3"/>
      <c r="AB108" s="3"/>
      <c r="AC108" s="3"/>
      <c r="AD108" s="3"/>
      <c r="AE108" s="3"/>
      <c r="AF108" s="3"/>
      <c r="AG108" s="3"/>
      <c r="AH108" s="3"/>
      <c r="AI108" s="3"/>
      <c r="AJ108" s="3"/>
    </row>
    <row r="109" spans="3:36" x14ac:dyDescent="0.2">
      <c r="C109">
        <f t="shared" si="20"/>
        <v>53</v>
      </c>
      <c r="D109">
        <f t="shared" si="38"/>
        <v>0</v>
      </c>
      <c r="E109">
        <f t="shared" si="38"/>
        <v>0</v>
      </c>
      <c r="F109">
        <f t="shared" si="38"/>
        <v>0</v>
      </c>
      <c r="G109">
        <f t="shared" si="38"/>
        <v>0</v>
      </c>
      <c r="H109">
        <f t="shared" si="38"/>
        <v>0</v>
      </c>
      <c r="P109">
        <f t="shared" si="21"/>
        <v>53</v>
      </c>
      <c r="Q109" s="3" t="str">
        <f t="shared" si="34"/>
        <v/>
      </c>
      <c r="R109" s="3" t="str">
        <f t="shared" si="35"/>
        <v/>
      </c>
      <c r="S109" s="3" t="str">
        <f t="shared" si="36"/>
        <v/>
      </c>
      <c r="T109" s="3" t="str">
        <f t="shared" si="37"/>
        <v/>
      </c>
      <c r="U109" s="3" t="str">
        <f t="shared" si="27"/>
        <v/>
      </c>
      <c r="V109" s="3" t="str">
        <f t="shared" si="28"/>
        <v/>
      </c>
      <c r="W109" s="3" t="str">
        <f t="shared" si="29"/>
        <v/>
      </c>
      <c r="X109" s="3" t="str">
        <f t="shared" si="30"/>
        <v/>
      </c>
      <c r="Y109" s="3" t="str">
        <f t="shared" si="31"/>
        <v/>
      </c>
      <c r="Z109" s="3" t="str">
        <f t="shared" si="32"/>
        <v/>
      </c>
      <c r="AA109" s="3"/>
      <c r="AB109" s="3"/>
      <c r="AC109" s="3"/>
      <c r="AD109" s="3"/>
      <c r="AE109" s="3"/>
      <c r="AF109" s="3"/>
      <c r="AG109" s="3"/>
      <c r="AH109" s="3"/>
      <c r="AI109" s="3"/>
      <c r="AJ109" s="3"/>
    </row>
    <row r="110" spans="3:36" x14ac:dyDescent="0.2">
      <c r="C110">
        <f t="shared" si="20"/>
        <v>54</v>
      </c>
      <c r="D110">
        <f t="shared" si="38"/>
        <v>0</v>
      </c>
      <c r="E110">
        <f t="shared" si="38"/>
        <v>0</v>
      </c>
      <c r="F110">
        <f t="shared" si="38"/>
        <v>0</v>
      </c>
      <c r="G110">
        <f t="shared" si="38"/>
        <v>0</v>
      </c>
      <c r="H110">
        <f t="shared" si="38"/>
        <v>0</v>
      </c>
      <c r="P110">
        <f t="shared" si="21"/>
        <v>54</v>
      </c>
      <c r="Q110" s="3" t="str">
        <f t="shared" si="34"/>
        <v/>
      </c>
      <c r="R110" s="3" t="str">
        <f t="shared" si="35"/>
        <v/>
      </c>
      <c r="S110" s="3" t="str">
        <f t="shared" si="36"/>
        <v/>
      </c>
      <c r="T110" s="3" t="str">
        <f t="shared" si="37"/>
        <v/>
      </c>
      <c r="U110" s="3" t="str">
        <f t="shared" si="27"/>
        <v/>
      </c>
      <c r="V110" s="3" t="str">
        <f t="shared" si="28"/>
        <v/>
      </c>
      <c r="W110" s="3" t="str">
        <f t="shared" si="29"/>
        <v/>
      </c>
      <c r="X110" s="3" t="str">
        <f t="shared" si="30"/>
        <v/>
      </c>
      <c r="Y110" s="3" t="str">
        <f t="shared" si="31"/>
        <v/>
      </c>
      <c r="Z110" s="3" t="str">
        <f t="shared" si="32"/>
        <v/>
      </c>
      <c r="AA110" s="3"/>
      <c r="AB110" s="3"/>
      <c r="AC110" s="3"/>
      <c r="AD110" s="3"/>
      <c r="AE110" s="3"/>
      <c r="AF110" s="3"/>
      <c r="AG110" s="3"/>
      <c r="AH110" s="3"/>
      <c r="AI110" s="3"/>
      <c r="AJ110" s="3"/>
    </row>
    <row r="111" spans="3:36" x14ac:dyDescent="0.2">
      <c r="C111">
        <f t="shared" si="20"/>
        <v>55</v>
      </c>
      <c r="D111">
        <f t="shared" si="38"/>
        <v>0</v>
      </c>
      <c r="E111">
        <f t="shared" si="38"/>
        <v>0</v>
      </c>
      <c r="F111">
        <f t="shared" si="38"/>
        <v>0</v>
      </c>
      <c r="G111">
        <f t="shared" si="38"/>
        <v>0</v>
      </c>
      <c r="H111">
        <f t="shared" si="38"/>
        <v>0</v>
      </c>
      <c r="P111">
        <f t="shared" si="21"/>
        <v>55</v>
      </c>
      <c r="Q111" s="3" t="str">
        <f t="shared" si="34"/>
        <v/>
      </c>
      <c r="R111" s="3" t="str">
        <f t="shared" si="35"/>
        <v/>
      </c>
      <c r="S111" s="3" t="str">
        <f t="shared" si="36"/>
        <v/>
      </c>
      <c r="T111" s="3" t="str">
        <f t="shared" si="37"/>
        <v/>
      </c>
      <c r="U111" s="3" t="str">
        <f t="shared" si="27"/>
        <v/>
      </c>
      <c r="V111" s="3" t="str">
        <f t="shared" si="28"/>
        <v/>
      </c>
      <c r="W111" s="3" t="str">
        <f t="shared" si="29"/>
        <v/>
      </c>
      <c r="X111" s="3" t="str">
        <f t="shared" si="30"/>
        <v/>
      </c>
      <c r="Y111" s="3" t="str">
        <f t="shared" si="31"/>
        <v/>
      </c>
      <c r="Z111" s="3" t="str">
        <f t="shared" si="32"/>
        <v/>
      </c>
      <c r="AA111" s="3"/>
      <c r="AB111" s="3"/>
      <c r="AC111" s="3"/>
      <c r="AD111" s="3"/>
      <c r="AE111" s="3"/>
      <c r="AF111" s="3"/>
      <c r="AG111" s="3"/>
      <c r="AH111" s="3"/>
      <c r="AI111" s="3"/>
      <c r="AJ111" s="3"/>
    </row>
    <row r="112" spans="3:36" x14ac:dyDescent="0.2">
      <c r="C112">
        <f t="shared" si="20"/>
        <v>56</v>
      </c>
      <c r="D112">
        <f t="shared" si="38"/>
        <v>0</v>
      </c>
      <c r="E112">
        <f t="shared" si="38"/>
        <v>0</v>
      </c>
      <c r="F112">
        <f t="shared" si="38"/>
        <v>0</v>
      </c>
      <c r="G112">
        <f t="shared" si="38"/>
        <v>0</v>
      </c>
      <c r="H112">
        <f t="shared" si="38"/>
        <v>0</v>
      </c>
      <c r="P112">
        <f t="shared" si="21"/>
        <v>56</v>
      </c>
      <c r="Q112" s="3" t="str">
        <f t="shared" si="34"/>
        <v/>
      </c>
      <c r="R112" s="3" t="str">
        <f t="shared" si="35"/>
        <v/>
      </c>
      <c r="S112" s="3" t="str">
        <f t="shared" si="36"/>
        <v/>
      </c>
      <c r="T112" s="3" t="str">
        <f t="shared" si="37"/>
        <v/>
      </c>
      <c r="U112" s="3" t="str">
        <f t="shared" si="27"/>
        <v/>
      </c>
      <c r="V112" s="3" t="str">
        <f t="shared" si="28"/>
        <v/>
      </c>
      <c r="W112" s="3" t="str">
        <f t="shared" si="29"/>
        <v/>
      </c>
      <c r="X112" s="3" t="str">
        <f t="shared" si="30"/>
        <v/>
      </c>
      <c r="Y112" s="3" t="str">
        <f t="shared" si="31"/>
        <v/>
      </c>
      <c r="Z112" s="3" t="str">
        <f t="shared" si="32"/>
        <v/>
      </c>
      <c r="AA112" s="3"/>
      <c r="AB112" s="3"/>
      <c r="AC112" s="3"/>
      <c r="AD112" s="3"/>
      <c r="AE112" s="3"/>
      <c r="AF112" s="3"/>
      <c r="AG112" s="3"/>
      <c r="AH112" s="3"/>
      <c r="AI112" s="3"/>
      <c r="AJ112" s="3"/>
    </row>
    <row r="113" spans="3:36" x14ac:dyDescent="0.2">
      <c r="C113">
        <f t="shared" si="20"/>
        <v>57</v>
      </c>
      <c r="D113">
        <f t="shared" si="38"/>
        <v>0</v>
      </c>
      <c r="E113">
        <f t="shared" si="38"/>
        <v>0</v>
      </c>
      <c r="F113">
        <f t="shared" si="38"/>
        <v>0</v>
      </c>
      <c r="G113">
        <f t="shared" si="38"/>
        <v>0</v>
      </c>
      <c r="H113">
        <f t="shared" si="38"/>
        <v>0</v>
      </c>
      <c r="P113">
        <f t="shared" si="21"/>
        <v>57</v>
      </c>
      <c r="Q113" s="3" t="str">
        <f t="shared" si="34"/>
        <v/>
      </c>
      <c r="R113" s="3" t="str">
        <f t="shared" si="35"/>
        <v/>
      </c>
      <c r="S113" s="3" t="str">
        <f t="shared" si="36"/>
        <v/>
      </c>
      <c r="T113" s="3" t="str">
        <f t="shared" si="37"/>
        <v/>
      </c>
      <c r="U113" s="3" t="str">
        <f t="shared" si="27"/>
        <v/>
      </c>
      <c r="V113" s="3" t="str">
        <f t="shared" si="28"/>
        <v/>
      </c>
      <c r="W113" s="3" t="str">
        <f t="shared" si="29"/>
        <v/>
      </c>
      <c r="X113" s="3" t="str">
        <f t="shared" si="30"/>
        <v/>
      </c>
      <c r="Y113" s="3" t="str">
        <f t="shared" si="31"/>
        <v/>
      </c>
      <c r="Z113" s="3" t="str">
        <f t="shared" si="32"/>
        <v/>
      </c>
      <c r="AA113" s="3"/>
      <c r="AB113" s="3"/>
      <c r="AC113" s="3"/>
      <c r="AD113" s="3"/>
      <c r="AE113" s="3"/>
      <c r="AF113" s="3"/>
      <c r="AG113" s="3"/>
      <c r="AH113" s="3"/>
      <c r="AI113" s="3"/>
      <c r="AJ113" s="3"/>
    </row>
    <row r="114" spans="3:36" x14ac:dyDescent="0.2">
      <c r="C114">
        <f t="shared" si="20"/>
        <v>58</v>
      </c>
      <c r="D114">
        <f t="shared" si="38"/>
        <v>0</v>
      </c>
      <c r="E114">
        <f t="shared" si="38"/>
        <v>0</v>
      </c>
      <c r="F114">
        <f t="shared" si="38"/>
        <v>0</v>
      </c>
      <c r="G114">
        <f t="shared" si="38"/>
        <v>0</v>
      </c>
      <c r="H114">
        <f t="shared" si="38"/>
        <v>0</v>
      </c>
      <c r="P114">
        <f t="shared" si="21"/>
        <v>58</v>
      </c>
      <c r="Q114" s="3" t="str">
        <f t="shared" si="34"/>
        <v/>
      </c>
      <c r="R114" s="3" t="str">
        <f t="shared" si="35"/>
        <v/>
      </c>
      <c r="S114" s="3" t="str">
        <f t="shared" si="36"/>
        <v/>
      </c>
      <c r="T114" s="3" t="str">
        <f t="shared" si="37"/>
        <v/>
      </c>
      <c r="U114" s="3" t="str">
        <f t="shared" si="27"/>
        <v/>
      </c>
      <c r="V114" s="3" t="str">
        <f t="shared" si="28"/>
        <v/>
      </c>
      <c r="W114" s="3" t="str">
        <f t="shared" si="29"/>
        <v/>
      </c>
      <c r="X114" s="3" t="str">
        <f t="shared" si="30"/>
        <v/>
      </c>
      <c r="Y114" s="3" t="str">
        <f t="shared" si="31"/>
        <v/>
      </c>
      <c r="Z114" s="3" t="str">
        <f t="shared" si="32"/>
        <v/>
      </c>
      <c r="AA114" s="3"/>
      <c r="AB114" s="3"/>
      <c r="AC114" s="3"/>
      <c r="AD114" s="3"/>
      <c r="AE114" s="3"/>
      <c r="AF114" s="3"/>
      <c r="AG114" s="3"/>
      <c r="AH114" s="3"/>
      <c r="AI114" s="3"/>
      <c r="AJ114" s="3"/>
    </row>
    <row r="115" spans="3:36" x14ac:dyDescent="0.2">
      <c r="C115">
        <f t="shared" si="20"/>
        <v>59</v>
      </c>
      <c r="D115">
        <f t="shared" si="38"/>
        <v>0</v>
      </c>
      <c r="E115">
        <f t="shared" si="38"/>
        <v>0</v>
      </c>
      <c r="F115">
        <f t="shared" si="38"/>
        <v>0</v>
      </c>
      <c r="G115">
        <f t="shared" si="38"/>
        <v>0</v>
      </c>
      <c r="H115">
        <f t="shared" si="38"/>
        <v>0</v>
      </c>
      <c r="P115">
        <f t="shared" si="21"/>
        <v>59</v>
      </c>
      <c r="Q115" s="3" t="str">
        <f t="shared" si="34"/>
        <v/>
      </c>
      <c r="R115" s="3" t="str">
        <f t="shared" si="35"/>
        <v/>
      </c>
      <c r="S115" s="3" t="str">
        <f t="shared" si="36"/>
        <v/>
      </c>
      <c r="T115" s="3" t="str">
        <f t="shared" si="37"/>
        <v/>
      </c>
      <c r="U115" s="3" t="str">
        <f t="shared" si="27"/>
        <v/>
      </c>
      <c r="V115" s="3" t="str">
        <f t="shared" si="28"/>
        <v/>
      </c>
      <c r="W115" s="3" t="str">
        <f t="shared" si="29"/>
        <v/>
      </c>
      <c r="X115" s="3" t="str">
        <f t="shared" si="30"/>
        <v/>
      </c>
      <c r="Y115" s="3" t="str">
        <f t="shared" si="31"/>
        <v/>
      </c>
      <c r="Z115" s="3" t="str">
        <f t="shared" si="32"/>
        <v/>
      </c>
      <c r="AA115" s="3"/>
      <c r="AB115" s="3"/>
      <c r="AC115" s="3"/>
      <c r="AD115" s="3"/>
      <c r="AE115" s="3"/>
      <c r="AF115" s="3"/>
      <c r="AG115" s="3"/>
      <c r="AH115" s="3"/>
      <c r="AI115" s="3"/>
      <c r="AJ115" s="3"/>
    </row>
    <row r="116" spans="3:36" x14ac:dyDescent="0.2">
      <c r="C116">
        <f t="shared" si="20"/>
        <v>60</v>
      </c>
      <c r="D116">
        <f t="shared" si="38"/>
        <v>0</v>
      </c>
      <c r="E116">
        <f t="shared" si="38"/>
        <v>0</v>
      </c>
      <c r="F116">
        <f t="shared" si="38"/>
        <v>0</v>
      </c>
      <c r="G116">
        <f t="shared" si="38"/>
        <v>0</v>
      </c>
      <c r="H116">
        <f t="shared" si="38"/>
        <v>0</v>
      </c>
      <c r="P116">
        <f t="shared" si="21"/>
        <v>60</v>
      </c>
      <c r="Q116" s="3" t="str">
        <f t="shared" si="34"/>
        <v/>
      </c>
      <c r="R116" s="3" t="str">
        <f t="shared" si="35"/>
        <v/>
      </c>
      <c r="S116" s="3" t="str">
        <f t="shared" si="36"/>
        <v/>
      </c>
      <c r="T116" s="3" t="str">
        <f t="shared" si="37"/>
        <v/>
      </c>
      <c r="U116" s="3" t="str">
        <f t="shared" si="27"/>
        <v/>
      </c>
      <c r="V116" s="3" t="str">
        <f t="shared" si="28"/>
        <v/>
      </c>
      <c r="W116" s="3" t="str">
        <f t="shared" si="29"/>
        <v/>
      </c>
      <c r="X116" s="3" t="str">
        <f t="shared" si="30"/>
        <v/>
      </c>
      <c r="Y116" s="3" t="str">
        <f t="shared" si="31"/>
        <v/>
      </c>
      <c r="Z116" s="3" t="str">
        <f t="shared" si="32"/>
        <v/>
      </c>
      <c r="AA116" s="3"/>
      <c r="AB116" s="3"/>
      <c r="AC116" s="3"/>
      <c r="AD116" s="3"/>
      <c r="AE116" s="3"/>
      <c r="AF116" s="3"/>
      <c r="AG116" s="3"/>
      <c r="AH116" s="3"/>
      <c r="AI116" s="3"/>
      <c r="AJ116" s="3"/>
    </row>
    <row r="117" spans="3:36" x14ac:dyDescent="0.2">
      <c r="C117">
        <f t="shared" si="20"/>
        <v>61</v>
      </c>
      <c r="D117">
        <f t="shared" si="38"/>
        <v>0</v>
      </c>
      <c r="E117">
        <f t="shared" si="38"/>
        <v>0</v>
      </c>
      <c r="F117">
        <f t="shared" si="38"/>
        <v>0</v>
      </c>
      <c r="G117">
        <f t="shared" si="38"/>
        <v>0</v>
      </c>
      <c r="H117">
        <f t="shared" si="38"/>
        <v>0</v>
      </c>
      <c r="P117">
        <f t="shared" si="21"/>
        <v>61</v>
      </c>
      <c r="Q117" s="3" t="str">
        <f t="shared" si="34"/>
        <v/>
      </c>
      <c r="R117" s="3" t="str">
        <f t="shared" si="35"/>
        <v/>
      </c>
      <c r="S117" s="3" t="str">
        <f t="shared" si="36"/>
        <v/>
      </c>
      <c r="T117" s="3" t="str">
        <f t="shared" si="37"/>
        <v/>
      </c>
      <c r="U117" s="3" t="str">
        <f t="shared" si="27"/>
        <v/>
      </c>
      <c r="V117" s="3" t="str">
        <f t="shared" si="28"/>
        <v/>
      </c>
      <c r="W117" s="3" t="str">
        <f t="shared" si="29"/>
        <v/>
      </c>
      <c r="X117" s="3" t="str">
        <f t="shared" si="30"/>
        <v/>
      </c>
      <c r="Y117" s="3" t="str">
        <f t="shared" si="31"/>
        <v/>
      </c>
      <c r="Z117" s="3" t="str">
        <f t="shared" si="32"/>
        <v/>
      </c>
      <c r="AA117" s="3"/>
      <c r="AB117" s="3"/>
      <c r="AC117" s="3"/>
      <c r="AD117" s="3"/>
      <c r="AE117" s="3"/>
      <c r="AF117" s="3"/>
      <c r="AG117" s="3"/>
      <c r="AH117" s="3"/>
      <c r="AI117" s="3"/>
      <c r="AJ117" s="3"/>
    </row>
    <row r="118" spans="3:36" x14ac:dyDescent="0.2">
      <c r="C118">
        <f t="shared" si="20"/>
        <v>62</v>
      </c>
      <c r="D118">
        <f t="shared" si="38"/>
        <v>0</v>
      </c>
      <c r="E118">
        <f t="shared" si="38"/>
        <v>0</v>
      </c>
      <c r="F118">
        <f t="shared" si="38"/>
        <v>0</v>
      </c>
      <c r="G118">
        <f t="shared" si="38"/>
        <v>0</v>
      </c>
      <c r="H118">
        <f t="shared" si="38"/>
        <v>0</v>
      </c>
      <c r="P118">
        <f t="shared" si="21"/>
        <v>62</v>
      </c>
      <c r="Q118" s="3" t="str">
        <f t="shared" si="34"/>
        <v/>
      </c>
      <c r="R118" s="3" t="str">
        <f t="shared" si="35"/>
        <v/>
      </c>
      <c r="S118" s="3" t="str">
        <f t="shared" si="36"/>
        <v/>
      </c>
      <c r="T118" s="3" t="str">
        <f t="shared" si="37"/>
        <v/>
      </c>
      <c r="U118" s="3" t="str">
        <f t="shared" si="27"/>
        <v/>
      </c>
      <c r="V118" s="3" t="str">
        <f t="shared" si="28"/>
        <v/>
      </c>
      <c r="W118" s="3" t="str">
        <f t="shared" si="29"/>
        <v/>
      </c>
      <c r="X118" s="3" t="str">
        <f t="shared" si="30"/>
        <v/>
      </c>
      <c r="Y118" s="3" t="str">
        <f t="shared" si="31"/>
        <v/>
      </c>
      <c r="Z118" s="3" t="str">
        <f t="shared" si="32"/>
        <v/>
      </c>
      <c r="AA118" s="3"/>
      <c r="AB118" s="3"/>
      <c r="AC118" s="3"/>
      <c r="AD118" s="3"/>
      <c r="AE118" s="3"/>
      <c r="AF118" s="3"/>
      <c r="AG118" s="3"/>
      <c r="AH118" s="3"/>
      <c r="AI118" s="3"/>
      <c r="AJ118" s="3"/>
    </row>
    <row r="119" spans="3:36" x14ac:dyDescent="0.2">
      <c r="C119">
        <f t="shared" si="20"/>
        <v>63</v>
      </c>
      <c r="D119">
        <f t="shared" si="38"/>
        <v>0</v>
      </c>
      <c r="E119">
        <f t="shared" si="38"/>
        <v>0</v>
      </c>
      <c r="F119">
        <f t="shared" si="38"/>
        <v>0</v>
      </c>
      <c r="G119">
        <f t="shared" si="38"/>
        <v>0</v>
      </c>
      <c r="H119">
        <f t="shared" si="38"/>
        <v>0</v>
      </c>
      <c r="P119">
        <f t="shared" si="21"/>
        <v>63</v>
      </c>
      <c r="Q119" s="3" t="str">
        <f t="shared" si="34"/>
        <v/>
      </c>
      <c r="R119" s="3" t="str">
        <f t="shared" si="35"/>
        <v/>
      </c>
      <c r="S119" s="3" t="str">
        <f t="shared" si="36"/>
        <v/>
      </c>
      <c r="T119" s="3" t="str">
        <f t="shared" si="37"/>
        <v/>
      </c>
      <c r="U119" s="3" t="str">
        <f t="shared" si="27"/>
        <v/>
      </c>
      <c r="V119" s="3" t="str">
        <f t="shared" si="28"/>
        <v/>
      </c>
      <c r="W119" s="3" t="str">
        <f t="shared" si="29"/>
        <v/>
      </c>
      <c r="X119" s="3" t="str">
        <f t="shared" si="30"/>
        <v/>
      </c>
      <c r="Y119" s="3" t="str">
        <f t="shared" si="31"/>
        <v/>
      </c>
      <c r="Z119" s="3" t="str">
        <f t="shared" si="32"/>
        <v/>
      </c>
      <c r="AA119" s="3"/>
      <c r="AB119" s="3"/>
      <c r="AC119" s="3"/>
      <c r="AD119" s="3"/>
      <c r="AE119" s="3"/>
      <c r="AF119" s="3"/>
      <c r="AG119" s="3"/>
      <c r="AH119" s="3"/>
      <c r="AI119" s="3"/>
      <c r="AJ119" s="3"/>
    </row>
    <row r="120" spans="3:36" x14ac:dyDescent="0.2">
      <c r="C120">
        <f t="shared" si="20"/>
        <v>64</v>
      </c>
      <c r="D120">
        <f t="shared" si="38"/>
        <v>0</v>
      </c>
      <c r="E120">
        <f t="shared" si="38"/>
        <v>0</v>
      </c>
      <c r="F120">
        <f t="shared" si="38"/>
        <v>0</v>
      </c>
      <c r="G120">
        <f t="shared" si="38"/>
        <v>0</v>
      </c>
      <c r="H120">
        <f t="shared" si="38"/>
        <v>0</v>
      </c>
      <c r="P120">
        <f t="shared" si="21"/>
        <v>64</v>
      </c>
      <c r="Q120" s="3" t="str">
        <f t="shared" si="34"/>
        <v/>
      </c>
      <c r="R120" s="3" t="str">
        <f t="shared" si="35"/>
        <v/>
      </c>
      <c r="S120" s="3" t="str">
        <f t="shared" si="36"/>
        <v/>
      </c>
      <c r="T120" s="3" t="str">
        <f t="shared" si="37"/>
        <v/>
      </c>
      <c r="U120" s="3" t="str">
        <f t="shared" si="27"/>
        <v/>
      </c>
      <c r="V120" s="3" t="str">
        <f t="shared" si="28"/>
        <v/>
      </c>
      <c r="W120" s="3" t="str">
        <f t="shared" si="29"/>
        <v/>
      </c>
      <c r="X120" s="3" t="str">
        <f t="shared" si="30"/>
        <v/>
      </c>
      <c r="Y120" s="3" t="str">
        <f t="shared" si="31"/>
        <v/>
      </c>
      <c r="Z120" s="3" t="str">
        <f t="shared" si="32"/>
        <v/>
      </c>
      <c r="AA120" s="3"/>
      <c r="AB120" s="3"/>
      <c r="AC120" s="3"/>
      <c r="AD120" s="3"/>
      <c r="AE120" s="3"/>
      <c r="AF120" s="3"/>
      <c r="AG120" s="3"/>
      <c r="AH120" s="3"/>
      <c r="AI120" s="3"/>
      <c r="AJ120" s="3"/>
    </row>
    <row r="121" spans="3:36" x14ac:dyDescent="0.2">
      <c r="C121">
        <f t="shared" si="20"/>
        <v>65</v>
      </c>
      <c r="D121">
        <f t="shared" si="38"/>
        <v>0</v>
      </c>
      <c r="E121">
        <f t="shared" si="38"/>
        <v>0</v>
      </c>
      <c r="F121">
        <f t="shared" si="38"/>
        <v>0</v>
      </c>
      <c r="G121">
        <f t="shared" si="38"/>
        <v>0</v>
      </c>
      <c r="H121">
        <f t="shared" si="38"/>
        <v>0</v>
      </c>
      <c r="P121">
        <f t="shared" si="21"/>
        <v>65</v>
      </c>
      <c r="Q121" s="3" t="str">
        <f t="shared" ref="Q121:Q147" si="39">IF($C121&lt;=D$49,D$39*COS(D121),"")</f>
        <v/>
      </c>
      <c r="R121" s="3" t="str">
        <f t="shared" ref="R121:R147" si="40">IF($C121&lt;=D$49,D$39*SIN(D121),"")</f>
        <v/>
      </c>
      <c r="S121" s="3" t="str">
        <f t="shared" ref="S121:S147" si="41">IF($C121&lt;=E$49,E$39*COS(E121),"")</f>
        <v/>
      </c>
      <c r="T121" s="3" t="str">
        <f t="shared" ref="T121:T147" si="42">IF($C121&lt;=E$49,E$39*SIN(E121),"")</f>
        <v/>
      </c>
      <c r="U121" s="3" t="str">
        <f t="shared" ref="U121:U147" si="43">IF($C121&lt;=F$49,F$39*COS(F121),"")</f>
        <v/>
      </c>
      <c r="V121" s="3" t="str">
        <f t="shared" ref="V121:V147" si="44">IF($C121&lt;=F$49,F$39*SIN(F121),"")</f>
        <v/>
      </c>
      <c r="W121" s="3" t="str">
        <f t="shared" ref="W121:W147" si="45">IF($C121&lt;=G$49,G$39*COS(G121),"")</f>
        <v/>
      </c>
      <c r="X121" s="3" t="str">
        <f t="shared" ref="X121:X147" si="46">IF($C121&lt;=G$49,G$39*SIN(G121),"")</f>
        <v/>
      </c>
      <c r="Y121" s="3" t="str">
        <f t="shared" ref="Y121:Y147" si="47">IF($C121&lt;=H$49,H$39*COS(H121),"")</f>
        <v/>
      </c>
      <c r="Z121" s="3" t="str">
        <f t="shared" ref="Z121:Z147" si="48">IF($C121&lt;=H$49,H$39*SIN(H121),"")</f>
        <v/>
      </c>
      <c r="AA121" s="3"/>
      <c r="AB121" s="3"/>
      <c r="AC121" s="3"/>
      <c r="AD121" s="3"/>
      <c r="AE121" s="3"/>
      <c r="AF121" s="3"/>
      <c r="AG121" s="3"/>
      <c r="AH121" s="3"/>
      <c r="AI121" s="3"/>
      <c r="AJ121" s="3"/>
    </row>
    <row r="122" spans="3:36" x14ac:dyDescent="0.2">
      <c r="C122">
        <f t="shared" si="20"/>
        <v>66</v>
      </c>
      <c r="D122">
        <f t="shared" ref="D122:H127" si="49">IF($C122&lt;=D$49,D121+D$41,)</f>
        <v>0</v>
      </c>
      <c r="E122">
        <f t="shared" si="49"/>
        <v>0</v>
      </c>
      <c r="F122">
        <f t="shared" si="49"/>
        <v>0</v>
      </c>
      <c r="G122">
        <f t="shared" si="49"/>
        <v>0</v>
      </c>
      <c r="H122">
        <f t="shared" si="49"/>
        <v>0</v>
      </c>
      <c r="P122">
        <f t="shared" si="21"/>
        <v>66</v>
      </c>
      <c r="Q122" s="3" t="str">
        <f t="shared" si="39"/>
        <v/>
      </c>
      <c r="R122" s="3" t="str">
        <f t="shared" si="40"/>
        <v/>
      </c>
      <c r="S122" s="3" t="str">
        <f t="shared" si="41"/>
        <v/>
      </c>
      <c r="T122" s="3" t="str">
        <f t="shared" si="42"/>
        <v/>
      </c>
      <c r="U122" s="3" t="str">
        <f t="shared" si="43"/>
        <v/>
      </c>
      <c r="V122" s="3" t="str">
        <f t="shared" si="44"/>
        <v/>
      </c>
      <c r="W122" s="3" t="str">
        <f t="shared" si="45"/>
        <v/>
      </c>
      <c r="X122" s="3" t="str">
        <f t="shared" si="46"/>
        <v/>
      </c>
      <c r="Y122" s="3" t="str">
        <f t="shared" si="47"/>
        <v/>
      </c>
      <c r="Z122" s="3" t="str">
        <f t="shared" si="48"/>
        <v/>
      </c>
      <c r="AA122" s="3"/>
      <c r="AB122" s="3"/>
      <c r="AC122" s="3"/>
      <c r="AD122" s="3"/>
      <c r="AE122" s="3"/>
      <c r="AF122" s="3"/>
      <c r="AG122" s="3"/>
      <c r="AH122" s="3"/>
      <c r="AI122" s="3"/>
      <c r="AJ122" s="3"/>
    </row>
    <row r="123" spans="3:36" x14ac:dyDescent="0.2">
      <c r="C123">
        <f t="shared" ref="C123:C156" si="50">C122+1</f>
        <v>67</v>
      </c>
      <c r="D123">
        <f t="shared" si="49"/>
        <v>0</v>
      </c>
      <c r="E123">
        <f t="shared" si="49"/>
        <v>0</v>
      </c>
      <c r="F123">
        <f t="shared" si="49"/>
        <v>0</v>
      </c>
      <c r="G123">
        <f t="shared" si="49"/>
        <v>0</v>
      </c>
      <c r="H123">
        <f t="shared" si="49"/>
        <v>0</v>
      </c>
      <c r="P123">
        <f t="shared" ref="P123:P156" si="51">P122+1</f>
        <v>67</v>
      </c>
      <c r="Q123" s="3" t="str">
        <f t="shared" si="39"/>
        <v/>
      </c>
      <c r="R123" s="3" t="str">
        <f t="shared" si="40"/>
        <v/>
      </c>
      <c r="S123" s="3" t="str">
        <f t="shared" si="41"/>
        <v/>
      </c>
      <c r="T123" s="3" t="str">
        <f t="shared" si="42"/>
        <v/>
      </c>
      <c r="U123" s="3" t="str">
        <f t="shared" si="43"/>
        <v/>
      </c>
      <c r="V123" s="3" t="str">
        <f t="shared" si="44"/>
        <v/>
      </c>
      <c r="W123" s="3" t="str">
        <f t="shared" si="45"/>
        <v/>
      </c>
      <c r="X123" s="3" t="str">
        <f t="shared" si="46"/>
        <v/>
      </c>
      <c r="Y123" s="3" t="str">
        <f t="shared" si="47"/>
        <v/>
      </c>
      <c r="Z123" s="3" t="str">
        <f t="shared" si="48"/>
        <v/>
      </c>
      <c r="AA123" s="3"/>
      <c r="AB123" s="3"/>
      <c r="AC123" s="3"/>
      <c r="AD123" s="3"/>
      <c r="AE123" s="3"/>
      <c r="AF123" s="3"/>
      <c r="AG123" s="3"/>
      <c r="AH123" s="3"/>
      <c r="AI123" s="3"/>
      <c r="AJ123" s="3"/>
    </row>
    <row r="124" spans="3:36" x14ac:dyDescent="0.2">
      <c r="C124">
        <f t="shared" si="50"/>
        <v>68</v>
      </c>
      <c r="D124">
        <f t="shared" si="49"/>
        <v>0</v>
      </c>
      <c r="E124">
        <f t="shared" si="49"/>
        <v>0</v>
      </c>
      <c r="F124">
        <f t="shared" si="49"/>
        <v>0</v>
      </c>
      <c r="G124">
        <f t="shared" si="49"/>
        <v>0</v>
      </c>
      <c r="H124">
        <f t="shared" si="49"/>
        <v>0</v>
      </c>
      <c r="P124">
        <f t="shared" si="51"/>
        <v>68</v>
      </c>
      <c r="Q124" s="3" t="str">
        <f t="shared" si="39"/>
        <v/>
      </c>
      <c r="R124" s="3" t="str">
        <f t="shared" si="40"/>
        <v/>
      </c>
      <c r="S124" s="3" t="str">
        <f t="shared" si="41"/>
        <v/>
      </c>
      <c r="T124" s="3" t="str">
        <f t="shared" si="42"/>
        <v/>
      </c>
      <c r="U124" s="3" t="str">
        <f t="shared" si="43"/>
        <v/>
      </c>
      <c r="V124" s="3" t="str">
        <f t="shared" si="44"/>
        <v/>
      </c>
      <c r="W124" s="3" t="str">
        <f t="shared" si="45"/>
        <v/>
      </c>
      <c r="X124" s="3" t="str">
        <f t="shared" si="46"/>
        <v/>
      </c>
      <c r="Y124" s="3" t="str">
        <f t="shared" si="47"/>
        <v/>
      </c>
      <c r="Z124" s="3" t="str">
        <f t="shared" si="48"/>
        <v/>
      </c>
      <c r="AA124" s="3"/>
      <c r="AB124" s="3"/>
      <c r="AC124" s="3"/>
      <c r="AD124" s="3"/>
      <c r="AE124" s="3"/>
      <c r="AF124" s="3"/>
      <c r="AG124" s="3"/>
      <c r="AH124" s="3"/>
      <c r="AI124" s="3"/>
      <c r="AJ124" s="3"/>
    </row>
    <row r="125" spans="3:36" x14ac:dyDescent="0.2">
      <c r="C125">
        <f t="shared" si="50"/>
        <v>69</v>
      </c>
      <c r="D125">
        <f t="shared" si="49"/>
        <v>0</v>
      </c>
      <c r="E125">
        <f t="shared" si="49"/>
        <v>0</v>
      </c>
      <c r="F125">
        <f t="shared" si="49"/>
        <v>0</v>
      </c>
      <c r="G125">
        <f t="shared" si="49"/>
        <v>0</v>
      </c>
      <c r="H125">
        <f t="shared" si="49"/>
        <v>0</v>
      </c>
      <c r="P125">
        <f t="shared" si="51"/>
        <v>69</v>
      </c>
      <c r="Q125" s="3" t="str">
        <f t="shared" si="39"/>
        <v/>
      </c>
      <c r="R125" s="3" t="str">
        <f t="shared" si="40"/>
        <v/>
      </c>
      <c r="S125" s="3" t="str">
        <f t="shared" si="41"/>
        <v/>
      </c>
      <c r="T125" s="3" t="str">
        <f t="shared" si="42"/>
        <v/>
      </c>
      <c r="U125" s="3" t="str">
        <f t="shared" si="43"/>
        <v/>
      </c>
      <c r="V125" s="3" t="str">
        <f t="shared" si="44"/>
        <v/>
      </c>
      <c r="W125" s="3" t="str">
        <f t="shared" si="45"/>
        <v/>
      </c>
      <c r="X125" s="3" t="str">
        <f t="shared" si="46"/>
        <v/>
      </c>
      <c r="Y125" s="3" t="str">
        <f t="shared" si="47"/>
        <v/>
      </c>
      <c r="Z125" s="3" t="str">
        <f t="shared" si="48"/>
        <v/>
      </c>
      <c r="AA125" s="3"/>
      <c r="AB125" s="3"/>
      <c r="AC125" s="3"/>
      <c r="AD125" s="3"/>
      <c r="AE125" s="3"/>
      <c r="AF125" s="3"/>
      <c r="AG125" s="3"/>
      <c r="AH125" s="3"/>
      <c r="AI125" s="3"/>
      <c r="AJ125" s="3"/>
    </row>
    <row r="126" spans="3:36" x14ac:dyDescent="0.2">
      <c r="C126">
        <f t="shared" si="50"/>
        <v>70</v>
      </c>
      <c r="D126">
        <f t="shared" si="49"/>
        <v>0</v>
      </c>
      <c r="E126">
        <f t="shared" si="49"/>
        <v>0</v>
      </c>
      <c r="F126">
        <f t="shared" si="49"/>
        <v>0</v>
      </c>
      <c r="G126">
        <f t="shared" si="49"/>
        <v>0</v>
      </c>
      <c r="H126">
        <f t="shared" si="49"/>
        <v>0</v>
      </c>
      <c r="P126">
        <f t="shared" si="51"/>
        <v>70</v>
      </c>
      <c r="Q126" s="3" t="str">
        <f t="shared" si="39"/>
        <v/>
      </c>
      <c r="R126" s="3" t="str">
        <f t="shared" si="40"/>
        <v/>
      </c>
      <c r="S126" s="3" t="str">
        <f t="shared" si="41"/>
        <v/>
      </c>
      <c r="T126" s="3" t="str">
        <f t="shared" si="42"/>
        <v/>
      </c>
      <c r="U126" s="3" t="str">
        <f t="shared" si="43"/>
        <v/>
      </c>
      <c r="V126" s="3" t="str">
        <f t="shared" si="44"/>
        <v/>
      </c>
      <c r="W126" s="3" t="str">
        <f t="shared" si="45"/>
        <v/>
      </c>
      <c r="X126" s="3" t="str">
        <f t="shared" si="46"/>
        <v/>
      </c>
      <c r="Y126" s="3" t="str">
        <f t="shared" si="47"/>
        <v/>
      </c>
      <c r="Z126" s="3" t="str">
        <f t="shared" si="48"/>
        <v/>
      </c>
      <c r="AA126" s="3"/>
      <c r="AB126" s="3"/>
      <c r="AC126" s="3"/>
      <c r="AD126" s="3"/>
      <c r="AE126" s="3"/>
      <c r="AF126" s="3"/>
      <c r="AG126" s="3"/>
      <c r="AH126" s="3"/>
      <c r="AI126" s="3"/>
      <c r="AJ126" s="3"/>
    </row>
    <row r="127" spans="3:36" x14ac:dyDescent="0.2">
      <c r="C127">
        <f t="shared" si="50"/>
        <v>71</v>
      </c>
      <c r="D127">
        <f t="shared" si="49"/>
        <v>0</v>
      </c>
      <c r="E127">
        <f t="shared" si="49"/>
        <v>0</v>
      </c>
      <c r="F127">
        <f t="shared" si="49"/>
        <v>0</v>
      </c>
      <c r="G127">
        <f t="shared" si="49"/>
        <v>0</v>
      </c>
      <c r="H127">
        <f t="shared" si="49"/>
        <v>0</v>
      </c>
      <c r="P127">
        <f t="shared" si="51"/>
        <v>71</v>
      </c>
      <c r="Q127" s="3" t="str">
        <f t="shared" si="39"/>
        <v/>
      </c>
      <c r="R127" s="3" t="str">
        <f t="shared" si="40"/>
        <v/>
      </c>
      <c r="S127" s="3" t="str">
        <f t="shared" si="41"/>
        <v/>
      </c>
      <c r="T127" s="3" t="str">
        <f t="shared" si="42"/>
        <v/>
      </c>
      <c r="U127" s="3" t="str">
        <f t="shared" si="43"/>
        <v/>
      </c>
      <c r="V127" s="3" t="str">
        <f t="shared" si="44"/>
        <v/>
      </c>
      <c r="W127" s="3" t="str">
        <f t="shared" si="45"/>
        <v/>
      </c>
      <c r="X127" s="3" t="str">
        <f t="shared" si="46"/>
        <v/>
      </c>
      <c r="Y127" s="3" t="str">
        <f t="shared" si="47"/>
        <v/>
      </c>
      <c r="Z127" s="3" t="str">
        <f t="shared" si="48"/>
        <v/>
      </c>
      <c r="AA127" s="3"/>
      <c r="AB127" s="3"/>
      <c r="AC127" s="3"/>
      <c r="AD127" s="3"/>
      <c r="AE127" s="3"/>
      <c r="AF127" s="3"/>
      <c r="AG127" s="3"/>
      <c r="AH127" s="3"/>
      <c r="AI127" s="3"/>
      <c r="AJ127" s="3"/>
    </row>
    <row r="128" spans="3:36" x14ac:dyDescent="0.2">
      <c r="C128">
        <f t="shared" si="50"/>
        <v>72</v>
      </c>
      <c r="P128">
        <f t="shared" si="51"/>
        <v>72</v>
      </c>
      <c r="Q128" s="3" t="str">
        <f t="shared" si="39"/>
        <v/>
      </c>
      <c r="R128" s="3" t="str">
        <f t="shared" si="40"/>
        <v/>
      </c>
      <c r="S128" s="3" t="str">
        <f t="shared" si="41"/>
        <v/>
      </c>
      <c r="T128" s="3" t="str">
        <f t="shared" si="42"/>
        <v/>
      </c>
      <c r="U128" s="3" t="str">
        <f t="shared" si="43"/>
        <v/>
      </c>
      <c r="V128" s="3" t="str">
        <f t="shared" si="44"/>
        <v/>
      </c>
      <c r="W128" s="3" t="str">
        <f t="shared" si="45"/>
        <v/>
      </c>
      <c r="X128" s="3" t="str">
        <f t="shared" si="46"/>
        <v/>
      </c>
      <c r="Y128" s="3" t="str">
        <f t="shared" si="47"/>
        <v/>
      </c>
      <c r="Z128" s="3" t="str">
        <f t="shared" si="48"/>
        <v/>
      </c>
      <c r="AA128" s="3"/>
      <c r="AB128" s="3"/>
      <c r="AC128" s="3"/>
      <c r="AD128" s="3"/>
      <c r="AE128" s="3"/>
      <c r="AF128" s="3"/>
      <c r="AG128" s="3"/>
      <c r="AH128" s="3"/>
      <c r="AI128" s="3"/>
      <c r="AJ128" s="3"/>
    </row>
    <row r="129" spans="3:36" x14ac:dyDescent="0.2">
      <c r="C129">
        <f t="shared" si="50"/>
        <v>73</v>
      </c>
      <c r="P129">
        <f t="shared" si="51"/>
        <v>73</v>
      </c>
      <c r="Q129" s="3" t="str">
        <f t="shared" si="39"/>
        <v/>
      </c>
      <c r="R129" s="3" t="str">
        <f t="shared" si="40"/>
        <v/>
      </c>
      <c r="S129" s="3" t="str">
        <f t="shared" si="41"/>
        <v/>
      </c>
      <c r="T129" s="3" t="str">
        <f t="shared" si="42"/>
        <v/>
      </c>
      <c r="U129" s="3" t="str">
        <f t="shared" si="43"/>
        <v/>
      </c>
      <c r="V129" s="3" t="str">
        <f t="shared" si="44"/>
        <v/>
      </c>
      <c r="W129" s="3" t="str">
        <f t="shared" si="45"/>
        <v/>
      </c>
      <c r="X129" s="3" t="str">
        <f t="shared" si="46"/>
        <v/>
      </c>
      <c r="Y129" s="3" t="str">
        <f t="shared" si="47"/>
        <v/>
      </c>
      <c r="Z129" s="3" t="str">
        <f t="shared" si="48"/>
        <v/>
      </c>
      <c r="AA129" s="3"/>
      <c r="AB129" s="3"/>
      <c r="AC129" s="3"/>
      <c r="AD129" s="3"/>
      <c r="AE129" s="3"/>
      <c r="AF129" s="3"/>
      <c r="AG129" s="3"/>
      <c r="AH129" s="3"/>
      <c r="AI129" s="3"/>
      <c r="AJ129" s="3"/>
    </row>
    <row r="130" spans="3:36" x14ac:dyDescent="0.2">
      <c r="C130">
        <f t="shared" si="50"/>
        <v>74</v>
      </c>
      <c r="P130">
        <f t="shared" si="51"/>
        <v>74</v>
      </c>
      <c r="Q130" s="3" t="str">
        <f t="shared" si="39"/>
        <v/>
      </c>
      <c r="R130" s="3" t="str">
        <f t="shared" si="40"/>
        <v/>
      </c>
      <c r="S130" s="3" t="str">
        <f t="shared" si="41"/>
        <v/>
      </c>
      <c r="T130" s="3" t="str">
        <f t="shared" si="42"/>
        <v/>
      </c>
      <c r="U130" s="3" t="str">
        <f t="shared" si="43"/>
        <v/>
      </c>
      <c r="V130" s="3" t="str">
        <f t="shared" si="44"/>
        <v/>
      </c>
      <c r="W130" s="3" t="str">
        <f t="shared" si="45"/>
        <v/>
      </c>
      <c r="X130" s="3" t="str">
        <f t="shared" si="46"/>
        <v/>
      </c>
      <c r="Y130" s="3" t="str">
        <f t="shared" si="47"/>
        <v/>
      </c>
      <c r="Z130" s="3" t="str">
        <f t="shared" si="48"/>
        <v/>
      </c>
      <c r="AA130" s="3"/>
      <c r="AB130" s="3"/>
      <c r="AC130" s="3"/>
      <c r="AD130" s="3"/>
      <c r="AE130" s="3"/>
      <c r="AF130" s="3"/>
      <c r="AG130" s="3"/>
      <c r="AH130" s="3"/>
      <c r="AI130" s="3"/>
      <c r="AJ130" s="3"/>
    </row>
    <row r="131" spans="3:36" x14ac:dyDescent="0.2">
      <c r="C131">
        <f t="shared" si="50"/>
        <v>75</v>
      </c>
      <c r="P131">
        <f t="shared" si="51"/>
        <v>75</v>
      </c>
      <c r="Q131" s="3" t="str">
        <f t="shared" si="39"/>
        <v/>
      </c>
      <c r="R131" s="3" t="str">
        <f t="shared" si="40"/>
        <v/>
      </c>
      <c r="S131" s="3" t="str">
        <f t="shared" si="41"/>
        <v/>
      </c>
      <c r="T131" s="3" t="str">
        <f t="shared" si="42"/>
        <v/>
      </c>
      <c r="U131" s="3" t="str">
        <f t="shared" si="43"/>
        <v/>
      </c>
      <c r="V131" s="3" t="str">
        <f t="shared" si="44"/>
        <v/>
      </c>
      <c r="W131" s="3" t="str">
        <f t="shared" si="45"/>
        <v/>
      </c>
      <c r="X131" s="3" t="str">
        <f t="shared" si="46"/>
        <v/>
      </c>
      <c r="Y131" s="3" t="str">
        <f t="shared" si="47"/>
        <v/>
      </c>
      <c r="Z131" s="3" t="str">
        <f t="shared" si="48"/>
        <v/>
      </c>
      <c r="AA131" s="3"/>
      <c r="AB131" s="3"/>
      <c r="AC131" s="3"/>
      <c r="AD131" s="3"/>
      <c r="AE131" s="3"/>
      <c r="AF131" s="3"/>
      <c r="AG131" s="3"/>
      <c r="AH131" s="3"/>
      <c r="AI131" s="3"/>
      <c r="AJ131" s="3"/>
    </row>
    <row r="132" spans="3:36" x14ac:dyDescent="0.2">
      <c r="C132">
        <f t="shared" si="50"/>
        <v>76</v>
      </c>
      <c r="P132">
        <f t="shared" si="51"/>
        <v>76</v>
      </c>
      <c r="Q132" s="3" t="str">
        <f t="shared" si="39"/>
        <v/>
      </c>
      <c r="R132" s="3" t="str">
        <f t="shared" si="40"/>
        <v/>
      </c>
      <c r="S132" s="3" t="str">
        <f t="shared" si="41"/>
        <v/>
      </c>
      <c r="T132" s="3" t="str">
        <f t="shared" si="42"/>
        <v/>
      </c>
      <c r="U132" s="3" t="str">
        <f t="shared" si="43"/>
        <v/>
      </c>
      <c r="V132" s="3" t="str">
        <f t="shared" si="44"/>
        <v/>
      </c>
      <c r="W132" s="3" t="str">
        <f t="shared" si="45"/>
        <v/>
      </c>
      <c r="X132" s="3" t="str">
        <f t="shared" si="46"/>
        <v/>
      </c>
      <c r="Y132" s="3" t="str">
        <f t="shared" si="47"/>
        <v/>
      </c>
      <c r="Z132" s="3" t="str">
        <f t="shared" si="48"/>
        <v/>
      </c>
      <c r="AA132" s="3"/>
      <c r="AB132" s="3"/>
      <c r="AC132" s="3"/>
      <c r="AD132" s="3"/>
      <c r="AE132" s="3"/>
      <c r="AF132" s="3"/>
      <c r="AG132" s="3"/>
      <c r="AH132" s="3"/>
      <c r="AI132" s="3"/>
      <c r="AJ132" s="3"/>
    </row>
    <row r="133" spans="3:36" x14ac:dyDescent="0.2">
      <c r="C133">
        <f t="shared" si="50"/>
        <v>77</v>
      </c>
      <c r="P133">
        <f t="shared" si="51"/>
        <v>77</v>
      </c>
      <c r="Q133" s="3" t="str">
        <f t="shared" si="39"/>
        <v/>
      </c>
      <c r="R133" s="3" t="str">
        <f t="shared" si="40"/>
        <v/>
      </c>
      <c r="S133" s="3" t="str">
        <f t="shared" si="41"/>
        <v/>
      </c>
      <c r="T133" s="3" t="str">
        <f t="shared" si="42"/>
        <v/>
      </c>
      <c r="U133" s="3" t="str">
        <f t="shared" si="43"/>
        <v/>
      </c>
      <c r="V133" s="3" t="str">
        <f t="shared" si="44"/>
        <v/>
      </c>
      <c r="W133" s="3" t="str">
        <f t="shared" si="45"/>
        <v/>
      </c>
      <c r="X133" s="3" t="str">
        <f t="shared" si="46"/>
        <v/>
      </c>
      <c r="Y133" s="3" t="str">
        <f t="shared" si="47"/>
        <v/>
      </c>
      <c r="Z133" s="3" t="str">
        <f t="shared" si="48"/>
        <v/>
      </c>
      <c r="AA133" s="3"/>
      <c r="AB133" s="3"/>
      <c r="AC133" s="3"/>
      <c r="AD133" s="3"/>
      <c r="AE133" s="3"/>
      <c r="AF133" s="3"/>
      <c r="AG133" s="3"/>
      <c r="AH133" s="3"/>
      <c r="AI133" s="3"/>
      <c r="AJ133" s="3"/>
    </row>
    <row r="134" spans="3:36" x14ac:dyDescent="0.2">
      <c r="C134">
        <f t="shared" si="50"/>
        <v>78</v>
      </c>
      <c r="P134">
        <f t="shared" si="51"/>
        <v>78</v>
      </c>
      <c r="Q134" s="3" t="str">
        <f t="shared" si="39"/>
        <v/>
      </c>
      <c r="R134" s="3" t="str">
        <f t="shared" si="40"/>
        <v/>
      </c>
      <c r="S134" s="3" t="str">
        <f t="shared" si="41"/>
        <v/>
      </c>
      <c r="T134" s="3" t="str">
        <f t="shared" si="42"/>
        <v/>
      </c>
      <c r="U134" s="3" t="str">
        <f t="shared" si="43"/>
        <v/>
      </c>
      <c r="V134" s="3" t="str">
        <f t="shared" si="44"/>
        <v/>
      </c>
      <c r="W134" s="3" t="str">
        <f t="shared" si="45"/>
        <v/>
      </c>
      <c r="X134" s="3" t="str">
        <f t="shared" si="46"/>
        <v/>
      </c>
      <c r="Y134" s="3" t="str">
        <f t="shared" si="47"/>
        <v/>
      </c>
      <c r="Z134" s="3" t="str">
        <f t="shared" si="48"/>
        <v/>
      </c>
      <c r="AA134" s="3"/>
      <c r="AB134" s="3"/>
      <c r="AC134" s="3"/>
      <c r="AD134" s="3"/>
      <c r="AE134" s="3"/>
      <c r="AF134" s="3"/>
      <c r="AG134" s="3"/>
      <c r="AH134" s="3"/>
      <c r="AI134" s="3"/>
      <c r="AJ134" s="3"/>
    </row>
    <row r="135" spans="3:36" x14ac:dyDescent="0.2">
      <c r="C135">
        <f t="shared" si="50"/>
        <v>79</v>
      </c>
      <c r="P135">
        <f t="shared" si="51"/>
        <v>79</v>
      </c>
      <c r="Q135" s="3" t="str">
        <f t="shared" si="39"/>
        <v/>
      </c>
      <c r="R135" s="3" t="str">
        <f t="shared" si="40"/>
        <v/>
      </c>
      <c r="S135" s="3" t="str">
        <f t="shared" si="41"/>
        <v/>
      </c>
      <c r="T135" s="3" t="str">
        <f t="shared" si="42"/>
        <v/>
      </c>
      <c r="U135" s="3" t="str">
        <f t="shared" si="43"/>
        <v/>
      </c>
      <c r="V135" s="3" t="str">
        <f t="shared" si="44"/>
        <v/>
      </c>
      <c r="W135" s="3" t="str">
        <f t="shared" si="45"/>
        <v/>
      </c>
      <c r="X135" s="3" t="str">
        <f t="shared" si="46"/>
        <v/>
      </c>
      <c r="Y135" s="3" t="str">
        <f t="shared" si="47"/>
        <v/>
      </c>
      <c r="Z135" s="3" t="str">
        <f t="shared" si="48"/>
        <v/>
      </c>
      <c r="AA135" s="3"/>
      <c r="AB135" s="3"/>
      <c r="AC135" s="3"/>
      <c r="AD135" s="3"/>
      <c r="AE135" s="3"/>
      <c r="AF135" s="3"/>
      <c r="AG135" s="3"/>
      <c r="AH135" s="3"/>
      <c r="AI135" s="3"/>
      <c r="AJ135" s="3"/>
    </row>
    <row r="136" spans="3:36" x14ac:dyDescent="0.2">
      <c r="C136">
        <f t="shared" si="50"/>
        <v>80</v>
      </c>
      <c r="P136">
        <f t="shared" si="51"/>
        <v>80</v>
      </c>
      <c r="Q136" s="3" t="str">
        <f t="shared" si="39"/>
        <v/>
      </c>
      <c r="R136" s="3" t="str">
        <f t="shared" si="40"/>
        <v/>
      </c>
      <c r="S136" s="3" t="str">
        <f t="shared" si="41"/>
        <v/>
      </c>
      <c r="T136" s="3" t="str">
        <f t="shared" si="42"/>
        <v/>
      </c>
      <c r="U136" s="3" t="str">
        <f t="shared" si="43"/>
        <v/>
      </c>
      <c r="V136" s="3" t="str">
        <f t="shared" si="44"/>
        <v/>
      </c>
      <c r="W136" s="3" t="str">
        <f t="shared" si="45"/>
        <v/>
      </c>
      <c r="X136" s="3" t="str">
        <f t="shared" si="46"/>
        <v/>
      </c>
      <c r="Y136" s="3" t="str">
        <f t="shared" si="47"/>
        <v/>
      </c>
      <c r="Z136" s="3" t="str">
        <f t="shared" si="48"/>
        <v/>
      </c>
      <c r="AA136" s="3"/>
      <c r="AB136" s="3"/>
      <c r="AC136" s="3"/>
      <c r="AD136" s="3"/>
      <c r="AE136" s="3"/>
      <c r="AF136" s="3"/>
      <c r="AG136" s="3"/>
      <c r="AH136" s="3"/>
      <c r="AI136" s="3"/>
      <c r="AJ136" s="3"/>
    </row>
    <row r="137" spans="3:36" x14ac:dyDescent="0.2">
      <c r="C137">
        <f t="shared" si="50"/>
        <v>81</v>
      </c>
      <c r="P137">
        <f t="shared" si="51"/>
        <v>81</v>
      </c>
      <c r="Q137" s="3" t="str">
        <f t="shared" si="39"/>
        <v/>
      </c>
      <c r="R137" s="3" t="str">
        <f t="shared" si="40"/>
        <v/>
      </c>
      <c r="S137" s="3" t="str">
        <f t="shared" si="41"/>
        <v/>
      </c>
      <c r="T137" s="3" t="str">
        <f t="shared" si="42"/>
        <v/>
      </c>
      <c r="U137" s="3" t="str">
        <f t="shared" si="43"/>
        <v/>
      </c>
      <c r="V137" s="3" t="str">
        <f t="shared" si="44"/>
        <v/>
      </c>
      <c r="W137" s="3" t="str">
        <f t="shared" si="45"/>
        <v/>
      </c>
      <c r="X137" s="3" t="str">
        <f t="shared" si="46"/>
        <v/>
      </c>
      <c r="Y137" s="3" t="str">
        <f t="shared" si="47"/>
        <v/>
      </c>
      <c r="Z137" s="3" t="str">
        <f t="shared" si="48"/>
        <v/>
      </c>
      <c r="AA137" s="3"/>
      <c r="AB137" s="3"/>
      <c r="AC137" s="3"/>
      <c r="AD137" s="3"/>
      <c r="AE137" s="3"/>
      <c r="AF137" s="3"/>
      <c r="AG137" s="3"/>
      <c r="AH137" s="3"/>
      <c r="AI137" s="3"/>
      <c r="AJ137" s="3"/>
    </row>
    <row r="138" spans="3:36" x14ac:dyDescent="0.2">
      <c r="C138">
        <f t="shared" si="50"/>
        <v>82</v>
      </c>
      <c r="P138">
        <f t="shared" si="51"/>
        <v>82</v>
      </c>
      <c r="Q138" s="3" t="str">
        <f t="shared" si="39"/>
        <v/>
      </c>
      <c r="R138" s="3" t="str">
        <f t="shared" si="40"/>
        <v/>
      </c>
      <c r="S138" s="3" t="str">
        <f t="shared" si="41"/>
        <v/>
      </c>
      <c r="T138" s="3" t="str">
        <f t="shared" si="42"/>
        <v/>
      </c>
      <c r="U138" s="3" t="str">
        <f t="shared" si="43"/>
        <v/>
      </c>
      <c r="V138" s="3" t="str">
        <f t="shared" si="44"/>
        <v/>
      </c>
      <c r="W138" s="3" t="str">
        <f t="shared" si="45"/>
        <v/>
      </c>
      <c r="X138" s="3" t="str">
        <f t="shared" si="46"/>
        <v/>
      </c>
      <c r="Y138" s="3" t="str">
        <f t="shared" si="47"/>
        <v/>
      </c>
      <c r="Z138" s="3" t="str">
        <f t="shared" si="48"/>
        <v/>
      </c>
      <c r="AA138" s="3"/>
      <c r="AB138" s="3"/>
      <c r="AC138" s="3"/>
      <c r="AD138" s="3"/>
      <c r="AE138" s="3"/>
      <c r="AF138" s="3"/>
      <c r="AG138" s="3"/>
      <c r="AH138" s="3"/>
      <c r="AI138" s="3"/>
      <c r="AJ138" s="3"/>
    </row>
    <row r="139" spans="3:36" x14ac:dyDescent="0.2">
      <c r="C139">
        <f t="shared" si="50"/>
        <v>83</v>
      </c>
      <c r="P139">
        <f t="shared" si="51"/>
        <v>83</v>
      </c>
      <c r="Q139" s="3" t="str">
        <f t="shared" si="39"/>
        <v/>
      </c>
      <c r="R139" s="3" t="str">
        <f t="shared" si="40"/>
        <v/>
      </c>
      <c r="S139" s="3" t="str">
        <f t="shared" si="41"/>
        <v/>
      </c>
      <c r="T139" s="3" t="str">
        <f t="shared" si="42"/>
        <v/>
      </c>
      <c r="U139" s="3" t="str">
        <f t="shared" si="43"/>
        <v/>
      </c>
      <c r="V139" s="3" t="str">
        <f t="shared" si="44"/>
        <v/>
      </c>
      <c r="W139" s="3" t="str">
        <f t="shared" si="45"/>
        <v/>
      </c>
      <c r="X139" s="3" t="str">
        <f t="shared" si="46"/>
        <v/>
      </c>
      <c r="Y139" s="3" t="str">
        <f t="shared" si="47"/>
        <v/>
      </c>
      <c r="Z139" s="3" t="str">
        <f t="shared" si="48"/>
        <v/>
      </c>
      <c r="AA139" s="3"/>
      <c r="AB139" s="3"/>
      <c r="AC139" s="3"/>
      <c r="AD139" s="3"/>
      <c r="AE139" s="3"/>
      <c r="AF139" s="3"/>
      <c r="AG139" s="3"/>
      <c r="AH139" s="3"/>
      <c r="AI139" s="3"/>
      <c r="AJ139" s="3"/>
    </row>
    <row r="140" spans="3:36" x14ac:dyDescent="0.2">
      <c r="C140">
        <f t="shared" si="50"/>
        <v>84</v>
      </c>
      <c r="P140">
        <f t="shared" si="51"/>
        <v>84</v>
      </c>
      <c r="Q140" s="3" t="str">
        <f t="shared" si="39"/>
        <v/>
      </c>
      <c r="R140" s="3" t="str">
        <f t="shared" si="40"/>
        <v/>
      </c>
      <c r="S140" s="3" t="str">
        <f t="shared" si="41"/>
        <v/>
      </c>
      <c r="T140" s="3" t="str">
        <f t="shared" si="42"/>
        <v/>
      </c>
      <c r="U140" s="3" t="str">
        <f t="shared" si="43"/>
        <v/>
      </c>
      <c r="V140" s="3" t="str">
        <f t="shared" si="44"/>
        <v/>
      </c>
      <c r="W140" s="3" t="str">
        <f t="shared" si="45"/>
        <v/>
      </c>
      <c r="X140" s="3" t="str">
        <f t="shared" si="46"/>
        <v/>
      </c>
      <c r="Y140" s="3" t="str">
        <f t="shared" si="47"/>
        <v/>
      </c>
      <c r="Z140" s="3" t="str">
        <f t="shared" si="48"/>
        <v/>
      </c>
      <c r="AA140" s="3"/>
      <c r="AB140" s="3"/>
      <c r="AC140" s="3"/>
      <c r="AD140" s="3"/>
      <c r="AE140" s="3"/>
      <c r="AF140" s="3"/>
      <c r="AG140" s="3"/>
      <c r="AH140" s="3"/>
      <c r="AI140" s="3"/>
      <c r="AJ140" s="3"/>
    </row>
    <row r="141" spans="3:36" x14ac:dyDescent="0.2">
      <c r="C141">
        <f t="shared" si="50"/>
        <v>85</v>
      </c>
      <c r="P141">
        <f t="shared" si="51"/>
        <v>85</v>
      </c>
      <c r="Q141" s="3" t="str">
        <f t="shared" si="39"/>
        <v/>
      </c>
      <c r="R141" s="3" t="str">
        <f t="shared" si="40"/>
        <v/>
      </c>
      <c r="S141" s="3" t="str">
        <f t="shared" si="41"/>
        <v/>
      </c>
      <c r="T141" s="3" t="str">
        <f t="shared" si="42"/>
        <v/>
      </c>
      <c r="U141" s="3" t="str">
        <f t="shared" si="43"/>
        <v/>
      </c>
      <c r="V141" s="3" t="str">
        <f t="shared" si="44"/>
        <v/>
      </c>
      <c r="W141" s="3" t="str">
        <f t="shared" si="45"/>
        <v/>
      </c>
      <c r="X141" s="3" t="str">
        <f t="shared" si="46"/>
        <v/>
      </c>
      <c r="Y141" s="3" t="str">
        <f t="shared" si="47"/>
        <v/>
      </c>
      <c r="Z141" s="3" t="str">
        <f t="shared" si="48"/>
        <v/>
      </c>
      <c r="AA141" s="3"/>
      <c r="AB141" s="3"/>
      <c r="AC141" s="3"/>
      <c r="AD141" s="3"/>
      <c r="AE141" s="3"/>
      <c r="AF141" s="3"/>
      <c r="AG141" s="3"/>
      <c r="AH141" s="3"/>
      <c r="AI141" s="3"/>
      <c r="AJ141" s="3"/>
    </row>
    <row r="142" spans="3:36" x14ac:dyDescent="0.2">
      <c r="C142">
        <f t="shared" si="50"/>
        <v>86</v>
      </c>
      <c r="P142">
        <f t="shared" si="51"/>
        <v>86</v>
      </c>
      <c r="Q142" s="3" t="str">
        <f t="shared" si="39"/>
        <v/>
      </c>
      <c r="R142" s="3" t="str">
        <f t="shared" si="40"/>
        <v/>
      </c>
      <c r="S142" s="3" t="str">
        <f t="shared" si="41"/>
        <v/>
      </c>
      <c r="T142" s="3" t="str">
        <f t="shared" si="42"/>
        <v/>
      </c>
      <c r="U142" s="3" t="str">
        <f t="shared" si="43"/>
        <v/>
      </c>
      <c r="V142" s="3" t="str">
        <f t="shared" si="44"/>
        <v/>
      </c>
      <c r="W142" s="3" t="str">
        <f t="shared" si="45"/>
        <v/>
      </c>
      <c r="X142" s="3" t="str">
        <f t="shared" si="46"/>
        <v/>
      </c>
      <c r="Y142" s="3" t="str">
        <f t="shared" si="47"/>
        <v/>
      </c>
      <c r="Z142" s="3" t="str">
        <f t="shared" si="48"/>
        <v/>
      </c>
      <c r="AA142" s="3"/>
      <c r="AB142" s="3"/>
      <c r="AC142" s="3"/>
      <c r="AD142" s="3"/>
      <c r="AE142" s="3"/>
      <c r="AF142" s="3"/>
      <c r="AG142" s="3"/>
      <c r="AH142" s="3"/>
      <c r="AI142" s="3"/>
      <c r="AJ142" s="3"/>
    </row>
    <row r="143" spans="3:36" x14ac:dyDescent="0.2">
      <c r="C143">
        <f t="shared" si="50"/>
        <v>87</v>
      </c>
      <c r="P143">
        <f t="shared" si="51"/>
        <v>87</v>
      </c>
      <c r="Q143" s="3" t="str">
        <f t="shared" si="39"/>
        <v/>
      </c>
      <c r="R143" s="3" t="str">
        <f t="shared" si="40"/>
        <v/>
      </c>
      <c r="S143" s="3" t="str">
        <f t="shared" si="41"/>
        <v/>
      </c>
      <c r="T143" s="3" t="str">
        <f t="shared" si="42"/>
        <v/>
      </c>
      <c r="U143" s="3" t="str">
        <f t="shared" si="43"/>
        <v/>
      </c>
      <c r="V143" s="3" t="str">
        <f t="shared" si="44"/>
        <v/>
      </c>
      <c r="W143" s="3" t="str">
        <f t="shared" si="45"/>
        <v/>
      </c>
      <c r="X143" s="3" t="str">
        <f t="shared" si="46"/>
        <v/>
      </c>
      <c r="Y143" s="3" t="str">
        <f t="shared" si="47"/>
        <v/>
      </c>
      <c r="Z143" s="3" t="str">
        <f t="shared" si="48"/>
        <v/>
      </c>
      <c r="AA143" s="3"/>
      <c r="AB143" s="3"/>
      <c r="AC143" s="3"/>
      <c r="AD143" s="3"/>
      <c r="AE143" s="3"/>
      <c r="AF143" s="3"/>
      <c r="AG143" s="3"/>
      <c r="AH143" s="3"/>
      <c r="AI143" s="3"/>
      <c r="AJ143" s="3"/>
    </row>
    <row r="144" spans="3:36" x14ac:dyDescent="0.2">
      <c r="C144">
        <f t="shared" si="50"/>
        <v>88</v>
      </c>
      <c r="P144">
        <f t="shared" si="51"/>
        <v>88</v>
      </c>
      <c r="Q144" s="3" t="str">
        <f t="shared" si="39"/>
        <v/>
      </c>
      <c r="R144" s="3" t="str">
        <f t="shared" si="40"/>
        <v/>
      </c>
      <c r="S144" s="3" t="str">
        <f t="shared" si="41"/>
        <v/>
      </c>
      <c r="T144" s="3" t="str">
        <f t="shared" si="42"/>
        <v/>
      </c>
      <c r="U144" s="3" t="str">
        <f t="shared" si="43"/>
        <v/>
      </c>
      <c r="V144" s="3" t="str">
        <f t="shared" si="44"/>
        <v/>
      </c>
      <c r="W144" s="3" t="str">
        <f t="shared" si="45"/>
        <v/>
      </c>
      <c r="X144" s="3" t="str">
        <f t="shared" si="46"/>
        <v/>
      </c>
      <c r="Y144" s="3" t="str">
        <f t="shared" si="47"/>
        <v/>
      </c>
      <c r="Z144" s="3" t="str">
        <f t="shared" si="48"/>
        <v/>
      </c>
      <c r="AA144" s="3"/>
      <c r="AB144" s="3"/>
      <c r="AC144" s="3"/>
      <c r="AD144" s="3"/>
      <c r="AE144" s="3"/>
      <c r="AF144" s="3"/>
      <c r="AG144" s="3"/>
      <c r="AH144" s="3"/>
      <c r="AI144" s="3"/>
      <c r="AJ144" s="3"/>
    </row>
    <row r="145" spans="3:36" x14ac:dyDescent="0.2">
      <c r="C145">
        <f t="shared" si="50"/>
        <v>89</v>
      </c>
      <c r="P145">
        <f t="shared" si="51"/>
        <v>89</v>
      </c>
      <c r="Q145" s="3" t="str">
        <f t="shared" si="39"/>
        <v/>
      </c>
      <c r="R145" s="3" t="str">
        <f t="shared" si="40"/>
        <v/>
      </c>
      <c r="S145" s="3" t="str">
        <f t="shared" si="41"/>
        <v/>
      </c>
      <c r="T145" s="3" t="str">
        <f t="shared" si="42"/>
        <v/>
      </c>
      <c r="U145" s="3" t="str">
        <f t="shared" si="43"/>
        <v/>
      </c>
      <c r="V145" s="3" t="str">
        <f t="shared" si="44"/>
        <v/>
      </c>
      <c r="W145" s="3" t="str">
        <f t="shared" si="45"/>
        <v/>
      </c>
      <c r="X145" s="3" t="str">
        <f t="shared" si="46"/>
        <v/>
      </c>
      <c r="Y145" s="3" t="str">
        <f t="shared" si="47"/>
        <v/>
      </c>
      <c r="Z145" s="3" t="str">
        <f t="shared" si="48"/>
        <v/>
      </c>
      <c r="AA145" s="3"/>
      <c r="AB145" s="3"/>
      <c r="AC145" s="3"/>
      <c r="AD145" s="3"/>
      <c r="AE145" s="3"/>
      <c r="AF145" s="3"/>
      <c r="AG145" s="3"/>
      <c r="AH145" s="3"/>
      <c r="AI145" s="3"/>
      <c r="AJ145" s="3"/>
    </row>
    <row r="146" spans="3:36" x14ac:dyDescent="0.2">
      <c r="C146">
        <f t="shared" si="50"/>
        <v>90</v>
      </c>
      <c r="P146">
        <f t="shared" si="51"/>
        <v>90</v>
      </c>
      <c r="Q146" s="3" t="str">
        <f t="shared" si="39"/>
        <v/>
      </c>
      <c r="R146" s="3" t="str">
        <f t="shared" si="40"/>
        <v/>
      </c>
      <c r="S146" s="3" t="str">
        <f t="shared" si="41"/>
        <v/>
      </c>
      <c r="T146" s="3" t="str">
        <f t="shared" si="42"/>
        <v/>
      </c>
      <c r="U146" s="3" t="str">
        <f t="shared" si="43"/>
        <v/>
      </c>
      <c r="V146" s="3" t="str">
        <f t="shared" si="44"/>
        <v/>
      </c>
      <c r="W146" s="3" t="str">
        <f t="shared" si="45"/>
        <v/>
      </c>
      <c r="X146" s="3" t="str">
        <f t="shared" si="46"/>
        <v/>
      </c>
      <c r="Y146" s="3" t="str">
        <f t="shared" si="47"/>
        <v/>
      </c>
      <c r="Z146" s="3" t="str">
        <f t="shared" si="48"/>
        <v/>
      </c>
      <c r="AA146" s="3"/>
      <c r="AB146" s="3"/>
      <c r="AC146" s="3"/>
      <c r="AD146" s="3"/>
    </row>
    <row r="147" spans="3:36" x14ac:dyDescent="0.2">
      <c r="C147">
        <f t="shared" si="50"/>
        <v>91</v>
      </c>
      <c r="P147">
        <f t="shared" si="51"/>
        <v>91</v>
      </c>
      <c r="Q147" s="3" t="str">
        <f t="shared" si="39"/>
        <v/>
      </c>
      <c r="R147" s="3" t="str">
        <f t="shared" si="40"/>
        <v/>
      </c>
      <c r="S147" s="3" t="str">
        <f t="shared" si="41"/>
        <v/>
      </c>
      <c r="T147" s="3" t="str">
        <f t="shared" si="42"/>
        <v/>
      </c>
      <c r="U147" s="3" t="str">
        <f t="shared" si="43"/>
        <v/>
      </c>
      <c r="V147" s="3" t="str">
        <f t="shared" si="44"/>
        <v/>
      </c>
      <c r="W147" s="3" t="str">
        <f t="shared" si="45"/>
        <v/>
      </c>
      <c r="X147" s="3" t="str">
        <f t="shared" si="46"/>
        <v/>
      </c>
      <c r="Y147" s="3" t="str">
        <f t="shared" si="47"/>
        <v/>
      </c>
      <c r="Z147" s="3" t="str">
        <f t="shared" si="48"/>
        <v/>
      </c>
      <c r="AA147" s="3"/>
      <c r="AB147" s="3"/>
      <c r="AC147" s="3"/>
      <c r="AD147" s="3"/>
    </row>
    <row r="148" spans="3:36" x14ac:dyDescent="0.2">
      <c r="C148">
        <f t="shared" si="50"/>
        <v>92</v>
      </c>
      <c r="P148">
        <f t="shared" si="51"/>
        <v>92</v>
      </c>
    </row>
    <row r="149" spans="3:36" x14ac:dyDescent="0.2">
      <c r="C149">
        <f t="shared" si="50"/>
        <v>93</v>
      </c>
      <c r="P149">
        <f t="shared" si="51"/>
        <v>93</v>
      </c>
    </row>
    <row r="150" spans="3:36" x14ac:dyDescent="0.2">
      <c r="C150">
        <f t="shared" si="50"/>
        <v>94</v>
      </c>
      <c r="P150">
        <f t="shared" si="51"/>
        <v>94</v>
      </c>
    </row>
    <row r="151" spans="3:36" x14ac:dyDescent="0.2">
      <c r="C151">
        <f t="shared" si="50"/>
        <v>95</v>
      </c>
      <c r="P151">
        <f t="shared" si="51"/>
        <v>95</v>
      </c>
    </row>
    <row r="152" spans="3:36" x14ac:dyDescent="0.2">
      <c r="C152">
        <f t="shared" si="50"/>
        <v>96</v>
      </c>
      <c r="P152">
        <f t="shared" si="51"/>
        <v>96</v>
      </c>
    </row>
    <row r="153" spans="3:36" x14ac:dyDescent="0.2">
      <c r="C153">
        <f t="shared" si="50"/>
        <v>97</v>
      </c>
      <c r="P153">
        <f t="shared" si="51"/>
        <v>97</v>
      </c>
    </row>
    <row r="154" spans="3:36" x14ac:dyDescent="0.2">
      <c r="C154">
        <f t="shared" si="50"/>
        <v>98</v>
      </c>
      <c r="P154">
        <f t="shared" si="51"/>
        <v>98</v>
      </c>
    </row>
    <row r="155" spans="3:36" x14ac:dyDescent="0.2">
      <c r="C155">
        <f t="shared" si="50"/>
        <v>99</v>
      </c>
      <c r="P155">
        <f t="shared" si="51"/>
        <v>99</v>
      </c>
    </row>
    <row r="156" spans="3:36" x14ac:dyDescent="0.2">
      <c r="C156">
        <f t="shared" si="50"/>
        <v>100</v>
      </c>
      <c r="P156">
        <f t="shared" si="51"/>
        <v>100</v>
      </c>
    </row>
  </sheetData>
  <mergeCells count="38">
    <mergeCell ref="F25:L32"/>
    <mergeCell ref="I44:N46"/>
    <mergeCell ref="Q55:R55"/>
    <mergeCell ref="S55:T55"/>
    <mergeCell ref="U55:V55"/>
    <mergeCell ref="I37:N37"/>
    <mergeCell ref="I38:N38"/>
    <mergeCell ref="I39:N39"/>
    <mergeCell ref="I40:N40"/>
    <mergeCell ref="I41:N41"/>
    <mergeCell ref="I43:N43"/>
    <mergeCell ref="B35:C36"/>
    <mergeCell ref="D35:J35"/>
    <mergeCell ref="AA55:AB55"/>
    <mergeCell ref="AC55:AD55"/>
    <mergeCell ref="D56:J56"/>
    <mergeCell ref="W55:X55"/>
    <mergeCell ref="Y55:Z55"/>
    <mergeCell ref="B18:C18"/>
    <mergeCell ref="F18:L18"/>
    <mergeCell ref="F21:L21"/>
    <mergeCell ref="B24:C24"/>
    <mergeCell ref="F24:L24"/>
    <mergeCell ref="F19:L20"/>
    <mergeCell ref="F14:L14"/>
    <mergeCell ref="F15:L15"/>
    <mergeCell ref="F16:L16"/>
    <mergeCell ref="B3:C3"/>
    <mergeCell ref="F3:L3"/>
    <mergeCell ref="F4:L4"/>
    <mergeCell ref="F5:L5"/>
    <mergeCell ref="B8:C8"/>
    <mergeCell ref="F8:L8"/>
    <mergeCell ref="F9:L9"/>
    <mergeCell ref="F10:L10"/>
    <mergeCell ref="F11:L11"/>
    <mergeCell ref="F12:L12"/>
    <mergeCell ref="F13:L13"/>
  </mergeCells>
  <conditionalFormatting sqref="D22">
    <cfRule type="beginsWith" dxfId="7" priority="3" operator="beginsWith" text="OK">
      <formula>LEFT(D22,LEN("OK"))="OK"</formula>
    </cfRule>
    <cfRule type="containsText" dxfId="6" priority="4" operator="containsText" text="Nytt gjett">
      <formula>NOT(ISERROR(SEARCH("Nytt gjett",D22)))</formula>
    </cfRule>
  </conditionalFormatting>
  <conditionalFormatting sqref="E51">
    <cfRule type="beginsWith" dxfId="5" priority="1" operator="beginsWith" text="OK">
      <formula>LEFT(E51,LEN("OK"))="OK"</formula>
    </cfRule>
    <cfRule type="containsText" dxfId="4" priority="2" operator="containsText" text="Nytt gjett">
      <formula>NOT(ISERROR(SEARCH("Nytt gjett",E51)))</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AA975-A2A8-164C-82A2-B17832B5A40C}">
  <dimension ref="B1:AN156"/>
  <sheetViews>
    <sheetView showGridLines="0" topLeftCell="A21" zoomScale="130" zoomScaleNormal="130" workbookViewId="0">
      <selection activeCell="D17" sqref="D17"/>
    </sheetView>
  </sheetViews>
  <sheetFormatPr baseColWidth="10" defaultRowHeight="16" x14ac:dyDescent="0.2"/>
  <cols>
    <col min="2" max="2" width="21.1640625" customWidth="1"/>
    <col min="3" max="3" width="40.83203125" customWidth="1"/>
    <col min="4" max="4" width="15" customWidth="1"/>
    <col min="5" max="7" width="11" bestFit="1" customWidth="1"/>
    <col min="8" max="10" width="11.6640625" bestFit="1" customWidth="1"/>
    <col min="11" max="13" width="13.83203125" bestFit="1" customWidth="1"/>
    <col min="16" max="16" width="13.1640625" customWidth="1"/>
  </cols>
  <sheetData>
    <row r="1" spans="2:15" ht="24" x14ac:dyDescent="0.3">
      <c r="C1" s="82" t="s">
        <v>507</v>
      </c>
    </row>
    <row r="2" spans="2:15" x14ac:dyDescent="0.2">
      <c r="D2" s="12" t="s">
        <v>43</v>
      </c>
      <c r="E2" s="12" t="s">
        <v>14</v>
      </c>
      <c r="F2" s="12" t="s">
        <v>472</v>
      </c>
      <c r="L2" s="241"/>
      <c r="M2" s="241"/>
      <c r="N2" s="241"/>
      <c r="O2" s="241"/>
    </row>
    <row r="3" spans="2:15" x14ac:dyDescent="0.2">
      <c r="B3" s="223" t="s">
        <v>510</v>
      </c>
      <c r="C3" s="224"/>
      <c r="D3" s="100" t="s">
        <v>43</v>
      </c>
      <c r="E3" s="100" t="s">
        <v>14</v>
      </c>
      <c r="F3" s="203" t="s">
        <v>472</v>
      </c>
      <c r="G3" s="203"/>
      <c r="H3" s="203"/>
      <c r="I3" s="203"/>
      <c r="J3" s="203"/>
      <c r="K3" s="203"/>
      <c r="L3" s="203"/>
    </row>
    <row r="4" spans="2:15" x14ac:dyDescent="0.2">
      <c r="B4" s="83" t="s">
        <v>59</v>
      </c>
      <c r="C4" s="84" t="s">
        <v>57</v>
      </c>
      <c r="D4" s="85" t="s">
        <v>10</v>
      </c>
      <c r="E4" s="84"/>
      <c r="F4" s="225"/>
      <c r="G4" s="225"/>
      <c r="H4" s="225"/>
      <c r="I4" s="225"/>
      <c r="J4" s="225"/>
      <c r="K4" s="225"/>
      <c r="L4" s="225"/>
    </row>
    <row r="5" spans="2:15" x14ac:dyDescent="0.2">
      <c r="B5" s="83" t="s">
        <v>59</v>
      </c>
      <c r="C5" s="84" t="s">
        <v>533</v>
      </c>
      <c r="D5" s="86">
        <f>'Geologiske faktorer'!$C$29</f>
        <v>0.5451373625</v>
      </c>
      <c r="E5" s="84" t="s">
        <v>534</v>
      </c>
      <c r="F5" s="242" t="s">
        <v>527</v>
      </c>
      <c r="G5" s="242"/>
      <c r="H5" s="242"/>
      <c r="I5" s="242"/>
      <c r="J5" s="242"/>
      <c r="K5" s="242"/>
      <c r="L5" s="242"/>
    </row>
    <row r="6" spans="2:15" x14ac:dyDescent="0.2">
      <c r="B6" s="81"/>
    </row>
    <row r="7" spans="2:15" x14ac:dyDescent="0.2">
      <c r="B7" s="81"/>
    </row>
    <row r="8" spans="2:15" x14ac:dyDescent="0.2">
      <c r="B8" s="203" t="s">
        <v>511</v>
      </c>
      <c r="C8" s="203"/>
      <c r="D8" s="100" t="s">
        <v>43</v>
      </c>
      <c r="E8" s="100" t="s">
        <v>14</v>
      </c>
      <c r="F8" s="203" t="s">
        <v>472</v>
      </c>
      <c r="G8" s="203"/>
      <c r="H8" s="203"/>
      <c r="I8" s="203"/>
      <c r="J8" s="203"/>
      <c r="K8" s="203"/>
      <c r="L8" s="203"/>
    </row>
    <row r="9" spans="2:15" x14ac:dyDescent="0.2">
      <c r="B9" s="155" t="s">
        <v>59</v>
      </c>
      <c r="C9" s="85" t="s">
        <v>596</v>
      </c>
      <c r="D9" s="87">
        <v>5</v>
      </c>
      <c r="E9" s="85" t="s">
        <v>44</v>
      </c>
      <c r="F9" s="221" t="s">
        <v>523</v>
      </c>
      <c r="G9" s="221"/>
      <c r="H9" s="221"/>
      <c r="I9" s="221"/>
      <c r="J9" s="221"/>
      <c r="K9" s="221"/>
      <c r="L9" s="221"/>
    </row>
    <row r="10" spans="2:15" x14ac:dyDescent="0.2">
      <c r="B10" s="88" t="s">
        <v>68</v>
      </c>
      <c r="C10" s="89" t="s">
        <v>74</v>
      </c>
      <c r="D10" s="90">
        <f>PI()*(D9/2)^2</f>
        <v>19.634954084936208</v>
      </c>
      <c r="E10" s="89" t="s">
        <v>67</v>
      </c>
      <c r="F10" s="222" t="s">
        <v>522</v>
      </c>
      <c r="G10" s="222"/>
      <c r="H10" s="222"/>
      <c r="I10" s="222"/>
      <c r="J10" s="222"/>
      <c r="K10" s="222"/>
      <c r="L10" s="222"/>
    </row>
    <row r="11" spans="2:15" x14ac:dyDescent="0.2">
      <c r="B11" s="83" t="s">
        <v>59</v>
      </c>
      <c r="C11" s="84" t="s">
        <v>509</v>
      </c>
      <c r="D11" s="87">
        <v>20</v>
      </c>
      <c r="E11" s="85" t="s">
        <v>42</v>
      </c>
      <c r="F11" s="221" t="s">
        <v>71</v>
      </c>
      <c r="G11" s="221"/>
      <c r="H11" s="221"/>
      <c r="I11" s="221"/>
      <c r="J11" s="221"/>
      <c r="K11" s="221"/>
      <c r="L11" s="221"/>
    </row>
    <row r="12" spans="2:15" x14ac:dyDescent="0.2">
      <c r="B12" s="83" t="s">
        <v>59</v>
      </c>
      <c r="C12" s="84" t="s">
        <v>55</v>
      </c>
      <c r="D12" s="87">
        <v>1</v>
      </c>
      <c r="E12" s="85"/>
      <c r="F12" s="221" t="s">
        <v>524</v>
      </c>
      <c r="G12" s="221"/>
      <c r="H12" s="221"/>
      <c r="I12" s="221"/>
      <c r="J12" s="221"/>
      <c r="K12" s="221"/>
      <c r="L12" s="221"/>
    </row>
    <row r="13" spans="2:15" x14ac:dyDescent="0.2">
      <c r="B13" s="83" t="s">
        <v>59</v>
      </c>
      <c r="C13" s="84" t="s">
        <v>512</v>
      </c>
      <c r="D13" s="91">
        <f>'Graddagstall, varmebhv, effekt'!C67</f>
        <v>1528173.2380939398</v>
      </c>
      <c r="E13" s="85"/>
      <c r="F13" s="221" t="s">
        <v>525</v>
      </c>
      <c r="G13" s="221"/>
      <c r="H13" s="221"/>
      <c r="I13" s="221"/>
      <c r="J13" s="221"/>
      <c r="K13" s="221"/>
      <c r="L13" s="221"/>
    </row>
    <row r="14" spans="2:15" x14ac:dyDescent="0.2">
      <c r="B14" s="83" t="s">
        <v>59</v>
      </c>
      <c r="C14" s="84" t="s">
        <v>513</v>
      </c>
      <c r="D14" s="87">
        <v>0.55000000000000004</v>
      </c>
      <c r="E14" s="85"/>
      <c r="F14" s="221" t="s">
        <v>526</v>
      </c>
      <c r="G14" s="221"/>
      <c r="H14" s="221"/>
      <c r="I14" s="221"/>
      <c r="J14" s="221"/>
      <c r="K14" s="221"/>
      <c r="L14" s="221"/>
    </row>
    <row r="15" spans="2:15" ht="34" customHeight="1" x14ac:dyDescent="0.2">
      <c r="B15" s="88" t="s">
        <v>68</v>
      </c>
      <c r="C15" s="92" t="s">
        <v>69</v>
      </c>
      <c r="D15" s="93">
        <f>D13/D14</f>
        <v>2778496.7965344358</v>
      </c>
      <c r="E15" s="89"/>
      <c r="F15" s="222" t="s">
        <v>528</v>
      </c>
      <c r="G15" s="222"/>
      <c r="H15" s="222"/>
      <c r="I15" s="222"/>
      <c r="J15" s="222"/>
      <c r="K15" s="222"/>
      <c r="L15" s="222"/>
    </row>
    <row r="16" spans="2:15" ht="32" customHeight="1" x14ac:dyDescent="0.2">
      <c r="B16" s="88" t="s">
        <v>68</v>
      </c>
      <c r="C16" s="92" t="s">
        <v>70</v>
      </c>
      <c r="D16" s="94">
        <f>D15/(D5*$D$11*$D$10)</f>
        <v>12979.084684431669</v>
      </c>
      <c r="E16" s="89"/>
      <c r="F16" s="222" t="s">
        <v>529</v>
      </c>
      <c r="G16" s="222"/>
      <c r="H16" s="222"/>
      <c r="I16" s="222"/>
      <c r="J16" s="222"/>
      <c r="K16" s="222"/>
      <c r="L16" s="222"/>
    </row>
    <row r="17" spans="2:12" x14ac:dyDescent="0.2">
      <c r="B17" s="30"/>
      <c r="C17" s="41"/>
      <c r="H17" s="34"/>
    </row>
    <row r="18" spans="2:12" x14ac:dyDescent="0.2">
      <c r="B18" s="203" t="s">
        <v>514</v>
      </c>
      <c r="C18" s="203"/>
      <c r="D18" s="100" t="s">
        <v>43</v>
      </c>
      <c r="E18" s="100" t="s">
        <v>14</v>
      </c>
      <c r="F18" s="203" t="s">
        <v>472</v>
      </c>
      <c r="G18" s="203"/>
      <c r="H18" s="203"/>
      <c r="I18" s="203"/>
      <c r="J18" s="203"/>
      <c r="K18" s="203"/>
      <c r="L18" s="203"/>
    </row>
    <row r="19" spans="2:12" x14ac:dyDescent="0.2">
      <c r="B19" s="95" t="s">
        <v>75</v>
      </c>
      <c r="C19" s="96" t="s">
        <v>76</v>
      </c>
      <c r="D19" s="96">
        <v>68.7</v>
      </c>
      <c r="E19" s="96"/>
      <c r="F19" s="228" t="s">
        <v>535</v>
      </c>
      <c r="G19" s="228"/>
      <c r="H19" s="228"/>
      <c r="I19" s="228"/>
      <c r="J19" s="228"/>
      <c r="K19" s="228"/>
      <c r="L19" s="228"/>
    </row>
    <row r="20" spans="2:12" x14ac:dyDescent="0.2">
      <c r="B20" s="95" t="s">
        <v>66</v>
      </c>
      <c r="C20" s="96" t="s">
        <v>76</v>
      </c>
      <c r="D20" s="97">
        <f>D16/D21</f>
        <v>68.672405737733698</v>
      </c>
      <c r="E20" s="96"/>
      <c r="F20" s="228"/>
      <c r="G20" s="228"/>
      <c r="H20" s="228"/>
      <c r="I20" s="228"/>
      <c r="J20" s="228"/>
      <c r="K20" s="228"/>
      <c r="L20" s="228"/>
    </row>
    <row r="21" spans="2:12" x14ac:dyDescent="0.2">
      <c r="B21" s="88" t="s">
        <v>68</v>
      </c>
      <c r="C21" s="92" t="s">
        <v>47</v>
      </c>
      <c r="D21" s="89">
        <f>ROUNDUP((((D12*D19)/D9)^2),0)</f>
        <v>189</v>
      </c>
      <c r="E21" s="89"/>
      <c r="F21" s="227"/>
      <c r="G21" s="227"/>
      <c r="H21" s="227"/>
      <c r="I21" s="227"/>
      <c r="J21" s="227"/>
      <c r="K21" s="227"/>
      <c r="L21" s="227"/>
    </row>
    <row r="22" spans="2:12" x14ac:dyDescent="0.2">
      <c r="B22" s="30"/>
      <c r="D22" s="33" t="str">
        <f>+IF(ABS(D19-D20)&lt;1,"OK","Nytt gjett")</f>
        <v>OK</v>
      </c>
      <c r="E22" s="2"/>
      <c r="F22" s="2"/>
      <c r="H22" s="34"/>
    </row>
    <row r="23" spans="2:12" x14ac:dyDescent="0.2">
      <c r="B23" s="30"/>
      <c r="H23" s="2"/>
    </row>
    <row r="24" spans="2:12" x14ac:dyDescent="0.2">
      <c r="B24" s="203" t="s">
        <v>530</v>
      </c>
      <c r="C24" s="203"/>
      <c r="D24" s="100" t="s">
        <v>43</v>
      </c>
      <c r="E24" s="100" t="s">
        <v>14</v>
      </c>
      <c r="F24" s="203" t="s">
        <v>472</v>
      </c>
      <c r="G24" s="203"/>
      <c r="H24" s="203"/>
      <c r="I24" s="203"/>
      <c r="J24" s="203"/>
      <c r="K24" s="203"/>
      <c r="L24" s="203"/>
    </row>
    <row r="25" spans="2:12" x14ac:dyDescent="0.2">
      <c r="B25" s="117" t="s">
        <v>531</v>
      </c>
      <c r="C25" s="110" t="s">
        <v>76</v>
      </c>
      <c r="D25" s="111">
        <f>ROUNDUP(D20,0)</f>
        <v>69</v>
      </c>
      <c r="E25" s="110" t="s">
        <v>44</v>
      </c>
      <c r="F25" s="230" t="s">
        <v>541</v>
      </c>
      <c r="G25" s="230"/>
      <c r="H25" s="230"/>
      <c r="I25" s="230"/>
      <c r="J25" s="230"/>
      <c r="K25" s="230"/>
      <c r="L25" s="230"/>
    </row>
    <row r="26" spans="2:12" x14ac:dyDescent="0.2">
      <c r="B26" s="117" t="s">
        <v>531</v>
      </c>
      <c r="C26" s="110" t="s">
        <v>47</v>
      </c>
      <c r="D26" s="110">
        <f>D21</f>
        <v>189</v>
      </c>
      <c r="E26" s="112"/>
      <c r="F26" s="230"/>
      <c r="G26" s="230"/>
      <c r="H26" s="230"/>
      <c r="I26" s="230"/>
      <c r="J26" s="230"/>
      <c r="K26" s="230"/>
      <c r="L26" s="230"/>
    </row>
    <row r="27" spans="2:12" x14ac:dyDescent="0.2">
      <c r="B27" s="117" t="s">
        <v>531</v>
      </c>
      <c r="C27" s="110" t="s">
        <v>450</v>
      </c>
      <c r="D27" s="111">
        <f>D25*D26</f>
        <v>13041</v>
      </c>
      <c r="E27" s="110" t="s">
        <v>44</v>
      </c>
      <c r="F27" s="230"/>
      <c r="G27" s="230"/>
      <c r="H27" s="230"/>
      <c r="I27" s="230"/>
      <c r="J27" s="230"/>
      <c r="K27" s="230"/>
      <c r="L27" s="230"/>
    </row>
    <row r="28" spans="2:12" x14ac:dyDescent="0.2">
      <c r="B28" s="117" t="s">
        <v>531</v>
      </c>
      <c r="C28" s="110" t="s">
        <v>73</v>
      </c>
      <c r="D28" s="111">
        <f>PI()*D31^2</f>
        <v>4417.8646691106469</v>
      </c>
      <c r="E28" s="110" t="s">
        <v>67</v>
      </c>
      <c r="F28" s="230"/>
      <c r="G28" s="230"/>
      <c r="H28" s="230"/>
      <c r="I28" s="230"/>
      <c r="J28" s="230"/>
      <c r="K28" s="230"/>
      <c r="L28" s="230"/>
    </row>
    <row r="29" spans="2:12" x14ac:dyDescent="0.2">
      <c r="B29" s="117" t="s">
        <v>531</v>
      </c>
      <c r="C29" s="110" t="s">
        <v>622</v>
      </c>
      <c r="D29" s="111">
        <f>D25*D28</f>
        <v>304832.66216863465</v>
      </c>
      <c r="E29" s="110" t="s">
        <v>616</v>
      </c>
      <c r="F29" s="230"/>
      <c r="G29" s="230"/>
      <c r="H29" s="230"/>
      <c r="I29" s="230"/>
      <c r="J29" s="230"/>
      <c r="K29" s="230"/>
      <c r="L29" s="230"/>
    </row>
    <row r="30" spans="2:12" x14ac:dyDescent="0.2">
      <c r="B30" s="117" t="s">
        <v>531</v>
      </c>
      <c r="C30" s="110" t="s">
        <v>55</v>
      </c>
      <c r="D30" s="112">
        <f>SQRT(D28/PI())*2/D25</f>
        <v>1.0869565217391304</v>
      </c>
      <c r="E30" s="110"/>
      <c r="F30" s="230"/>
      <c r="G30" s="230"/>
      <c r="H30" s="230"/>
      <c r="I30" s="230"/>
      <c r="J30" s="230"/>
      <c r="K30" s="230"/>
      <c r="L30" s="230"/>
    </row>
    <row r="31" spans="2:12" x14ac:dyDescent="0.2">
      <c r="B31" s="113" t="s">
        <v>531</v>
      </c>
      <c r="C31" s="110" t="s">
        <v>50</v>
      </c>
      <c r="D31" s="154">
        <f>K39</f>
        <v>37.5</v>
      </c>
      <c r="E31" s="110" t="s">
        <v>44</v>
      </c>
      <c r="F31" s="230"/>
      <c r="G31" s="230"/>
      <c r="H31" s="230"/>
      <c r="I31" s="230"/>
      <c r="J31" s="230"/>
      <c r="K31" s="230"/>
      <c r="L31" s="230"/>
    </row>
    <row r="32" spans="2:12" x14ac:dyDescent="0.2">
      <c r="B32" s="113" t="s">
        <v>531</v>
      </c>
      <c r="C32" s="110" t="s">
        <v>45</v>
      </c>
      <c r="D32" s="154">
        <f>D31*2</f>
        <v>75</v>
      </c>
      <c r="E32" s="110" t="s">
        <v>44</v>
      </c>
      <c r="F32" s="230"/>
      <c r="G32" s="230"/>
      <c r="H32" s="230"/>
      <c r="I32" s="230"/>
      <c r="J32" s="230"/>
      <c r="K32" s="230"/>
      <c r="L32" s="230"/>
    </row>
    <row r="33" spans="2:17" x14ac:dyDescent="0.2">
      <c r="D33" s="22"/>
    </row>
    <row r="34" spans="2:17" x14ac:dyDescent="0.2">
      <c r="D34" s="22"/>
    </row>
    <row r="35" spans="2:17" x14ac:dyDescent="0.2">
      <c r="D35" s="256" t="s">
        <v>515</v>
      </c>
      <c r="E35" s="256"/>
      <c r="F35" s="256"/>
      <c r="G35" s="256"/>
      <c r="H35" s="256"/>
      <c r="I35" s="256"/>
      <c r="J35" s="256"/>
      <c r="K35" s="256"/>
      <c r="L35" s="2"/>
      <c r="M35" s="2"/>
    </row>
    <row r="36" spans="2:17" x14ac:dyDescent="0.2">
      <c r="D36" s="80">
        <v>1</v>
      </c>
      <c r="E36" s="80">
        <f>D36+1</f>
        <v>2</v>
      </c>
      <c r="F36" s="80">
        <f t="shared" ref="F36:J36" si="0">E36+1</f>
        <v>3</v>
      </c>
      <c r="G36" s="80">
        <f t="shared" si="0"/>
        <v>4</v>
      </c>
      <c r="H36" s="80">
        <f t="shared" si="0"/>
        <v>5</v>
      </c>
      <c r="I36" s="80">
        <f t="shared" si="0"/>
        <v>6</v>
      </c>
      <c r="J36" s="80">
        <f t="shared" si="0"/>
        <v>7</v>
      </c>
      <c r="K36" s="80">
        <f t="shared" ref="K36" si="1">J36+1</f>
        <v>8</v>
      </c>
    </row>
    <row r="37" spans="2:17" x14ac:dyDescent="0.2">
      <c r="B37" s="60"/>
      <c r="C37" s="102" t="s">
        <v>516</v>
      </c>
      <c r="D37" s="65"/>
      <c r="E37" s="65"/>
      <c r="F37" s="65"/>
      <c r="G37" s="65"/>
      <c r="H37" s="65"/>
      <c r="I37" s="65"/>
      <c r="J37" s="65"/>
      <c r="K37" s="65"/>
      <c r="L37" s="223" t="s">
        <v>472</v>
      </c>
      <c r="M37" s="240"/>
      <c r="N37" s="240"/>
      <c r="O37" s="240"/>
      <c r="P37" s="240"/>
      <c r="Q37" s="224"/>
    </row>
    <row r="38" spans="2:17" x14ac:dyDescent="0.2">
      <c r="B38" s="116" t="s">
        <v>68</v>
      </c>
      <c r="C38" s="114" t="s">
        <v>45</v>
      </c>
      <c r="D38" s="114">
        <f>D9</f>
        <v>5</v>
      </c>
      <c r="E38" s="114">
        <f t="shared" ref="E38:J38" si="2">D38+2*$D$9</f>
        <v>15</v>
      </c>
      <c r="F38" s="114">
        <f t="shared" si="2"/>
        <v>25</v>
      </c>
      <c r="G38" s="114">
        <f t="shared" si="2"/>
        <v>35</v>
      </c>
      <c r="H38" s="114">
        <f t="shared" si="2"/>
        <v>45</v>
      </c>
      <c r="I38" s="114">
        <f t="shared" si="2"/>
        <v>55</v>
      </c>
      <c r="J38" s="114">
        <f t="shared" si="2"/>
        <v>65</v>
      </c>
      <c r="K38" s="118">
        <f t="shared" ref="K38" si="3">J38+2*$D$9</f>
        <v>75</v>
      </c>
      <c r="L38" s="227" t="s">
        <v>539</v>
      </c>
      <c r="M38" s="227"/>
      <c r="N38" s="227"/>
      <c r="O38" s="227"/>
      <c r="P38" s="227"/>
      <c r="Q38" s="227"/>
    </row>
    <row r="39" spans="2:17" x14ac:dyDescent="0.2">
      <c r="B39" s="88" t="s">
        <v>68</v>
      </c>
      <c r="C39" s="89" t="s">
        <v>50</v>
      </c>
      <c r="D39" s="89">
        <f>D38/2</f>
        <v>2.5</v>
      </c>
      <c r="E39" s="89">
        <f>D39+$D$9</f>
        <v>7.5</v>
      </c>
      <c r="F39" s="89">
        <f>E39+$D$9</f>
        <v>12.5</v>
      </c>
      <c r="G39" s="89">
        <f t="shared" ref="G39:J39" si="4">F39+$D$9</f>
        <v>17.5</v>
      </c>
      <c r="H39" s="89">
        <f t="shared" si="4"/>
        <v>22.5</v>
      </c>
      <c r="I39" s="89">
        <f t="shared" si="4"/>
        <v>27.5</v>
      </c>
      <c r="J39" s="89">
        <f t="shared" si="4"/>
        <v>32.5</v>
      </c>
      <c r="K39" s="119">
        <f t="shared" ref="K39" si="5">J39+$D$9</f>
        <v>37.5</v>
      </c>
      <c r="L39" s="227" t="s">
        <v>540</v>
      </c>
      <c r="M39" s="227"/>
      <c r="N39" s="227"/>
      <c r="O39" s="227"/>
      <c r="P39" s="227"/>
      <c r="Q39" s="227"/>
    </row>
    <row r="40" spans="2:17" x14ac:dyDescent="0.2">
      <c r="B40" s="88" t="s">
        <v>68</v>
      </c>
      <c r="C40" s="89" t="s">
        <v>46</v>
      </c>
      <c r="D40" s="90">
        <f t="shared" ref="D40:J40" si="6">D38*PI()</f>
        <v>15.707963267948966</v>
      </c>
      <c r="E40" s="90">
        <f t="shared" si="6"/>
        <v>47.123889803846893</v>
      </c>
      <c r="F40" s="90">
        <f t="shared" si="6"/>
        <v>78.539816339744831</v>
      </c>
      <c r="G40" s="90">
        <f t="shared" si="6"/>
        <v>109.95574287564276</v>
      </c>
      <c r="H40" s="90">
        <f t="shared" si="6"/>
        <v>141.37166941154069</v>
      </c>
      <c r="I40" s="90">
        <f t="shared" si="6"/>
        <v>172.78759594743863</v>
      </c>
      <c r="J40" s="90">
        <f t="shared" si="6"/>
        <v>204.20352248333654</v>
      </c>
      <c r="K40" s="120">
        <f t="shared" ref="K40" si="7">K38*PI()</f>
        <v>235.61944901923448</v>
      </c>
      <c r="L40" s="227" t="s">
        <v>543</v>
      </c>
      <c r="M40" s="227"/>
      <c r="N40" s="227"/>
      <c r="O40" s="227"/>
      <c r="P40" s="227"/>
      <c r="Q40" s="227"/>
    </row>
    <row r="41" spans="2:17" ht="31" customHeight="1" x14ac:dyDescent="0.2">
      <c r="B41" s="88" t="s">
        <v>68</v>
      </c>
      <c r="C41" s="89" t="s">
        <v>521</v>
      </c>
      <c r="D41" s="90">
        <f>RADIANS(360)/D49</f>
        <v>1.5707963267948966</v>
      </c>
      <c r="E41" s="90">
        <f t="shared" ref="E41:I41" si="8">RADIANS(360)/E49</f>
        <v>0.69813170079773179</v>
      </c>
      <c r="F41" s="90">
        <f t="shared" si="8"/>
        <v>0.41887902047863906</v>
      </c>
      <c r="G41" s="90">
        <f t="shared" si="8"/>
        <v>0.29919930034188508</v>
      </c>
      <c r="H41" s="90">
        <f t="shared" si="8"/>
        <v>0.23271056693257727</v>
      </c>
      <c r="I41" s="90">
        <f t="shared" si="8"/>
        <v>0.19039955476301776</v>
      </c>
      <c r="J41" s="90">
        <f>RADIANS(360)/J49</f>
        <v>0.16981581911296179</v>
      </c>
      <c r="K41" s="120">
        <f t="shared" ref="K41" si="9">RADIANS(360)/K49</f>
        <v>0.14612058853906015</v>
      </c>
      <c r="L41" s="222" t="s">
        <v>544</v>
      </c>
      <c r="M41" s="222"/>
      <c r="N41" s="222"/>
      <c r="O41" s="222"/>
      <c r="P41" s="222"/>
      <c r="Q41" s="222"/>
    </row>
    <row r="42" spans="2:17" x14ac:dyDescent="0.2">
      <c r="D42" s="3"/>
      <c r="E42" s="3"/>
      <c r="F42" s="3"/>
      <c r="G42" s="3"/>
      <c r="H42" s="3"/>
      <c r="I42" s="3"/>
      <c r="J42" s="3"/>
      <c r="K42" s="121"/>
      <c r="L42" s="246"/>
      <c r="M42" s="246"/>
      <c r="N42" s="246"/>
      <c r="O42" s="246"/>
      <c r="P42" s="246"/>
      <c r="Q42" s="246"/>
    </row>
    <row r="43" spans="2:17" x14ac:dyDescent="0.2">
      <c r="B43" s="60"/>
      <c r="C43" s="102" t="s">
        <v>520</v>
      </c>
      <c r="D43" s="104"/>
      <c r="E43" s="104"/>
      <c r="F43" s="104"/>
      <c r="G43" s="104"/>
      <c r="H43" s="104"/>
      <c r="I43" s="104"/>
      <c r="J43" s="104"/>
      <c r="K43" s="122"/>
      <c r="L43" s="223" t="s">
        <v>472</v>
      </c>
      <c r="M43" s="240"/>
      <c r="N43" s="240"/>
      <c r="O43" s="240"/>
      <c r="P43" s="240"/>
      <c r="Q43" s="224"/>
    </row>
    <row r="44" spans="2:17" x14ac:dyDescent="0.2">
      <c r="B44" s="116" t="s">
        <v>68</v>
      </c>
      <c r="C44" s="114" t="s">
        <v>532</v>
      </c>
      <c r="D44" s="114">
        <f>ROUNDUP(D40/$D$9,0)</f>
        <v>4</v>
      </c>
      <c r="E44" s="114">
        <f>ROUNDUP(E40/$D$9,0)</f>
        <v>10</v>
      </c>
      <c r="F44" s="114">
        <f>ROUNDDOWN(F40/$D$9,0)</f>
        <v>15</v>
      </c>
      <c r="G44" s="114">
        <f>ROUNDDOWN(G40/$D$9,0)</f>
        <v>21</v>
      </c>
      <c r="H44" s="114">
        <f>ROUNDDOWN(H40/$D$9,0)</f>
        <v>28</v>
      </c>
      <c r="I44" s="114">
        <f>ROUNDDOWN(I40/$D$9,0)</f>
        <v>34</v>
      </c>
      <c r="J44" s="115">
        <f>ROUNDDOWN(J40/$D$9,0)</f>
        <v>40</v>
      </c>
      <c r="K44" s="118">
        <f t="shared" ref="K44" si="10">ROUNDDOWN(K40/$D$9,0)</f>
        <v>47</v>
      </c>
      <c r="L44" s="247" t="s">
        <v>538</v>
      </c>
      <c r="M44" s="248"/>
      <c r="N44" s="248"/>
      <c r="O44" s="248"/>
      <c r="P44" s="248"/>
      <c r="Q44" s="249"/>
    </row>
    <row r="45" spans="2:17" ht="16" customHeight="1" x14ac:dyDescent="0.2">
      <c r="B45" s="105" t="s">
        <v>451</v>
      </c>
      <c r="C45" s="106" t="s">
        <v>508</v>
      </c>
      <c r="D45" s="106"/>
      <c r="E45" s="106">
        <v>1</v>
      </c>
      <c r="F45" s="106"/>
      <c r="G45" s="106"/>
      <c r="H45" s="106">
        <v>1</v>
      </c>
      <c r="I45" s="106">
        <v>1</v>
      </c>
      <c r="J45" s="108">
        <v>3</v>
      </c>
      <c r="K45" s="123">
        <v>4</v>
      </c>
      <c r="L45" s="250"/>
      <c r="M45" s="251"/>
      <c r="N45" s="251"/>
      <c r="O45" s="251"/>
      <c r="P45" s="251"/>
      <c r="Q45" s="252"/>
    </row>
    <row r="46" spans="2:17" x14ac:dyDescent="0.2">
      <c r="B46" s="88" t="s">
        <v>68</v>
      </c>
      <c r="C46" s="89" t="s">
        <v>519</v>
      </c>
      <c r="D46" s="90">
        <f t="shared" ref="D46:K46" si="11">D40/D49</f>
        <v>3.9269908169872414</v>
      </c>
      <c r="E46" s="90">
        <f t="shared" si="11"/>
        <v>5.2359877559829879</v>
      </c>
      <c r="F46" s="90">
        <f t="shared" si="11"/>
        <v>5.2359877559829888</v>
      </c>
      <c r="G46" s="90">
        <f t="shared" si="11"/>
        <v>5.2359877559829879</v>
      </c>
      <c r="H46" s="90">
        <f t="shared" si="11"/>
        <v>5.2359877559829888</v>
      </c>
      <c r="I46" s="90">
        <f t="shared" si="11"/>
        <v>5.2359877559829888</v>
      </c>
      <c r="J46" s="109">
        <f t="shared" si="11"/>
        <v>5.5190141211712582</v>
      </c>
      <c r="K46" s="120">
        <f t="shared" si="11"/>
        <v>5.4795220702147551</v>
      </c>
      <c r="L46" s="253"/>
      <c r="M46" s="254"/>
      <c r="N46" s="254"/>
      <c r="O46" s="254"/>
      <c r="P46" s="254"/>
      <c r="Q46" s="255"/>
    </row>
    <row r="47" spans="2:17" x14ac:dyDescent="0.2">
      <c r="B47" s="34"/>
      <c r="D47" s="3"/>
      <c r="E47" s="3"/>
      <c r="F47" s="3"/>
      <c r="G47" s="3"/>
      <c r="H47" s="3"/>
      <c r="I47" s="3"/>
      <c r="J47" s="3"/>
      <c r="K47" s="124"/>
    </row>
    <row r="48" spans="2:17" x14ac:dyDescent="0.2">
      <c r="B48" s="14"/>
      <c r="C48" s="21" t="s">
        <v>518</v>
      </c>
      <c r="D48" s="14"/>
      <c r="E48" s="14"/>
      <c r="F48" s="14"/>
      <c r="G48" s="14"/>
      <c r="H48" s="14"/>
      <c r="I48" s="14"/>
      <c r="J48" s="14"/>
      <c r="K48" s="25"/>
      <c r="L48" s="223" t="s">
        <v>472</v>
      </c>
      <c r="M48" s="240"/>
      <c r="N48" s="240"/>
      <c r="O48" s="240"/>
      <c r="P48" s="240"/>
      <c r="Q48" s="224"/>
    </row>
    <row r="49" spans="2:40" x14ac:dyDescent="0.2">
      <c r="B49" s="88" t="s">
        <v>68</v>
      </c>
      <c r="C49" s="89" t="s">
        <v>72</v>
      </c>
      <c r="D49" s="89">
        <f t="shared" ref="D49:J49" si="12">D44-D45</f>
        <v>4</v>
      </c>
      <c r="E49" s="89">
        <f t="shared" si="12"/>
        <v>9</v>
      </c>
      <c r="F49" s="89">
        <f t="shared" si="12"/>
        <v>15</v>
      </c>
      <c r="G49" s="89">
        <f t="shared" si="12"/>
        <v>21</v>
      </c>
      <c r="H49" s="89">
        <f t="shared" si="12"/>
        <v>27</v>
      </c>
      <c r="I49" s="89">
        <f t="shared" si="12"/>
        <v>33</v>
      </c>
      <c r="J49" s="89">
        <f t="shared" si="12"/>
        <v>37</v>
      </c>
      <c r="K49" s="119">
        <f t="shared" ref="K49" si="13">K44-K45</f>
        <v>43</v>
      </c>
      <c r="L49" s="243" t="s">
        <v>542</v>
      </c>
      <c r="M49" s="244"/>
      <c r="N49" s="244"/>
      <c r="O49" s="244"/>
      <c r="P49" s="244"/>
      <c r="Q49" s="245"/>
    </row>
    <row r="50" spans="2:40" x14ac:dyDescent="0.2">
      <c r="B50" s="81"/>
      <c r="K50" s="81"/>
    </row>
    <row r="51" spans="2:40" x14ac:dyDescent="0.2">
      <c r="B51" s="103" t="s">
        <v>517</v>
      </c>
      <c r="C51" s="14" t="s">
        <v>47</v>
      </c>
      <c r="D51" s="14">
        <f>SUM(D49:K49)</f>
        <v>189</v>
      </c>
      <c r="E51" s="33" t="str">
        <f>+IF(D51=D21,"OK","Korreksjonen er ikke riktig")</f>
        <v>OK</v>
      </c>
      <c r="G51" s="34" t="s">
        <v>545</v>
      </c>
    </row>
    <row r="55" spans="2:40" x14ac:dyDescent="0.2">
      <c r="D55" s="2"/>
      <c r="E55" s="2"/>
      <c r="F55" s="2"/>
      <c r="G55" s="2"/>
      <c r="H55" s="2"/>
      <c r="I55" s="2"/>
      <c r="J55" s="2"/>
      <c r="N55" t="s">
        <v>48</v>
      </c>
      <c r="O55" s="216">
        <v>1</v>
      </c>
      <c r="P55" s="216"/>
      <c r="Q55" s="216">
        <f>O55+1</f>
        <v>2</v>
      </c>
      <c r="R55" s="216"/>
      <c r="S55" s="216">
        <f t="shared" ref="S55" si="14">Q55+1</f>
        <v>3</v>
      </c>
      <c r="T55" s="216"/>
      <c r="U55" s="216">
        <f t="shared" ref="U55" si="15">S55+1</f>
        <v>4</v>
      </c>
      <c r="V55" s="216"/>
      <c r="W55" s="216">
        <f t="shared" ref="W55" si="16">U55+1</f>
        <v>5</v>
      </c>
      <c r="X55" s="216"/>
      <c r="Y55" s="216">
        <f t="shared" ref="Y55" si="17">W55+1</f>
        <v>6</v>
      </c>
      <c r="Z55" s="216"/>
      <c r="AA55" s="216">
        <f t="shared" ref="AA55" si="18">Y55+1</f>
        <v>7</v>
      </c>
      <c r="AB55" s="216"/>
      <c r="AC55" s="216">
        <f t="shared" ref="AC55" si="19">AA55+1</f>
        <v>8</v>
      </c>
      <c r="AD55" s="216"/>
      <c r="AE55" s="216"/>
      <c r="AF55" s="216"/>
      <c r="AG55" s="216"/>
      <c r="AH55" s="216"/>
      <c r="AI55" s="3"/>
      <c r="AJ55" s="3"/>
      <c r="AK55" s="3"/>
      <c r="AL55" s="3"/>
      <c r="AM55" s="3"/>
      <c r="AN55" s="3"/>
    </row>
    <row r="56" spans="2:40" x14ac:dyDescent="0.2">
      <c r="C56" t="s">
        <v>49</v>
      </c>
      <c r="D56" s="229" t="s">
        <v>51</v>
      </c>
      <c r="E56" s="229"/>
      <c r="F56" s="229"/>
      <c r="G56" s="229"/>
      <c r="H56" s="229"/>
      <c r="I56" s="229"/>
      <c r="J56" s="229"/>
      <c r="N56" t="s">
        <v>452</v>
      </c>
      <c r="O56" t="s">
        <v>52</v>
      </c>
      <c r="P56" t="s">
        <v>53</v>
      </c>
      <c r="Q56" t="s">
        <v>52</v>
      </c>
      <c r="R56" t="s">
        <v>53</v>
      </c>
      <c r="S56" t="s">
        <v>52</v>
      </c>
      <c r="T56" t="s">
        <v>53</v>
      </c>
      <c r="U56" t="s">
        <v>52</v>
      </c>
      <c r="V56" t="s">
        <v>53</v>
      </c>
      <c r="W56" t="s">
        <v>52</v>
      </c>
      <c r="X56" t="s">
        <v>53</v>
      </c>
      <c r="Y56" t="s">
        <v>52</v>
      </c>
      <c r="Z56" t="s">
        <v>53</v>
      </c>
      <c r="AA56" t="s">
        <v>52</v>
      </c>
      <c r="AB56" t="s">
        <v>53</v>
      </c>
      <c r="AC56" t="s">
        <v>52</v>
      </c>
      <c r="AD56" s="3" t="s">
        <v>53</v>
      </c>
      <c r="AF56" s="3"/>
      <c r="AH56" s="3"/>
      <c r="AL56" s="3"/>
      <c r="AM56" s="3"/>
      <c r="AN56" s="3"/>
    </row>
    <row r="57" spans="2:40" x14ac:dyDescent="0.2">
      <c r="C57">
        <v>1</v>
      </c>
      <c r="D57">
        <f>0</f>
        <v>0</v>
      </c>
      <c r="E57">
        <f>0</f>
        <v>0</v>
      </c>
      <c r="F57">
        <f>0</f>
        <v>0</v>
      </c>
      <c r="G57">
        <f>0</f>
        <v>0</v>
      </c>
      <c r="H57">
        <f>0</f>
        <v>0</v>
      </c>
      <c r="I57">
        <f>0</f>
        <v>0</v>
      </c>
      <c r="J57">
        <f>0</f>
        <v>0</v>
      </c>
      <c r="K57">
        <f>0</f>
        <v>0</v>
      </c>
      <c r="N57">
        <v>1</v>
      </c>
      <c r="O57" s="3">
        <f t="shared" ref="O57:O88" si="20">IF($C57&lt;=D$49,D$39*COS(D57),"")</f>
        <v>2.5</v>
      </c>
      <c r="P57" s="3">
        <f t="shared" ref="P57:P88" si="21">IF($C57&lt;=D$49,D$39*SIN(D57),"")</f>
        <v>0</v>
      </c>
      <c r="Q57" s="3">
        <f t="shared" ref="Q57:Q88" si="22">IF($C57&lt;=E$49,E$39*COS(E57),"")</f>
        <v>7.5</v>
      </c>
      <c r="R57" s="3">
        <f t="shared" ref="R57:R88" si="23">IF($C57&lt;=E$49,E$39*SIN(E57),"")</f>
        <v>0</v>
      </c>
      <c r="S57" s="3">
        <f t="shared" ref="S57:S88" si="24">IF($C57&lt;=F$49,F$39*COS(F57),"")</f>
        <v>12.5</v>
      </c>
      <c r="T57" s="3">
        <f t="shared" ref="T57:T88" si="25">IF($C57&lt;=F$49,F$39*SIN(F57),"")</f>
        <v>0</v>
      </c>
      <c r="U57" s="3">
        <f t="shared" ref="U57:U88" si="26">IF($C57&lt;=G$49,G$39*COS(G57),"")</f>
        <v>17.5</v>
      </c>
      <c r="V57" s="3">
        <f t="shared" ref="V57:V88" si="27">IF($C57&lt;=G$49,G$39*SIN(G57),"")</f>
        <v>0</v>
      </c>
      <c r="W57" s="3">
        <f t="shared" ref="W57:W88" si="28">IF($C57&lt;=H$49,H$39*COS(H57),"")</f>
        <v>22.5</v>
      </c>
      <c r="X57" s="3">
        <f t="shared" ref="X57:X88" si="29">IF($C57&lt;=H$49,H$39*SIN(H57),"")</f>
        <v>0</v>
      </c>
      <c r="Y57" s="3">
        <f t="shared" ref="Y57:Y88" si="30">IF($C57&lt;=I$49,I$39*COS(I57),"")</f>
        <v>27.5</v>
      </c>
      <c r="Z57" s="3">
        <f t="shared" ref="Z57:Z88" si="31">IF($C57&lt;=I$49,I$39*SIN(I57),"")</f>
        <v>0</v>
      </c>
      <c r="AA57" s="3">
        <f t="shared" ref="AA57:AA88" si="32">IF($C57&lt;=J$49,J$39*COS(J57),"")</f>
        <v>32.5</v>
      </c>
      <c r="AB57" s="3">
        <f t="shared" ref="AB57:AB88" si="33">IF($C57&lt;=J$49,J$39*SIN(J57),"")</f>
        <v>0</v>
      </c>
      <c r="AC57" s="3">
        <f t="shared" ref="AC57:AC88" si="34">IF($C57&lt;=K$49,K$39*COS(K57),"")</f>
        <v>37.5</v>
      </c>
      <c r="AD57" s="3">
        <f t="shared" ref="AD57:AD88" si="35">IF($C57&lt;=K$49,K$39*SIN(K57),"")</f>
        <v>0</v>
      </c>
      <c r="AE57" s="3"/>
      <c r="AF57" s="3"/>
      <c r="AG57" s="3"/>
      <c r="AH57" s="3"/>
      <c r="AL57" s="3"/>
      <c r="AM57" s="3"/>
      <c r="AN57" s="3"/>
    </row>
    <row r="58" spans="2:40" x14ac:dyDescent="0.2">
      <c r="C58">
        <f>C57+1</f>
        <v>2</v>
      </c>
      <c r="D58">
        <f t="shared" ref="D58:D89" si="36">IF($C58&lt;=D$49,D57+D$41,)</f>
        <v>1.5707963267948966</v>
      </c>
      <c r="E58">
        <f t="shared" ref="E58:E89" si="37">IF($C58&lt;=E$49,E57+E$41,)</f>
        <v>0.69813170079773179</v>
      </c>
      <c r="F58">
        <f t="shared" ref="F58:F89" si="38">IF($C58&lt;=F$49,F57+F$41,)</f>
        <v>0.41887902047863906</v>
      </c>
      <c r="G58">
        <f t="shared" ref="G58:G89" si="39">IF($C58&lt;=G$49,G57+G$41,)</f>
        <v>0.29919930034188508</v>
      </c>
      <c r="H58">
        <f t="shared" ref="H58:H89" si="40">IF($C58&lt;=H$49,H57+H$41,)</f>
        <v>0.23271056693257727</v>
      </c>
      <c r="I58">
        <f t="shared" ref="I58:I89" si="41">IF($C58&lt;=I$49,I57+I$41,)</f>
        <v>0.19039955476301776</v>
      </c>
      <c r="J58">
        <f t="shared" ref="J58:J89" si="42">IF($C58&lt;=J$49,J57+J$41,)</f>
        <v>0.16981581911296179</v>
      </c>
      <c r="K58" s="35">
        <f t="shared" ref="K58" si="43">IF($C58&lt;=K$49,K57+K$41,)</f>
        <v>0.14612058853906015</v>
      </c>
      <c r="N58">
        <f>N57+1</f>
        <v>2</v>
      </c>
      <c r="O58" s="3">
        <f t="shared" si="20"/>
        <v>1.5308084989341916E-16</v>
      </c>
      <c r="P58" s="3">
        <f t="shared" si="21"/>
        <v>2.5</v>
      </c>
      <c r="Q58" s="3">
        <f t="shared" si="22"/>
        <v>5.7453333233923347</v>
      </c>
      <c r="R58" s="3">
        <f t="shared" si="23"/>
        <v>4.8209070726490442</v>
      </c>
      <c r="S58" s="3">
        <f t="shared" si="24"/>
        <v>11.41931822053251</v>
      </c>
      <c r="T58" s="3">
        <f t="shared" si="25"/>
        <v>5.0842080384475015</v>
      </c>
      <c r="U58" s="3">
        <f t="shared" si="26"/>
        <v>16.722524101257463</v>
      </c>
      <c r="V58" s="3">
        <f t="shared" si="27"/>
        <v>5.1582155521908239</v>
      </c>
      <c r="W58" s="3">
        <f t="shared" si="28"/>
        <v>21.893509588046037</v>
      </c>
      <c r="X58" s="3">
        <f t="shared" si="29"/>
        <v>5.1888570917049037</v>
      </c>
      <c r="Y58" s="3">
        <f t="shared" si="30"/>
        <v>27.003039174724435</v>
      </c>
      <c r="Z58" s="3">
        <f t="shared" si="31"/>
        <v>5.2044092199112804</v>
      </c>
      <c r="AA58" s="3">
        <f t="shared" si="32"/>
        <v>32.032517086300523</v>
      </c>
      <c r="AB58" s="3">
        <f t="shared" si="33"/>
        <v>5.4925266604600944</v>
      </c>
      <c r="AC58" s="3">
        <f t="shared" si="34"/>
        <v>37.100376302816635</v>
      </c>
      <c r="AD58" s="3">
        <f t="shared" si="35"/>
        <v>5.4600437900626826</v>
      </c>
      <c r="AE58" s="3"/>
      <c r="AF58" s="3"/>
      <c r="AG58" s="3"/>
      <c r="AH58" s="3"/>
      <c r="AI58" s="3"/>
      <c r="AJ58" s="3"/>
      <c r="AK58" s="3"/>
      <c r="AL58" s="3"/>
      <c r="AM58" s="3"/>
      <c r="AN58" s="3"/>
    </row>
    <row r="59" spans="2:40" x14ac:dyDescent="0.2">
      <c r="C59">
        <f t="shared" ref="C59:C122" si="44">C58+1</f>
        <v>3</v>
      </c>
      <c r="D59">
        <f t="shared" si="36"/>
        <v>3.1415926535897931</v>
      </c>
      <c r="E59">
        <f t="shared" si="37"/>
        <v>1.3962634015954636</v>
      </c>
      <c r="F59">
        <f t="shared" si="38"/>
        <v>0.83775804095727813</v>
      </c>
      <c r="G59">
        <f t="shared" si="39"/>
        <v>0.59839860068377015</v>
      </c>
      <c r="H59">
        <f t="shared" si="40"/>
        <v>0.46542113386515455</v>
      </c>
      <c r="I59">
        <f t="shared" si="41"/>
        <v>0.38079910952603552</v>
      </c>
      <c r="J59">
        <f t="shared" si="42"/>
        <v>0.33963163822592357</v>
      </c>
      <c r="K59" s="35">
        <f t="shared" ref="K59:K122" si="45">IF($C59&lt;=K$49,K58+K$41,)</f>
        <v>0.29224117707812031</v>
      </c>
      <c r="N59">
        <f t="shared" ref="N59:N122" si="46">N58+1</f>
        <v>3</v>
      </c>
      <c r="O59" s="3">
        <f t="shared" si="20"/>
        <v>-2.5</v>
      </c>
      <c r="P59" s="3">
        <f t="shared" si="21"/>
        <v>3.0616169978683831E-16</v>
      </c>
      <c r="Q59" s="3">
        <f t="shared" si="22"/>
        <v>1.3023613325019781</v>
      </c>
      <c r="R59" s="3">
        <f t="shared" si="23"/>
        <v>7.3860581475915605</v>
      </c>
      <c r="S59" s="3">
        <f t="shared" si="24"/>
        <v>8.3641325794857284</v>
      </c>
      <c r="T59" s="3">
        <f t="shared" si="25"/>
        <v>9.2893103184674288</v>
      </c>
      <c r="U59" s="3">
        <f t="shared" si="26"/>
        <v>14.459178550529911</v>
      </c>
      <c r="V59" s="3">
        <f t="shared" si="27"/>
        <v>9.8581010161133857</v>
      </c>
      <c r="W59" s="3">
        <f t="shared" si="28"/>
        <v>20.106734407276775</v>
      </c>
      <c r="X59" s="3">
        <f t="shared" si="29"/>
        <v>10.097981554510399</v>
      </c>
      <c r="Y59" s="3">
        <f t="shared" si="30"/>
        <v>25.530118157941999</v>
      </c>
      <c r="Z59" s="3">
        <f t="shared" si="31"/>
        <v>10.220717530659007</v>
      </c>
      <c r="AA59" s="3">
        <f t="shared" si="32"/>
        <v>30.643516977485238</v>
      </c>
      <c r="AB59" s="3">
        <f t="shared" si="33"/>
        <v>10.82704332911687</v>
      </c>
      <c r="AC59" s="3">
        <f t="shared" si="34"/>
        <v>35.910022496565226</v>
      </c>
      <c r="AD59" s="3">
        <f t="shared" si="35"/>
        <v>10.803716226196409</v>
      </c>
      <c r="AE59" s="3"/>
      <c r="AF59" s="3"/>
      <c r="AG59" s="3"/>
      <c r="AH59" s="3"/>
      <c r="AI59" s="3"/>
      <c r="AJ59" s="3"/>
      <c r="AK59" s="3"/>
      <c r="AL59" s="3"/>
      <c r="AM59" s="3"/>
      <c r="AN59" s="3"/>
    </row>
    <row r="60" spans="2:40" x14ac:dyDescent="0.2">
      <c r="C60">
        <f t="shared" si="44"/>
        <v>4</v>
      </c>
      <c r="D60">
        <f t="shared" si="36"/>
        <v>4.7123889803846897</v>
      </c>
      <c r="E60">
        <f t="shared" si="37"/>
        <v>2.0943951023931953</v>
      </c>
      <c r="F60">
        <f t="shared" si="38"/>
        <v>1.2566370614359172</v>
      </c>
      <c r="G60">
        <f t="shared" si="39"/>
        <v>0.89759790102565518</v>
      </c>
      <c r="H60">
        <f t="shared" si="40"/>
        <v>0.69813170079773179</v>
      </c>
      <c r="I60">
        <f t="shared" si="41"/>
        <v>0.5711986642890533</v>
      </c>
      <c r="J60">
        <f t="shared" si="42"/>
        <v>0.50944745733888541</v>
      </c>
      <c r="K60" s="35">
        <f t="shared" si="45"/>
        <v>0.43836176561718043</v>
      </c>
      <c r="N60">
        <f t="shared" si="46"/>
        <v>4</v>
      </c>
      <c r="O60" s="3">
        <f t="shared" si="20"/>
        <v>-4.592425496802574E-16</v>
      </c>
      <c r="P60" s="3">
        <f t="shared" si="21"/>
        <v>-2.5</v>
      </c>
      <c r="Q60" s="3">
        <f t="shared" si="22"/>
        <v>-3.7499999999999987</v>
      </c>
      <c r="R60" s="3">
        <f t="shared" si="23"/>
        <v>6.49519052838329</v>
      </c>
      <c r="S60" s="3">
        <f t="shared" si="24"/>
        <v>3.8627124296868431</v>
      </c>
      <c r="T60" s="3">
        <f t="shared" si="25"/>
        <v>11.888206453689419</v>
      </c>
      <c r="U60" s="3">
        <f t="shared" si="26"/>
        <v>10.911071532527838</v>
      </c>
      <c r="V60" s="3">
        <f t="shared" si="27"/>
        <v>13.682050943190522</v>
      </c>
      <c r="W60" s="3">
        <f t="shared" si="28"/>
        <v>17.235999970177005</v>
      </c>
      <c r="X60" s="3">
        <f t="shared" si="29"/>
        <v>14.462721217947133</v>
      </c>
      <c r="Y60" s="3">
        <f t="shared" si="30"/>
        <v>23.134472152857484</v>
      </c>
      <c r="Z60" s="3">
        <f t="shared" si="31"/>
        <v>14.867622480028933</v>
      </c>
      <c r="AA60" s="3">
        <f t="shared" si="32"/>
        <v>28.372958677738616</v>
      </c>
      <c r="AB60" s="3">
        <f t="shared" si="33"/>
        <v>15.850085673943124</v>
      </c>
      <c r="AC60" s="3">
        <f t="shared" si="34"/>
        <v>33.954308905992995</v>
      </c>
      <c r="AD60" s="3">
        <f t="shared" si="35"/>
        <v>15.917126207843065</v>
      </c>
      <c r="AE60" s="3"/>
      <c r="AF60" s="3"/>
      <c r="AG60" s="3"/>
      <c r="AH60" s="3"/>
      <c r="AI60" s="3"/>
      <c r="AJ60" s="3"/>
      <c r="AK60" s="3"/>
      <c r="AL60" s="3"/>
      <c r="AM60" s="3"/>
      <c r="AN60" s="3"/>
    </row>
    <row r="61" spans="2:40" x14ac:dyDescent="0.2">
      <c r="C61">
        <f t="shared" si="44"/>
        <v>5</v>
      </c>
      <c r="D61">
        <f t="shared" si="36"/>
        <v>0</v>
      </c>
      <c r="E61">
        <f t="shared" si="37"/>
        <v>2.7925268031909272</v>
      </c>
      <c r="F61">
        <f t="shared" si="38"/>
        <v>1.6755160819145563</v>
      </c>
      <c r="G61">
        <f t="shared" si="39"/>
        <v>1.1967972013675403</v>
      </c>
      <c r="H61">
        <f t="shared" si="40"/>
        <v>0.93084226773030909</v>
      </c>
      <c r="I61">
        <f t="shared" si="41"/>
        <v>0.76159821905207103</v>
      </c>
      <c r="J61">
        <f t="shared" si="42"/>
        <v>0.67926327645184714</v>
      </c>
      <c r="K61" s="35">
        <f t="shared" si="45"/>
        <v>0.58448235415624061</v>
      </c>
      <c r="N61">
        <f t="shared" si="46"/>
        <v>5</v>
      </c>
      <c r="O61" s="3" t="str">
        <f t="shared" si="20"/>
        <v/>
      </c>
      <c r="P61" s="3" t="str">
        <f t="shared" si="21"/>
        <v/>
      </c>
      <c r="Q61" s="3">
        <f t="shared" si="22"/>
        <v>-7.0476946558943121</v>
      </c>
      <c r="R61" s="3">
        <f t="shared" si="23"/>
        <v>2.5651510749425164</v>
      </c>
      <c r="S61" s="3">
        <f t="shared" si="24"/>
        <v>-1.3066057908456667</v>
      </c>
      <c r="T61" s="3">
        <f t="shared" si="25"/>
        <v>12.431523692103417</v>
      </c>
      <c r="U61" s="3">
        <f t="shared" si="26"/>
        <v>6.3934679264119119</v>
      </c>
      <c r="V61" s="3">
        <f t="shared" si="27"/>
        <v>16.290290601273576</v>
      </c>
      <c r="W61" s="3">
        <f t="shared" si="28"/>
        <v>13.436068313312688</v>
      </c>
      <c r="X61" s="3">
        <f t="shared" si="29"/>
        <v>18.047771836988485</v>
      </c>
      <c r="Y61" s="3">
        <f t="shared" si="30"/>
        <v>19.902686047889432</v>
      </c>
      <c r="Z61" s="3">
        <f t="shared" si="31"/>
        <v>18.977172815758077</v>
      </c>
      <c r="AA61" s="3">
        <f t="shared" si="32"/>
        <v>25.286162015349284</v>
      </c>
      <c r="AB61" s="3">
        <f t="shared" si="33"/>
        <v>20.417149912108375</v>
      </c>
      <c r="AC61" s="3">
        <f t="shared" si="34"/>
        <v>31.274918170870421</v>
      </c>
      <c r="AD61" s="3">
        <f t="shared" si="35"/>
        <v>20.691290278891721</v>
      </c>
      <c r="AE61" s="3"/>
      <c r="AF61" s="3"/>
      <c r="AG61" s="3"/>
      <c r="AH61" s="3"/>
      <c r="AI61" s="3"/>
      <c r="AJ61" s="3"/>
      <c r="AK61" s="3"/>
      <c r="AL61" s="3"/>
      <c r="AM61" s="3"/>
      <c r="AN61" s="3"/>
    </row>
    <row r="62" spans="2:40" x14ac:dyDescent="0.2">
      <c r="C62">
        <f t="shared" si="44"/>
        <v>6</v>
      </c>
      <c r="D62">
        <f t="shared" si="36"/>
        <v>0</v>
      </c>
      <c r="E62">
        <f t="shared" si="37"/>
        <v>3.4906585039886591</v>
      </c>
      <c r="F62">
        <f t="shared" si="38"/>
        <v>2.0943951023931953</v>
      </c>
      <c r="G62">
        <f t="shared" si="39"/>
        <v>1.4959965017094254</v>
      </c>
      <c r="H62">
        <f t="shared" si="40"/>
        <v>1.1635528346628863</v>
      </c>
      <c r="I62">
        <f t="shared" si="41"/>
        <v>0.95199777381508877</v>
      </c>
      <c r="J62">
        <f t="shared" si="42"/>
        <v>0.84907909556480887</v>
      </c>
      <c r="K62" s="35">
        <f t="shared" si="45"/>
        <v>0.73060294269530079</v>
      </c>
      <c r="N62">
        <f t="shared" si="46"/>
        <v>6</v>
      </c>
      <c r="O62" s="3" t="str">
        <f t="shared" si="20"/>
        <v/>
      </c>
      <c r="P62" s="3" t="str">
        <f t="shared" si="21"/>
        <v/>
      </c>
      <c r="Q62" s="3">
        <f t="shared" si="22"/>
        <v>-7.047694655894313</v>
      </c>
      <c r="R62" s="3">
        <f t="shared" si="23"/>
        <v>-2.565151074942515</v>
      </c>
      <c r="S62" s="3">
        <f t="shared" si="24"/>
        <v>-6.2499999999999982</v>
      </c>
      <c r="T62" s="3">
        <f t="shared" si="25"/>
        <v>10.825317547305485</v>
      </c>
      <c r="U62" s="3">
        <f t="shared" si="26"/>
        <v>1.3077766377624229</v>
      </c>
      <c r="V62" s="3">
        <f t="shared" si="27"/>
        <v>17.451066450670652</v>
      </c>
      <c r="W62" s="3">
        <f t="shared" si="28"/>
        <v>8.9117947358810294</v>
      </c>
      <c r="X62" s="3">
        <f t="shared" si="29"/>
        <v>20.659862404806166</v>
      </c>
      <c r="Y62" s="3">
        <f t="shared" si="30"/>
        <v>15.951565013207953</v>
      </c>
      <c r="Z62" s="3">
        <f t="shared" si="31"/>
        <v>22.400838681384229</v>
      </c>
      <c r="AA62" s="3">
        <f t="shared" si="32"/>
        <v>21.471928510177648</v>
      </c>
      <c r="AB62" s="3">
        <f t="shared" si="33"/>
        <v>24.396849920713542</v>
      </c>
      <c r="AC62" s="3">
        <f t="shared" si="34"/>
        <v>27.928956852891819</v>
      </c>
      <c r="AD62" s="3">
        <f t="shared" si="35"/>
        <v>25.024455420833981</v>
      </c>
      <c r="AE62" s="3"/>
      <c r="AF62" s="3"/>
      <c r="AG62" s="3"/>
      <c r="AH62" s="3"/>
      <c r="AI62" s="3"/>
      <c r="AJ62" s="3"/>
      <c r="AK62" s="3"/>
      <c r="AL62" s="3"/>
      <c r="AM62" s="3"/>
      <c r="AN62" s="3"/>
    </row>
    <row r="63" spans="2:40" x14ac:dyDescent="0.2">
      <c r="C63">
        <f t="shared" si="44"/>
        <v>7</v>
      </c>
      <c r="D63">
        <f t="shared" si="36"/>
        <v>0</v>
      </c>
      <c r="E63">
        <f t="shared" si="37"/>
        <v>4.1887902047863905</v>
      </c>
      <c r="F63">
        <f t="shared" si="38"/>
        <v>2.5132741228718345</v>
      </c>
      <c r="G63">
        <f t="shared" si="39"/>
        <v>1.7951958020513106</v>
      </c>
      <c r="H63">
        <f t="shared" si="40"/>
        <v>1.3962634015954636</v>
      </c>
      <c r="I63">
        <f t="shared" si="41"/>
        <v>1.1423973285781066</v>
      </c>
      <c r="J63">
        <f t="shared" si="42"/>
        <v>1.0188949146777706</v>
      </c>
      <c r="K63" s="35">
        <f t="shared" si="45"/>
        <v>0.87672353123436098</v>
      </c>
      <c r="N63">
        <f t="shared" si="46"/>
        <v>7</v>
      </c>
      <c r="O63" s="3" t="str">
        <f t="shared" si="20"/>
        <v/>
      </c>
      <c r="P63" s="3" t="str">
        <f t="shared" si="21"/>
        <v/>
      </c>
      <c r="Q63" s="3">
        <f t="shared" si="22"/>
        <v>-3.7500000000000036</v>
      </c>
      <c r="R63" s="3">
        <f t="shared" si="23"/>
        <v>-6.4951905283832883</v>
      </c>
      <c r="S63" s="3">
        <f t="shared" si="24"/>
        <v>-10.112712429686841</v>
      </c>
      <c r="T63" s="3">
        <f t="shared" si="25"/>
        <v>7.3473156536559152</v>
      </c>
      <c r="U63" s="3">
        <f t="shared" si="26"/>
        <v>-3.8941163442355049</v>
      </c>
      <c r="V63" s="3">
        <f t="shared" si="27"/>
        <v>17.061238463181912</v>
      </c>
      <c r="W63" s="3">
        <f t="shared" si="28"/>
        <v>3.9070839975059344</v>
      </c>
      <c r="X63" s="3">
        <f t="shared" si="29"/>
        <v>22.15817444277468</v>
      </c>
      <c r="Y63" s="3">
        <f t="shared" si="30"/>
        <v>11.423912857551876</v>
      </c>
      <c r="Z63" s="3">
        <f t="shared" si="31"/>
        <v>25.014879872249253</v>
      </c>
      <c r="AA63" s="3">
        <f t="shared" si="32"/>
        <v>17.039986715610038</v>
      </c>
      <c r="AB63" s="3">
        <f t="shared" si="33"/>
        <v>27.674696976332612</v>
      </c>
      <c r="AC63" s="3">
        <f t="shared" si="34"/>
        <v>23.987738308458418</v>
      </c>
      <c r="AD63" s="3">
        <f t="shared" si="35"/>
        <v>28.824267741694953</v>
      </c>
      <c r="AE63" s="3"/>
      <c r="AF63" s="3"/>
      <c r="AG63" s="3"/>
      <c r="AH63" s="3"/>
      <c r="AI63" s="3"/>
      <c r="AJ63" s="3"/>
      <c r="AK63" s="3"/>
      <c r="AL63" s="3"/>
      <c r="AM63" s="3"/>
      <c r="AN63" s="3"/>
    </row>
    <row r="64" spans="2:40" x14ac:dyDescent="0.2">
      <c r="C64">
        <f t="shared" si="44"/>
        <v>8</v>
      </c>
      <c r="D64">
        <f t="shared" si="36"/>
        <v>0</v>
      </c>
      <c r="E64">
        <f t="shared" si="37"/>
        <v>4.8869219055841224</v>
      </c>
      <c r="F64">
        <f t="shared" si="38"/>
        <v>2.9321531433504737</v>
      </c>
      <c r="G64">
        <f t="shared" si="39"/>
        <v>2.0943951023931957</v>
      </c>
      <c r="H64">
        <f t="shared" si="40"/>
        <v>1.6289739685280409</v>
      </c>
      <c r="I64">
        <f t="shared" si="41"/>
        <v>1.3327968833411243</v>
      </c>
      <c r="J64">
        <f t="shared" si="42"/>
        <v>1.1887107337907323</v>
      </c>
      <c r="K64" s="35">
        <f t="shared" si="45"/>
        <v>1.022844119773421</v>
      </c>
      <c r="N64">
        <f t="shared" si="46"/>
        <v>8</v>
      </c>
      <c r="O64" s="3" t="str">
        <f t="shared" si="20"/>
        <v/>
      </c>
      <c r="P64" s="3" t="str">
        <f t="shared" si="21"/>
        <v/>
      </c>
      <c r="Q64" s="3">
        <f t="shared" si="22"/>
        <v>1.3023613325019747</v>
      </c>
      <c r="R64" s="3">
        <f t="shared" si="23"/>
        <v>-7.3860581475915605</v>
      </c>
      <c r="S64" s="3">
        <f t="shared" si="24"/>
        <v>-12.226845009172571</v>
      </c>
      <c r="T64" s="3">
        <f t="shared" si="25"/>
        <v>2.5988961352219913</v>
      </c>
      <c r="U64" s="3">
        <f t="shared" si="26"/>
        <v>-8.7500000000000036</v>
      </c>
      <c r="V64" s="3">
        <f t="shared" si="27"/>
        <v>15.155444566227676</v>
      </c>
      <c r="W64" s="3">
        <f t="shared" si="28"/>
        <v>-1.308258650485705</v>
      </c>
      <c r="X64" s="3">
        <f t="shared" si="29"/>
        <v>22.461933561103535</v>
      </c>
      <c r="Y64" s="3">
        <f t="shared" si="30"/>
        <v>6.4833707265092499</v>
      </c>
      <c r="Z64" s="3">
        <f t="shared" si="31"/>
        <v>26.724818128897397</v>
      </c>
      <c r="AA64" s="3">
        <f t="shared" si="32"/>
        <v>12.117835527860038</v>
      </c>
      <c r="AB64" s="3">
        <f t="shared" si="33"/>
        <v>30.15639338713655</v>
      </c>
      <c r="AC64" s="3">
        <f t="shared" si="34"/>
        <v>19.535262768297386</v>
      </c>
      <c r="AD64" s="3">
        <f t="shared" si="35"/>
        <v>32.009740838900491</v>
      </c>
      <c r="AE64" s="3"/>
      <c r="AF64" s="3"/>
      <c r="AG64" s="3"/>
      <c r="AH64" s="3"/>
      <c r="AI64" s="3"/>
      <c r="AJ64" s="3"/>
      <c r="AK64" s="3"/>
      <c r="AL64" s="3"/>
      <c r="AM64" s="3"/>
      <c r="AN64" s="3"/>
    </row>
    <row r="65" spans="3:40" x14ac:dyDescent="0.2">
      <c r="C65">
        <f t="shared" si="44"/>
        <v>9</v>
      </c>
      <c r="D65">
        <f t="shared" si="36"/>
        <v>0</v>
      </c>
      <c r="E65">
        <f t="shared" si="37"/>
        <v>5.5850536063818543</v>
      </c>
      <c r="F65">
        <f t="shared" si="38"/>
        <v>3.351032163829113</v>
      </c>
      <c r="G65">
        <f t="shared" si="39"/>
        <v>2.3935944027350806</v>
      </c>
      <c r="H65">
        <f t="shared" si="40"/>
        <v>1.8616845354606182</v>
      </c>
      <c r="I65">
        <f t="shared" si="41"/>
        <v>1.5231964381041421</v>
      </c>
      <c r="J65">
        <f t="shared" si="42"/>
        <v>1.3585265529036941</v>
      </c>
      <c r="K65" s="35">
        <f t="shared" si="45"/>
        <v>1.1689647083124812</v>
      </c>
      <c r="N65">
        <f t="shared" si="46"/>
        <v>9</v>
      </c>
      <c r="O65" s="3" t="str">
        <f t="shared" si="20"/>
        <v/>
      </c>
      <c r="P65" s="3" t="str">
        <f t="shared" si="21"/>
        <v/>
      </c>
      <c r="Q65" s="3">
        <f t="shared" si="22"/>
        <v>5.7453333233923338</v>
      </c>
      <c r="R65" s="3">
        <f t="shared" si="23"/>
        <v>-4.8209070726490468</v>
      </c>
      <c r="S65" s="3">
        <f t="shared" si="24"/>
        <v>-12.226845009172569</v>
      </c>
      <c r="T65" s="3">
        <f t="shared" si="25"/>
        <v>-2.5988961352219939</v>
      </c>
      <c r="U65" s="3">
        <f t="shared" si="26"/>
        <v>-12.82840775702196</v>
      </c>
      <c r="V65" s="3">
        <f t="shared" si="27"/>
        <v>11.903022910991089</v>
      </c>
      <c r="W65" s="3">
        <f t="shared" si="28"/>
        <v>-6.4530727359995295</v>
      </c>
      <c r="X65" s="3">
        <f t="shared" si="29"/>
        <v>21.5547640270985</v>
      </c>
      <c r="Y65" s="3">
        <f t="shared" si="30"/>
        <v>1.308502685152916</v>
      </c>
      <c r="Z65" s="3">
        <f t="shared" si="31"/>
        <v>27.46885182753272</v>
      </c>
      <c r="AA65" s="3">
        <f t="shared" si="32"/>
        <v>6.8470762748611147</v>
      </c>
      <c r="AB65" s="3">
        <f t="shared" si="33"/>
        <v>31.7705452657998</v>
      </c>
      <c r="AC65" s="3">
        <f t="shared" si="34"/>
        <v>14.666427018380849</v>
      </c>
      <c r="AD65" s="3">
        <f t="shared" si="35"/>
        <v>34.51298188384348</v>
      </c>
      <c r="AE65" s="3"/>
      <c r="AF65" s="3"/>
      <c r="AG65" s="3"/>
      <c r="AH65" s="3"/>
      <c r="AI65" s="3"/>
      <c r="AJ65" s="3"/>
      <c r="AK65" s="3"/>
      <c r="AL65" s="3"/>
      <c r="AM65" s="3"/>
      <c r="AN65" s="3"/>
    </row>
    <row r="66" spans="3:40" x14ac:dyDescent="0.2">
      <c r="C66">
        <f t="shared" si="44"/>
        <v>10</v>
      </c>
      <c r="D66">
        <f t="shared" si="36"/>
        <v>0</v>
      </c>
      <c r="E66">
        <f t="shared" si="37"/>
        <v>0</v>
      </c>
      <c r="F66">
        <f t="shared" si="38"/>
        <v>3.7699111843077522</v>
      </c>
      <c r="G66">
        <f t="shared" si="39"/>
        <v>2.6927937030769655</v>
      </c>
      <c r="H66">
        <f t="shared" si="40"/>
        <v>2.0943951023931953</v>
      </c>
      <c r="I66">
        <f t="shared" si="41"/>
        <v>1.7135959928671598</v>
      </c>
      <c r="J66">
        <f t="shared" si="42"/>
        <v>1.5283423720166558</v>
      </c>
      <c r="K66" s="35">
        <f t="shared" si="45"/>
        <v>1.3150852968515414</v>
      </c>
      <c r="N66">
        <f t="shared" si="46"/>
        <v>10</v>
      </c>
      <c r="O66" s="3" t="str">
        <f t="shared" si="20"/>
        <v/>
      </c>
      <c r="P66" s="3" t="str">
        <f t="shared" si="21"/>
        <v/>
      </c>
      <c r="Q66" s="3" t="str">
        <f t="shared" si="22"/>
        <v/>
      </c>
      <c r="R66" s="3" t="str">
        <f t="shared" si="23"/>
        <v/>
      </c>
      <c r="S66" s="3">
        <f t="shared" si="24"/>
        <v>-10.112712429686841</v>
      </c>
      <c r="T66" s="3">
        <f t="shared" si="25"/>
        <v>-7.347315653655917</v>
      </c>
      <c r="U66" s="3">
        <f t="shared" si="26"/>
        <v>-15.766955188292332</v>
      </c>
      <c r="V66" s="3">
        <f t="shared" si="27"/>
        <v>7.5929654345572688</v>
      </c>
      <c r="W66" s="3">
        <f t="shared" si="28"/>
        <v>-11.249999999999996</v>
      </c>
      <c r="X66" s="3">
        <f t="shared" si="29"/>
        <v>19.48557158514987</v>
      </c>
      <c r="Y66" s="3">
        <f t="shared" si="30"/>
        <v>-3.9136580525153377</v>
      </c>
      <c r="Z66" s="3">
        <f t="shared" si="31"/>
        <v>27.220089651725651</v>
      </c>
      <c r="AA66" s="3">
        <f t="shared" si="32"/>
        <v>1.3793391038748322</v>
      </c>
      <c r="AB66" s="3">
        <f t="shared" si="33"/>
        <v>32.470716401652147</v>
      </c>
      <c r="AC66" s="3">
        <f t="shared" si="34"/>
        <v>9.4850018396880245</v>
      </c>
      <c r="AD66" s="3">
        <f t="shared" si="35"/>
        <v>36.280638639653446</v>
      </c>
      <c r="AE66" s="3"/>
      <c r="AF66" s="3"/>
      <c r="AG66" s="3"/>
      <c r="AH66" s="3"/>
      <c r="AI66" s="3"/>
      <c r="AJ66" s="3"/>
      <c r="AK66" s="3"/>
      <c r="AL66" s="3"/>
      <c r="AM66" s="3"/>
      <c r="AN66" s="3"/>
    </row>
    <row r="67" spans="3:40" x14ac:dyDescent="0.2">
      <c r="C67">
        <f t="shared" si="44"/>
        <v>11</v>
      </c>
      <c r="D67">
        <f t="shared" si="36"/>
        <v>0</v>
      </c>
      <c r="E67">
        <f t="shared" si="37"/>
        <v>0</v>
      </c>
      <c r="F67">
        <f t="shared" si="38"/>
        <v>4.1887902047863914</v>
      </c>
      <c r="G67">
        <f t="shared" si="39"/>
        <v>2.9919930034188504</v>
      </c>
      <c r="H67">
        <f t="shared" si="40"/>
        <v>2.3271056693257726</v>
      </c>
      <c r="I67">
        <f t="shared" si="41"/>
        <v>1.9039955476301775</v>
      </c>
      <c r="J67">
        <f t="shared" si="42"/>
        <v>1.6981581911296175</v>
      </c>
      <c r="K67" s="35">
        <f t="shared" si="45"/>
        <v>1.4612058853906016</v>
      </c>
      <c r="N67">
        <f t="shared" si="46"/>
        <v>11</v>
      </c>
      <c r="O67" s="3" t="str">
        <f t="shared" si="20"/>
        <v/>
      </c>
      <c r="P67" s="3" t="str">
        <f t="shared" si="21"/>
        <v/>
      </c>
      <c r="Q67" s="3" t="str">
        <f t="shared" si="22"/>
        <v/>
      </c>
      <c r="R67" s="3" t="str">
        <f t="shared" si="23"/>
        <v/>
      </c>
      <c r="S67" s="3">
        <f t="shared" si="24"/>
        <v>-6.2499999999999956</v>
      </c>
      <c r="T67" s="3">
        <f t="shared" si="25"/>
        <v>-10.825317547305485</v>
      </c>
      <c r="U67" s="3">
        <f t="shared" si="26"/>
        <v>-17.30453945893975</v>
      </c>
      <c r="V67" s="3">
        <f t="shared" si="27"/>
        <v>2.6082396580830576</v>
      </c>
      <c r="W67" s="3">
        <f t="shared" si="28"/>
        <v>-15.440436852046503</v>
      </c>
      <c r="X67" s="3">
        <f t="shared" si="29"/>
        <v>16.3659069353936</v>
      </c>
      <c r="Y67" s="3">
        <f t="shared" si="30"/>
        <v>-8.9943689912290896</v>
      </c>
      <c r="Z67" s="3">
        <f t="shared" si="31"/>
        <v>25.987522514653385</v>
      </c>
      <c r="AA67" s="3">
        <f t="shared" si="32"/>
        <v>-4.1280791417735454</v>
      </c>
      <c r="AB67" s="3">
        <f t="shared" si="33"/>
        <v>32.236764145913497</v>
      </c>
      <c r="AC67" s="3">
        <f t="shared" si="34"/>
        <v>4.1014203141702863</v>
      </c>
      <c r="AD67" s="3">
        <f t="shared" si="35"/>
        <v>37.275036571497971</v>
      </c>
      <c r="AE67" s="3"/>
      <c r="AF67" s="3"/>
      <c r="AG67" s="3"/>
      <c r="AH67" s="3"/>
      <c r="AI67" s="3"/>
      <c r="AJ67" s="3"/>
      <c r="AK67" s="3"/>
      <c r="AL67" s="3"/>
      <c r="AM67" s="3"/>
      <c r="AN67" s="3"/>
    </row>
    <row r="68" spans="3:40" x14ac:dyDescent="0.2">
      <c r="C68">
        <f t="shared" si="44"/>
        <v>12</v>
      </c>
      <c r="D68">
        <f t="shared" si="36"/>
        <v>0</v>
      </c>
      <c r="E68">
        <f t="shared" si="37"/>
        <v>0</v>
      </c>
      <c r="F68">
        <f t="shared" si="38"/>
        <v>4.6076692252650302</v>
      </c>
      <c r="G68">
        <f t="shared" si="39"/>
        <v>3.2911923037607353</v>
      </c>
      <c r="H68">
        <f t="shared" si="40"/>
        <v>2.5598162362583499</v>
      </c>
      <c r="I68">
        <f t="shared" si="41"/>
        <v>2.0943951023931953</v>
      </c>
      <c r="J68">
        <f t="shared" si="42"/>
        <v>1.8679740102425793</v>
      </c>
      <c r="K68" s="35">
        <f t="shared" si="45"/>
        <v>1.6073264739296618</v>
      </c>
      <c r="N68">
        <f t="shared" si="46"/>
        <v>12</v>
      </c>
      <c r="O68" s="3" t="str">
        <f t="shared" si="20"/>
        <v/>
      </c>
      <c r="P68" s="3" t="str">
        <f t="shared" si="21"/>
        <v/>
      </c>
      <c r="Q68" s="3" t="str">
        <f t="shared" si="22"/>
        <v/>
      </c>
      <c r="R68" s="3" t="str">
        <f t="shared" si="23"/>
        <v/>
      </c>
      <c r="S68" s="3">
        <f t="shared" si="24"/>
        <v>-1.306605790845667</v>
      </c>
      <c r="T68" s="3">
        <f t="shared" si="25"/>
        <v>-12.431523692103417</v>
      </c>
      <c r="U68" s="3">
        <f t="shared" si="26"/>
        <v>-17.30453945893975</v>
      </c>
      <c r="V68" s="3">
        <f t="shared" si="27"/>
        <v>-2.6082396580830456</v>
      </c>
      <c r="W68" s="3">
        <f t="shared" si="28"/>
        <v>-18.798475756791067</v>
      </c>
      <c r="X68" s="3">
        <f t="shared" si="29"/>
        <v>12.36395200659314</v>
      </c>
      <c r="Y68" s="3">
        <f t="shared" si="30"/>
        <v>-13.749999999999995</v>
      </c>
      <c r="Z68" s="3">
        <f t="shared" si="31"/>
        <v>23.815698604072065</v>
      </c>
      <c r="AA68" s="3">
        <f t="shared" si="32"/>
        <v>-9.5167400664878716</v>
      </c>
      <c r="AB68" s="3">
        <f t="shared" si="33"/>
        <v>31.075418879025658</v>
      </c>
      <c r="AC68" s="3">
        <f t="shared" si="34"/>
        <v>-1.3695758646622105</v>
      </c>
      <c r="AD68" s="3">
        <f t="shared" si="35"/>
        <v>37.474981813883979</v>
      </c>
      <c r="AE68" s="3"/>
      <c r="AF68" s="3"/>
      <c r="AG68" s="3"/>
      <c r="AH68" s="3"/>
      <c r="AI68" s="3"/>
      <c r="AJ68" s="3"/>
      <c r="AK68" s="3"/>
      <c r="AL68" s="3"/>
      <c r="AM68" s="3"/>
      <c r="AN68" s="3"/>
    </row>
    <row r="69" spans="3:40" x14ac:dyDescent="0.2">
      <c r="C69">
        <f t="shared" si="44"/>
        <v>13</v>
      </c>
      <c r="D69">
        <f t="shared" si="36"/>
        <v>0</v>
      </c>
      <c r="E69">
        <f t="shared" si="37"/>
        <v>0</v>
      </c>
      <c r="F69">
        <f t="shared" si="38"/>
        <v>5.026548245743669</v>
      </c>
      <c r="G69">
        <f t="shared" si="39"/>
        <v>3.5903916041026203</v>
      </c>
      <c r="H69">
        <f t="shared" si="40"/>
        <v>2.7925268031909272</v>
      </c>
      <c r="I69">
        <f t="shared" si="41"/>
        <v>2.2847946571562132</v>
      </c>
      <c r="J69">
        <f t="shared" si="42"/>
        <v>2.0377898293555412</v>
      </c>
      <c r="K69" s="35">
        <f t="shared" si="45"/>
        <v>1.753447062468722</v>
      </c>
      <c r="N69">
        <f t="shared" si="46"/>
        <v>13</v>
      </c>
      <c r="O69" s="3" t="str">
        <f t="shared" si="20"/>
        <v/>
      </c>
      <c r="P69" s="3" t="str">
        <f t="shared" si="21"/>
        <v/>
      </c>
      <c r="Q69" s="3" t="str">
        <f t="shared" si="22"/>
        <v/>
      </c>
      <c r="R69" s="3" t="str">
        <f t="shared" si="23"/>
        <v/>
      </c>
      <c r="S69" s="3">
        <f t="shared" si="24"/>
        <v>3.8627124296868405</v>
      </c>
      <c r="T69" s="3">
        <f t="shared" si="25"/>
        <v>-11.888206453689421</v>
      </c>
      <c r="U69" s="3">
        <f t="shared" si="26"/>
        <v>-15.766955188292339</v>
      </c>
      <c r="V69" s="3">
        <f t="shared" si="27"/>
        <v>-7.5929654345572581</v>
      </c>
      <c r="W69" s="3">
        <f t="shared" si="28"/>
        <v>-21.143083967682937</v>
      </c>
      <c r="X69" s="3">
        <f t="shared" si="29"/>
        <v>7.69545322482755</v>
      </c>
      <c r="Y69" s="3">
        <f t="shared" si="30"/>
        <v>-18.00867018349534</v>
      </c>
      <c r="Z69" s="3">
        <f t="shared" si="31"/>
        <v>20.783113294742101</v>
      </c>
      <c r="AA69" s="3">
        <f t="shared" si="32"/>
        <v>-14.631621706574373</v>
      </c>
      <c r="AB69" s="3">
        <f t="shared" si="33"/>
        <v>29.020090389860979</v>
      </c>
      <c r="AC69" s="3">
        <f t="shared" si="34"/>
        <v>-6.8113819117288719</v>
      </c>
      <c r="AD69" s="3">
        <f t="shared" si="35"/>
        <v>36.876212881104976</v>
      </c>
      <c r="AE69" s="3"/>
      <c r="AF69" s="3"/>
      <c r="AG69" s="3"/>
      <c r="AH69" s="3"/>
      <c r="AI69" s="3"/>
      <c r="AJ69" s="3"/>
      <c r="AK69" s="3"/>
      <c r="AL69" s="3"/>
      <c r="AM69" s="3"/>
      <c r="AN69" s="3"/>
    </row>
    <row r="70" spans="3:40" x14ac:dyDescent="0.2">
      <c r="C70">
        <f t="shared" si="44"/>
        <v>14</v>
      </c>
      <c r="D70">
        <f t="shared" si="36"/>
        <v>0</v>
      </c>
      <c r="E70">
        <f t="shared" si="37"/>
        <v>0</v>
      </c>
      <c r="F70">
        <f t="shared" si="38"/>
        <v>5.4454272662223078</v>
      </c>
      <c r="G70">
        <f t="shared" si="39"/>
        <v>3.8895909044445052</v>
      </c>
      <c r="H70">
        <f t="shared" si="40"/>
        <v>3.0252373701235045</v>
      </c>
      <c r="I70">
        <f t="shared" si="41"/>
        <v>2.4751942119192312</v>
      </c>
      <c r="J70">
        <f t="shared" si="42"/>
        <v>2.2076056484685029</v>
      </c>
      <c r="K70" s="35">
        <f t="shared" si="45"/>
        <v>1.8995676510077821</v>
      </c>
      <c r="N70">
        <f t="shared" si="46"/>
        <v>14</v>
      </c>
      <c r="O70" s="3" t="str">
        <f t="shared" si="20"/>
        <v/>
      </c>
      <c r="P70" s="3" t="str">
        <f t="shared" si="21"/>
        <v/>
      </c>
      <c r="Q70" s="3" t="str">
        <f t="shared" si="22"/>
        <v/>
      </c>
      <c r="R70" s="3" t="str">
        <f t="shared" si="23"/>
        <v/>
      </c>
      <c r="S70" s="3">
        <f t="shared" si="24"/>
        <v>8.3641325794857231</v>
      </c>
      <c r="T70" s="3">
        <f t="shared" si="25"/>
        <v>-9.2893103184674324</v>
      </c>
      <c r="U70" s="3">
        <f t="shared" si="26"/>
        <v>-12.828407757021971</v>
      </c>
      <c r="V70" s="3">
        <f t="shared" si="27"/>
        <v>-11.90302291099108</v>
      </c>
      <c r="W70" s="3">
        <f t="shared" si="28"/>
        <v>-22.34786304919372</v>
      </c>
      <c r="X70" s="3">
        <f t="shared" si="29"/>
        <v>2.6120905678176829</v>
      </c>
      <c r="Y70" s="3">
        <f t="shared" si="30"/>
        <v>-21.616460105426658</v>
      </c>
      <c r="Z70" s="3">
        <f t="shared" si="31"/>
        <v>16.999372121066642</v>
      </c>
      <c r="AA70" s="3">
        <f t="shared" si="32"/>
        <v>-19.325578229889302</v>
      </c>
      <c r="AB70" s="3">
        <f t="shared" si="33"/>
        <v>26.129906736925573</v>
      </c>
      <c r="AC70" s="3">
        <f t="shared" si="34"/>
        <v>-12.108015178929239</v>
      </c>
      <c r="AD70" s="3">
        <f t="shared" si="35"/>
        <v>35.491491493410351</v>
      </c>
      <c r="AE70" s="3"/>
      <c r="AF70" s="3"/>
      <c r="AG70" s="3"/>
      <c r="AH70" s="3"/>
      <c r="AI70" s="3"/>
      <c r="AJ70" s="3"/>
      <c r="AK70" s="3"/>
      <c r="AL70" s="3"/>
      <c r="AM70" s="3"/>
      <c r="AN70" s="3"/>
    </row>
    <row r="71" spans="3:40" x14ac:dyDescent="0.2">
      <c r="C71">
        <f t="shared" si="44"/>
        <v>15</v>
      </c>
      <c r="D71">
        <f t="shared" si="36"/>
        <v>0</v>
      </c>
      <c r="E71">
        <f t="shared" si="37"/>
        <v>0</v>
      </c>
      <c r="F71">
        <f t="shared" si="38"/>
        <v>5.8643062867009466</v>
      </c>
      <c r="G71">
        <f t="shared" si="39"/>
        <v>4.1887902047863905</v>
      </c>
      <c r="H71">
        <f t="shared" si="40"/>
        <v>3.2579479370560818</v>
      </c>
      <c r="I71">
        <f t="shared" si="41"/>
        <v>2.6655937666822491</v>
      </c>
      <c r="J71">
        <f t="shared" si="42"/>
        <v>2.3774214675814647</v>
      </c>
      <c r="K71" s="35">
        <f t="shared" si="45"/>
        <v>2.0456882395468421</v>
      </c>
      <c r="N71">
        <f t="shared" si="46"/>
        <v>15</v>
      </c>
      <c r="O71" s="3" t="str">
        <f t="shared" si="20"/>
        <v/>
      </c>
      <c r="P71" s="3" t="str">
        <f t="shared" si="21"/>
        <v/>
      </c>
      <c r="Q71" s="3" t="str">
        <f t="shared" si="22"/>
        <v/>
      </c>
      <c r="R71" s="3" t="str">
        <f t="shared" si="23"/>
        <v/>
      </c>
      <c r="S71" s="3">
        <f t="shared" si="24"/>
        <v>11.419318220532507</v>
      </c>
      <c r="T71" s="3">
        <f t="shared" si="25"/>
        <v>-5.0842080384475121</v>
      </c>
      <c r="U71" s="3">
        <f t="shared" si="26"/>
        <v>-8.7500000000000071</v>
      </c>
      <c r="V71" s="3">
        <f t="shared" si="27"/>
        <v>-15.155444566227672</v>
      </c>
      <c r="W71" s="3">
        <f t="shared" si="28"/>
        <v>-22.34786304919372</v>
      </c>
      <c r="X71" s="3">
        <f t="shared" si="29"/>
        <v>-2.6120905678176776</v>
      </c>
      <c r="Y71" s="3">
        <f t="shared" si="30"/>
        <v>-24.4429748380104</v>
      </c>
      <c r="Z71" s="3">
        <f t="shared" si="31"/>
        <v>12.601229347503779</v>
      </c>
      <c r="AA71" s="3">
        <f t="shared" si="32"/>
        <v>-23.463573053522033</v>
      </c>
      <c r="AB71" s="3">
        <f t="shared" si="33"/>
        <v>22.488013241770261</v>
      </c>
      <c r="AC71" s="3">
        <f t="shared" si="34"/>
        <v>-17.146587123923943</v>
      </c>
      <c r="AD71" s="3">
        <f t="shared" si="35"/>
        <v>33.350330583094461</v>
      </c>
      <c r="AE71" s="3"/>
      <c r="AF71" s="3"/>
      <c r="AG71" s="3"/>
      <c r="AH71" s="3"/>
      <c r="AI71" s="3"/>
      <c r="AJ71" s="3"/>
      <c r="AK71" s="3"/>
      <c r="AL71" s="3"/>
      <c r="AM71" s="3"/>
      <c r="AN71" s="3"/>
    </row>
    <row r="72" spans="3:40" x14ac:dyDescent="0.2">
      <c r="C72">
        <f t="shared" si="44"/>
        <v>16</v>
      </c>
      <c r="D72">
        <f t="shared" si="36"/>
        <v>0</v>
      </c>
      <c r="E72">
        <f t="shared" si="37"/>
        <v>0</v>
      </c>
      <c r="F72">
        <f t="shared" si="38"/>
        <v>0</v>
      </c>
      <c r="G72">
        <f t="shared" si="39"/>
        <v>4.4879895051282759</v>
      </c>
      <c r="H72">
        <f t="shared" si="40"/>
        <v>3.4906585039886591</v>
      </c>
      <c r="I72">
        <f t="shared" si="41"/>
        <v>2.8559933214452671</v>
      </c>
      <c r="J72">
        <f t="shared" si="42"/>
        <v>2.5472372866944264</v>
      </c>
      <c r="K72" s="35">
        <f t="shared" si="45"/>
        <v>2.1918088280859021</v>
      </c>
      <c r="N72">
        <f t="shared" si="46"/>
        <v>16</v>
      </c>
      <c r="O72" s="3" t="str">
        <f t="shared" si="20"/>
        <v/>
      </c>
      <c r="P72" s="3" t="str">
        <f t="shared" si="21"/>
        <v/>
      </c>
      <c r="Q72" s="3" t="str">
        <f t="shared" si="22"/>
        <v/>
      </c>
      <c r="R72" s="3" t="str">
        <f t="shared" si="23"/>
        <v/>
      </c>
      <c r="S72" s="3" t="str">
        <f t="shared" si="24"/>
        <v/>
      </c>
      <c r="T72" s="3" t="str">
        <f t="shared" si="25"/>
        <v/>
      </c>
      <c r="U72" s="3">
        <f t="shared" si="26"/>
        <v>-3.8941163442355053</v>
      </c>
      <c r="V72" s="3">
        <f t="shared" si="27"/>
        <v>-17.061238463181912</v>
      </c>
      <c r="W72" s="3">
        <f t="shared" si="28"/>
        <v>-21.143083967682941</v>
      </c>
      <c r="X72" s="3">
        <f t="shared" si="29"/>
        <v>-7.6954532248275447</v>
      </c>
      <c r="Y72" s="3">
        <f t="shared" si="30"/>
        <v>-26.386056774398682</v>
      </c>
      <c r="Z72" s="3">
        <f t="shared" si="31"/>
        <v>7.7476453131393042</v>
      </c>
      <c r="AA72" s="3">
        <f t="shared" si="32"/>
        <v>-26.92656360042486</v>
      </c>
      <c r="AB72" s="3">
        <f t="shared" si="33"/>
        <v>18.199180549471865</v>
      </c>
      <c r="AC72" s="3">
        <f t="shared" si="34"/>
        <v>-21.819709333423226</v>
      </c>
      <c r="AD72" s="3">
        <f t="shared" si="35"/>
        <v>30.498365277583705</v>
      </c>
      <c r="AE72" s="3"/>
      <c r="AF72" s="3"/>
      <c r="AG72" s="3"/>
      <c r="AH72" s="3"/>
      <c r="AI72" s="3"/>
      <c r="AJ72" s="3"/>
      <c r="AK72" s="3"/>
      <c r="AL72" s="3"/>
      <c r="AM72" s="3"/>
      <c r="AN72" s="3"/>
    </row>
    <row r="73" spans="3:40" x14ac:dyDescent="0.2">
      <c r="C73">
        <f t="shared" si="44"/>
        <v>17</v>
      </c>
      <c r="D73">
        <f t="shared" si="36"/>
        <v>0</v>
      </c>
      <c r="E73">
        <f t="shared" si="37"/>
        <v>0</v>
      </c>
      <c r="F73">
        <f t="shared" si="38"/>
        <v>0</v>
      </c>
      <c r="G73">
        <f t="shared" si="39"/>
        <v>4.7871888054701612</v>
      </c>
      <c r="H73">
        <f t="shared" si="40"/>
        <v>3.7233690709212364</v>
      </c>
      <c r="I73">
        <f t="shared" si="41"/>
        <v>3.046392876208285</v>
      </c>
      <c r="J73">
        <f t="shared" si="42"/>
        <v>2.7170531058073881</v>
      </c>
      <c r="K73" s="35">
        <f t="shared" si="45"/>
        <v>2.337929416624962</v>
      </c>
      <c r="N73">
        <f t="shared" si="46"/>
        <v>17</v>
      </c>
      <c r="O73" s="3" t="str">
        <f t="shared" si="20"/>
        <v/>
      </c>
      <c r="P73" s="3" t="str">
        <f t="shared" si="21"/>
        <v/>
      </c>
      <c r="Q73" s="3" t="str">
        <f t="shared" si="22"/>
        <v/>
      </c>
      <c r="R73" s="3" t="str">
        <f t="shared" si="23"/>
        <v/>
      </c>
      <c r="S73" s="3" t="str">
        <f t="shared" si="24"/>
        <v/>
      </c>
      <c r="T73" s="3" t="str">
        <f t="shared" si="25"/>
        <v/>
      </c>
      <c r="U73" s="3">
        <f t="shared" si="26"/>
        <v>1.3077766377624265</v>
      </c>
      <c r="V73" s="3">
        <f t="shared" si="27"/>
        <v>-17.451066450670652</v>
      </c>
      <c r="W73" s="3">
        <f t="shared" si="28"/>
        <v>-18.798475756791071</v>
      </c>
      <c r="X73" s="3">
        <f t="shared" si="29"/>
        <v>-12.363952006593134</v>
      </c>
      <c r="Y73" s="3">
        <f t="shared" si="30"/>
        <v>-27.375477870759831</v>
      </c>
      <c r="Z73" s="3">
        <f t="shared" si="31"/>
        <v>2.614041190865005</v>
      </c>
      <c r="AA73" s="3">
        <f t="shared" si="32"/>
        <v>-29.614925937614402</v>
      </c>
      <c r="AB73" s="3">
        <f t="shared" si="33"/>
        <v>13.386790567929781</v>
      </c>
      <c r="AC73" s="3">
        <f t="shared" si="34"/>
        <v>-26.02778232077376</v>
      </c>
      <c r="AD73" s="3">
        <f t="shared" si="35"/>
        <v>26.996380265924856</v>
      </c>
      <c r="AE73" s="3"/>
      <c r="AF73" s="3"/>
      <c r="AG73" s="3"/>
      <c r="AH73" s="3"/>
      <c r="AI73" s="3"/>
      <c r="AJ73" s="3"/>
      <c r="AK73" s="3"/>
      <c r="AL73" s="3"/>
      <c r="AM73" s="3"/>
      <c r="AN73" s="3"/>
    </row>
    <row r="74" spans="3:40" x14ac:dyDescent="0.2">
      <c r="C74">
        <f t="shared" si="44"/>
        <v>18</v>
      </c>
      <c r="D74">
        <f t="shared" si="36"/>
        <v>0</v>
      </c>
      <c r="E74">
        <f t="shared" si="37"/>
        <v>0</v>
      </c>
      <c r="F74">
        <f t="shared" si="38"/>
        <v>0</v>
      </c>
      <c r="G74">
        <f t="shared" si="39"/>
        <v>5.0863881058120466</v>
      </c>
      <c r="H74">
        <f t="shared" si="40"/>
        <v>3.9560796378538137</v>
      </c>
      <c r="I74">
        <f t="shared" si="41"/>
        <v>3.236792430971303</v>
      </c>
      <c r="J74">
        <f t="shared" si="42"/>
        <v>2.8868689249203499</v>
      </c>
      <c r="K74" s="35">
        <f t="shared" si="45"/>
        <v>2.484050005164022</v>
      </c>
      <c r="N74">
        <f t="shared" si="46"/>
        <v>18</v>
      </c>
      <c r="O74" s="3" t="str">
        <f t="shared" si="20"/>
        <v/>
      </c>
      <c r="P74" s="3" t="str">
        <f t="shared" si="21"/>
        <v/>
      </c>
      <c r="Q74" s="3" t="str">
        <f t="shared" si="22"/>
        <v/>
      </c>
      <c r="R74" s="3" t="str">
        <f t="shared" si="23"/>
        <v/>
      </c>
      <c r="S74" s="3" t="str">
        <f t="shared" si="24"/>
        <v/>
      </c>
      <c r="T74" s="3" t="str">
        <f t="shared" si="25"/>
        <v/>
      </c>
      <c r="U74" s="3">
        <f t="shared" si="26"/>
        <v>6.393467926411919</v>
      </c>
      <c r="V74" s="3">
        <f t="shared" si="27"/>
        <v>-16.290290601273572</v>
      </c>
      <c r="W74" s="3">
        <f t="shared" si="28"/>
        <v>-15.440436852046506</v>
      </c>
      <c r="X74" s="3">
        <f t="shared" si="29"/>
        <v>-16.365906935393593</v>
      </c>
      <c r="Y74" s="3">
        <f t="shared" si="30"/>
        <v>-27.375477870759823</v>
      </c>
      <c r="Z74" s="3">
        <f t="shared" si="31"/>
        <v>-2.6140411908650467</v>
      </c>
      <c r="AA74" s="3">
        <f t="shared" si="32"/>
        <v>-31.451320775338708</v>
      </c>
      <c r="AB74" s="3">
        <f t="shared" si="33"/>
        <v>8.189286995016591</v>
      </c>
      <c r="AC74" s="3">
        <f t="shared" si="34"/>
        <v>-29.681118316097017</v>
      </c>
      <c r="AD74" s="3">
        <f t="shared" si="35"/>
        <v>22.919014278669366</v>
      </c>
      <c r="AE74" s="3"/>
      <c r="AF74" s="3"/>
      <c r="AG74" s="3"/>
      <c r="AH74" s="3"/>
      <c r="AI74" s="3"/>
      <c r="AJ74" s="3"/>
      <c r="AK74" s="3"/>
      <c r="AL74" s="3"/>
      <c r="AM74" s="3"/>
      <c r="AN74" s="3"/>
    </row>
    <row r="75" spans="3:40" x14ac:dyDescent="0.2">
      <c r="C75">
        <f t="shared" si="44"/>
        <v>19</v>
      </c>
      <c r="D75">
        <f t="shared" si="36"/>
        <v>0</v>
      </c>
      <c r="E75">
        <f t="shared" si="37"/>
        <v>0</v>
      </c>
      <c r="F75">
        <f t="shared" si="38"/>
        <v>0</v>
      </c>
      <c r="G75">
        <f t="shared" si="39"/>
        <v>5.3855874061539319</v>
      </c>
      <c r="H75">
        <f t="shared" si="40"/>
        <v>4.1887902047863905</v>
      </c>
      <c r="I75">
        <f t="shared" si="41"/>
        <v>3.4271919857343209</v>
      </c>
      <c r="J75">
        <f t="shared" si="42"/>
        <v>3.0566847440333116</v>
      </c>
      <c r="K75" s="35">
        <f t="shared" si="45"/>
        <v>2.6301705937030819</v>
      </c>
      <c r="N75">
        <f t="shared" si="46"/>
        <v>19</v>
      </c>
      <c r="O75" s="3" t="str">
        <f t="shared" si="20"/>
        <v/>
      </c>
      <c r="P75" s="3" t="str">
        <f t="shared" si="21"/>
        <v/>
      </c>
      <c r="Q75" s="3" t="str">
        <f t="shared" si="22"/>
        <v/>
      </c>
      <c r="R75" s="3" t="str">
        <f t="shared" si="23"/>
        <v/>
      </c>
      <c r="S75" s="3" t="str">
        <f t="shared" si="24"/>
        <v/>
      </c>
      <c r="T75" s="3" t="str">
        <f t="shared" si="25"/>
        <v/>
      </c>
      <c r="U75" s="3">
        <f t="shared" si="26"/>
        <v>10.911071532527846</v>
      </c>
      <c r="V75" s="3">
        <f t="shared" si="27"/>
        <v>-13.682050943190514</v>
      </c>
      <c r="W75" s="3">
        <f t="shared" si="28"/>
        <v>-11.250000000000011</v>
      </c>
      <c r="X75" s="3">
        <f t="shared" si="29"/>
        <v>-19.485571585149863</v>
      </c>
      <c r="Y75" s="3">
        <f t="shared" si="30"/>
        <v>-26.386056774398671</v>
      </c>
      <c r="Z75" s="3">
        <f t="shared" si="31"/>
        <v>-7.7476453131393432</v>
      </c>
      <c r="AA75" s="3">
        <f t="shared" si="32"/>
        <v>-32.382918377632109</v>
      </c>
      <c r="AB75" s="3">
        <f t="shared" si="33"/>
        <v>2.756192545454073</v>
      </c>
      <c r="AC75" s="3">
        <f t="shared" si="34"/>
        <v>-32.701852805392775</v>
      </c>
      <c r="AD75" s="3">
        <f t="shared" si="35"/>
        <v>18.353169292915734</v>
      </c>
      <c r="AE75" s="3"/>
      <c r="AF75" s="3"/>
      <c r="AG75" s="3"/>
      <c r="AH75" s="3"/>
      <c r="AI75" s="3"/>
      <c r="AJ75" s="3"/>
      <c r="AK75" s="3"/>
      <c r="AL75" s="3"/>
      <c r="AM75" s="3"/>
      <c r="AN75" s="3"/>
    </row>
    <row r="76" spans="3:40" x14ac:dyDescent="0.2">
      <c r="C76">
        <f t="shared" si="44"/>
        <v>20</v>
      </c>
      <c r="D76">
        <f t="shared" si="36"/>
        <v>0</v>
      </c>
      <c r="E76">
        <f t="shared" si="37"/>
        <v>0</v>
      </c>
      <c r="F76">
        <f t="shared" si="38"/>
        <v>0</v>
      </c>
      <c r="G76">
        <f t="shared" si="39"/>
        <v>5.6847867064958173</v>
      </c>
      <c r="H76">
        <f t="shared" si="40"/>
        <v>4.4215007717189678</v>
      </c>
      <c r="I76">
        <f t="shared" si="41"/>
        <v>3.6175915404973389</v>
      </c>
      <c r="J76">
        <f t="shared" si="42"/>
        <v>3.2265005631462733</v>
      </c>
      <c r="K76" s="35">
        <f t="shared" si="45"/>
        <v>2.7762911822421419</v>
      </c>
      <c r="N76">
        <f t="shared" si="46"/>
        <v>20</v>
      </c>
      <c r="O76" s="3" t="str">
        <f t="shared" si="20"/>
        <v/>
      </c>
      <c r="P76" s="3" t="str">
        <f t="shared" si="21"/>
        <v/>
      </c>
      <c r="Q76" s="3" t="str">
        <f t="shared" si="22"/>
        <v/>
      </c>
      <c r="R76" s="3" t="str">
        <f t="shared" si="23"/>
        <v/>
      </c>
      <c r="S76" s="3" t="str">
        <f t="shared" si="24"/>
        <v/>
      </c>
      <c r="T76" s="3" t="str">
        <f t="shared" si="25"/>
        <v/>
      </c>
      <c r="U76" s="3">
        <f t="shared" si="26"/>
        <v>14.45917855052992</v>
      </c>
      <c r="V76" s="3">
        <f t="shared" si="27"/>
        <v>-9.8581010161133733</v>
      </c>
      <c r="W76" s="3">
        <f t="shared" si="28"/>
        <v>-6.4530727359995392</v>
      </c>
      <c r="X76" s="3">
        <f t="shared" si="29"/>
        <v>-21.554764027098496</v>
      </c>
      <c r="Y76" s="3">
        <f t="shared" si="30"/>
        <v>-24.442974838010379</v>
      </c>
      <c r="Z76" s="3">
        <f t="shared" si="31"/>
        <v>-12.601229347503816</v>
      </c>
      <c r="AA76" s="3">
        <f t="shared" si="32"/>
        <v>-32.382918377632109</v>
      </c>
      <c r="AB76" s="3">
        <f t="shared" si="33"/>
        <v>-2.7561925454540219</v>
      </c>
      <c r="AC76" s="3">
        <f t="shared" si="34"/>
        <v>-35.02560407747054</v>
      </c>
      <c r="AD76" s="3">
        <f t="shared" si="35"/>
        <v>13.396158367542514</v>
      </c>
      <c r="AE76" s="3"/>
      <c r="AF76" s="3"/>
      <c r="AG76" s="3"/>
      <c r="AH76" s="3"/>
      <c r="AI76" s="3"/>
      <c r="AJ76" s="3"/>
      <c r="AK76" s="3"/>
      <c r="AL76" s="3"/>
      <c r="AM76" s="3"/>
      <c r="AN76" s="3"/>
    </row>
    <row r="77" spans="3:40" x14ac:dyDescent="0.2">
      <c r="C77">
        <f t="shared" si="44"/>
        <v>21</v>
      </c>
      <c r="D77">
        <f t="shared" si="36"/>
        <v>0</v>
      </c>
      <c r="E77">
        <f t="shared" si="37"/>
        <v>0</v>
      </c>
      <c r="F77">
        <f t="shared" si="38"/>
        <v>0</v>
      </c>
      <c r="G77">
        <f t="shared" si="39"/>
        <v>5.9839860068377027</v>
      </c>
      <c r="H77">
        <f t="shared" si="40"/>
        <v>4.6542113386515451</v>
      </c>
      <c r="I77">
        <f t="shared" si="41"/>
        <v>3.8079910952603568</v>
      </c>
      <c r="J77">
        <f t="shared" si="42"/>
        <v>3.396316382259235</v>
      </c>
      <c r="K77" s="35">
        <f t="shared" si="45"/>
        <v>2.9224117707812018</v>
      </c>
      <c r="N77">
        <f t="shared" si="46"/>
        <v>21</v>
      </c>
      <c r="O77" s="3" t="str">
        <f t="shared" si="20"/>
        <v/>
      </c>
      <c r="P77" s="3" t="str">
        <f t="shared" si="21"/>
        <v/>
      </c>
      <c r="Q77" s="3" t="str">
        <f t="shared" si="22"/>
        <v/>
      </c>
      <c r="R77" s="3" t="str">
        <f t="shared" si="23"/>
        <v/>
      </c>
      <c r="S77" s="3" t="str">
        <f t="shared" si="24"/>
        <v/>
      </c>
      <c r="T77" s="3" t="str">
        <f t="shared" si="25"/>
        <v/>
      </c>
      <c r="U77" s="3">
        <f t="shared" si="26"/>
        <v>16.72252410125747</v>
      </c>
      <c r="V77" s="3">
        <f t="shared" si="27"/>
        <v>-5.1582155521908035</v>
      </c>
      <c r="W77" s="3">
        <f t="shared" si="28"/>
        <v>-1.3082586504857154</v>
      </c>
      <c r="X77" s="3">
        <f t="shared" si="29"/>
        <v>-22.461933561103535</v>
      </c>
      <c r="Y77" s="3">
        <f t="shared" si="30"/>
        <v>-21.616460105426633</v>
      </c>
      <c r="Z77" s="3">
        <f t="shared" si="31"/>
        <v>-16.999372121066674</v>
      </c>
      <c r="AA77" s="3">
        <f t="shared" si="32"/>
        <v>-31.451320775338722</v>
      </c>
      <c r="AB77" s="3">
        <f t="shared" si="33"/>
        <v>-8.1892869950165412</v>
      </c>
      <c r="AC77" s="3">
        <f t="shared" si="34"/>
        <v>-36.602845408347264</v>
      </c>
      <c r="AD77" s="3">
        <f t="shared" si="35"/>
        <v>8.1536315843084299</v>
      </c>
      <c r="AE77" s="3"/>
      <c r="AF77" s="3"/>
      <c r="AG77" s="3"/>
      <c r="AH77" s="3"/>
      <c r="AI77" s="3"/>
      <c r="AJ77" s="3"/>
      <c r="AK77" s="3"/>
      <c r="AL77" s="3"/>
      <c r="AM77" s="3"/>
      <c r="AN77" s="3"/>
    </row>
    <row r="78" spans="3:40" x14ac:dyDescent="0.2">
      <c r="C78">
        <f t="shared" si="44"/>
        <v>22</v>
      </c>
      <c r="D78">
        <f t="shared" si="36"/>
        <v>0</v>
      </c>
      <c r="E78">
        <f t="shared" si="37"/>
        <v>0</v>
      </c>
      <c r="F78">
        <f t="shared" si="38"/>
        <v>0</v>
      </c>
      <c r="G78">
        <f t="shared" si="39"/>
        <v>0</v>
      </c>
      <c r="H78">
        <f t="shared" si="40"/>
        <v>4.8869219055841224</v>
      </c>
      <c r="I78">
        <f t="shared" si="41"/>
        <v>3.9983906500233748</v>
      </c>
      <c r="J78">
        <f t="shared" si="42"/>
        <v>3.5661322013721968</v>
      </c>
      <c r="K78" s="35">
        <f t="shared" si="45"/>
        <v>3.0685323593202618</v>
      </c>
      <c r="N78">
        <f t="shared" si="46"/>
        <v>22</v>
      </c>
      <c r="O78" s="3" t="str">
        <f t="shared" si="20"/>
        <v/>
      </c>
      <c r="P78" s="3" t="str">
        <f t="shared" si="21"/>
        <v/>
      </c>
      <c r="Q78" s="3" t="str">
        <f t="shared" si="22"/>
        <v/>
      </c>
      <c r="R78" s="3" t="str">
        <f t="shared" si="23"/>
        <v/>
      </c>
      <c r="S78" s="3" t="str">
        <f t="shared" si="24"/>
        <v/>
      </c>
      <c r="T78" s="3" t="str">
        <f t="shared" si="25"/>
        <v/>
      </c>
      <c r="U78" s="3" t="str">
        <f t="shared" si="26"/>
        <v/>
      </c>
      <c r="V78" s="3" t="str">
        <f t="shared" si="27"/>
        <v/>
      </c>
      <c r="W78" s="3">
        <f t="shared" si="28"/>
        <v>3.9070839975059242</v>
      </c>
      <c r="X78" s="3">
        <f t="shared" si="29"/>
        <v>-22.158174442774683</v>
      </c>
      <c r="Y78" s="3">
        <f t="shared" si="30"/>
        <v>-18.008670183495308</v>
      </c>
      <c r="Z78" s="3">
        <f t="shared" si="31"/>
        <v>-20.783113294742133</v>
      </c>
      <c r="AA78" s="3">
        <f t="shared" si="32"/>
        <v>-29.614925937614423</v>
      </c>
      <c r="AB78" s="3">
        <f t="shared" si="33"/>
        <v>-13.386790567929735</v>
      </c>
      <c r="AC78" s="3">
        <f t="shared" si="34"/>
        <v>-37.399960637383181</v>
      </c>
      <c r="AD78" s="3">
        <f t="shared" si="35"/>
        <v>2.737324299784083</v>
      </c>
      <c r="AE78" s="3"/>
      <c r="AF78" s="3"/>
      <c r="AG78" s="3"/>
      <c r="AH78" s="3"/>
      <c r="AI78" s="3"/>
      <c r="AJ78" s="3"/>
      <c r="AK78" s="3"/>
      <c r="AL78" s="3"/>
      <c r="AM78" s="3"/>
      <c r="AN78" s="3"/>
    </row>
    <row r="79" spans="3:40" x14ac:dyDescent="0.2">
      <c r="C79">
        <f t="shared" si="44"/>
        <v>23</v>
      </c>
      <c r="D79">
        <f t="shared" si="36"/>
        <v>0</v>
      </c>
      <c r="E79">
        <f t="shared" si="37"/>
        <v>0</v>
      </c>
      <c r="F79">
        <f t="shared" si="38"/>
        <v>0</v>
      </c>
      <c r="G79">
        <f t="shared" si="39"/>
        <v>0</v>
      </c>
      <c r="H79">
        <f t="shared" si="40"/>
        <v>5.1196324725166997</v>
      </c>
      <c r="I79">
        <f t="shared" si="41"/>
        <v>4.1887902047863923</v>
      </c>
      <c r="J79">
        <f t="shared" si="42"/>
        <v>3.7359480204851585</v>
      </c>
      <c r="K79" s="35">
        <f t="shared" si="45"/>
        <v>3.2146529478593218</v>
      </c>
      <c r="N79">
        <f t="shared" si="46"/>
        <v>23</v>
      </c>
      <c r="O79" s="3" t="str">
        <f t="shared" si="20"/>
        <v/>
      </c>
      <c r="P79" s="3" t="str">
        <f t="shared" si="21"/>
        <v/>
      </c>
      <c r="Q79" s="3" t="str">
        <f t="shared" si="22"/>
        <v/>
      </c>
      <c r="R79" s="3" t="str">
        <f t="shared" si="23"/>
        <v/>
      </c>
      <c r="S79" s="3" t="str">
        <f t="shared" si="24"/>
        <v/>
      </c>
      <c r="T79" s="3" t="str">
        <f t="shared" si="25"/>
        <v/>
      </c>
      <c r="U79" s="3" t="str">
        <f t="shared" si="26"/>
        <v/>
      </c>
      <c r="V79" s="3" t="str">
        <f t="shared" si="27"/>
        <v/>
      </c>
      <c r="W79" s="3">
        <f t="shared" si="28"/>
        <v>8.9117947358810223</v>
      </c>
      <c r="X79" s="3">
        <f t="shared" si="29"/>
        <v>-20.659862404806166</v>
      </c>
      <c r="Y79" s="3">
        <f t="shared" si="30"/>
        <v>-13.749999999999968</v>
      </c>
      <c r="Z79" s="3">
        <f t="shared" si="31"/>
        <v>-23.815698604072079</v>
      </c>
      <c r="AA79" s="3">
        <f t="shared" si="32"/>
        <v>-26.926563600424888</v>
      </c>
      <c r="AB79" s="3">
        <f t="shared" si="33"/>
        <v>-18.199180549471823</v>
      </c>
      <c r="AC79" s="3">
        <f t="shared" si="34"/>
        <v>-37.399960637383188</v>
      </c>
      <c r="AD79" s="3">
        <f t="shared" si="35"/>
        <v>-2.7373242997839742</v>
      </c>
      <c r="AE79" s="3"/>
      <c r="AF79" s="3"/>
      <c r="AG79" s="3"/>
      <c r="AH79" s="3"/>
      <c r="AI79" s="3"/>
      <c r="AJ79" s="3"/>
      <c r="AK79" s="3"/>
      <c r="AL79" s="3"/>
      <c r="AM79" s="3"/>
      <c r="AN79" s="3"/>
    </row>
    <row r="80" spans="3:40" x14ac:dyDescent="0.2">
      <c r="C80">
        <f t="shared" si="44"/>
        <v>24</v>
      </c>
      <c r="D80">
        <f t="shared" si="36"/>
        <v>0</v>
      </c>
      <c r="E80">
        <f t="shared" si="37"/>
        <v>0</v>
      </c>
      <c r="F80">
        <f t="shared" si="38"/>
        <v>0</v>
      </c>
      <c r="G80">
        <f t="shared" si="39"/>
        <v>0</v>
      </c>
      <c r="H80">
        <f t="shared" si="40"/>
        <v>5.352343039449277</v>
      </c>
      <c r="I80">
        <f t="shared" si="41"/>
        <v>4.3791897595494103</v>
      </c>
      <c r="J80">
        <f t="shared" si="42"/>
        <v>3.9057638395981202</v>
      </c>
      <c r="K80" s="35">
        <f t="shared" si="45"/>
        <v>3.3607735363983817</v>
      </c>
      <c r="N80">
        <f t="shared" si="46"/>
        <v>24</v>
      </c>
      <c r="O80" s="3" t="str">
        <f t="shared" si="20"/>
        <v/>
      </c>
      <c r="P80" s="3" t="str">
        <f t="shared" si="21"/>
        <v/>
      </c>
      <c r="Q80" s="3" t="str">
        <f t="shared" si="22"/>
        <v/>
      </c>
      <c r="R80" s="3" t="str">
        <f t="shared" si="23"/>
        <v/>
      </c>
      <c r="S80" s="3" t="str">
        <f t="shared" si="24"/>
        <v/>
      </c>
      <c r="T80" s="3" t="str">
        <f t="shared" si="25"/>
        <v/>
      </c>
      <c r="U80" s="3" t="str">
        <f t="shared" si="26"/>
        <v/>
      </c>
      <c r="V80" s="3" t="str">
        <f t="shared" si="27"/>
        <v/>
      </c>
      <c r="W80" s="3">
        <f t="shared" si="28"/>
        <v>13.436068313312681</v>
      </c>
      <c r="X80" s="3">
        <f t="shared" si="29"/>
        <v>-18.047771836988488</v>
      </c>
      <c r="Y80" s="3">
        <f t="shared" si="30"/>
        <v>-8.9943689912290559</v>
      </c>
      <c r="Z80" s="3">
        <f t="shared" si="31"/>
        <v>-25.987522514653399</v>
      </c>
      <c r="AA80" s="3">
        <f t="shared" si="32"/>
        <v>-23.463573053522069</v>
      </c>
      <c r="AB80" s="3">
        <f t="shared" si="33"/>
        <v>-22.488013241770226</v>
      </c>
      <c r="AC80" s="3">
        <f t="shared" si="34"/>
        <v>-36.602845408347278</v>
      </c>
      <c r="AD80" s="3">
        <f t="shared" si="35"/>
        <v>-8.1536315843083234</v>
      </c>
      <c r="AE80" s="3"/>
      <c r="AF80" s="3"/>
      <c r="AG80" s="3"/>
      <c r="AH80" s="3"/>
      <c r="AI80" s="3"/>
      <c r="AJ80" s="3"/>
      <c r="AK80" s="3"/>
      <c r="AL80" s="3"/>
      <c r="AM80" s="3"/>
      <c r="AN80" s="3"/>
    </row>
    <row r="81" spans="3:40" x14ac:dyDescent="0.2">
      <c r="C81">
        <f t="shared" si="44"/>
        <v>25</v>
      </c>
      <c r="D81">
        <f t="shared" si="36"/>
        <v>0</v>
      </c>
      <c r="E81">
        <f t="shared" si="37"/>
        <v>0</v>
      </c>
      <c r="F81">
        <f t="shared" si="38"/>
        <v>0</v>
      </c>
      <c r="G81">
        <f t="shared" si="39"/>
        <v>0</v>
      </c>
      <c r="H81">
        <f t="shared" si="40"/>
        <v>5.5850536063818543</v>
      </c>
      <c r="I81">
        <f t="shared" si="41"/>
        <v>4.5695893143124282</v>
      </c>
      <c r="J81">
        <f t="shared" si="42"/>
        <v>4.0755796587110824</v>
      </c>
      <c r="K81" s="35">
        <f t="shared" si="45"/>
        <v>3.5068941249374417</v>
      </c>
      <c r="N81">
        <f t="shared" si="46"/>
        <v>25</v>
      </c>
      <c r="O81" s="3" t="str">
        <f t="shared" si="20"/>
        <v/>
      </c>
      <c r="P81" s="3" t="str">
        <f t="shared" si="21"/>
        <v/>
      </c>
      <c r="Q81" s="3" t="str">
        <f t="shared" si="22"/>
        <v/>
      </c>
      <c r="R81" s="3" t="str">
        <f t="shared" si="23"/>
        <v/>
      </c>
      <c r="S81" s="3" t="str">
        <f t="shared" si="24"/>
        <v/>
      </c>
      <c r="T81" s="3" t="str">
        <f t="shared" si="25"/>
        <v/>
      </c>
      <c r="U81" s="3" t="str">
        <f t="shared" si="26"/>
        <v/>
      </c>
      <c r="V81" s="3" t="str">
        <f t="shared" si="27"/>
        <v/>
      </c>
      <c r="W81" s="3">
        <f t="shared" si="28"/>
        <v>17.235999970177001</v>
      </c>
      <c r="X81" s="3">
        <f t="shared" si="29"/>
        <v>-14.462721217947141</v>
      </c>
      <c r="Y81" s="3">
        <f t="shared" si="30"/>
        <v>-3.9136580525152955</v>
      </c>
      <c r="Z81" s="3">
        <f t="shared" si="31"/>
        <v>-27.220089651725658</v>
      </c>
      <c r="AA81" s="3">
        <f t="shared" si="32"/>
        <v>-19.325578229889331</v>
      </c>
      <c r="AB81" s="3">
        <f t="shared" si="33"/>
        <v>-26.129906736925552</v>
      </c>
      <c r="AC81" s="3">
        <f t="shared" si="34"/>
        <v>-35.025604077470575</v>
      </c>
      <c r="AD81" s="3">
        <f t="shared" si="35"/>
        <v>-13.396158367542412</v>
      </c>
      <c r="AE81" s="3"/>
      <c r="AF81" s="3"/>
      <c r="AG81" s="3"/>
      <c r="AH81" s="3"/>
      <c r="AI81" s="3"/>
      <c r="AJ81" s="3"/>
      <c r="AK81" s="3"/>
      <c r="AL81" s="3"/>
      <c r="AM81" s="3"/>
      <c r="AN81" s="3"/>
    </row>
    <row r="82" spans="3:40" x14ac:dyDescent="0.2">
      <c r="C82">
        <f t="shared" si="44"/>
        <v>26</v>
      </c>
      <c r="D82">
        <f t="shared" si="36"/>
        <v>0</v>
      </c>
      <c r="E82">
        <f t="shared" si="37"/>
        <v>0</v>
      </c>
      <c r="F82">
        <f t="shared" si="38"/>
        <v>0</v>
      </c>
      <c r="G82">
        <f t="shared" si="39"/>
        <v>0</v>
      </c>
      <c r="H82">
        <f t="shared" si="40"/>
        <v>5.8177641733144316</v>
      </c>
      <c r="I82">
        <f t="shared" si="41"/>
        <v>4.7599888690754462</v>
      </c>
      <c r="J82">
        <f t="shared" si="42"/>
        <v>4.2453954778240446</v>
      </c>
      <c r="K82" s="35">
        <f t="shared" si="45"/>
        <v>3.6530147134765016</v>
      </c>
      <c r="N82">
        <f t="shared" si="46"/>
        <v>26</v>
      </c>
      <c r="O82" s="3" t="str">
        <f t="shared" si="20"/>
        <v/>
      </c>
      <c r="P82" s="3" t="str">
        <f t="shared" si="21"/>
        <v/>
      </c>
      <c r="Q82" s="3" t="str">
        <f t="shared" si="22"/>
        <v/>
      </c>
      <c r="R82" s="3" t="str">
        <f t="shared" si="23"/>
        <v/>
      </c>
      <c r="S82" s="3" t="str">
        <f t="shared" si="24"/>
        <v/>
      </c>
      <c r="T82" s="3" t="str">
        <f t="shared" si="25"/>
        <v/>
      </c>
      <c r="U82" s="3" t="str">
        <f t="shared" si="26"/>
        <v/>
      </c>
      <c r="V82" s="3" t="str">
        <f t="shared" si="27"/>
        <v/>
      </c>
      <c r="W82" s="3">
        <f t="shared" si="28"/>
        <v>20.106734407276775</v>
      </c>
      <c r="X82" s="3">
        <f t="shared" si="29"/>
        <v>-10.097981554510405</v>
      </c>
      <c r="Y82" s="3">
        <f t="shared" si="30"/>
        <v>1.3085026851529644</v>
      </c>
      <c r="Z82" s="3">
        <f t="shared" si="31"/>
        <v>-27.468851827532717</v>
      </c>
      <c r="AA82" s="3">
        <f t="shared" si="32"/>
        <v>-14.631621706574393</v>
      </c>
      <c r="AB82" s="3">
        <f t="shared" si="33"/>
        <v>-29.020090389860972</v>
      </c>
      <c r="AC82" s="3">
        <f t="shared" si="34"/>
        <v>-32.701852805392825</v>
      </c>
      <c r="AD82" s="3">
        <f t="shared" si="35"/>
        <v>-18.353169292915638</v>
      </c>
      <c r="AE82" s="3"/>
      <c r="AF82" s="3"/>
      <c r="AG82" s="3"/>
      <c r="AH82" s="3"/>
      <c r="AI82" s="3"/>
      <c r="AJ82" s="3"/>
      <c r="AK82" s="3"/>
      <c r="AL82" s="3"/>
      <c r="AM82" s="3"/>
      <c r="AN82" s="3"/>
    </row>
    <row r="83" spans="3:40" x14ac:dyDescent="0.2">
      <c r="C83">
        <f t="shared" si="44"/>
        <v>27</v>
      </c>
      <c r="D83">
        <f t="shared" si="36"/>
        <v>0</v>
      </c>
      <c r="E83">
        <f t="shared" si="37"/>
        <v>0</v>
      </c>
      <c r="F83">
        <f t="shared" si="38"/>
        <v>0</v>
      </c>
      <c r="G83">
        <f t="shared" si="39"/>
        <v>0</v>
      </c>
      <c r="H83">
        <f t="shared" si="40"/>
        <v>6.0504747402470089</v>
      </c>
      <c r="I83">
        <f t="shared" si="41"/>
        <v>4.9503884238384641</v>
      </c>
      <c r="J83">
        <f t="shared" si="42"/>
        <v>4.4152112969370068</v>
      </c>
      <c r="K83" s="35">
        <f t="shared" si="45"/>
        <v>3.7991353020155616</v>
      </c>
      <c r="N83">
        <f t="shared" si="46"/>
        <v>27</v>
      </c>
      <c r="O83" s="3" t="str">
        <f t="shared" si="20"/>
        <v/>
      </c>
      <c r="P83" s="3" t="str">
        <f t="shared" si="21"/>
        <v/>
      </c>
      <c r="Q83" s="3" t="str">
        <f t="shared" si="22"/>
        <v/>
      </c>
      <c r="R83" s="3" t="str">
        <f t="shared" si="23"/>
        <v/>
      </c>
      <c r="S83" s="3" t="str">
        <f t="shared" si="24"/>
        <v/>
      </c>
      <c r="T83" s="3" t="str">
        <f t="shared" si="25"/>
        <v/>
      </c>
      <c r="U83" s="3" t="str">
        <f t="shared" si="26"/>
        <v/>
      </c>
      <c r="V83" s="3" t="str">
        <f t="shared" si="27"/>
        <v/>
      </c>
      <c r="W83" s="3">
        <f t="shared" si="28"/>
        <v>21.893509588046037</v>
      </c>
      <c r="X83" s="3">
        <f t="shared" si="29"/>
        <v>-5.1888570917049099</v>
      </c>
      <c r="Y83" s="3">
        <f t="shared" si="30"/>
        <v>6.4833707265093032</v>
      </c>
      <c r="Z83" s="3">
        <f t="shared" si="31"/>
        <v>-26.724818128897383</v>
      </c>
      <c r="AA83" s="3">
        <f t="shared" si="32"/>
        <v>-9.5167400664878858</v>
      </c>
      <c r="AB83" s="3">
        <f t="shared" si="33"/>
        <v>-31.075418879025655</v>
      </c>
      <c r="AC83" s="3">
        <f t="shared" si="34"/>
        <v>-29.681118316097084</v>
      </c>
      <c r="AD83" s="3">
        <f t="shared" si="35"/>
        <v>-22.91901427866928</v>
      </c>
      <c r="AE83" s="3"/>
      <c r="AF83" s="3"/>
      <c r="AG83" s="3"/>
      <c r="AH83" s="3"/>
      <c r="AI83" s="3"/>
      <c r="AJ83" s="3"/>
      <c r="AK83" s="3"/>
      <c r="AL83" s="3"/>
      <c r="AM83" s="3"/>
      <c r="AN83" s="3"/>
    </row>
    <row r="84" spans="3:40" x14ac:dyDescent="0.2">
      <c r="C84">
        <f t="shared" si="44"/>
        <v>28</v>
      </c>
      <c r="D84">
        <f t="shared" si="36"/>
        <v>0</v>
      </c>
      <c r="E84">
        <f t="shared" si="37"/>
        <v>0</v>
      </c>
      <c r="F84">
        <f t="shared" si="38"/>
        <v>0</v>
      </c>
      <c r="G84">
        <f t="shared" si="39"/>
        <v>0</v>
      </c>
      <c r="H84">
        <f t="shared" si="40"/>
        <v>0</v>
      </c>
      <c r="I84">
        <f t="shared" si="41"/>
        <v>5.1407879786014821</v>
      </c>
      <c r="J84">
        <f t="shared" si="42"/>
        <v>4.5850271160499689</v>
      </c>
      <c r="K84" s="35">
        <f t="shared" si="45"/>
        <v>3.9452558905546216</v>
      </c>
      <c r="N84">
        <f t="shared" si="46"/>
        <v>28</v>
      </c>
      <c r="O84" s="3" t="str">
        <f t="shared" si="20"/>
        <v/>
      </c>
      <c r="P84" s="3" t="str">
        <f t="shared" si="21"/>
        <v/>
      </c>
      <c r="Q84" s="3" t="str">
        <f t="shared" si="22"/>
        <v/>
      </c>
      <c r="R84" s="3" t="str">
        <f t="shared" si="23"/>
        <v/>
      </c>
      <c r="S84" s="3" t="str">
        <f t="shared" si="24"/>
        <v/>
      </c>
      <c r="T84" s="3" t="str">
        <f t="shared" si="25"/>
        <v/>
      </c>
      <c r="U84" s="3" t="str">
        <f t="shared" si="26"/>
        <v/>
      </c>
      <c r="V84" s="3" t="str">
        <f t="shared" si="27"/>
        <v/>
      </c>
      <c r="W84" s="3" t="str">
        <f t="shared" si="28"/>
        <v/>
      </c>
      <c r="X84" s="3" t="str">
        <f t="shared" si="29"/>
        <v/>
      </c>
      <c r="Y84" s="3">
        <f t="shared" si="30"/>
        <v>11.423912857551931</v>
      </c>
      <c r="Z84" s="3">
        <f t="shared" si="31"/>
        <v>-25.014879872249228</v>
      </c>
      <c r="AA84" s="3">
        <f t="shared" si="32"/>
        <v>-4.1280791417735463</v>
      </c>
      <c r="AB84" s="3">
        <f t="shared" si="33"/>
        <v>-32.236764145913497</v>
      </c>
      <c r="AC84" s="3">
        <f t="shared" si="34"/>
        <v>-26.027782320773834</v>
      </c>
      <c r="AD84" s="3">
        <f t="shared" si="35"/>
        <v>-26.996380265924781</v>
      </c>
      <c r="AE84" s="3"/>
      <c r="AF84" s="3"/>
      <c r="AG84" s="3"/>
      <c r="AH84" s="3"/>
      <c r="AI84" s="3"/>
      <c r="AJ84" s="3"/>
      <c r="AK84" s="3"/>
      <c r="AL84" s="3"/>
      <c r="AM84" s="3"/>
      <c r="AN84" s="3"/>
    </row>
    <row r="85" spans="3:40" x14ac:dyDescent="0.2">
      <c r="C85">
        <f t="shared" si="44"/>
        <v>29</v>
      </c>
      <c r="D85">
        <f t="shared" si="36"/>
        <v>0</v>
      </c>
      <c r="E85">
        <f t="shared" si="37"/>
        <v>0</v>
      </c>
      <c r="F85">
        <f t="shared" si="38"/>
        <v>0</v>
      </c>
      <c r="G85">
        <f t="shared" si="39"/>
        <v>0</v>
      </c>
      <c r="H85">
        <f t="shared" si="40"/>
        <v>0</v>
      </c>
      <c r="I85">
        <f t="shared" si="41"/>
        <v>5.3311875333645</v>
      </c>
      <c r="J85">
        <f t="shared" si="42"/>
        <v>4.7548429351629311</v>
      </c>
      <c r="K85" s="35">
        <f t="shared" si="45"/>
        <v>4.0913764790936815</v>
      </c>
      <c r="N85">
        <f t="shared" si="46"/>
        <v>29</v>
      </c>
      <c r="O85" s="3" t="str">
        <f t="shared" si="20"/>
        <v/>
      </c>
      <c r="P85" s="3" t="str">
        <f t="shared" si="21"/>
        <v/>
      </c>
      <c r="Q85" s="3" t="str">
        <f t="shared" si="22"/>
        <v/>
      </c>
      <c r="R85" s="3" t="str">
        <f t="shared" si="23"/>
        <v/>
      </c>
      <c r="S85" s="3" t="str">
        <f t="shared" si="24"/>
        <v/>
      </c>
      <c r="T85" s="3" t="str">
        <f t="shared" si="25"/>
        <v/>
      </c>
      <c r="U85" s="3" t="str">
        <f t="shared" si="26"/>
        <v/>
      </c>
      <c r="V85" s="3" t="str">
        <f t="shared" si="27"/>
        <v/>
      </c>
      <c r="W85" s="3" t="str">
        <f t="shared" si="28"/>
        <v/>
      </c>
      <c r="X85" s="3" t="str">
        <f t="shared" si="29"/>
        <v/>
      </c>
      <c r="Y85" s="3">
        <f t="shared" si="30"/>
        <v>15.951565013208004</v>
      </c>
      <c r="Z85" s="3">
        <f t="shared" si="31"/>
        <v>-22.400838681384194</v>
      </c>
      <c r="AA85" s="3">
        <f t="shared" si="32"/>
        <v>1.3793391038748457</v>
      </c>
      <c r="AB85" s="3">
        <f t="shared" si="33"/>
        <v>-32.470716401652147</v>
      </c>
      <c r="AC85" s="3">
        <f t="shared" si="34"/>
        <v>-21.819709333423312</v>
      </c>
      <c r="AD85" s="3">
        <f t="shared" si="35"/>
        <v>-30.498365277583645</v>
      </c>
      <c r="AE85" s="3"/>
      <c r="AF85" s="3"/>
      <c r="AG85" s="3"/>
      <c r="AH85" s="3"/>
      <c r="AI85" s="3"/>
      <c r="AJ85" s="3"/>
      <c r="AK85" s="3"/>
      <c r="AL85" s="3"/>
      <c r="AM85" s="3"/>
      <c r="AN85" s="3"/>
    </row>
    <row r="86" spans="3:40" x14ac:dyDescent="0.2">
      <c r="C86">
        <f t="shared" si="44"/>
        <v>30</v>
      </c>
      <c r="D86">
        <f t="shared" si="36"/>
        <v>0</v>
      </c>
      <c r="E86">
        <f t="shared" si="37"/>
        <v>0</v>
      </c>
      <c r="F86">
        <f t="shared" si="38"/>
        <v>0</v>
      </c>
      <c r="G86">
        <f t="shared" si="39"/>
        <v>0</v>
      </c>
      <c r="H86">
        <f t="shared" si="40"/>
        <v>0</v>
      </c>
      <c r="I86">
        <f t="shared" si="41"/>
        <v>5.521587088127518</v>
      </c>
      <c r="J86">
        <f t="shared" si="42"/>
        <v>4.9246587542758933</v>
      </c>
      <c r="K86" s="35">
        <f t="shared" si="45"/>
        <v>4.2374970676327415</v>
      </c>
      <c r="N86">
        <f t="shared" si="46"/>
        <v>30</v>
      </c>
      <c r="O86" s="3" t="str">
        <f t="shared" si="20"/>
        <v/>
      </c>
      <c r="P86" s="3" t="str">
        <f t="shared" si="21"/>
        <v/>
      </c>
      <c r="Q86" s="3" t="str">
        <f t="shared" si="22"/>
        <v/>
      </c>
      <c r="R86" s="3" t="str">
        <f t="shared" si="23"/>
        <v/>
      </c>
      <c r="S86" s="3" t="str">
        <f t="shared" si="24"/>
        <v/>
      </c>
      <c r="T86" s="3" t="str">
        <f t="shared" si="25"/>
        <v/>
      </c>
      <c r="U86" s="3" t="str">
        <f t="shared" si="26"/>
        <v/>
      </c>
      <c r="V86" s="3" t="str">
        <f t="shared" si="27"/>
        <v/>
      </c>
      <c r="W86" s="3" t="str">
        <f t="shared" si="28"/>
        <v/>
      </c>
      <c r="X86" s="3" t="str">
        <f t="shared" si="29"/>
        <v/>
      </c>
      <c r="Y86" s="3">
        <f t="shared" si="30"/>
        <v>19.902686047889478</v>
      </c>
      <c r="Z86" s="3">
        <f t="shared" si="31"/>
        <v>-18.977172815758028</v>
      </c>
      <c r="AA86" s="3">
        <f t="shared" si="32"/>
        <v>6.8470762748611431</v>
      </c>
      <c r="AB86" s="3">
        <f t="shared" si="33"/>
        <v>-31.770545265799793</v>
      </c>
      <c r="AC86" s="3">
        <f t="shared" si="34"/>
        <v>-17.146587123924043</v>
      </c>
      <c r="AD86" s="3">
        <f t="shared" si="35"/>
        <v>-33.350330583094411</v>
      </c>
      <c r="AE86" s="3"/>
      <c r="AF86" s="3"/>
      <c r="AG86" s="3"/>
      <c r="AH86" s="3"/>
      <c r="AI86" s="3"/>
      <c r="AJ86" s="3"/>
      <c r="AK86" s="3"/>
      <c r="AL86" s="3"/>
      <c r="AM86" s="3"/>
      <c r="AN86" s="3"/>
    </row>
    <row r="87" spans="3:40" x14ac:dyDescent="0.2">
      <c r="C87">
        <f t="shared" si="44"/>
        <v>31</v>
      </c>
      <c r="D87">
        <f t="shared" si="36"/>
        <v>0</v>
      </c>
      <c r="E87">
        <f t="shared" si="37"/>
        <v>0</v>
      </c>
      <c r="F87">
        <f t="shared" si="38"/>
        <v>0</v>
      </c>
      <c r="G87">
        <f t="shared" si="39"/>
        <v>0</v>
      </c>
      <c r="H87">
        <f t="shared" si="40"/>
        <v>0</v>
      </c>
      <c r="I87">
        <f t="shared" si="41"/>
        <v>5.7119866428905359</v>
      </c>
      <c r="J87">
        <f t="shared" si="42"/>
        <v>5.0944745733888555</v>
      </c>
      <c r="K87" s="35">
        <f t="shared" si="45"/>
        <v>4.3836176561718014</v>
      </c>
      <c r="N87">
        <f t="shared" si="46"/>
        <v>31</v>
      </c>
      <c r="O87" s="3" t="str">
        <f t="shared" si="20"/>
        <v/>
      </c>
      <c r="P87" s="3" t="str">
        <f t="shared" si="21"/>
        <v/>
      </c>
      <c r="Q87" s="3" t="str">
        <f t="shared" si="22"/>
        <v/>
      </c>
      <c r="R87" s="3" t="str">
        <f t="shared" si="23"/>
        <v/>
      </c>
      <c r="S87" s="3" t="str">
        <f t="shared" si="24"/>
        <v/>
      </c>
      <c r="T87" s="3" t="str">
        <f t="shared" si="25"/>
        <v/>
      </c>
      <c r="U87" s="3" t="str">
        <f t="shared" si="26"/>
        <v/>
      </c>
      <c r="V87" s="3" t="str">
        <f t="shared" si="27"/>
        <v/>
      </c>
      <c r="W87" s="3" t="str">
        <f t="shared" si="28"/>
        <v/>
      </c>
      <c r="X87" s="3" t="str">
        <f t="shared" si="29"/>
        <v/>
      </c>
      <c r="Y87" s="3">
        <f t="shared" si="30"/>
        <v>23.134472152857523</v>
      </c>
      <c r="Z87" s="3">
        <f t="shared" si="31"/>
        <v>-14.867622480028869</v>
      </c>
      <c r="AA87" s="3">
        <f t="shared" si="32"/>
        <v>12.117835527860077</v>
      </c>
      <c r="AB87" s="3">
        <f t="shared" si="33"/>
        <v>-30.156393387136536</v>
      </c>
      <c r="AC87" s="3">
        <f t="shared" si="34"/>
        <v>-12.108015178929342</v>
      </c>
      <c r="AD87" s="3">
        <f t="shared" si="35"/>
        <v>-35.491491493410315</v>
      </c>
      <c r="AE87" s="3"/>
      <c r="AF87" s="3"/>
      <c r="AG87" s="3"/>
      <c r="AH87" s="3"/>
      <c r="AI87" s="3"/>
      <c r="AJ87" s="3"/>
      <c r="AK87" s="3"/>
      <c r="AL87" s="3"/>
      <c r="AM87" s="3"/>
      <c r="AN87" s="3"/>
    </row>
    <row r="88" spans="3:40" x14ac:dyDescent="0.2">
      <c r="C88">
        <f t="shared" si="44"/>
        <v>32</v>
      </c>
      <c r="D88">
        <f t="shared" si="36"/>
        <v>0</v>
      </c>
      <c r="E88">
        <f t="shared" si="37"/>
        <v>0</v>
      </c>
      <c r="F88">
        <f t="shared" si="38"/>
        <v>0</v>
      </c>
      <c r="G88">
        <f t="shared" si="39"/>
        <v>0</v>
      </c>
      <c r="H88">
        <f t="shared" si="40"/>
        <v>0</v>
      </c>
      <c r="I88">
        <f t="shared" si="41"/>
        <v>5.9023861976535539</v>
      </c>
      <c r="J88">
        <f t="shared" si="42"/>
        <v>5.2642903925018176</v>
      </c>
      <c r="K88" s="35">
        <f t="shared" si="45"/>
        <v>4.5297382447108614</v>
      </c>
      <c r="N88">
        <f t="shared" si="46"/>
        <v>32</v>
      </c>
      <c r="O88" s="3" t="str">
        <f t="shared" si="20"/>
        <v/>
      </c>
      <c r="P88" s="3" t="str">
        <f t="shared" si="21"/>
        <v/>
      </c>
      <c r="Q88" s="3" t="str">
        <f t="shared" si="22"/>
        <v/>
      </c>
      <c r="R88" s="3" t="str">
        <f t="shared" si="23"/>
        <v/>
      </c>
      <c r="S88" s="3" t="str">
        <f t="shared" si="24"/>
        <v/>
      </c>
      <c r="T88" s="3" t="str">
        <f t="shared" si="25"/>
        <v/>
      </c>
      <c r="U88" s="3" t="str">
        <f t="shared" si="26"/>
        <v/>
      </c>
      <c r="V88" s="3" t="str">
        <f t="shared" si="27"/>
        <v/>
      </c>
      <c r="W88" s="3" t="str">
        <f t="shared" si="28"/>
        <v/>
      </c>
      <c r="X88" s="3" t="str">
        <f t="shared" si="29"/>
        <v/>
      </c>
      <c r="Y88" s="3">
        <f t="shared" si="30"/>
        <v>25.530118157942027</v>
      </c>
      <c r="Z88" s="3">
        <f t="shared" si="31"/>
        <v>-10.220717530658932</v>
      </c>
      <c r="AA88" s="3">
        <f t="shared" si="32"/>
        <v>17.039986715610084</v>
      </c>
      <c r="AB88" s="3">
        <f t="shared" si="33"/>
        <v>-27.674696976332584</v>
      </c>
      <c r="AC88" s="3">
        <f t="shared" si="34"/>
        <v>-6.8113819117289873</v>
      </c>
      <c r="AD88" s="3">
        <f t="shared" si="35"/>
        <v>-36.876212881104955</v>
      </c>
      <c r="AE88" s="3"/>
      <c r="AF88" s="3"/>
      <c r="AG88" s="3"/>
      <c r="AH88" s="3"/>
      <c r="AI88" s="3"/>
      <c r="AJ88" s="3"/>
      <c r="AK88" s="3"/>
      <c r="AL88" s="3"/>
      <c r="AM88" s="3"/>
      <c r="AN88" s="3"/>
    </row>
    <row r="89" spans="3:40" x14ac:dyDescent="0.2">
      <c r="C89">
        <f t="shared" si="44"/>
        <v>33</v>
      </c>
      <c r="D89">
        <f t="shared" si="36"/>
        <v>0</v>
      </c>
      <c r="E89">
        <f t="shared" si="37"/>
        <v>0</v>
      </c>
      <c r="F89">
        <f t="shared" si="38"/>
        <v>0</v>
      </c>
      <c r="G89">
        <f t="shared" si="39"/>
        <v>0</v>
      </c>
      <c r="H89">
        <f t="shared" si="40"/>
        <v>0</v>
      </c>
      <c r="I89">
        <f t="shared" si="41"/>
        <v>6.0927857524165718</v>
      </c>
      <c r="J89">
        <f t="shared" si="42"/>
        <v>5.4341062116147798</v>
      </c>
      <c r="K89" s="35">
        <f t="shared" si="45"/>
        <v>4.6758588332499214</v>
      </c>
      <c r="N89">
        <f t="shared" si="46"/>
        <v>33</v>
      </c>
      <c r="O89" s="3" t="str">
        <f t="shared" ref="O89:O120" si="47">IF($C89&lt;=D$49,D$39*COS(D89),"")</f>
        <v/>
      </c>
      <c r="P89" s="3" t="str">
        <f t="shared" ref="P89:P120" si="48">IF($C89&lt;=D$49,D$39*SIN(D89),"")</f>
        <v/>
      </c>
      <c r="Q89" s="3" t="str">
        <f t="shared" ref="Q89:Q120" si="49">IF($C89&lt;=E$49,E$39*COS(E89),"")</f>
        <v/>
      </c>
      <c r="R89" s="3" t="str">
        <f t="shared" ref="R89:R120" si="50">IF($C89&lt;=E$49,E$39*SIN(E89),"")</f>
        <v/>
      </c>
      <c r="S89" s="3" t="str">
        <f t="shared" ref="S89:S120" si="51">IF($C89&lt;=F$49,F$39*COS(F89),"")</f>
        <v/>
      </c>
      <c r="T89" s="3" t="str">
        <f t="shared" ref="T89:T120" si="52">IF($C89&lt;=F$49,F$39*SIN(F89),"")</f>
        <v/>
      </c>
      <c r="U89" s="3" t="str">
        <f t="shared" ref="U89:U120" si="53">IF($C89&lt;=G$49,G$39*COS(G89),"")</f>
        <v/>
      </c>
      <c r="V89" s="3" t="str">
        <f t="shared" ref="V89:V120" si="54">IF($C89&lt;=G$49,G$39*SIN(G89),"")</f>
        <v/>
      </c>
      <c r="W89" s="3" t="str">
        <f t="shared" ref="W89:W120" si="55">IF($C89&lt;=H$49,H$39*COS(H89),"")</f>
        <v/>
      </c>
      <c r="X89" s="3" t="str">
        <f t="shared" ref="X89:X120" si="56">IF($C89&lt;=H$49,H$39*SIN(H89),"")</f>
        <v/>
      </c>
      <c r="Y89" s="3">
        <f t="shared" ref="Y89:Y120" si="57">IF($C89&lt;=I$49,I$39*COS(I89),"")</f>
        <v>27.003039174724449</v>
      </c>
      <c r="Z89" s="3">
        <f t="shared" ref="Z89:Z120" si="58">IF($C89&lt;=I$49,I$39*SIN(I89),"")</f>
        <v>-5.204409219911196</v>
      </c>
      <c r="AA89" s="3">
        <f t="shared" ref="AA89:AA120" si="59">IF($C89&lt;=J$49,J$39*COS(J89),"")</f>
        <v>21.471928510177701</v>
      </c>
      <c r="AB89" s="3">
        <f t="shared" ref="AB89:AB120" si="60">IF($C89&lt;=J$49,J$39*SIN(J89),"")</f>
        <v>-24.396849920713493</v>
      </c>
      <c r="AC89" s="3">
        <f t="shared" ref="AC89:AC120" si="61">IF($C89&lt;=K$49,K$39*COS(K89),"")</f>
        <v>-1.3695758646623362</v>
      </c>
      <c r="AD89" s="3">
        <f t="shared" ref="AD89:AD120" si="62">IF($C89&lt;=K$49,K$39*SIN(K89),"")</f>
        <v>-37.474981813883971</v>
      </c>
      <c r="AE89" s="3"/>
      <c r="AF89" s="3"/>
      <c r="AG89" s="3"/>
      <c r="AH89" s="3"/>
      <c r="AI89" s="3"/>
      <c r="AJ89" s="3"/>
      <c r="AK89" s="3"/>
      <c r="AL89" s="3"/>
      <c r="AM89" s="3"/>
      <c r="AN89" s="3"/>
    </row>
    <row r="90" spans="3:40" x14ac:dyDescent="0.2">
      <c r="C90">
        <f t="shared" si="44"/>
        <v>34</v>
      </c>
      <c r="D90">
        <f t="shared" ref="D90:D121" si="63">IF($C90&lt;=D$49,D89+D$41,)</f>
        <v>0</v>
      </c>
      <c r="E90">
        <f t="shared" ref="E90:E121" si="64">IF($C90&lt;=E$49,E89+E$41,)</f>
        <v>0</v>
      </c>
      <c r="F90">
        <f t="shared" ref="F90:F121" si="65">IF($C90&lt;=F$49,F89+F$41,)</f>
        <v>0</v>
      </c>
      <c r="G90">
        <f t="shared" ref="G90:G121" si="66">IF($C90&lt;=G$49,G89+G$41,)</f>
        <v>0</v>
      </c>
      <c r="H90">
        <f t="shared" ref="H90:H121" si="67">IF($C90&lt;=H$49,H89+H$41,)</f>
        <v>0</v>
      </c>
      <c r="I90">
        <f t="shared" ref="I90:I121" si="68">IF($C90&lt;=I$49,I89+I$41,)</f>
        <v>0</v>
      </c>
      <c r="J90">
        <f t="shared" ref="J90:J121" si="69">IF($C90&lt;=J$49,J89+J$41,)</f>
        <v>5.603922030727742</v>
      </c>
      <c r="K90" s="35">
        <f t="shared" si="45"/>
        <v>4.8219794217889813</v>
      </c>
      <c r="N90">
        <f t="shared" si="46"/>
        <v>34</v>
      </c>
      <c r="O90" s="3" t="str">
        <f t="shared" si="47"/>
        <v/>
      </c>
      <c r="P90" s="3" t="str">
        <f t="shared" si="48"/>
        <v/>
      </c>
      <c r="Q90" s="3" t="str">
        <f t="shared" si="49"/>
        <v/>
      </c>
      <c r="R90" s="3" t="str">
        <f t="shared" si="50"/>
        <v/>
      </c>
      <c r="S90" s="3" t="str">
        <f t="shared" si="51"/>
        <v/>
      </c>
      <c r="T90" s="3" t="str">
        <f t="shared" si="52"/>
        <v/>
      </c>
      <c r="U90" s="3" t="str">
        <f t="shared" si="53"/>
        <v/>
      </c>
      <c r="V90" s="3" t="str">
        <f t="shared" si="54"/>
        <v/>
      </c>
      <c r="W90" s="3" t="str">
        <f t="shared" si="55"/>
        <v/>
      </c>
      <c r="X90" s="3" t="str">
        <f t="shared" si="56"/>
        <v/>
      </c>
      <c r="Y90" s="3" t="str">
        <f t="shared" si="57"/>
        <v/>
      </c>
      <c r="Z90" s="3" t="str">
        <f t="shared" si="58"/>
        <v/>
      </c>
      <c r="AA90" s="3">
        <f t="shared" si="59"/>
        <v>25.286162015349337</v>
      </c>
      <c r="AB90" s="3">
        <f t="shared" si="60"/>
        <v>-20.417149912108307</v>
      </c>
      <c r="AC90" s="3">
        <f t="shared" si="61"/>
        <v>4.1014203141701531</v>
      </c>
      <c r="AD90" s="3">
        <f t="shared" si="62"/>
        <v>-37.275036571497985</v>
      </c>
      <c r="AE90" s="3"/>
      <c r="AF90" s="3"/>
      <c r="AG90" s="3"/>
      <c r="AH90" s="3"/>
      <c r="AI90" s="3"/>
      <c r="AJ90" s="3"/>
      <c r="AK90" s="3"/>
      <c r="AL90" s="3"/>
      <c r="AM90" s="3"/>
      <c r="AN90" s="3"/>
    </row>
    <row r="91" spans="3:40" x14ac:dyDescent="0.2">
      <c r="C91">
        <f t="shared" si="44"/>
        <v>35</v>
      </c>
      <c r="D91">
        <f t="shared" si="63"/>
        <v>0</v>
      </c>
      <c r="E91">
        <f t="shared" si="64"/>
        <v>0</v>
      </c>
      <c r="F91">
        <f t="shared" si="65"/>
        <v>0</v>
      </c>
      <c r="G91">
        <f t="shared" si="66"/>
        <v>0</v>
      </c>
      <c r="H91">
        <f t="shared" si="67"/>
        <v>0</v>
      </c>
      <c r="I91">
        <f t="shared" si="68"/>
        <v>0</v>
      </c>
      <c r="J91">
        <f t="shared" si="69"/>
        <v>5.7737378498407042</v>
      </c>
      <c r="K91" s="35">
        <f t="shared" si="45"/>
        <v>4.9681000103280413</v>
      </c>
      <c r="N91">
        <f t="shared" si="46"/>
        <v>35</v>
      </c>
      <c r="O91" s="3" t="str">
        <f t="shared" si="47"/>
        <v/>
      </c>
      <c r="P91" s="3" t="str">
        <f t="shared" si="48"/>
        <v/>
      </c>
      <c r="Q91" s="3" t="str">
        <f t="shared" si="49"/>
        <v/>
      </c>
      <c r="R91" s="3" t="str">
        <f t="shared" si="50"/>
        <v/>
      </c>
      <c r="S91" s="3" t="str">
        <f t="shared" si="51"/>
        <v/>
      </c>
      <c r="T91" s="3" t="str">
        <f t="shared" si="52"/>
        <v/>
      </c>
      <c r="U91" s="3" t="str">
        <f t="shared" si="53"/>
        <v/>
      </c>
      <c r="V91" s="3" t="str">
        <f t="shared" si="54"/>
        <v/>
      </c>
      <c r="W91" s="3" t="str">
        <f t="shared" si="55"/>
        <v/>
      </c>
      <c r="X91" s="3" t="str">
        <f t="shared" si="56"/>
        <v/>
      </c>
      <c r="Y91" s="3" t="str">
        <f t="shared" si="57"/>
        <v/>
      </c>
      <c r="Z91" s="3" t="str">
        <f t="shared" si="58"/>
        <v/>
      </c>
      <c r="AA91" s="3">
        <f t="shared" si="59"/>
        <v>28.372958677738662</v>
      </c>
      <c r="AB91" s="3">
        <f t="shared" si="60"/>
        <v>-15.850085673943036</v>
      </c>
      <c r="AC91" s="3">
        <f t="shared" si="61"/>
        <v>9.4850018396878877</v>
      </c>
      <c r="AD91" s="3">
        <f t="shared" si="62"/>
        <v>-36.280638639653482</v>
      </c>
      <c r="AE91" s="3"/>
      <c r="AF91" s="3"/>
      <c r="AG91" s="3"/>
      <c r="AH91" s="3"/>
      <c r="AI91" s="3"/>
      <c r="AJ91" s="3"/>
      <c r="AK91" s="3"/>
      <c r="AL91" s="3"/>
      <c r="AM91" s="3"/>
      <c r="AN91" s="3"/>
    </row>
    <row r="92" spans="3:40" x14ac:dyDescent="0.2">
      <c r="C92">
        <f t="shared" si="44"/>
        <v>36</v>
      </c>
      <c r="D92">
        <f t="shared" si="63"/>
        <v>0</v>
      </c>
      <c r="E92">
        <f t="shared" si="64"/>
        <v>0</v>
      </c>
      <c r="F92">
        <f t="shared" si="65"/>
        <v>0</v>
      </c>
      <c r="G92">
        <f t="shared" si="66"/>
        <v>0</v>
      </c>
      <c r="H92">
        <f t="shared" si="67"/>
        <v>0</v>
      </c>
      <c r="I92">
        <f t="shared" si="68"/>
        <v>0</v>
      </c>
      <c r="J92">
        <f t="shared" si="69"/>
        <v>5.9435536689536663</v>
      </c>
      <c r="K92" s="35">
        <f t="shared" si="45"/>
        <v>5.1142205988671012</v>
      </c>
      <c r="N92">
        <f t="shared" si="46"/>
        <v>36</v>
      </c>
      <c r="O92" s="3" t="str">
        <f t="shared" si="47"/>
        <v/>
      </c>
      <c r="P92" s="3" t="str">
        <f t="shared" si="48"/>
        <v/>
      </c>
      <c r="Q92" s="3" t="str">
        <f t="shared" si="49"/>
        <v/>
      </c>
      <c r="R92" s="3" t="str">
        <f t="shared" si="50"/>
        <v/>
      </c>
      <c r="S92" s="3" t="str">
        <f t="shared" si="51"/>
        <v/>
      </c>
      <c r="T92" s="3" t="str">
        <f t="shared" si="52"/>
        <v/>
      </c>
      <c r="U92" s="3" t="str">
        <f t="shared" si="53"/>
        <v/>
      </c>
      <c r="V92" s="3" t="str">
        <f t="shared" si="54"/>
        <v/>
      </c>
      <c r="W92" s="3" t="str">
        <f t="shared" si="55"/>
        <v/>
      </c>
      <c r="X92" s="3" t="str">
        <f t="shared" si="56"/>
        <v/>
      </c>
      <c r="Y92" s="3" t="str">
        <f t="shared" si="57"/>
        <v/>
      </c>
      <c r="Z92" s="3" t="str">
        <f t="shared" si="58"/>
        <v/>
      </c>
      <c r="AA92" s="3">
        <f t="shared" si="59"/>
        <v>30.643516977485273</v>
      </c>
      <c r="AB92" s="3">
        <f t="shared" si="60"/>
        <v>-10.827043329116764</v>
      </c>
      <c r="AC92" s="3">
        <f t="shared" si="61"/>
        <v>14.666427018380711</v>
      </c>
      <c r="AD92" s="3">
        <f t="shared" si="62"/>
        <v>-34.512981883843537</v>
      </c>
      <c r="AE92" s="3"/>
      <c r="AF92" s="3"/>
      <c r="AG92" s="3"/>
      <c r="AH92" s="3"/>
      <c r="AI92" s="3"/>
      <c r="AJ92" s="3"/>
      <c r="AK92" s="3"/>
      <c r="AL92" s="3"/>
      <c r="AM92" s="3"/>
      <c r="AN92" s="3"/>
    </row>
    <row r="93" spans="3:40" x14ac:dyDescent="0.2">
      <c r="C93">
        <f t="shared" si="44"/>
        <v>37</v>
      </c>
      <c r="D93">
        <f t="shared" si="63"/>
        <v>0</v>
      </c>
      <c r="E93">
        <f t="shared" si="64"/>
        <v>0</v>
      </c>
      <c r="F93">
        <f t="shared" si="65"/>
        <v>0</v>
      </c>
      <c r="G93">
        <f t="shared" si="66"/>
        <v>0</v>
      </c>
      <c r="H93">
        <f t="shared" si="67"/>
        <v>0</v>
      </c>
      <c r="I93">
        <f t="shared" si="68"/>
        <v>0</v>
      </c>
      <c r="J93">
        <f t="shared" si="69"/>
        <v>6.1133694880666285</v>
      </c>
      <c r="K93" s="35">
        <f t="shared" si="45"/>
        <v>5.2603411874061612</v>
      </c>
      <c r="N93">
        <f t="shared" si="46"/>
        <v>37</v>
      </c>
      <c r="O93" s="3" t="str">
        <f t="shared" si="47"/>
        <v/>
      </c>
      <c r="P93" s="3" t="str">
        <f t="shared" si="48"/>
        <v/>
      </c>
      <c r="Q93" s="3" t="str">
        <f t="shared" si="49"/>
        <v/>
      </c>
      <c r="R93" s="3" t="str">
        <f t="shared" si="50"/>
        <v/>
      </c>
      <c r="S93" s="3" t="str">
        <f t="shared" si="51"/>
        <v/>
      </c>
      <c r="T93" s="3" t="str">
        <f t="shared" si="52"/>
        <v/>
      </c>
      <c r="U93" s="3" t="str">
        <f t="shared" si="53"/>
        <v/>
      </c>
      <c r="V93" s="3" t="str">
        <f t="shared" si="54"/>
        <v/>
      </c>
      <c r="W93" s="3" t="str">
        <f t="shared" si="55"/>
        <v/>
      </c>
      <c r="X93" s="3" t="str">
        <f t="shared" si="56"/>
        <v/>
      </c>
      <c r="Y93" s="3" t="str">
        <f t="shared" si="57"/>
        <v/>
      </c>
      <c r="Z93" s="3" t="str">
        <f t="shared" si="58"/>
        <v/>
      </c>
      <c r="AA93" s="3">
        <f t="shared" si="59"/>
        <v>32.032517086300544</v>
      </c>
      <c r="AB93" s="3">
        <f t="shared" si="60"/>
        <v>-5.4925266604599727</v>
      </c>
      <c r="AC93" s="3">
        <f t="shared" si="61"/>
        <v>19.535262768297251</v>
      </c>
      <c r="AD93" s="3">
        <f t="shared" si="62"/>
        <v>-32.009740838900576</v>
      </c>
      <c r="AE93" s="3"/>
      <c r="AF93" s="3"/>
      <c r="AG93" s="3"/>
      <c r="AH93" s="3"/>
      <c r="AI93" s="3"/>
      <c r="AJ93" s="3"/>
      <c r="AK93" s="3"/>
      <c r="AL93" s="3"/>
      <c r="AM93" s="3"/>
      <c r="AN93" s="3"/>
    </row>
    <row r="94" spans="3:40" x14ac:dyDescent="0.2">
      <c r="C94">
        <f t="shared" si="44"/>
        <v>38</v>
      </c>
      <c r="D94">
        <f t="shared" si="63"/>
        <v>0</v>
      </c>
      <c r="E94">
        <f t="shared" si="64"/>
        <v>0</v>
      </c>
      <c r="F94">
        <f t="shared" si="65"/>
        <v>0</v>
      </c>
      <c r="G94">
        <f t="shared" si="66"/>
        <v>0</v>
      </c>
      <c r="H94">
        <f t="shared" si="67"/>
        <v>0</v>
      </c>
      <c r="I94">
        <f t="shared" si="68"/>
        <v>0</v>
      </c>
      <c r="J94">
        <f t="shared" si="69"/>
        <v>0</v>
      </c>
      <c r="K94" s="35">
        <f t="shared" si="45"/>
        <v>5.4064617759452211</v>
      </c>
      <c r="N94">
        <f t="shared" si="46"/>
        <v>38</v>
      </c>
      <c r="O94" s="3" t="str">
        <f t="shared" si="47"/>
        <v/>
      </c>
      <c r="P94" s="3" t="str">
        <f t="shared" si="48"/>
        <v/>
      </c>
      <c r="Q94" s="3" t="str">
        <f t="shared" si="49"/>
        <v/>
      </c>
      <c r="R94" s="3" t="str">
        <f t="shared" si="50"/>
        <v/>
      </c>
      <c r="S94" s="3" t="str">
        <f t="shared" si="51"/>
        <v/>
      </c>
      <c r="T94" s="3" t="str">
        <f t="shared" si="52"/>
        <v/>
      </c>
      <c r="U94" s="3" t="str">
        <f t="shared" si="53"/>
        <v/>
      </c>
      <c r="V94" s="3" t="str">
        <f t="shared" si="54"/>
        <v/>
      </c>
      <c r="W94" s="3" t="str">
        <f t="shared" si="55"/>
        <v/>
      </c>
      <c r="X94" s="3" t="str">
        <f t="shared" si="56"/>
        <v/>
      </c>
      <c r="Y94" s="3" t="str">
        <f t="shared" si="57"/>
        <v/>
      </c>
      <c r="Z94" s="3" t="str">
        <f t="shared" si="58"/>
        <v/>
      </c>
      <c r="AA94" s="3" t="str">
        <f t="shared" si="59"/>
        <v/>
      </c>
      <c r="AB94" s="3" t="str">
        <f t="shared" si="60"/>
        <v/>
      </c>
      <c r="AC94" s="3">
        <f t="shared" si="61"/>
        <v>23.987738308458297</v>
      </c>
      <c r="AD94" s="3">
        <f t="shared" si="62"/>
        <v>-28.82426774169506</v>
      </c>
      <c r="AE94" s="3"/>
      <c r="AF94" s="3"/>
      <c r="AG94" s="3"/>
      <c r="AH94" s="3"/>
      <c r="AI94" s="3"/>
      <c r="AJ94" s="3"/>
      <c r="AK94" s="3"/>
      <c r="AL94" s="3"/>
      <c r="AM94" s="3"/>
      <c r="AN94" s="3"/>
    </row>
    <row r="95" spans="3:40" x14ac:dyDescent="0.2">
      <c r="C95">
        <f t="shared" si="44"/>
        <v>39</v>
      </c>
      <c r="D95">
        <f t="shared" si="63"/>
        <v>0</v>
      </c>
      <c r="E95">
        <f t="shared" si="64"/>
        <v>0</v>
      </c>
      <c r="F95">
        <f t="shared" si="65"/>
        <v>0</v>
      </c>
      <c r="G95">
        <f t="shared" si="66"/>
        <v>0</v>
      </c>
      <c r="H95">
        <f t="shared" si="67"/>
        <v>0</v>
      </c>
      <c r="I95">
        <f t="shared" si="68"/>
        <v>0</v>
      </c>
      <c r="J95">
        <f t="shared" si="69"/>
        <v>0</v>
      </c>
      <c r="K95" s="35">
        <f t="shared" si="45"/>
        <v>5.5525823644842811</v>
      </c>
      <c r="N95">
        <f t="shared" si="46"/>
        <v>39</v>
      </c>
      <c r="O95" s="3" t="str">
        <f t="shared" si="47"/>
        <v/>
      </c>
      <c r="P95" s="3" t="str">
        <f t="shared" si="48"/>
        <v/>
      </c>
      <c r="Q95" s="3" t="str">
        <f t="shared" si="49"/>
        <v/>
      </c>
      <c r="R95" s="3" t="str">
        <f t="shared" si="50"/>
        <v/>
      </c>
      <c r="S95" s="3" t="str">
        <f t="shared" si="51"/>
        <v/>
      </c>
      <c r="T95" s="3" t="str">
        <f t="shared" si="52"/>
        <v/>
      </c>
      <c r="U95" s="3" t="str">
        <f t="shared" si="53"/>
        <v/>
      </c>
      <c r="V95" s="3" t="str">
        <f t="shared" si="54"/>
        <v/>
      </c>
      <c r="W95" s="3" t="str">
        <f t="shared" si="55"/>
        <v/>
      </c>
      <c r="X95" s="3" t="str">
        <f t="shared" si="56"/>
        <v/>
      </c>
      <c r="Y95" s="3" t="str">
        <f t="shared" si="57"/>
        <v/>
      </c>
      <c r="Z95" s="3" t="str">
        <f t="shared" si="58"/>
        <v/>
      </c>
      <c r="AA95" s="3" t="str">
        <f t="shared" si="59"/>
        <v/>
      </c>
      <c r="AB95" s="3" t="str">
        <f t="shared" si="60"/>
        <v/>
      </c>
      <c r="AC95" s="3">
        <f t="shared" si="61"/>
        <v>27.928956852891705</v>
      </c>
      <c r="AD95" s="3">
        <f t="shared" si="62"/>
        <v>-25.024455420834109</v>
      </c>
      <c r="AE95" s="3"/>
      <c r="AF95" s="3"/>
      <c r="AG95" s="3"/>
      <c r="AH95" s="3"/>
      <c r="AI95" s="3"/>
      <c r="AJ95" s="3"/>
      <c r="AK95" s="3"/>
      <c r="AL95" s="3"/>
      <c r="AM95" s="3"/>
      <c r="AN95" s="3"/>
    </row>
    <row r="96" spans="3:40" x14ac:dyDescent="0.2">
      <c r="C96">
        <f t="shared" si="44"/>
        <v>40</v>
      </c>
      <c r="D96">
        <f t="shared" si="63"/>
        <v>0</v>
      </c>
      <c r="E96">
        <f t="shared" si="64"/>
        <v>0</v>
      </c>
      <c r="F96">
        <f t="shared" si="65"/>
        <v>0</v>
      </c>
      <c r="G96">
        <f t="shared" si="66"/>
        <v>0</v>
      </c>
      <c r="H96">
        <f t="shared" si="67"/>
        <v>0</v>
      </c>
      <c r="I96">
        <f t="shared" si="68"/>
        <v>0</v>
      </c>
      <c r="J96">
        <f t="shared" si="69"/>
        <v>0</v>
      </c>
      <c r="K96" s="35">
        <f t="shared" si="45"/>
        <v>5.6987029530233411</v>
      </c>
      <c r="N96">
        <f t="shared" si="46"/>
        <v>40</v>
      </c>
      <c r="O96" s="3" t="str">
        <f t="shared" si="47"/>
        <v/>
      </c>
      <c r="P96" s="3" t="str">
        <f t="shared" si="48"/>
        <v/>
      </c>
      <c r="Q96" s="3" t="str">
        <f t="shared" si="49"/>
        <v/>
      </c>
      <c r="R96" s="3" t="str">
        <f t="shared" si="50"/>
        <v/>
      </c>
      <c r="S96" s="3" t="str">
        <f t="shared" si="51"/>
        <v/>
      </c>
      <c r="T96" s="3" t="str">
        <f t="shared" si="52"/>
        <v/>
      </c>
      <c r="U96" s="3" t="str">
        <f t="shared" si="53"/>
        <v/>
      </c>
      <c r="V96" s="3" t="str">
        <f t="shared" si="54"/>
        <v/>
      </c>
      <c r="W96" s="3" t="str">
        <f t="shared" si="55"/>
        <v/>
      </c>
      <c r="X96" s="3" t="str">
        <f t="shared" si="56"/>
        <v/>
      </c>
      <c r="Y96" s="3" t="str">
        <f t="shared" si="57"/>
        <v/>
      </c>
      <c r="Z96" s="3" t="str">
        <f t="shared" si="58"/>
        <v/>
      </c>
      <c r="AA96" s="3" t="str">
        <f t="shared" si="59"/>
        <v/>
      </c>
      <c r="AB96" s="3" t="str">
        <f t="shared" si="60"/>
        <v/>
      </c>
      <c r="AC96" s="3">
        <f t="shared" si="61"/>
        <v>31.274918170870322</v>
      </c>
      <c r="AD96" s="3">
        <f t="shared" si="62"/>
        <v>-20.69129027889187</v>
      </c>
      <c r="AE96" s="3"/>
      <c r="AF96" s="3"/>
      <c r="AG96" s="3"/>
      <c r="AH96" s="3"/>
      <c r="AI96" s="3"/>
      <c r="AJ96" s="3"/>
      <c r="AK96" s="3"/>
      <c r="AL96" s="3"/>
      <c r="AM96" s="3"/>
      <c r="AN96" s="3"/>
    </row>
    <row r="97" spans="3:40" x14ac:dyDescent="0.2">
      <c r="C97">
        <f t="shared" si="44"/>
        <v>41</v>
      </c>
      <c r="D97">
        <f t="shared" si="63"/>
        <v>0</v>
      </c>
      <c r="E97">
        <f t="shared" si="64"/>
        <v>0</v>
      </c>
      <c r="F97">
        <f t="shared" si="65"/>
        <v>0</v>
      </c>
      <c r="G97">
        <f t="shared" si="66"/>
        <v>0</v>
      </c>
      <c r="H97">
        <f t="shared" si="67"/>
        <v>0</v>
      </c>
      <c r="I97">
        <f t="shared" si="68"/>
        <v>0</v>
      </c>
      <c r="J97">
        <f t="shared" si="69"/>
        <v>0</v>
      </c>
      <c r="K97" s="35">
        <f t="shared" si="45"/>
        <v>5.844823541562401</v>
      </c>
      <c r="N97">
        <f t="shared" si="46"/>
        <v>41</v>
      </c>
      <c r="O97" s="3" t="str">
        <f t="shared" si="47"/>
        <v/>
      </c>
      <c r="P97" s="3" t="str">
        <f t="shared" si="48"/>
        <v/>
      </c>
      <c r="Q97" s="3" t="str">
        <f t="shared" si="49"/>
        <v/>
      </c>
      <c r="R97" s="3" t="str">
        <f t="shared" si="50"/>
        <v/>
      </c>
      <c r="S97" s="3" t="str">
        <f t="shared" si="51"/>
        <v/>
      </c>
      <c r="T97" s="3" t="str">
        <f t="shared" si="52"/>
        <v/>
      </c>
      <c r="U97" s="3" t="str">
        <f t="shared" si="53"/>
        <v/>
      </c>
      <c r="V97" s="3" t="str">
        <f t="shared" si="54"/>
        <v/>
      </c>
      <c r="W97" s="3" t="str">
        <f t="shared" si="55"/>
        <v/>
      </c>
      <c r="X97" s="3" t="str">
        <f t="shared" si="56"/>
        <v/>
      </c>
      <c r="Y97" s="3" t="str">
        <f t="shared" si="57"/>
        <v/>
      </c>
      <c r="Z97" s="3" t="str">
        <f t="shared" si="58"/>
        <v/>
      </c>
      <c r="AA97" s="3" t="str">
        <f t="shared" si="59"/>
        <v/>
      </c>
      <c r="AB97" s="3" t="str">
        <f t="shared" si="60"/>
        <v/>
      </c>
      <c r="AC97" s="3">
        <f t="shared" si="61"/>
        <v>33.954308905992917</v>
      </c>
      <c r="AD97" s="3">
        <f t="shared" si="62"/>
        <v>-15.917126207843236</v>
      </c>
      <c r="AE97" s="3"/>
      <c r="AF97" s="3"/>
      <c r="AG97" s="3"/>
      <c r="AH97" s="3"/>
      <c r="AI97" s="3"/>
      <c r="AJ97" s="3"/>
      <c r="AK97" s="3"/>
      <c r="AL97" s="3"/>
      <c r="AM97" s="3"/>
      <c r="AN97" s="3"/>
    </row>
    <row r="98" spans="3:40" x14ac:dyDescent="0.2">
      <c r="C98">
        <f t="shared" si="44"/>
        <v>42</v>
      </c>
      <c r="D98">
        <f t="shared" si="63"/>
        <v>0</v>
      </c>
      <c r="E98">
        <f t="shared" si="64"/>
        <v>0</v>
      </c>
      <c r="F98">
        <f t="shared" si="65"/>
        <v>0</v>
      </c>
      <c r="G98">
        <f t="shared" si="66"/>
        <v>0</v>
      </c>
      <c r="H98">
        <f t="shared" si="67"/>
        <v>0</v>
      </c>
      <c r="I98">
        <f t="shared" si="68"/>
        <v>0</v>
      </c>
      <c r="J98">
        <f t="shared" si="69"/>
        <v>0</v>
      </c>
      <c r="K98" s="35">
        <f t="shared" si="45"/>
        <v>5.990944130101461</v>
      </c>
      <c r="N98">
        <f t="shared" si="46"/>
        <v>42</v>
      </c>
      <c r="O98" s="3" t="str">
        <f t="shared" si="47"/>
        <v/>
      </c>
      <c r="P98" s="3" t="str">
        <f t="shared" si="48"/>
        <v/>
      </c>
      <c r="Q98" s="3" t="str">
        <f t="shared" si="49"/>
        <v/>
      </c>
      <c r="R98" s="3" t="str">
        <f t="shared" si="50"/>
        <v/>
      </c>
      <c r="S98" s="3" t="str">
        <f t="shared" si="51"/>
        <v/>
      </c>
      <c r="T98" s="3" t="str">
        <f t="shared" si="52"/>
        <v/>
      </c>
      <c r="U98" s="3" t="str">
        <f t="shared" si="53"/>
        <v/>
      </c>
      <c r="V98" s="3" t="str">
        <f t="shared" si="54"/>
        <v/>
      </c>
      <c r="W98" s="3" t="str">
        <f t="shared" si="55"/>
        <v/>
      </c>
      <c r="X98" s="3" t="str">
        <f t="shared" si="56"/>
        <v/>
      </c>
      <c r="Y98" s="3" t="str">
        <f t="shared" si="57"/>
        <v/>
      </c>
      <c r="Z98" s="3" t="str">
        <f t="shared" si="58"/>
        <v/>
      </c>
      <c r="AA98" s="3" t="str">
        <f t="shared" si="59"/>
        <v/>
      </c>
      <c r="AB98" s="3" t="str">
        <f t="shared" si="60"/>
        <v/>
      </c>
      <c r="AC98" s="3">
        <f t="shared" si="61"/>
        <v>35.910022496565162</v>
      </c>
      <c r="AD98" s="3">
        <f t="shared" si="62"/>
        <v>-10.803716226196595</v>
      </c>
      <c r="AE98" s="3"/>
      <c r="AF98" s="3"/>
      <c r="AG98" s="3"/>
      <c r="AH98" s="3"/>
      <c r="AI98" s="3"/>
      <c r="AJ98" s="3"/>
      <c r="AK98" s="3"/>
      <c r="AL98" s="3"/>
      <c r="AM98" s="3"/>
      <c r="AN98" s="3"/>
    </row>
    <row r="99" spans="3:40" x14ac:dyDescent="0.2">
      <c r="C99">
        <f t="shared" si="44"/>
        <v>43</v>
      </c>
      <c r="D99">
        <f t="shared" si="63"/>
        <v>0</v>
      </c>
      <c r="E99">
        <f t="shared" si="64"/>
        <v>0</v>
      </c>
      <c r="F99">
        <f t="shared" si="65"/>
        <v>0</v>
      </c>
      <c r="G99">
        <f t="shared" si="66"/>
        <v>0</v>
      </c>
      <c r="H99">
        <f t="shared" si="67"/>
        <v>0</v>
      </c>
      <c r="I99">
        <f t="shared" si="68"/>
        <v>0</v>
      </c>
      <c r="J99">
        <f t="shared" si="69"/>
        <v>0</v>
      </c>
      <c r="K99" s="35">
        <f t="shared" si="45"/>
        <v>6.1370647186405209</v>
      </c>
      <c r="N99">
        <f t="shared" si="46"/>
        <v>43</v>
      </c>
      <c r="O99" s="3" t="str">
        <f t="shared" si="47"/>
        <v/>
      </c>
      <c r="P99" s="3" t="str">
        <f t="shared" si="48"/>
        <v/>
      </c>
      <c r="Q99" s="3" t="str">
        <f t="shared" si="49"/>
        <v/>
      </c>
      <c r="R99" s="3" t="str">
        <f t="shared" si="50"/>
        <v/>
      </c>
      <c r="S99" s="3" t="str">
        <f t="shared" si="51"/>
        <v/>
      </c>
      <c r="T99" s="3" t="str">
        <f t="shared" si="52"/>
        <v/>
      </c>
      <c r="U99" s="3" t="str">
        <f t="shared" si="53"/>
        <v/>
      </c>
      <c r="V99" s="3" t="str">
        <f t="shared" si="54"/>
        <v/>
      </c>
      <c r="W99" s="3" t="str">
        <f t="shared" si="55"/>
        <v/>
      </c>
      <c r="X99" s="3" t="str">
        <f t="shared" si="56"/>
        <v/>
      </c>
      <c r="Y99" s="3" t="str">
        <f t="shared" si="57"/>
        <v/>
      </c>
      <c r="Z99" s="3" t="str">
        <f t="shared" si="58"/>
        <v/>
      </c>
      <c r="AA99" s="3" t="str">
        <f t="shared" si="59"/>
        <v/>
      </c>
      <c r="AB99" s="3" t="str">
        <f t="shared" si="60"/>
        <v/>
      </c>
      <c r="AC99" s="3">
        <f t="shared" si="61"/>
        <v>37.100376302816599</v>
      </c>
      <c r="AD99" s="3">
        <f t="shared" si="62"/>
        <v>-5.4600437900628824</v>
      </c>
      <c r="AE99" s="3"/>
      <c r="AF99" s="3"/>
      <c r="AG99" s="3"/>
      <c r="AH99" s="3"/>
      <c r="AI99" s="3"/>
      <c r="AJ99" s="3"/>
      <c r="AK99" s="3"/>
      <c r="AL99" s="3"/>
      <c r="AM99" s="3"/>
      <c r="AN99" s="3"/>
    </row>
    <row r="100" spans="3:40" x14ac:dyDescent="0.2">
      <c r="C100">
        <f t="shared" si="44"/>
        <v>44</v>
      </c>
      <c r="D100">
        <f t="shared" si="63"/>
        <v>0</v>
      </c>
      <c r="E100">
        <f t="shared" si="64"/>
        <v>0</v>
      </c>
      <c r="F100">
        <f t="shared" si="65"/>
        <v>0</v>
      </c>
      <c r="G100">
        <f t="shared" si="66"/>
        <v>0</v>
      </c>
      <c r="H100">
        <f t="shared" si="67"/>
        <v>0</v>
      </c>
      <c r="I100">
        <f t="shared" si="68"/>
        <v>0</v>
      </c>
      <c r="J100">
        <f t="shared" si="69"/>
        <v>0</v>
      </c>
      <c r="K100" s="35">
        <f t="shared" si="45"/>
        <v>0</v>
      </c>
      <c r="N100">
        <f t="shared" si="46"/>
        <v>44</v>
      </c>
      <c r="O100" s="3" t="str">
        <f t="shared" si="47"/>
        <v/>
      </c>
      <c r="P100" s="3" t="str">
        <f t="shared" si="48"/>
        <v/>
      </c>
      <c r="Q100" s="3" t="str">
        <f t="shared" si="49"/>
        <v/>
      </c>
      <c r="R100" s="3" t="str">
        <f t="shared" si="50"/>
        <v/>
      </c>
      <c r="S100" s="3" t="str">
        <f t="shared" si="51"/>
        <v/>
      </c>
      <c r="T100" s="3" t="str">
        <f t="shared" si="52"/>
        <v/>
      </c>
      <c r="U100" s="3" t="str">
        <f t="shared" si="53"/>
        <v/>
      </c>
      <c r="V100" s="3" t="str">
        <f t="shared" si="54"/>
        <v/>
      </c>
      <c r="W100" s="3" t="str">
        <f t="shared" si="55"/>
        <v/>
      </c>
      <c r="X100" s="3" t="str">
        <f t="shared" si="56"/>
        <v/>
      </c>
      <c r="Y100" s="3" t="str">
        <f t="shared" si="57"/>
        <v/>
      </c>
      <c r="Z100" s="3" t="str">
        <f t="shared" si="58"/>
        <v/>
      </c>
      <c r="AA100" s="3" t="str">
        <f t="shared" si="59"/>
        <v/>
      </c>
      <c r="AB100" s="3" t="str">
        <f t="shared" si="60"/>
        <v/>
      </c>
      <c r="AC100" s="3" t="str">
        <f t="shared" si="61"/>
        <v/>
      </c>
      <c r="AD100" s="3" t="str">
        <f t="shared" si="62"/>
        <v/>
      </c>
      <c r="AE100" s="3"/>
      <c r="AF100" s="3"/>
      <c r="AG100" s="3"/>
      <c r="AH100" s="3"/>
      <c r="AI100" s="3"/>
      <c r="AJ100" s="3"/>
      <c r="AK100" s="3"/>
      <c r="AL100" s="3"/>
      <c r="AM100" s="3"/>
      <c r="AN100" s="3"/>
    </row>
    <row r="101" spans="3:40" x14ac:dyDescent="0.2">
      <c r="C101">
        <f t="shared" si="44"/>
        <v>45</v>
      </c>
      <c r="D101">
        <f t="shared" si="63"/>
        <v>0</v>
      </c>
      <c r="E101">
        <f t="shared" si="64"/>
        <v>0</v>
      </c>
      <c r="F101">
        <f t="shared" si="65"/>
        <v>0</v>
      </c>
      <c r="G101">
        <f t="shared" si="66"/>
        <v>0</v>
      </c>
      <c r="H101">
        <f t="shared" si="67"/>
        <v>0</v>
      </c>
      <c r="I101">
        <f t="shared" si="68"/>
        <v>0</v>
      </c>
      <c r="J101">
        <f t="shared" si="69"/>
        <v>0</v>
      </c>
      <c r="K101" s="35">
        <f t="shared" si="45"/>
        <v>0</v>
      </c>
      <c r="N101">
        <f t="shared" si="46"/>
        <v>45</v>
      </c>
      <c r="O101" s="3" t="str">
        <f t="shared" si="47"/>
        <v/>
      </c>
      <c r="P101" s="3" t="str">
        <f t="shared" si="48"/>
        <v/>
      </c>
      <c r="Q101" s="3" t="str">
        <f t="shared" si="49"/>
        <v/>
      </c>
      <c r="R101" s="3" t="str">
        <f t="shared" si="50"/>
        <v/>
      </c>
      <c r="S101" s="3" t="str">
        <f t="shared" si="51"/>
        <v/>
      </c>
      <c r="T101" s="3" t="str">
        <f t="shared" si="52"/>
        <v/>
      </c>
      <c r="U101" s="3" t="str">
        <f t="shared" si="53"/>
        <v/>
      </c>
      <c r="V101" s="3" t="str">
        <f t="shared" si="54"/>
        <v/>
      </c>
      <c r="W101" s="3" t="str">
        <f t="shared" si="55"/>
        <v/>
      </c>
      <c r="X101" s="3" t="str">
        <f t="shared" si="56"/>
        <v/>
      </c>
      <c r="Y101" s="3" t="str">
        <f t="shared" si="57"/>
        <v/>
      </c>
      <c r="Z101" s="3" t="str">
        <f t="shared" si="58"/>
        <v/>
      </c>
      <c r="AA101" s="3" t="str">
        <f t="shared" si="59"/>
        <v/>
      </c>
      <c r="AB101" s="3" t="str">
        <f t="shared" si="60"/>
        <v/>
      </c>
      <c r="AC101" s="3" t="str">
        <f t="shared" si="61"/>
        <v/>
      </c>
      <c r="AD101" s="3" t="str">
        <f t="shared" si="62"/>
        <v/>
      </c>
      <c r="AE101" s="3"/>
      <c r="AF101" s="3"/>
      <c r="AG101" s="3"/>
      <c r="AH101" s="3"/>
      <c r="AI101" s="3"/>
      <c r="AJ101" s="3"/>
      <c r="AK101" s="3"/>
      <c r="AL101" s="3"/>
      <c r="AM101" s="3"/>
      <c r="AN101" s="3"/>
    </row>
    <row r="102" spans="3:40" x14ac:dyDescent="0.2">
      <c r="C102">
        <f t="shared" si="44"/>
        <v>46</v>
      </c>
      <c r="D102">
        <f t="shared" si="63"/>
        <v>0</v>
      </c>
      <c r="E102">
        <f t="shared" si="64"/>
        <v>0</v>
      </c>
      <c r="F102">
        <f t="shared" si="65"/>
        <v>0</v>
      </c>
      <c r="G102">
        <f t="shared" si="66"/>
        <v>0</v>
      </c>
      <c r="H102">
        <f t="shared" si="67"/>
        <v>0</v>
      </c>
      <c r="I102">
        <f t="shared" si="68"/>
        <v>0</v>
      </c>
      <c r="J102">
        <f t="shared" si="69"/>
        <v>0</v>
      </c>
      <c r="K102" s="35">
        <f t="shared" si="45"/>
        <v>0</v>
      </c>
      <c r="N102">
        <f t="shared" si="46"/>
        <v>46</v>
      </c>
      <c r="O102" s="3" t="str">
        <f t="shared" si="47"/>
        <v/>
      </c>
      <c r="P102" s="3" t="str">
        <f t="shared" si="48"/>
        <v/>
      </c>
      <c r="Q102" s="3" t="str">
        <f t="shared" si="49"/>
        <v/>
      </c>
      <c r="R102" s="3" t="str">
        <f t="shared" si="50"/>
        <v/>
      </c>
      <c r="S102" s="3" t="str">
        <f t="shared" si="51"/>
        <v/>
      </c>
      <c r="T102" s="3" t="str">
        <f t="shared" si="52"/>
        <v/>
      </c>
      <c r="U102" s="3" t="str">
        <f t="shared" si="53"/>
        <v/>
      </c>
      <c r="V102" s="3" t="str">
        <f t="shared" si="54"/>
        <v/>
      </c>
      <c r="W102" s="3" t="str">
        <f t="shared" si="55"/>
        <v/>
      </c>
      <c r="X102" s="3" t="str">
        <f t="shared" si="56"/>
        <v/>
      </c>
      <c r="Y102" s="3" t="str">
        <f t="shared" si="57"/>
        <v/>
      </c>
      <c r="Z102" s="3" t="str">
        <f t="shared" si="58"/>
        <v/>
      </c>
      <c r="AA102" s="3" t="str">
        <f t="shared" si="59"/>
        <v/>
      </c>
      <c r="AB102" s="3" t="str">
        <f t="shared" si="60"/>
        <v/>
      </c>
      <c r="AC102" s="3" t="str">
        <f t="shared" si="61"/>
        <v/>
      </c>
      <c r="AD102" s="3" t="str">
        <f t="shared" si="62"/>
        <v/>
      </c>
      <c r="AE102" s="3"/>
      <c r="AF102" s="3"/>
      <c r="AG102" s="3"/>
      <c r="AH102" s="3"/>
      <c r="AI102" s="3"/>
      <c r="AJ102" s="3"/>
      <c r="AK102" s="3"/>
      <c r="AL102" s="3"/>
      <c r="AM102" s="3"/>
      <c r="AN102" s="3"/>
    </row>
    <row r="103" spans="3:40" x14ac:dyDescent="0.2">
      <c r="C103">
        <f t="shared" si="44"/>
        <v>47</v>
      </c>
      <c r="D103">
        <f t="shared" si="63"/>
        <v>0</v>
      </c>
      <c r="E103">
        <f t="shared" si="64"/>
        <v>0</v>
      </c>
      <c r="F103">
        <f t="shared" si="65"/>
        <v>0</v>
      </c>
      <c r="G103">
        <f t="shared" si="66"/>
        <v>0</v>
      </c>
      <c r="H103">
        <f t="shared" si="67"/>
        <v>0</v>
      </c>
      <c r="I103">
        <f t="shared" si="68"/>
        <v>0</v>
      </c>
      <c r="J103">
        <f t="shared" si="69"/>
        <v>0</v>
      </c>
      <c r="K103" s="35">
        <f t="shared" si="45"/>
        <v>0</v>
      </c>
      <c r="N103">
        <f t="shared" si="46"/>
        <v>47</v>
      </c>
      <c r="O103" s="3" t="str">
        <f t="shared" si="47"/>
        <v/>
      </c>
      <c r="P103" s="3" t="str">
        <f t="shared" si="48"/>
        <v/>
      </c>
      <c r="Q103" s="3" t="str">
        <f t="shared" si="49"/>
        <v/>
      </c>
      <c r="R103" s="3" t="str">
        <f t="shared" si="50"/>
        <v/>
      </c>
      <c r="S103" s="3" t="str">
        <f t="shared" si="51"/>
        <v/>
      </c>
      <c r="T103" s="3" t="str">
        <f t="shared" si="52"/>
        <v/>
      </c>
      <c r="U103" s="3" t="str">
        <f t="shared" si="53"/>
        <v/>
      </c>
      <c r="V103" s="3" t="str">
        <f t="shared" si="54"/>
        <v/>
      </c>
      <c r="W103" s="3" t="str">
        <f t="shared" si="55"/>
        <v/>
      </c>
      <c r="X103" s="3" t="str">
        <f t="shared" si="56"/>
        <v/>
      </c>
      <c r="Y103" s="3" t="str">
        <f t="shared" si="57"/>
        <v/>
      </c>
      <c r="Z103" s="3" t="str">
        <f t="shared" si="58"/>
        <v/>
      </c>
      <c r="AA103" s="3" t="str">
        <f t="shared" si="59"/>
        <v/>
      </c>
      <c r="AB103" s="3" t="str">
        <f t="shared" si="60"/>
        <v/>
      </c>
      <c r="AC103" s="3" t="str">
        <f t="shared" si="61"/>
        <v/>
      </c>
      <c r="AD103" s="3" t="str">
        <f t="shared" si="62"/>
        <v/>
      </c>
      <c r="AE103" s="3"/>
      <c r="AF103" s="3"/>
      <c r="AG103" s="3"/>
      <c r="AH103" s="3"/>
      <c r="AI103" s="3"/>
      <c r="AJ103" s="3"/>
      <c r="AK103" s="3"/>
      <c r="AL103" s="3"/>
      <c r="AM103" s="3"/>
      <c r="AN103" s="3"/>
    </row>
    <row r="104" spans="3:40" x14ac:dyDescent="0.2">
      <c r="C104">
        <f t="shared" si="44"/>
        <v>48</v>
      </c>
      <c r="D104">
        <f t="shared" si="63"/>
        <v>0</v>
      </c>
      <c r="E104">
        <f t="shared" si="64"/>
        <v>0</v>
      </c>
      <c r="F104">
        <f t="shared" si="65"/>
        <v>0</v>
      </c>
      <c r="G104">
        <f t="shared" si="66"/>
        <v>0</v>
      </c>
      <c r="H104">
        <f t="shared" si="67"/>
        <v>0</v>
      </c>
      <c r="I104">
        <f t="shared" si="68"/>
        <v>0</v>
      </c>
      <c r="J104">
        <f t="shared" si="69"/>
        <v>0</v>
      </c>
      <c r="K104" s="35">
        <f t="shared" si="45"/>
        <v>0</v>
      </c>
      <c r="N104">
        <f t="shared" si="46"/>
        <v>48</v>
      </c>
      <c r="O104" s="3" t="str">
        <f t="shared" si="47"/>
        <v/>
      </c>
      <c r="P104" s="3" t="str">
        <f t="shared" si="48"/>
        <v/>
      </c>
      <c r="Q104" s="3" t="str">
        <f t="shared" si="49"/>
        <v/>
      </c>
      <c r="R104" s="3" t="str">
        <f t="shared" si="50"/>
        <v/>
      </c>
      <c r="S104" s="3" t="str">
        <f t="shared" si="51"/>
        <v/>
      </c>
      <c r="T104" s="3" t="str">
        <f t="shared" si="52"/>
        <v/>
      </c>
      <c r="U104" s="3" t="str">
        <f t="shared" si="53"/>
        <v/>
      </c>
      <c r="V104" s="3" t="str">
        <f t="shared" si="54"/>
        <v/>
      </c>
      <c r="W104" s="3" t="str">
        <f t="shared" si="55"/>
        <v/>
      </c>
      <c r="X104" s="3" t="str">
        <f t="shared" si="56"/>
        <v/>
      </c>
      <c r="Y104" s="3" t="str">
        <f t="shared" si="57"/>
        <v/>
      </c>
      <c r="Z104" s="3" t="str">
        <f t="shared" si="58"/>
        <v/>
      </c>
      <c r="AA104" s="3" t="str">
        <f t="shared" si="59"/>
        <v/>
      </c>
      <c r="AB104" s="3" t="str">
        <f t="shared" si="60"/>
        <v/>
      </c>
      <c r="AC104" s="3" t="str">
        <f t="shared" si="61"/>
        <v/>
      </c>
      <c r="AD104" s="3" t="str">
        <f t="shared" si="62"/>
        <v/>
      </c>
      <c r="AE104" s="3"/>
      <c r="AF104" s="3"/>
      <c r="AG104" s="3"/>
      <c r="AH104" s="3"/>
      <c r="AI104" s="3"/>
      <c r="AJ104" s="3"/>
      <c r="AK104" s="3"/>
      <c r="AL104" s="3"/>
      <c r="AM104" s="3"/>
      <c r="AN104" s="3"/>
    </row>
    <row r="105" spans="3:40" x14ac:dyDescent="0.2">
      <c r="C105">
        <f t="shared" si="44"/>
        <v>49</v>
      </c>
      <c r="D105">
        <f t="shared" si="63"/>
        <v>0</v>
      </c>
      <c r="E105">
        <f t="shared" si="64"/>
        <v>0</v>
      </c>
      <c r="F105">
        <f t="shared" si="65"/>
        <v>0</v>
      </c>
      <c r="G105">
        <f t="shared" si="66"/>
        <v>0</v>
      </c>
      <c r="H105">
        <f t="shared" si="67"/>
        <v>0</v>
      </c>
      <c r="I105">
        <f t="shared" si="68"/>
        <v>0</v>
      </c>
      <c r="J105">
        <f t="shared" si="69"/>
        <v>0</v>
      </c>
      <c r="K105" s="35">
        <f t="shared" si="45"/>
        <v>0</v>
      </c>
      <c r="N105">
        <f t="shared" si="46"/>
        <v>49</v>
      </c>
      <c r="O105" s="3" t="str">
        <f t="shared" si="47"/>
        <v/>
      </c>
      <c r="P105" s="3" t="str">
        <f t="shared" si="48"/>
        <v/>
      </c>
      <c r="Q105" s="3" t="str">
        <f t="shared" si="49"/>
        <v/>
      </c>
      <c r="R105" s="3" t="str">
        <f t="shared" si="50"/>
        <v/>
      </c>
      <c r="S105" s="3" t="str">
        <f t="shared" si="51"/>
        <v/>
      </c>
      <c r="T105" s="3" t="str">
        <f t="shared" si="52"/>
        <v/>
      </c>
      <c r="U105" s="3" t="str">
        <f t="shared" si="53"/>
        <v/>
      </c>
      <c r="V105" s="3" t="str">
        <f t="shared" si="54"/>
        <v/>
      </c>
      <c r="W105" s="3" t="str">
        <f t="shared" si="55"/>
        <v/>
      </c>
      <c r="X105" s="3" t="str">
        <f t="shared" si="56"/>
        <v/>
      </c>
      <c r="Y105" s="3" t="str">
        <f t="shared" si="57"/>
        <v/>
      </c>
      <c r="Z105" s="3" t="str">
        <f t="shared" si="58"/>
        <v/>
      </c>
      <c r="AA105" s="3" t="str">
        <f t="shared" si="59"/>
        <v/>
      </c>
      <c r="AB105" s="3" t="str">
        <f t="shared" si="60"/>
        <v/>
      </c>
      <c r="AC105" s="3" t="str">
        <f t="shared" si="61"/>
        <v/>
      </c>
      <c r="AD105" s="3" t="str">
        <f t="shared" si="62"/>
        <v/>
      </c>
      <c r="AE105" s="3"/>
      <c r="AF105" s="3"/>
      <c r="AG105" s="3"/>
      <c r="AH105" s="3"/>
      <c r="AI105" s="3"/>
      <c r="AJ105" s="3"/>
      <c r="AK105" s="3"/>
      <c r="AL105" s="3"/>
      <c r="AM105" s="3"/>
      <c r="AN105" s="3"/>
    </row>
    <row r="106" spans="3:40" x14ac:dyDescent="0.2">
      <c r="C106">
        <f t="shared" si="44"/>
        <v>50</v>
      </c>
      <c r="D106">
        <f t="shared" si="63"/>
        <v>0</v>
      </c>
      <c r="E106">
        <f t="shared" si="64"/>
        <v>0</v>
      </c>
      <c r="F106">
        <f t="shared" si="65"/>
        <v>0</v>
      </c>
      <c r="G106">
        <f t="shared" si="66"/>
        <v>0</v>
      </c>
      <c r="H106">
        <f t="shared" si="67"/>
        <v>0</v>
      </c>
      <c r="I106">
        <f t="shared" si="68"/>
        <v>0</v>
      </c>
      <c r="J106">
        <f t="shared" si="69"/>
        <v>0</v>
      </c>
      <c r="K106" s="35">
        <f t="shared" si="45"/>
        <v>0</v>
      </c>
      <c r="N106">
        <f t="shared" si="46"/>
        <v>50</v>
      </c>
      <c r="O106" s="3" t="str">
        <f t="shared" si="47"/>
        <v/>
      </c>
      <c r="P106" s="3" t="str">
        <f t="shared" si="48"/>
        <v/>
      </c>
      <c r="Q106" s="3" t="str">
        <f t="shared" si="49"/>
        <v/>
      </c>
      <c r="R106" s="3" t="str">
        <f t="shared" si="50"/>
        <v/>
      </c>
      <c r="S106" s="3" t="str">
        <f t="shared" si="51"/>
        <v/>
      </c>
      <c r="T106" s="3" t="str">
        <f t="shared" si="52"/>
        <v/>
      </c>
      <c r="U106" s="3" t="str">
        <f t="shared" si="53"/>
        <v/>
      </c>
      <c r="V106" s="3" t="str">
        <f t="shared" si="54"/>
        <v/>
      </c>
      <c r="W106" s="3" t="str">
        <f t="shared" si="55"/>
        <v/>
      </c>
      <c r="X106" s="3" t="str">
        <f t="shared" si="56"/>
        <v/>
      </c>
      <c r="Y106" s="3" t="str">
        <f t="shared" si="57"/>
        <v/>
      </c>
      <c r="Z106" s="3" t="str">
        <f t="shared" si="58"/>
        <v/>
      </c>
      <c r="AA106" s="3" t="str">
        <f t="shared" si="59"/>
        <v/>
      </c>
      <c r="AB106" s="3" t="str">
        <f t="shared" si="60"/>
        <v/>
      </c>
      <c r="AC106" s="3" t="str">
        <f t="shared" si="61"/>
        <v/>
      </c>
      <c r="AD106" s="3" t="str">
        <f t="shared" si="62"/>
        <v/>
      </c>
      <c r="AE106" s="3"/>
      <c r="AF106" s="3"/>
      <c r="AG106" s="3"/>
      <c r="AH106" s="3"/>
      <c r="AI106" s="3"/>
      <c r="AJ106" s="3"/>
      <c r="AK106" s="3"/>
      <c r="AL106" s="3"/>
      <c r="AM106" s="3"/>
      <c r="AN106" s="3"/>
    </row>
    <row r="107" spans="3:40" x14ac:dyDescent="0.2">
      <c r="C107">
        <f t="shared" si="44"/>
        <v>51</v>
      </c>
      <c r="D107">
        <f t="shared" si="63"/>
        <v>0</v>
      </c>
      <c r="E107">
        <f t="shared" si="64"/>
        <v>0</v>
      </c>
      <c r="F107">
        <f t="shared" si="65"/>
        <v>0</v>
      </c>
      <c r="G107">
        <f t="shared" si="66"/>
        <v>0</v>
      </c>
      <c r="H107">
        <f t="shared" si="67"/>
        <v>0</v>
      </c>
      <c r="I107">
        <f t="shared" si="68"/>
        <v>0</v>
      </c>
      <c r="J107">
        <f t="shared" si="69"/>
        <v>0</v>
      </c>
      <c r="K107" s="35">
        <f t="shared" si="45"/>
        <v>0</v>
      </c>
      <c r="N107">
        <f t="shared" si="46"/>
        <v>51</v>
      </c>
      <c r="O107" s="3" t="str">
        <f t="shared" si="47"/>
        <v/>
      </c>
      <c r="P107" s="3" t="str">
        <f t="shared" si="48"/>
        <v/>
      </c>
      <c r="Q107" s="3" t="str">
        <f t="shared" si="49"/>
        <v/>
      </c>
      <c r="R107" s="3" t="str">
        <f t="shared" si="50"/>
        <v/>
      </c>
      <c r="S107" s="3" t="str">
        <f t="shared" si="51"/>
        <v/>
      </c>
      <c r="T107" s="3" t="str">
        <f t="shared" si="52"/>
        <v/>
      </c>
      <c r="U107" s="3" t="str">
        <f t="shared" si="53"/>
        <v/>
      </c>
      <c r="V107" s="3" t="str">
        <f t="shared" si="54"/>
        <v/>
      </c>
      <c r="W107" s="3" t="str">
        <f t="shared" si="55"/>
        <v/>
      </c>
      <c r="X107" s="3" t="str">
        <f t="shared" si="56"/>
        <v/>
      </c>
      <c r="Y107" s="3" t="str">
        <f t="shared" si="57"/>
        <v/>
      </c>
      <c r="Z107" s="3" t="str">
        <f t="shared" si="58"/>
        <v/>
      </c>
      <c r="AA107" s="3" t="str">
        <f t="shared" si="59"/>
        <v/>
      </c>
      <c r="AB107" s="3" t="str">
        <f t="shared" si="60"/>
        <v/>
      </c>
      <c r="AC107" s="3" t="str">
        <f t="shared" si="61"/>
        <v/>
      </c>
      <c r="AD107" s="3" t="str">
        <f t="shared" si="62"/>
        <v/>
      </c>
      <c r="AE107" s="3"/>
      <c r="AF107" s="3"/>
      <c r="AG107" s="3"/>
      <c r="AH107" s="3"/>
      <c r="AI107" s="3"/>
      <c r="AJ107" s="3"/>
      <c r="AK107" s="3"/>
      <c r="AL107" s="3"/>
      <c r="AM107" s="3"/>
      <c r="AN107" s="3"/>
    </row>
    <row r="108" spans="3:40" x14ac:dyDescent="0.2">
      <c r="C108">
        <f t="shared" si="44"/>
        <v>52</v>
      </c>
      <c r="D108">
        <f t="shared" si="63"/>
        <v>0</v>
      </c>
      <c r="E108">
        <f t="shared" si="64"/>
        <v>0</v>
      </c>
      <c r="F108">
        <f t="shared" si="65"/>
        <v>0</v>
      </c>
      <c r="G108">
        <f t="shared" si="66"/>
        <v>0</v>
      </c>
      <c r="H108">
        <f t="shared" si="67"/>
        <v>0</v>
      </c>
      <c r="I108">
        <f t="shared" si="68"/>
        <v>0</v>
      </c>
      <c r="J108">
        <f t="shared" si="69"/>
        <v>0</v>
      </c>
      <c r="K108" s="35">
        <f t="shared" si="45"/>
        <v>0</v>
      </c>
      <c r="N108">
        <f t="shared" si="46"/>
        <v>52</v>
      </c>
      <c r="O108" s="3" t="str">
        <f t="shared" si="47"/>
        <v/>
      </c>
      <c r="P108" s="3" t="str">
        <f t="shared" si="48"/>
        <v/>
      </c>
      <c r="Q108" s="3" t="str">
        <f t="shared" si="49"/>
        <v/>
      </c>
      <c r="R108" s="3" t="str">
        <f t="shared" si="50"/>
        <v/>
      </c>
      <c r="S108" s="3" t="str">
        <f t="shared" si="51"/>
        <v/>
      </c>
      <c r="T108" s="3" t="str">
        <f t="shared" si="52"/>
        <v/>
      </c>
      <c r="U108" s="3" t="str">
        <f t="shared" si="53"/>
        <v/>
      </c>
      <c r="V108" s="3" t="str">
        <f t="shared" si="54"/>
        <v/>
      </c>
      <c r="W108" s="3" t="str">
        <f t="shared" si="55"/>
        <v/>
      </c>
      <c r="X108" s="3" t="str">
        <f t="shared" si="56"/>
        <v/>
      </c>
      <c r="Y108" s="3" t="str">
        <f t="shared" si="57"/>
        <v/>
      </c>
      <c r="Z108" s="3" t="str">
        <f t="shared" si="58"/>
        <v/>
      </c>
      <c r="AA108" s="3" t="str">
        <f t="shared" si="59"/>
        <v/>
      </c>
      <c r="AB108" s="3" t="str">
        <f t="shared" si="60"/>
        <v/>
      </c>
      <c r="AC108" s="3" t="str">
        <f t="shared" si="61"/>
        <v/>
      </c>
      <c r="AD108" s="3" t="str">
        <f t="shared" si="62"/>
        <v/>
      </c>
      <c r="AE108" s="3"/>
      <c r="AF108" s="3"/>
      <c r="AG108" s="3"/>
      <c r="AH108" s="3"/>
      <c r="AI108" s="3"/>
      <c r="AJ108" s="3"/>
      <c r="AK108" s="3"/>
      <c r="AL108" s="3"/>
      <c r="AM108" s="3"/>
      <c r="AN108" s="3"/>
    </row>
    <row r="109" spans="3:40" x14ac:dyDescent="0.2">
      <c r="C109">
        <f t="shared" si="44"/>
        <v>53</v>
      </c>
      <c r="D109">
        <f t="shared" si="63"/>
        <v>0</v>
      </c>
      <c r="E109">
        <f t="shared" si="64"/>
        <v>0</v>
      </c>
      <c r="F109">
        <f t="shared" si="65"/>
        <v>0</v>
      </c>
      <c r="G109">
        <f t="shared" si="66"/>
        <v>0</v>
      </c>
      <c r="H109">
        <f t="shared" si="67"/>
        <v>0</v>
      </c>
      <c r="I109">
        <f t="shared" si="68"/>
        <v>0</v>
      </c>
      <c r="J109">
        <f t="shared" si="69"/>
        <v>0</v>
      </c>
      <c r="K109" s="35">
        <f t="shared" si="45"/>
        <v>0</v>
      </c>
      <c r="N109">
        <f t="shared" si="46"/>
        <v>53</v>
      </c>
      <c r="O109" s="3" t="str">
        <f t="shared" si="47"/>
        <v/>
      </c>
      <c r="P109" s="3" t="str">
        <f t="shared" si="48"/>
        <v/>
      </c>
      <c r="Q109" s="3" t="str">
        <f t="shared" si="49"/>
        <v/>
      </c>
      <c r="R109" s="3" t="str">
        <f t="shared" si="50"/>
        <v/>
      </c>
      <c r="S109" s="3" t="str">
        <f t="shared" si="51"/>
        <v/>
      </c>
      <c r="T109" s="3" t="str">
        <f t="shared" si="52"/>
        <v/>
      </c>
      <c r="U109" s="3" t="str">
        <f t="shared" si="53"/>
        <v/>
      </c>
      <c r="V109" s="3" t="str">
        <f t="shared" si="54"/>
        <v/>
      </c>
      <c r="W109" s="3" t="str">
        <f t="shared" si="55"/>
        <v/>
      </c>
      <c r="X109" s="3" t="str">
        <f t="shared" si="56"/>
        <v/>
      </c>
      <c r="Y109" s="3" t="str">
        <f t="shared" si="57"/>
        <v/>
      </c>
      <c r="Z109" s="3" t="str">
        <f t="shared" si="58"/>
        <v/>
      </c>
      <c r="AA109" s="3" t="str">
        <f t="shared" si="59"/>
        <v/>
      </c>
      <c r="AB109" s="3" t="str">
        <f t="shared" si="60"/>
        <v/>
      </c>
      <c r="AC109" s="3" t="str">
        <f t="shared" si="61"/>
        <v/>
      </c>
      <c r="AD109" s="3" t="str">
        <f t="shared" si="62"/>
        <v/>
      </c>
      <c r="AE109" s="3"/>
      <c r="AF109" s="3"/>
      <c r="AG109" s="3"/>
      <c r="AH109" s="3"/>
      <c r="AI109" s="3"/>
      <c r="AJ109" s="3"/>
      <c r="AK109" s="3"/>
      <c r="AL109" s="3"/>
      <c r="AM109" s="3"/>
      <c r="AN109" s="3"/>
    </row>
    <row r="110" spans="3:40" x14ac:dyDescent="0.2">
      <c r="C110">
        <f t="shared" si="44"/>
        <v>54</v>
      </c>
      <c r="D110">
        <f t="shared" si="63"/>
        <v>0</v>
      </c>
      <c r="E110">
        <f t="shared" si="64"/>
        <v>0</v>
      </c>
      <c r="F110">
        <f t="shared" si="65"/>
        <v>0</v>
      </c>
      <c r="G110">
        <f t="shared" si="66"/>
        <v>0</v>
      </c>
      <c r="H110">
        <f t="shared" si="67"/>
        <v>0</v>
      </c>
      <c r="I110">
        <f t="shared" si="68"/>
        <v>0</v>
      </c>
      <c r="J110">
        <f t="shared" si="69"/>
        <v>0</v>
      </c>
      <c r="K110" s="35">
        <f t="shared" si="45"/>
        <v>0</v>
      </c>
      <c r="N110">
        <f t="shared" si="46"/>
        <v>54</v>
      </c>
      <c r="O110" s="3" t="str">
        <f t="shared" si="47"/>
        <v/>
      </c>
      <c r="P110" s="3" t="str">
        <f t="shared" si="48"/>
        <v/>
      </c>
      <c r="Q110" s="3" t="str">
        <f t="shared" si="49"/>
        <v/>
      </c>
      <c r="R110" s="3" t="str">
        <f t="shared" si="50"/>
        <v/>
      </c>
      <c r="S110" s="3" t="str">
        <f t="shared" si="51"/>
        <v/>
      </c>
      <c r="T110" s="3" t="str">
        <f t="shared" si="52"/>
        <v/>
      </c>
      <c r="U110" s="3" t="str">
        <f t="shared" si="53"/>
        <v/>
      </c>
      <c r="V110" s="3" t="str">
        <f t="shared" si="54"/>
        <v/>
      </c>
      <c r="W110" s="3" t="str">
        <f t="shared" si="55"/>
        <v/>
      </c>
      <c r="X110" s="3" t="str">
        <f t="shared" si="56"/>
        <v/>
      </c>
      <c r="Y110" s="3" t="str">
        <f t="shared" si="57"/>
        <v/>
      </c>
      <c r="Z110" s="3" t="str">
        <f t="shared" si="58"/>
        <v/>
      </c>
      <c r="AA110" s="3" t="str">
        <f t="shared" si="59"/>
        <v/>
      </c>
      <c r="AB110" s="3" t="str">
        <f t="shared" si="60"/>
        <v/>
      </c>
      <c r="AC110" s="3" t="str">
        <f t="shared" si="61"/>
        <v/>
      </c>
      <c r="AD110" s="3" t="str">
        <f t="shared" si="62"/>
        <v/>
      </c>
      <c r="AE110" s="3"/>
      <c r="AF110" s="3"/>
      <c r="AG110" s="3"/>
      <c r="AH110" s="3"/>
      <c r="AI110" s="3"/>
      <c r="AJ110" s="3"/>
      <c r="AK110" s="3"/>
      <c r="AL110" s="3"/>
      <c r="AM110" s="3"/>
      <c r="AN110" s="3"/>
    </row>
    <row r="111" spans="3:40" x14ac:dyDescent="0.2">
      <c r="C111">
        <f t="shared" si="44"/>
        <v>55</v>
      </c>
      <c r="D111">
        <f t="shared" si="63"/>
        <v>0</v>
      </c>
      <c r="E111">
        <f t="shared" si="64"/>
        <v>0</v>
      </c>
      <c r="F111">
        <f t="shared" si="65"/>
        <v>0</v>
      </c>
      <c r="G111">
        <f t="shared" si="66"/>
        <v>0</v>
      </c>
      <c r="H111">
        <f t="shared" si="67"/>
        <v>0</v>
      </c>
      <c r="I111">
        <f t="shared" si="68"/>
        <v>0</v>
      </c>
      <c r="J111">
        <f t="shared" si="69"/>
        <v>0</v>
      </c>
      <c r="K111" s="35">
        <f t="shared" si="45"/>
        <v>0</v>
      </c>
      <c r="N111">
        <f t="shared" si="46"/>
        <v>55</v>
      </c>
      <c r="O111" s="3" t="str">
        <f t="shared" si="47"/>
        <v/>
      </c>
      <c r="P111" s="3" t="str">
        <f t="shared" si="48"/>
        <v/>
      </c>
      <c r="Q111" s="3" t="str">
        <f t="shared" si="49"/>
        <v/>
      </c>
      <c r="R111" s="3" t="str">
        <f t="shared" si="50"/>
        <v/>
      </c>
      <c r="S111" s="3" t="str">
        <f t="shared" si="51"/>
        <v/>
      </c>
      <c r="T111" s="3" t="str">
        <f t="shared" si="52"/>
        <v/>
      </c>
      <c r="U111" s="3" t="str">
        <f t="shared" si="53"/>
        <v/>
      </c>
      <c r="V111" s="3" t="str">
        <f t="shared" si="54"/>
        <v/>
      </c>
      <c r="W111" s="3" t="str">
        <f t="shared" si="55"/>
        <v/>
      </c>
      <c r="X111" s="3" t="str">
        <f t="shared" si="56"/>
        <v/>
      </c>
      <c r="Y111" s="3" t="str">
        <f t="shared" si="57"/>
        <v/>
      </c>
      <c r="Z111" s="3" t="str">
        <f t="shared" si="58"/>
        <v/>
      </c>
      <c r="AA111" s="3" t="str">
        <f t="shared" si="59"/>
        <v/>
      </c>
      <c r="AB111" s="3" t="str">
        <f t="shared" si="60"/>
        <v/>
      </c>
      <c r="AC111" s="3" t="str">
        <f t="shared" si="61"/>
        <v/>
      </c>
      <c r="AD111" s="3" t="str">
        <f t="shared" si="62"/>
        <v/>
      </c>
      <c r="AE111" s="3"/>
      <c r="AF111" s="3"/>
      <c r="AG111" s="3"/>
      <c r="AH111" s="3"/>
      <c r="AI111" s="3"/>
      <c r="AJ111" s="3"/>
      <c r="AK111" s="3"/>
      <c r="AL111" s="3"/>
      <c r="AM111" s="3"/>
      <c r="AN111" s="3"/>
    </row>
    <row r="112" spans="3:40" x14ac:dyDescent="0.2">
      <c r="C112">
        <f t="shared" si="44"/>
        <v>56</v>
      </c>
      <c r="D112">
        <f t="shared" si="63"/>
        <v>0</v>
      </c>
      <c r="E112">
        <f t="shared" si="64"/>
        <v>0</v>
      </c>
      <c r="F112">
        <f t="shared" si="65"/>
        <v>0</v>
      </c>
      <c r="G112">
        <f t="shared" si="66"/>
        <v>0</v>
      </c>
      <c r="H112">
        <f t="shared" si="67"/>
        <v>0</v>
      </c>
      <c r="I112">
        <f t="shared" si="68"/>
        <v>0</v>
      </c>
      <c r="J112">
        <f t="shared" si="69"/>
        <v>0</v>
      </c>
      <c r="K112" s="35">
        <f t="shared" si="45"/>
        <v>0</v>
      </c>
      <c r="N112">
        <f t="shared" si="46"/>
        <v>56</v>
      </c>
      <c r="O112" s="3" t="str">
        <f t="shared" si="47"/>
        <v/>
      </c>
      <c r="P112" s="3" t="str">
        <f t="shared" si="48"/>
        <v/>
      </c>
      <c r="Q112" s="3" t="str">
        <f t="shared" si="49"/>
        <v/>
      </c>
      <c r="R112" s="3" t="str">
        <f t="shared" si="50"/>
        <v/>
      </c>
      <c r="S112" s="3" t="str">
        <f t="shared" si="51"/>
        <v/>
      </c>
      <c r="T112" s="3" t="str">
        <f t="shared" si="52"/>
        <v/>
      </c>
      <c r="U112" s="3" t="str">
        <f t="shared" si="53"/>
        <v/>
      </c>
      <c r="V112" s="3" t="str">
        <f t="shared" si="54"/>
        <v/>
      </c>
      <c r="W112" s="3" t="str">
        <f t="shared" si="55"/>
        <v/>
      </c>
      <c r="X112" s="3" t="str">
        <f t="shared" si="56"/>
        <v/>
      </c>
      <c r="Y112" s="3" t="str">
        <f t="shared" si="57"/>
        <v/>
      </c>
      <c r="Z112" s="3" t="str">
        <f t="shared" si="58"/>
        <v/>
      </c>
      <c r="AA112" s="3" t="str">
        <f t="shared" si="59"/>
        <v/>
      </c>
      <c r="AB112" s="3" t="str">
        <f t="shared" si="60"/>
        <v/>
      </c>
      <c r="AC112" s="3" t="str">
        <f t="shared" si="61"/>
        <v/>
      </c>
      <c r="AD112" s="3" t="str">
        <f t="shared" si="62"/>
        <v/>
      </c>
      <c r="AE112" s="3"/>
      <c r="AF112" s="3"/>
      <c r="AG112" s="3"/>
      <c r="AH112" s="3"/>
      <c r="AI112" s="3"/>
      <c r="AJ112" s="3"/>
      <c r="AK112" s="3"/>
      <c r="AL112" s="3"/>
      <c r="AM112" s="3"/>
      <c r="AN112" s="3"/>
    </row>
    <row r="113" spans="3:40" x14ac:dyDescent="0.2">
      <c r="C113">
        <f t="shared" si="44"/>
        <v>57</v>
      </c>
      <c r="D113">
        <f t="shared" si="63"/>
        <v>0</v>
      </c>
      <c r="E113">
        <f t="shared" si="64"/>
        <v>0</v>
      </c>
      <c r="F113">
        <f t="shared" si="65"/>
        <v>0</v>
      </c>
      <c r="G113">
        <f t="shared" si="66"/>
        <v>0</v>
      </c>
      <c r="H113">
        <f t="shared" si="67"/>
        <v>0</v>
      </c>
      <c r="I113">
        <f t="shared" si="68"/>
        <v>0</v>
      </c>
      <c r="J113">
        <f t="shared" si="69"/>
        <v>0</v>
      </c>
      <c r="K113" s="35">
        <f t="shared" si="45"/>
        <v>0</v>
      </c>
      <c r="N113">
        <f t="shared" si="46"/>
        <v>57</v>
      </c>
      <c r="O113" s="3" t="str">
        <f t="shared" si="47"/>
        <v/>
      </c>
      <c r="P113" s="3" t="str">
        <f t="shared" si="48"/>
        <v/>
      </c>
      <c r="Q113" s="3" t="str">
        <f t="shared" si="49"/>
        <v/>
      </c>
      <c r="R113" s="3" t="str">
        <f t="shared" si="50"/>
        <v/>
      </c>
      <c r="S113" s="3" t="str">
        <f t="shared" si="51"/>
        <v/>
      </c>
      <c r="T113" s="3" t="str">
        <f t="shared" si="52"/>
        <v/>
      </c>
      <c r="U113" s="3" t="str">
        <f t="shared" si="53"/>
        <v/>
      </c>
      <c r="V113" s="3" t="str">
        <f t="shared" si="54"/>
        <v/>
      </c>
      <c r="W113" s="3" t="str">
        <f t="shared" si="55"/>
        <v/>
      </c>
      <c r="X113" s="3" t="str">
        <f t="shared" si="56"/>
        <v/>
      </c>
      <c r="Y113" s="3" t="str">
        <f t="shared" si="57"/>
        <v/>
      </c>
      <c r="Z113" s="3" t="str">
        <f t="shared" si="58"/>
        <v/>
      </c>
      <c r="AA113" s="3" t="str">
        <f t="shared" si="59"/>
        <v/>
      </c>
      <c r="AB113" s="3" t="str">
        <f t="shared" si="60"/>
        <v/>
      </c>
      <c r="AC113" s="3" t="str">
        <f t="shared" si="61"/>
        <v/>
      </c>
      <c r="AD113" s="3" t="str">
        <f t="shared" si="62"/>
        <v/>
      </c>
      <c r="AE113" s="3"/>
      <c r="AF113" s="3"/>
      <c r="AG113" s="3"/>
      <c r="AH113" s="3"/>
      <c r="AI113" s="3"/>
      <c r="AJ113" s="3"/>
      <c r="AK113" s="3"/>
      <c r="AL113" s="3"/>
      <c r="AM113" s="3"/>
      <c r="AN113" s="3"/>
    </row>
    <row r="114" spans="3:40" x14ac:dyDescent="0.2">
      <c r="C114">
        <f t="shared" si="44"/>
        <v>58</v>
      </c>
      <c r="D114">
        <f t="shared" si="63"/>
        <v>0</v>
      </c>
      <c r="E114">
        <f t="shared" si="64"/>
        <v>0</v>
      </c>
      <c r="F114">
        <f t="shared" si="65"/>
        <v>0</v>
      </c>
      <c r="G114">
        <f t="shared" si="66"/>
        <v>0</v>
      </c>
      <c r="H114">
        <f t="shared" si="67"/>
        <v>0</v>
      </c>
      <c r="I114">
        <f t="shared" si="68"/>
        <v>0</v>
      </c>
      <c r="J114">
        <f t="shared" si="69"/>
        <v>0</v>
      </c>
      <c r="K114" s="35">
        <f t="shared" si="45"/>
        <v>0</v>
      </c>
      <c r="N114">
        <f t="shared" si="46"/>
        <v>58</v>
      </c>
      <c r="O114" s="3" t="str">
        <f t="shared" si="47"/>
        <v/>
      </c>
      <c r="P114" s="3" t="str">
        <f t="shared" si="48"/>
        <v/>
      </c>
      <c r="Q114" s="3" t="str">
        <f t="shared" si="49"/>
        <v/>
      </c>
      <c r="R114" s="3" t="str">
        <f t="shared" si="50"/>
        <v/>
      </c>
      <c r="S114" s="3" t="str">
        <f t="shared" si="51"/>
        <v/>
      </c>
      <c r="T114" s="3" t="str">
        <f t="shared" si="52"/>
        <v/>
      </c>
      <c r="U114" s="3" t="str">
        <f t="shared" si="53"/>
        <v/>
      </c>
      <c r="V114" s="3" t="str">
        <f t="shared" si="54"/>
        <v/>
      </c>
      <c r="W114" s="3" t="str">
        <f t="shared" si="55"/>
        <v/>
      </c>
      <c r="X114" s="3" t="str">
        <f t="shared" si="56"/>
        <v/>
      </c>
      <c r="Y114" s="3" t="str">
        <f t="shared" si="57"/>
        <v/>
      </c>
      <c r="Z114" s="3" t="str">
        <f t="shared" si="58"/>
        <v/>
      </c>
      <c r="AA114" s="3" t="str">
        <f t="shared" si="59"/>
        <v/>
      </c>
      <c r="AB114" s="3" t="str">
        <f t="shared" si="60"/>
        <v/>
      </c>
      <c r="AC114" s="3" t="str">
        <f t="shared" si="61"/>
        <v/>
      </c>
      <c r="AD114" s="3" t="str">
        <f t="shared" si="62"/>
        <v/>
      </c>
      <c r="AE114" s="3"/>
      <c r="AF114" s="3"/>
      <c r="AG114" s="3"/>
      <c r="AH114" s="3"/>
      <c r="AI114" s="3"/>
      <c r="AJ114" s="3"/>
      <c r="AK114" s="3"/>
      <c r="AL114" s="3"/>
      <c r="AM114" s="3"/>
      <c r="AN114" s="3"/>
    </row>
    <row r="115" spans="3:40" x14ac:dyDescent="0.2">
      <c r="C115">
        <f t="shared" si="44"/>
        <v>59</v>
      </c>
      <c r="D115">
        <f t="shared" si="63"/>
        <v>0</v>
      </c>
      <c r="E115">
        <f t="shared" si="64"/>
        <v>0</v>
      </c>
      <c r="F115">
        <f t="shared" si="65"/>
        <v>0</v>
      </c>
      <c r="G115">
        <f t="shared" si="66"/>
        <v>0</v>
      </c>
      <c r="H115">
        <f t="shared" si="67"/>
        <v>0</v>
      </c>
      <c r="I115">
        <f t="shared" si="68"/>
        <v>0</v>
      </c>
      <c r="J115">
        <f t="shared" si="69"/>
        <v>0</v>
      </c>
      <c r="K115" s="35">
        <f t="shared" si="45"/>
        <v>0</v>
      </c>
      <c r="N115">
        <f t="shared" si="46"/>
        <v>59</v>
      </c>
      <c r="O115" s="3" t="str">
        <f t="shared" si="47"/>
        <v/>
      </c>
      <c r="P115" s="3" t="str">
        <f t="shared" si="48"/>
        <v/>
      </c>
      <c r="Q115" s="3" t="str">
        <f t="shared" si="49"/>
        <v/>
      </c>
      <c r="R115" s="3" t="str">
        <f t="shared" si="50"/>
        <v/>
      </c>
      <c r="S115" s="3" t="str">
        <f t="shared" si="51"/>
        <v/>
      </c>
      <c r="T115" s="3" t="str">
        <f t="shared" si="52"/>
        <v/>
      </c>
      <c r="U115" s="3" t="str">
        <f t="shared" si="53"/>
        <v/>
      </c>
      <c r="V115" s="3" t="str">
        <f t="shared" si="54"/>
        <v/>
      </c>
      <c r="W115" s="3" t="str">
        <f t="shared" si="55"/>
        <v/>
      </c>
      <c r="X115" s="3" t="str">
        <f t="shared" si="56"/>
        <v/>
      </c>
      <c r="Y115" s="3" t="str">
        <f t="shared" si="57"/>
        <v/>
      </c>
      <c r="Z115" s="3" t="str">
        <f t="shared" si="58"/>
        <v/>
      </c>
      <c r="AA115" s="3" t="str">
        <f t="shared" si="59"/>
        <v/>
      </c>
      <c r="AB115" s="3" t="str">
        <f t="shared" si="60"/>
        <v/>
      </c>
      <c r="AC115" s="3" t="str">
        <f t="shared" si="61"/>
        <v/>
      </c>
      <c r="AD115" s="3" t="str">
        <f t="shared" si="62"/>
        <v/>
      </c>
      <c r="AE115" s="3"/>
      <c r="AF115" s="3"/>
      <c r="AG115" s="3"/>
      <c r="AH115" s="3"/>
      <c r="AI115" s="3"/>
      <c r="AJ115" s="3"/>
      <c r="AK115" s="3"/>
      <c r="AL115" s="3"/>
      <c r="AM115" s="3"/>
      <c r="AN115" s="3"/>
    </row>
    <row r="116" spans="3:40" x14ac:dyDescent="0.2">
      <c r="C116">
        <f t="shared" si="44"/>
        <v>60</v>
      </c>
      <c r="D116">
        <f t="shared" si="63"/>
        <v>0</v>
      </c>
      <c r="E116">
        <f t="shared" si="64"/>
        <v>0</v>
      </c>
      <c r="F116">
        <f t="shared" si="65"/>
        <v>0</v>
      </c>
      <c r="G116">
        <f t="shared" si="66"/>
        <v>0</v>
      </c>
      <c r="H116">
        <f t="shared" si="67"/>
        <v>0</v>
      </c>
      <c r="I116">
        <f t="shared" si="68"/>
        <v>0</v>
      </c>
      <c r="J116">
        <f t="shared" si="69"/>
        <v>0</v>
      </c>
      <c r="K116" s="35">
        <f t="shared" si="45"/>
        <v>0</v>
      </c>
      <c r="N116">
        <f t="shared" si="46"/>
        <v>60</v>
      </c>
      <c r="O116" s="3" t="str">
        <f t="shared" si="47"/>
        <v/>
      </c>
      <c r="P116" s="3" t="str">
        <f t="shared" si="48"/>
        <v/>
      </c>
      <c r="Q116" s="3" t="str">
        <f t="shared" si="49"/>
        <v/>
      </c>
      <c r="R116" s="3" t="str">
        <f t="shared" si="50"/>
        <v/>
      </c>
      <c r="S116" s="3" t="str">
        <f t="shared" si="51"/>
        <v/>
      </c>
      <c r="T116" s="3" t="str">
        <f t="shared" si="52"/>
        <v/>
      </c>
      <c r="U116" s="3" t="str">
        <f t="shared" si="53"/>
        <v/>
      </c>
      <c r="V116" s="3" t="str">
        <f t="shared" si="54"/>
        <v/>
      </c>
      <c r="W116" s="3" t="str">
        <f t="shared" si="55"/>
        <v/>
      </c>
      <c r="X116" s="3" t="str">
        <f t="shared" si="56"/>
        <v/>
      </c>
      <c r="Y116" s="3" t="str">
        <f t="shared" si="57"/>
        <v/>
      </c>
      <c r="Z116" s="3" t="str">
        <f t="shared" si="58"/>
        <v/>
      </c>
      <c r="AA116" s="3" t="str">
        <f t="shared" si="59"/>
        <v/>
      </c>
      <c r="AB116" s="3" t="str">
        <f t="shared" si="60"/>
        <v/>
      </c>
      <c r="AC116" s="3" t="str">
        <f t="shared" si="61"/>
        <v/>
      </c>
      <c r="AD116" s="3" t="str">
        <f t="shared" si="62"/>
        <v/>
      </c>
      <c r="AE116" s="3"/>
      <c r="AF116" s="3"/>
      <c r="AG116" s="3"/>
      <c r="AH116" s="3"/>
      <c r="AI116" s="3"/>
      <c r="AJ116" s="3"/>
      <c r="AK116" s="3"/>
      <c r="AL116" s="3"/>
      <c r="AM116" s="3"/>
      <c r="AN116" s="3"/>
    </row>
    <row r="117" spans="3:40" x14ac:dyDescent="0.2">
      <c r="C117">
        <f t="shared" si="44"/>
        <v>61</v>
      </c>
      <c r="D117">
        <f t="shared" si="63"/>
        <v>0</v>
      </c>
      <c r="E117">
        <f t="shared" si="64"/>
        <v>0</v>
      </c>
      <c r="F117">
        <f t="shared" si="65"/>
        <v>0</v>
      </c>
      <c r="G117">
        <f t="shared" si="66"/>
        <v>0</v>
      </c>
      <c r="H117">
        <f t="shared" si="67"/>
        <v>0</v>
      </c>
      <c r="I117">
        <f t="shared" si="68"/>
        <v>0</v>
      </c>
      <c r="J117">
        <f t="shared" si="69"/>
        <v>0</v>
      </c>
      <c r="K117" s="35">
        <f t="shared" si="45"/>
        <v>0</v>
      </c>
      <c r="N117">
        <f t="shared" si="46"/>
        <v>61</v>
      </c>
      <c r="O117" s="3" t="str">
        <f t="shared" si="47"/>
        <v/>
      </c>
      <c r="P117" s="3" t="str">
        <f t="shared" si="48"/>
        <v/>
      </c>
      <c r="Q117" s="3" t="str">
        <f t="shared" si="49"/>
        <v/>
      </c>
      <c r="R117" s="3" t="str">
        <f t="shared" si="50"/>
        <v/>
      </c>
      <c r="S117" s="3" t="str">
        <f t="shared" si="51"/>
        <v/>
      </c>
      <c r="T117" s="3" t="str">
        <f t="shared" si="52"/>
        <v/>
      </c>
      <c r="U117" s="3" t="str">
        <f t="shared" si="53"/>
        <v/>
      </c>
      <c r="V117" s="3" t="str">
        <f t="shared" si="54"/>
        <v/>
      </c>
      <c r="W117" s="3" t="str">
        <f t="shared" si="55"/>
        <v/>
      </c>
      <c r="X117" s="3" t="str">
        <f t="shared" si="56"/>
        <v/>
      </c>
      <c r="Y117" s="3" t="str">
        <f t="shared" si="57"/>
        <v/>
      </c>
      <c r="Z117" s="3" t="str">
        <f t="shared" si="58"/>
        <v/>
      </c>
      <c r="AA117" s="3" t="str">
        <f t="shared" si="59"/>
        <v/>
      </c>
      <c r="AB117" s="3" t="str">
        <f t="shared" si="60"/>
        <v/>
      </c>
      <c r="AC117" s="3" t="str">
        <f t="shared" si="61"/>
        <v/>
      </c>
      <c r="AD117" s="3" t="str">
        <f t="shared" si="62"/>
        <v/>
      </c>
      <c r="AE117" s="3"/>
      <c r="AF117" s="3"/>
      <c r="AG117" s="3"/>
      <c r="AH117" s="3"/>
      <c r="AI117" s="3"/>
      <c r="AJ117" s="3"/>
      <c r="AK117" s="3"/>
      <c r="AL117" s="3"/>
      <c r="AM117" s="3"/>
      <c r="AN117" s="3"/>
    </row>
    <row r="118" spans="3:40" x14ac:dyDescent="0.2">
      <c r="C118">
        <f t="shared" si="44"/>
        <v>62</v>
      </c>
      <c r="D118">
        <f t="shared" si="63"/>
        <v>0</v>
      </c>
      <c r="E118">
        <f t="shared" si="64"/>
        <v>0</v>
      </c>
      <c r="F118">
        <f t="shared" si="65"/>
        <v>0</v>
      </c>
      <c r="G118">
        <f t="shared" si="66"/>
        <v>0</v>
      </c>
      <c r="H118">
        <f t="shared" si="67"/>
        <v>0</v>
      </c>
      <c r="I118">
        <f t="shared" si="68"/>
        <v>0</v>
      </c>
      <c r="J118">
        <f t="shared" si="69"/>
        <v>0</v>
      </c>
      <c r="K118" s="35">
        <f t="shared" si="45"/>
        <v>0</v>
      </c>
      <c r="N118">
        <f t="shared" si="46"/>
        <v>62</v>
      </c>
      <c r="O118" s="3" t="str">
        <f t="shared" si="47"/>
        <v/>
      </c>
      <c r="P118" s="3" t="str">
        <f t="shared" si="48"/>
        <v/>
      </c>
      <c r="Q118" s="3" t="str">
        <f t="shared" si="49"/>
        <v/>
      </c>
      <c r="R118" s="3" t="str">
        <f t="shared" si="50"/>
        <v/>
      </c>
      <c r="S118" s="3" t="str">
        <f t="shared" si="51"/>
        <v/>
      </c>
      <c r="T118" s="3" t="str">
        <f t="shared" si="52"/>
        <v/>
      </c>
      <c r="U118" s="3" t="str">
        <f t="shared" si="53"/>
        <v/>
      </c>
      <c r="V118" s="3" t="str">
        <f t="shared" si="54"/>
        <v/>
      </c>
      <c r="W118" s="3" t="str">
        <f t="shared" si="55"/>
        <v/>
      </c>
      <c r="X118" s="3" t="str">
        <f t="shared" si="56"/>
        <v/>
      </c>
      <c r="Y118" s="3" t="str">
        <f t="shared" si="57"/>
        <v/>
      </c>
      <c r="Z118" s="3" t="str">
        <f t="shared" si="58"/>
        <v/>
      </c>
      <c r="AA118" s="3" t="str">
        <f t="shared" si="59"/>
        <v/>
      </c>
      <c r="AB118" s="3" t="str">
        <f t="shared" si="60"/>
        <v/>
      </c>
      <c r="AC118" s="3" t="str">
        <f t="shared" si="61"/>
        <v/>
      </c>
      <c r="AD118" s="3" t="str">
        <f t="shared" si="62"/>
        <v/>
      </c>
      <c r="AE118" s="3"/>
      <c r="AF118" s="3"/>
      <c r="AG118" s="3"/>
      <c r="AH118" s="3"/>
      <c r="AI118" s="3"/>
      <c r="AJ118" s="3"/>
      <c r="AK118" s="3"/>
      <c r="AL118" s="3"/>
      <c r="AM118" s="3"/>
      <c r="AN118" s="3"/>
    </row>
    <row r="119" spans="3:40" x14ac:dyDescent="0.2">
      <c r="C119">
        <f t="shared" si="44"/>
        <v>63</v>
      </c>
      <c r="D119">
        <f t="shared" si="63"/>
        <v>0</v>
      </c>
      <c r="E119">
        <f t="shared" si="64"/>
        <v>0</v>
      </c>
      <c r="F119">
        <f t="shared" si="65"/>
        <v>0</v>
      </c>
      <c r="G119">
        <f t="shared" si="66"/>
        <v>0</v>
      </c>
      <c r="H119">
        <f t="shared" si="67"/>
        <v>0</v>
      </c>
      <c r="I119">
        <f t="shared" si="68"/>
        <v>0</v>
      </c>
      <c r="J119">
        <f t="shared" si="69"/>
        <v>0</v>
      </c>
      <c r="K119" s="35">
        <f t="shared" si="45"/>
        <v>0</v>
      </c>
      <c r="N119">
        <f t="shared" si="46"/>
        <v>63</v>
      </c>
      <c r="O119" s="3" t="str">
        <f t="shared" si="47"/>
        <v/>
      </c>
      <c r="P119" s="3" t="str">
        <f t="shared" si="48"/>
        <v/>
      </c>
      <c r="Q119" s="3" t="str">
        <f t="shared" si="49"/>
        <v/>
      </c>
      <c r="R119" s="3" t="str">
        <f t="shared" si="50"/>
        <v/>
      </c>
      <c r="S119" s="3" t="str">
        <f t="shared" si="51"/>
        <v/>
      </c>
      <c r="T119" s="3" t="str">
        <f t="shared" si="52"/>
        <v/>
      </c>
      <c r="U119" s="3" t="str">
        <f t="shared" si="53"/>
        <v/>
      </c>
      <c r="V119" s="3" t="str">
        <f t="shared" si="54"/>
        <v/>
      </c>
      <c r="W119" s="3" t="str">
        <f t="shared" si="55"/>
        <v/>
      </c>
      <c r="X119" s="3" t="str">
        <f t="shared" si="56"/>
        <v/>
      </c>
      <c r="Y119" s="3" t="str">
        <f t="shared" si="57"/>
        <v/>
      </c>
      <c r="Z119" s="3" t="str">
        <f t="shared" si="58"/>
        <v/>
      </c>
      <c r="AA119" s="3" t="str">
        <f t="shared" si="59"/>
        <v/>
      </c>
      <c r="AB119" s="3" t="str">
        <f t="shared" si="60"/>
        <v/>
      </c>
      <c r="AC119" s="3" t="str">
        <f t="shared" si="61"/>
        <v/>
      </c>
      <c r="AD119" s="3" t="str">
        <f t="shared" si="62"/>
        <v/>
      </c>
      <c r="AE119" s="3"/>
      <c r="AF119" s="3"/>
      <c r="AG119" s="3"/>
      <c r="AH119" s="3"/>
      <c r="AI119" s="3"/>
      <c r="AJ119" s="3"/>
      <c r="AK119" s="3"/>
      <c r="AL119" s="3"/>
      <c r="AM119" s="3"/>
      <c r="AN119" s="3"/>
    </row>
    <row r="120" spans="3:40" x14ac:dyDescent="0.2">
      <c r="C120">
        <f t="shared" si="44"/>
        <v>64</v>
      </c>
      <c r="D120">
        <f t="shared" si="63"/>
        <v>0</v>
      </c>
      <c r="E120">
        <f t="shared" si="64"/>
        <v>0</v>
      </c>
      <c r="F120">
        <f t="shared" si="65"/>
        <v>0</v>
      </c>
      <c r="G120">
        <f t="shared" si="66"/>
        <v>0</v>
      </c>
      <c r="H120">
        <f t="shared" si="67"/>
        <v>0</v>
      </c>
      <c r="I120">
        <f t="shared" si="68"/>
        <v>0</v>
      </c>
      <c r="J120">
        <f t="shared" si="69"/>
        <v>0</v>
      </c>
      <c r="K120" s="35">
        <f t="shared" si="45"/>
        <v>0</v>
      </c>
      <c r="N120">
        <f t="shared" si="46"/>
        <v>64</v>
      </c>
      <c r="O120" s="3" t="str">
        <f t="shared" si="47"/>
        <v/>
      </c>
      <c r="P120" s="3" t="str">
        <f t="shared" si="48"/>
        <v/>
      </c>
      <c r="Q120" s="3" t="str">
        <f t="shared" si="49"/>
        <v/>
      </c>
      <c r="R120" s="3" t="str">
        <f t="shared" si="50"/>
        <v/>
      </c>
      <c r="S120" s="3" t="str">
        <f t="shared" si="51"/>
        <v/>
      </c>
      <c r="T120" s="3" t="str">
        <f t="shared" si="52"/>
        <v/>
      </c>
      <c r="U120" s="3" t="str">
        <f t="shared" si="53"/>
        <v/>
      </c>
      <c r="V120" s="3" t="str">
        <f t="shared" si="54"/>
        <v/>
      </c>
      <c r="W120" s="3" t="str">
        <f t="shared" si="55"/>
        <v/>
      </c>
      <c r="X120" s="3" t="str">
        <f t="shared" si="56"/>
        <v/>
      </c>
      <c r="Y120" s="3" t="str">
        <f t="shared" si="57"/>
        <v/>
      </c>
      <c r="Z120" s="3" t="str">
        <f t="shared" si="58"/>
        <v/>
      </c>
      <c r="AA120" s="3" t="str">
        <f t="shared" si="59"/>
        <v/>
      </c>
      <c r="AB120" s="3" t="str">
        <f t="shared" si="60"/>
        <v/>
      </c>
      <c r="AC120" s="3" t="str">
        <f t="shared" si="61"/>
        <v/>
      </c>
      <c r="AD120" s="3" t="str">
        <f t="shared" si="62"/>
        <v/>
      </c>
      <c r="AE120" s="3"/>
      <c r="AF120" s="3"/>
      <c r="AG120" s="3"/>
      <c r="AH120" s="3"/>
      <c r="AI120" s="3"/>
      <c r="AJ120" s="3"/>
      <c r="AK120" s="3"/>
      <c r="AL120" s="3"/>
      <c r="AM120" s="3"/>
      <c r="AN120" s="3"/>
    </row>
    <row r="121" spans="3:40" x14ac:dyDescent="0.2">
      <c r="C121">
        <f t="shared" si="44"/>
        <v>65</v>
      </c>
      <c r="D121">
        <f t="shared" si="63"/>
        <v>0</v>
      </c>
      <c r="E121">
        <f t="shared" si="64"/>
        <v>0</v>
      </c>
      <c r="F121">
        <f t="shared" si="65"/>
        <v>0</v>
      </c>
      <c r="G121">
        <f t="shared" si="66"/>
        <v>0</v>
      </c>
      <c r="H121">
        <f t="shared" si="67"/>
        <v>0</v>
      </c>
      <c r="I121">
        <f t="shared" si="68"/>
        <v>0</v>
      </c>
      <c r="J121">
        <f t="shared" si="69"/>
        <v>0</v>
      </c>
      <c r="K121" s="35">
        <f t="shared" si="45"/>
        <v>0</v>
      </c>
      <c r="N121">
        <f t="shared" si="46"/>
        <v>65</v>
      </c>
      <c r="O121" s="3" t="str">
        <f t="shared" ref="O121:O147" si="70">IF($C121&lt;=D$49,D$39*COS(D121),"")</f>
        <v/>
      </c>
      <c r="P121" s="3" t="str">
        <f t="shared" ref="P121:P147" si="71">IF($C121&lt;=D$49,D$39*SIN(D121),"")</f>
        <v/>
      </c>
      <c r="Q121" s="3" t="str">
        <f t="shared" ref="Q121:Q147" si="72">IF($C121&lt;=E$49,E$39*COS(E121),"")</f>
        <v/>
      </c>
      <c r="R121" s="3" t="str">
        <f t="shared" ref="R121:R147" si="73">IF($C121&lt;=E$49,E$39*SIN(E121),"")</f>
        <v/>
      </c>
      <c r="S121" s="3" t="str">
        <f t="shared" ref="S121:S147" si="74">IF($C121&lt;=F$49,F$39*COS(F121),"")</f>
        <v/>
      </c>
      <c r="T121" s="3" t="str">
        <f t="shared" ref="T121:T147" si="75">IF($C121&lt;=F$49,F$39*SIN(F121),"")</f>
        <v/>
      </c>
      <c r="U121" s="3" t="str">
        <f t="shared" ref="U121:U147" si="76">IF($C121&lt;=G$49,G$39*COS(G121),"")</f>
        <v/>
      </c>
      <c r="V121" s="3" t="str">
        <f t="shared" ref="V121:V147" si="77">IF($C121&lt;=G$49,G$39*SIN(G121),"")</f>
        <v/>
      </c>
      <c r="W121" s="3" t="str">
        <f t="shared" ref="W121:W147" si="78">IF($C121&lt;=H$49,H$39*COS(H121),"")</f>
        <v/>
      </c>
      <c r="X121" s="3" t="str">
        <f t="shared" ref="X121:X147" si="79">IF($C121&lt;=H$49,H$39*SIN(H121),"")</f>
        <v/>
      </c>
      <c r="Y121" s="3" t="str">
        <f t="shared" ref="Y121:Y147" si="80">IF($C121&lt;=I$49,I$39*COS(I121),"")</f>
        <v/>
      </c>
      <c r="Z121" s="3" t="str">
        <f t="shared" ref="Z121:Z147" si="81">IF($C121&lt;=I$49,I$39*SIN(I121),"")</f>
        <v/>
      </c>
      <c r="AA121" s="3" t="str">
        <f t="shared" ref="AA121:AA147" si="82">IF($C121&lt;=J$49,J$39*COS(J121),"")</f>
        <v/>
      </c>
      <c r="AB121" s="3" t="str">
        <f t="shared" ref="AB121:AB147" si="83">IF($C121&lt;=J$49,J$39*SIN(J121),"")</f>
        <v/>
      </c>
      <c r="AC121" s="3" t="str">
        <f t="shared" ref="AC121:AC136" si="84">IF($C121&lt;=K$49,K$39*COS(K121),"")</f>
        <v/>
      </c>
      <c r="AD121" s="3" t="str">
        <f t="shared" ref="AD121:AD136" si="85">IF($C121&lt;=K$49,K$39*SIN(K121),"")</f>
        <v/>
      </c>
      <c r="AE121" s="3"/>
      <c r="AF121" s="3"/>
      <c r="AG121" s="3"/>
      <c r="AH121" s="3"/>
      <c r="AI121" s="3"/>
      <c r="AJ121" s="3"/>
      <c r="AK121" s="3"/>
      <c r="AL121" s="3"/>
      <c r="AM121" s="3"/>
      <c r="AN121" s="3"/>
    </row>
    <row r="122" spans="3:40" x14ac:dyDescent="0.2">
      <c r="C122">
        <f t="shared" si="44"/>
        <v>66</v>
      </c>
      <c r="D122">
        <f t="shared" ref="D122:D127" si="86">IF($C122&lt;=D$49,D121+D$41,)</f>
        <v>0</v>
      </c>
      <c r="E122">
        <f t="shared" ref="E122:E127" si="87">IF($C122&lt;=E$49,E121+E$41,)</f>
        <v>0</v>
      </c>
      <c r="F122">
        <f t="shared" ref="F122:F127" si="88">IF($C122&lt;=F$49,F121+F$41,)</f>
        <v>0</v>
      </c>
      <c r="G122">
        <f t="shared" ref="G122:G127" si="89">IF($C122&lt;=G$49,G121+G$41,)</f>
        <v>0</v>
      </c>
      <c r="H122">
        <f t="shared" ref="H122:H127" si="90">IF($C122&lt;=H$49,H121+H$41,)</f>
        <v>0</v>
      </c>
      <c r="I122">
        <f t="shared" ref="I122:I127" si="91">IF($C122&lt;=I$49,I121+I$41,)</f>
        <v>0</v>
      </c>
      <c r="J122">
        <f t="shared" ref="J122:J127" si="92">IF($C122&lt;=J$49,J121+J$41,)</f>
        <v>0</v>
      </c>
      <c r="K122" s="35">
        <f t="shared" si="45"/>
        <v>0</v>
      </c>
      <c r="N122">
        <f t="shared" si="46"/>
        <v>66</v>
      </c>
      <c r="O122" s="3" t="str">
        <f t="shared" si="70"/>
        <v/>
      </c>
      <c r="P122" s="3" t="str">
        <f t="shared" si="71"/>
        <v/>
      </c>
      <c r="Q122" s="3" t="str">
        <f t="shared" si="72"/>
        <v/>
      </c>
      <c r="R122" s="3" t="str">
        <f t="shared" si="73"/>
        <v/>
      </c>
      <c r="S122" s="3" t="str">
        <f t="shared" si="74"/>
        <v/>
      </c>
      <c r="T122" s="3" t="str">
        <f t="shared" si="75"/>
        <v/>
      </c>
      <c r="U122" s="3" t="str">
        <f t="shared" si="76"/>
        <v/>
      </c>
      <c r="V122" s="3" t="str">
        <f t="shared" si="77"/>
        <v/>
      </c>
      <c r="W122" s="3" t="str">
        <f t="shared" si="78"/>
        <v/>
      </c>
      <c r="X122" s="3" t="str">
        <f t="shared" si="79"/>
        <v/>
      </c>
      <c r="Y122" s="3" t="str">
        <f t="shared" si="80"/>
        <v/>
      </c>
      <c r="Z122" s="3" t="str">
        <f t="shared" si="81"/>
        <v/>
      </c>
      <c r="AA122" s="3" t="str">
        <f t="shared" si="82"/>
        <v/>
      </c>
      <c r="AB122" s="3" t="str">
        <f t="shared" si="83"/>
        <v/>
      </c>
      <c r="AC122" s="3" t="str">
        <f t="shared" si="84"/>
        <v/>
      </c>
      <c r="AD122" s="3" t="str">
        <f t="shared" si="85"/>
        <v/>
      </c>
      <c r="AE122" s="3"/>
      <c r="AF122" s="3"/>
      <c r="AG122" s="3"/>
      <c r="AH122" s="3"/>
      <c r="AI122" s="3"/>
      <c r="AJ122" s="3"/>
      <c r="AK122" s="3"/>
      <c r="AL122" s="3"/>
      <c r="AM122" s="3"/>
      <c r="AN122" s="3"/>
    </row>
    <row r="123" spans="3:40" x14ac:dyDescent="0.2">
      <c r="C123">
        <f t="shared" ref="C123:C156" si="93">C122+1</f>
        <v>67</v>
      </c>
      <c r="D123">
        <f t="shared" si="86"/>
        <v>0</v>
      </c>
      <c r="E123">
        <f t="shared" si="87"/>
        <v>0</v>
      </c>
      <c r="F123">
        <f t="shared" si="88"/>
        <v>0</v>
      </c>
      <c r="G123">
        <f t="shared" si="89"/>
        <v>0</v>
      </c>
      <c r="H123">
        <f t="shared" si="90"/>
        <v>0</v>
      </c>
      <c r="I123">
        <f t="shared" si="91"/>
        <v>0</v>
      </c>
      <c r="J123">
        <f t="shared" si="92"/>
        <v>0</v>
      </c>
      <c r="K123" s="35">
        <f t="shared" ref="K123:K156" si="94">IF($C123&lt;=K$49,K122+K$41,)</f>
        <v>0</v>
      </c>
      <c r="N123">
        <f t="shared" ref="N123:N156" si="95">N122+1</f>
        <v>67</v>
      </c>
      <c r="O123" s="3" t="str">
        <f t="shared" si="70"/>
        <v/>
      </c>
      <c r="P123" s="3" t="str">
        <f t="shared" si="71"/>
        <v/>
      </c>
      <c r="Q123" s="3" t="str">
        <f t="shared" si="72"/>
        <v/>
      </c>
      <c r="R123" s="3" t="str">
        <f t="shared" si="73"/>
        <v/>
      </c>
      <c r="S123" s="3" t="str">
        <f t="shared" si="74"/>
        <v/>
      </c>
      <c r="T123" s="3" t="str">
        <f t="shared" si="75"/>
        <v/>
      </c>
      <c r="U123" s="3" t="str">
        <f t="shared" si="76"/>
        <v/>
      </c>
      <c r="V123" s="3" t="str">
        <f t="shared" si="77"/>
        <v/>
      </c>
      <c r="W123" s="3" t="str">
        <f t="shared" si="78"/>
        <v/>
      </c>
      <c r="X123" s="3" t="str">
        <f t="shared" si="79"/>
        <v/>
      </c>
      <c r="Y123" s="3" t="str">
        <f t="shared" si="80"/>
        <v/>
      </c>
      <c r="Z123" s="3" t="str">
        <f t="shared" si="81"/>
        <v/>
      </c>
      <c r="AA123" s="3" t="str">
        <f t="shared" si="82"/>
        <v/>
      </c>
      <c r="AB123" s="3" t="str">
        <f t="shared" si="83"/>
        <v/>
      </c>
      <c r="AC123" s="3" t="str">
        <f t="shared" si="84"/>
        <v/>
      </c>
      <c r="AD123" s="3" t="str">
        <f t="shared" si="85"/>
        <v/>
      </c>
      <c r="AE123" s="3"/>
      <c r="AF123" s="3"/>
      <c r="AG123" s="3"/>
      <c r="AH123" s="3"/>
      <c r="AI123" s="3"/>
      <c r="AJ123" s="3"/>
      <c r="AK123" s="3"/>
      <c r="AL123" s="3"/>
      <c r="AM123" s="3"/>
      <c r="AN123" s="3"/>
    </row>
    <row r="124" spans="3:40" x14ac:dyDescent="0.2">
      <c r="C124">
        <f t="shared" si="93"/>
        <v>68</v>
      </c>
      <c r="D124">
        <f t="shared" si="86"/>
        <v>0</v>
      </c>
      <c r="E124">
        <f t="shared" si="87"/>
        <v>0</v>
      </c>
      <c r="F124">
        <f t="shared" si="88"/>
        <v>0</v>
      </c>
      <c r="G124">
        <f t="shared" si="89"/>
        <v>0</v>
      </c>
      <c r="H124">
        <f t="shared" si="90"/>
        <v>0</v>
      </c>
      <c r="I124">
        <f t="shared" si="91"/>
        <v>0</v>
      </c>
      <c r="J124">
        <f t="shared" si="92"/>
        <v>0</v>
      </c>
      <c r="K124" s="35">
        <f t="shared" si="94"/>
        <v>0</v>
      </c>
      <c r="N124">
        <f t="shared" si="95"/>
        <v>68</v>
      </c>
      <c r="O124" s="3" t="str">
        <f t="shared" si="70"/>
        <v/>
      </c>
      <c r="P124" s="3" t="str">
        <f t="shared" si="71"/>
        <v/>
      </c>
      <c r="Q124" s="3" t="str">
        <f t="shared" si="72"/>
        <v/>
      </c>
      <c r="R124" s="3" t="str">
        <f t="shared" si="73"/>
        <v/>
      </c>
      <c r="S124" s="3" t="str">
        <f t="shared" si="74"/>
        <v/>
      </c>
      <c r="T124" s="3" t="str">
        <f t="shared" si="75"/>
        <v/>
      </c>
      <c r="U124" s="3" t="str">
        <f t="shared" si="76"/>
        <v/>
      </c>
      <c r="V124" s="3" t="str">
        <f t="shared" si="77"/>
        <v/>
      </c>
      <c r="W124" s="3" t="str">
        <f t="shared" si="78"/>
        <v/>
      </c>
      <c r="X124" s="3" t="str">
        <f t="shared" si="79"/>
        <v/>
      </c>
      <c r="Y124" s="3" t="str">
        <f t="shared" si="80"/>
        <v/>
      </c>
      <c r="Z124" s="3" t="str">
        <f t="shared" si="81"/>
        <v/>
      </c>
      <c r="AA124" s="3" t="str">
        <f t="shared" si="82"/>
        <v/>
      </c>
      <c r="AB124" s="3" t="str">
        <f t="shared" si="83"/>
        <v/>
      </c>
      <c r="AC124" s="3" t="str">
        <f t="shared" si="84"/>
        <v/>
      </c>
      <c r="AD124" s="3" t="str">
        <f t="shared" si="85"/>
        <v/>
      </c>
      <c r="AE124" s="3"/>
      <c r="AF124" s="3"/>
      <c r="AG124" s="3"/>
      <c r="AH124" s="3"/>
      <c r="AI124" s="3"/>
      <c r="AJ124" s="3"/>
      <c r="AK124" s="3"/>
      <c r="AL124" s="3"/>
      <c r="AM124" s="3"/>
      <c r="AN124" s="3"/>
    </row>
    <row r="125" spans="3:40" x14ac:dyDescent="0.2">
      <c r="C125">
        <f t="shared" si="93"/>
        <v>69</v>
      </c>
      <c r="D125">
        <f t="shared" si="86"/>
        <v>0</v>
      </c>
      <c r="E125">
        <f t="shared" si="87"/>
        <v>0</v>
      </c>
      <c r="F125">
        <f t="shared" si="88"/>
        <v>0</v>
      </c>
      <c r="G125">
        <f t="shared" si="89"/>
        <v>0</v>
      </c>
      <c r="H125">
        <f t="shared" si="90"/>
        <v>0</v>
      </c>
      <c r="I125">
        <f t="shared" si="91"/>
        <v>0</v>
      </c>
      <c r="J125">
        <f t="shared" si="92"/>
        <v>0</v>
      </c>
      <c r="K125" s="35">
        <f t="shared" si="94"/>
        <v>0</v>
      </c>
      <c r="N125">
        <f t="shared" si="95"/>
        <v>69</v>
      </c>
      <c r="O125" s="3" t="str">
        <f t="shared" si="70"/>
        <v/>
      </c>
      <c r="P125" s="3" t="str">
        <f t="shared" si="71"/>
        <v/>
      </c>
      <c r="Q125" s="3" t="str">
        <f t="shared" si="72"/>
        <v/>
      </c>
      <c r="R125" s="3" t="str">
        <f t="shared" si="73"/>
        <v/>
      </c>
      <c r="S125" s="3" t="str">
        <f t="shared" si="74"/>
        <v/>
      </c>
      <c r="T125" s="3" t="str">
        <f t="shared" si="75"/>
        <v/>
      </c>
      <c r="U125" s="3" t="str">
        <f t="shared" si="76"/>
        <v/>
      </c>
      <c r="V125" s="3" t="str">
        <f t="shared" si="77"/>
        <v/>
      </c>
      <c r="W125" s="3" t="str">
        <f t="shared" si="78"/>
        <v/>
      </c>
      <c r="X125" s="3" t="str">
        <f t="shared" si="79"/>
        <v/>
      </c>
      <c r="Y125" s="3" t="str">
        <f t="shared" si="80"/>
        <v/>
      </c>
      <c r="Z125" s="3" t="str">
        <f t="shared" si="81"/>
        <v/>
      </c>
      <c r="AA125" s="3" t="str">
        <f t="shared" si="82"/>
        <v/>
      </c>
      <c r="AB125" s="3" t="str">
        <f t="shared" si="83"/>
        <v/>
      </c>
      <c r="AC125" s="3" t="str">
        <f t="shared" si="84"/>
        <v/>
      </c>
      <c r="AD125" s="3" t="str">
        <f t="shared" si="85"/>
        <v/>
      </c>
      <c r="AE125" s="3"/>
      <c r="AF125" s="3"/>
      <c r="AG125" s="3"/>
      <c r="AH125" s="3"/>
      <c r="AI125" s="3"/>
      <c r="AJ125" s="3"/>
      <c r="AK125" s="3"/>
      <c r="AL125" s="3"/>
      <c r="AM125" s="3"/>
      <c r="AN125" s="3"/>
    </row>
    <row r="126" spans="3:40" x14ac:dyDescent="0.2">
      <c r="C126">
        <f t="shared" si="93"/>
        <v>70</v>
      </c>
      <c r="D126">
        <f t="shared" si="86"/>
        <v>0</v>
      </c>
      <c r="E126">
        <f t="shared" si="87"/>
        <v>0</v>
      </c>
      <c r="F126">
        <f t="shared" si="88"/>
        <v>0</v>
      </c>
      <c r="G126">
        <f t="shared" si="89"/>
        <v>0</v>
      </c>
      <c r="H126">
        <f t="shared" si="90"/>
        <v>0</v>
      </c>
      <c r="I126">
        <f t="shared" si="91"/>
        <v>0</v>
      </c>
      <c r="J126">
        <f t="shared" si="92"/>
        <v>0</v>
      </c>
      <c r="K126" s="35">
        <f t="shared" si="94"/>
        <v>0</v>
      </c>
      <c r="N126">
        <f t="shared" si="95"/>
        <v>70</v>
      </c>
      <c r="O126" s="3" t="str">
        <f t="shared" si="70"/>
        <v/>
      </c>
      <c r="P126" s="3" t="str">
        <f t="shared" si="71"/>
        <v/>
      </c>
      <c r="Q126" s="3" t="str">
        <f t="shared" si="72"/>
        <v/>
      </c>
      <c r="R126" s="3" t="str">
        <f t="shared" si="73"/>
        <v/>
      </c>
      <c r="S126" s="3" t="str">
        <f t="shared" si="74"/>
        <v/>
      </c>
      <c r="T126" s="3" t="str">
        <f t="shared" si="75"/>
        <v/>
      </c>
      <c r="U126" s="3" t="str">
        <f t="shared" si="76"/>
        <v/>
      </c>
      <c r="V126" s="3" t="str">
        <f t="shared" si="77"/>
        <v/>
      </c>
      <c r="W126" s="3" t="str">
        <f t="shared" si="78"/>
        <v/>
      </c>
      <c r="X126" s="3" t="str">
        <f t="shared" si="79"/>
        <v/>
      </c>
      <c r="Y126" s="3" t="str">
        <f t="shared" si="80"/>
        <v/>
      </c>
      <c r="Z126" s="3" t="str">
        <f t="shared" si="81"/>
        <v/>
      </c>
      <c r="AA126" s="3" t="str">
        <f t="shared" si="82"/>
        <v/>
      </c>
      <c r="AB126" s="3" t="str">
        <f t="shared" si="83"/>
        <v/>
      </c>
      <c r="AC126" s="3" t="str">
        <f t="shared" si="84"/>
        <v/>
      </c>
      <c r="AD126" s="3" t="str">
        <f t="shared" si="85"/>
        <v/>
      </c>
      <c r="AE126" s="3"/>
      <c r="AF126" s="3"/>
      <c r="AG126" s="3"/>
      <c r="AH126" s="3"/>
      <c r="AI126" s="3"/>
      <c r="AJ126" s="3"/>
      <c r="AK126" s="3"/>
      <c r="AL126" s="3"/>
      <c r="AM126" s="3"/>
      <c r="AN126" s="3"/>
    </row>
    <row r="127" spans="3:40" x14ac:dyDescent="0.2">
      <c r="C127">
        <f t="shared" si="93"/>
        <v>71</v>
      </c>
      <c r="D127">
        <f t="shared" si="86"/>
        <v>0</v>
      </c>
      <c r="E127">
        <f t="shared" si="87"/>
        <v>0</v>
      </c>
      <c r="F127">
        <f t="shared" si="88"/>
        <v>0</v>
      </c>
      <c r="G127">
        <f t="shared" si="89"/>
        <v>0</v>
      </c>
      <c r="H127">
        <f t="shared" si="90"/>
        <v>0</v>
      </c>
      <c r="I127">
        <f t="shared" si="91"/>
        <v>0</v>
      </c>
      <c r="J127">
        <f t="shared" si="92"/>
        <v>0</v>
      </c>
      <c r="K127" s="35">
        <f t="shared" si="94"/>
        <v>0</v>
      </c>
      <c r="N127">
        <f t="shared" si="95"/>
        <v>71</v>
      </c>
      <c r="O127" s="3" t="str">
        <f t="shared" si="70"/>
        <v/>
      </c>
      <c r="P127" s="3" t="str">
        <f t="shared" si="71"/>
        <v/>
      </c>
      <c r="Q127" s="3" t="str">
        <f t="shared" si="72"/>
        <v/>
      </c>
      <c r="R127" s="3" t="str">
        <f t="shared" si="73"/>
        <v/>
      </c>
      <c r="S127" s="3" t="str">
        <f t="shared" si="74"/>
        <v/>
      </c>
      <c r="T127" s="3" t="str">
        <f t="shared" si="75"/>
        <v/>
      </c>
      <c r="U127" s="3" t="str">
        <f t="shared" si="76"/>
        <v/>
      </c>
      <c r="V127" s="3" t="str">
        <f t="shared" si="77"/>
        <v/>
      </c>
      <c r="W127" s="3" t="str">
        <f t="shared" si="78"/>
        <v/>
      </c>
      <c r="X127" s="3" t="str">
        <f t="shared" si="79"/>
        <v/>
      </c>
      <c r="Y127" s="3" t="str">
        <f t="shared" si="80"/>
        <v/>
      </c>
      <c r="Z127" s="3" t="str">
        <f t="shared" si="81"/>
        <v/>
      </c>
      <c r="AA127" s="3" t="str">
        <f t="shared" si="82"/>
        <v/>
      </c>
      <c r="AB127" s="3" t="str">
        <f t="shared" si="83"/>
        <v/>
      </c>
      <c r="AC127" s="3" t="str">
        <f t="shared" si="84"/>
        <v/>
      </c>
      <c r="AD127" s="3" t="str">
        <f t="shared" si="85"/>
        <v/>
      </c>
      <c r="AE127" s="3"/>
      <c r="AF127" s="3"/>
      <c r="AG127" s="3"/>
      <c r="AH127" s="3"/>
      <c r="AI127" s="3"/>
      <c r="AJ127" s="3"/>
      <c r="AK127" s="3"/>
      <c r="AL127" s="3"/>
      <c r="AM127" s="3"/>
      <c r="AN127" s="3"/>
    </row>
    <row r="128" spans="3:40" x14ac:dyDescent="0.2">
      <c r="C128">
        <f t="shared" si="93"/>
        <v>72</v>
      </c>
      <c r="K128" s="35">
        <f t="shared" si="94"/>
        <v>0</v>
      </c>
      <c r="N128">
        <f t="shared" si="95"/>
        <v>72</v>
      </c>
      <c r="O128" s="3" t="str">
        <f t="shared" si="70"/>
        <v/>
      </c>
      <c r="P128" s="3" t="str">
        <f t="shared" si="71"/>
        <v/>
      </c>
      <c r="Q128" s="3" t="str">
        <f t="shared" si="72"/>
        <v/>
      </c>
      <c r="R128" s="3" t="str">
        <f t="shared" si="73"/>
        <v/>
      </c>
      <c r="S128" s="3" t="str">
        <f t="shared" si="74"/>
        <v/>
      </c>
      <c r="T128" s="3" t="str">
        <f t="shared" si="75"/>
        <v/>
      </c>
      <c r="U128" s="3" t="str">
        <f t="shared" si="76"/>
        <v/>
      </c>
      <c r="V128" s="3" t="str">
        <f t="shared" si="77"/>
        <v/>
      </c>
      <c r="W128" s="3" t="str">
        <f t="shared" si="78"/>
        <v/>
      </c>
      <c r="X128" s="3" t="str">
        <f t="shared" si="79"/>
        <v/>
      </c>
      <c r="Y128" s="3" t="str">
        <f t="shared" si="80"/>
        <v/>
      </c>
      <c r="Z128" s="3" t="str">
        <f t="shared" si="81"/>
        <v/>
      </c>
      <c r="AA128" s="3" t="str">
        <f t="shared" si="82"/>
        <v/>
      </c>
      <c r="AB128" s="3" t="str">
        <f t="shared" si="83"/>
        <v/>
      </c>
      <c r="AC128" s="3" t="str">
        <f t="shared" si="84"/>
        <v/>
      </c>
      <c r="AD128" s="3" t="str">
        <f t="shared" si="85"/>
        <v/>
      </c>
      <c r="AE128" s="3"/>
      <c r="AF128" s="3"/>
      <c r="AG128" s="3"/>
      <c r="AH128" s="3"/>
      <c r="AI128" s="3"/>
      <c r="AJ128" s="3"/>
      <c r="AK128" s="3"/>
      <c r="AL128" s="3"/>
      <c r="AM128" s="3"/>
      <c r="AN128" s="3"/>
    </row>
    <row r="129" spans="3:40" x14ac:dyDescent="0.2">
      <c r="C129">
        <f t="shared" si="93"/>
        <v>73</v>
      </c>
      <c r="K129" s="35">
        <f t="shared" si="94"/>
        <v>0</v>
      </c>
      <c r="N129">
        <f t="shared" si="95"/>
        <v>73</v>
      </c>
      <c r="O129" s="3" t="str">
        <f t="shared" si="70"/>
        <v/>
      </c>
      <c r="P129" s="3" t="str">
        <f t="shared" si="71"/>
        <v/>
      </c>
      <c r="Q129" s="3" t="str">
        <f t="shared" si="72"/>
        <v/>
      </c>
      <c r="R129" s="3" t="str">
        <f t="shared" si="73"/>
        <v/>
      </c>
      <c r="S129" s="3" t="str">
        <f t="shared" si="74"/>
        <v/>
      </c>
      <c r="T129" s="3" t="str">
        <f t="shared" si="75"/>
        <v/>
      </c>
      <c r="U129" s="3" t="str">
        <f t="shared" si="76"/>
        <v/>
      </c>
      <c r="V129" s="3" t="str">
        <f t="shared" si="77"/>
        <v/>
      </c>
      <c r="W129" s="3" t="str">
        <f t="shared" si="78"/>
        <v/>
      </c>
      <c r="X129" s="3" t="str">
        <f t="shared" si="79"/>
        <v/>
      </c>
      <c r="Y129" s="3" t="str">
        <f t="shared" si="80"/>
        <v/>
      </c>
      <c r="Z129" s="3" t="str">
        <f t="shared" si="81"/>
        <v/>
      </c>
      <c r="AA129" s="3" t="str">
        <f t="shared" si="82"/>
        <v/>
      </c>
      <c r="AB129" s="3" t="str">
        <f t="shared" si="83"/>
        <v/>
      </c>
      <c r="AC129" s="3" t="str">
        <f t="shared" si="84"/>
        <v/>
      </c>
      <c r="AD129" s="3" t="str">
        <f t="shared" si="85"/>
        <v/>
      </c>
      <c r="AE129" s="3"/>
      <c r="AF129" s="3"/>
      <c r="AG129" s="3"/>
      <c r="AH129" s="3"/>
      <c r="AI129" s="3"/>
      <c r="AJ129" s="3"/>
      <c r="AK129" s="3"/>
      <c r="AL129" s="3"/>
      <c r="AM129" s="3"/>
      <c r="AN129" s="3"/>
    </row>
    <row r="130" spans="3:40" x14ac:dyDescent="0.2">
      <c r="C130">
        <f t="shared" si="93"/>
        <v>74</v>
      </c>
      <c r="K130" s="35">
        <f t="shared" si="94"/>
        <v>0</v>
      </c>
      <c r="N130">
        <f t="shared" si="95"/>
        <v>74</v>
      </c>
      <c r="O130" s="3" t="str">
        <f t="shared" si="70"/>
        <v/>
      </c>
      <c r="P130" s="3" t="str">
        <f t="shared" si="71"/>
        <v/>
      </c>
      <c r="Q130" s="3" t="str">
        <f t="shared" si="72"/>
        <v/>
      </c>
      <c r="R130" s="3" t="str">
        <f t="shared" si="73"/>
        <v/>
      </c>
      <c r="S130" s="3" t="str">
        <f t="shared" si="74"/>
        <v/>
      </c>
      <c r="T130" s="3" t="str">
        <f t="shared" si="75"/>
        <v/>
      </c>
      <c r="U130" s="3" t="str">
        <f t="shared" si="76"/>
        <v/>
      </c>
      <c r="V130" s="3" t="str">
        <f t="shared" si="77"/>
        <v/>
      </c>
      <c r="W130" s="3" t="str">
        <f t="shared" si="78"/>
        <v/>
      </c>
      <c r="X130" s="3" t="str">
        <f t="shared" si="79"/>
        <v/>
      </c>
      <c r="Y130" s="3" t="str">
        <f t="shared" si="80"/>
        <v/>
      </c>
      <c r="Z130" s="3" t="str">
        <f t="shared" si="81"/>
        <v/>
      </c>
      <c r="AA130" s="3" t="str">
        <f t="shared" si="82"/>
        <v/>
      </c>
      <c r="AB130" s="3" t="str">
        <f t="shared" si="83"/>
        <v/>
      </c>
      <c r="AC130" s="3" t="str">
        <f t="shared" si="84"/>
        <v/>
      </c>
      <c r="AD130" s="3" t="str">
        <f t="shared" si="85"/>
        <v/>
      </c>
      <c r="AE130" s="3"/>
      <c r="AF130" s="3"/>
      <c r="AG130" s="3"/>
      <c r="AH130" s="3"/>
      <c r="AI130" s="3"/>
      <c r="AJ130" s="3"/>
      <c r="AK130" s="3"/>
      <c r="AL130" s="3"/>
      <c r="AM130" s="3"/>
      <c r="AN130" s="3"/>
    </row>
    <row r="131" spans="3:40" x14ac:dyDescent="0.2">
      <c r="C131">
        <f t="shared" si="93"/>
        <v>75</v>
      </c>
      <c r="K131" s="35">
        <f t="shared" si="94"/>
        <v>0</v>
      </c>
      <c r="N131">
        <f t="shared" si="95"/>
        <v>75</v>
      </c>
      <c r="O131" s="3" t="str">
        <f t="shared" si="70"/>
        <v/>
      </c>
      <c r="P131" s="3" t="str">
        <f t="shared" si="71"/>
        <v/>
      </c>
      <c r="Q131" s="3" t="str">
        <f t="shared" si="72"/>
        <v/>
      </c>
      <c r="R131" s="3" t="str">
        <f t="shared" si="73"/>
        <v/>
      </c>
      <c r="S131" s="3" t="str">
        <f t="shared" si="74"/>
        <v/>
      </c>
      <c r="T131" s="3" t="str">
        <f t="shared" si="75"/>
        <v/>
      </c>
      <c r="U131" s="3" t="str">
        <f t="shared" si="76"/>
        <v/>
      </c>
      <c r="V131" s="3" t="str">
        <f t="shared" si="77"/>
        <v/>
      </c>
      <c r="W131" s="3" t="str">
        <f t="shared" si="78"/>
        <v/>
      </c>
      <c r="X131" s="3" t="str">
        <f t="shared" si="79"/>
        <v/>
      </c>
      <c r="Y131" s="3" t="str">
        <f t="shared" si="80"/>
        <v/>
      </c>
      <c r="Z131" s="3" t="str">
        <f t="shared" si="81"/>
        <v/>
      </c>
      <c r="AA131" s="3" t="str">
        <f t="shared" si="82"/>
        <v/>
      </c>
      <c r="AB131" s="3" t="str">
        <f t="shared" si="83"/>
        <v/>
      </c>
      <c r="AC131" s="3" t="str">
        <f t="shared" si="84"/>
        <v/>
      </c>
      <c r="AD131" s="3" t="str">
        <f t="shared" si="85"/>
        <v/>
      </c>
      <c r="AE131" s="3"/>
      <c r="AF131" s="3"/>
      <c r="AG131" s="3"/>
      <c r="AH131" s="3"/>
      <c r="AI131" s="3"/>
      <c r="AJ131" s="3"/>
      <c r="AK131" s="3"/>
      <c r="AL131" s="3"/>
      <c r="AM131" s="3"/>
      <c r="AN131" s="3"/>
    </row>
    <row r="132" spans="3:40" x14ac:dyDescent="0.2">
      <c r="C132">
        <f t="shared" si="93"/>
        <v>76</v>
      </c>
      <c r="K132" s="35">
        <f t="shared" si="94"/>
        <v>0</v>
      </c>
      <c r="N132">
        <f t="shared" si="95"/>
        <v>76</v>
      </c>
      <c r="O132" s="3" t="str">
        <f t="shared" si="70"/>
        <v/>
      </c>
      <c r="P132" s="3" t="str">
        <f t="shared" si="71"/>
        <v/>
      </c>
      <c r="Q132" s="3" t="str">
        <f t="shared" si="72"/>
        <v/>
      </c>
      <c r="R132" s="3" t="str">
        <f t="shared" si="73"/>
        <v/>
      </c>
      <c r="S132" s="3" t="str">
        <f t="shared" si="74"/>
        <v/>
      </c>
      <c r="T132" s="3" t="str">
        <f t="shared" si="75"/>
        <v/>
      </c>
      <c r="U132" s="3" t="str">
        <f t="shared" si="76"/>
        <v/>
      </c>
      <c r="V132" s="3" t="str">
        <f t="shared" si="77"/>
        <v/>
      </c>
      <c r="W132" s="3" t="str">
        <f t="shared" si="78"/>
        <v/>
      </c>
      <c r="X132" s="3" t="str">
        <f t="shared" si="79"/>
        <v/>
      </c>
      <c r="Y132" s="3" t="str">
        <f t="shared" si="80"/>
        <v/>
      </c>
      <c r="Z132" s="3" t="str">
        <f t="shared" si="81"/>
        <v/>
      </c>
      <c r="AA132" s="3" t="str">
        <f t="shared" si="82"/>
        <v/>
      </c>
      <c r="AB132" s="3" t="str">
        <f t="shared" si="83"/>
        <v/>
      </c>
      <c r="AC132" s="3" t="str">
        <f t="shared" si="84"/>
        <v/>
      </c>
      <c r="AD132" s="3" t="str">
        <f t="shared" si="85"/>
        <v/>
      </c>
      <c r="AE132" s="3"/>
      <c r="AF132" s="3"/>
      <c r="AG132" s="3"/>
      <c r="AH132" s="3"/>
      <c r="AI132" s="3"/>
      <c r="AJ132" s="3"/>
      <c r="AK132" s="3"/>
      <c r="AL132" s="3"/>
      <c r="AM132" s="3"/>
      <c r="AN132" s="3"/>
    </row>
    <row r="133" spans="3:40" x14ac:dyDescent="0.2">
      <c r="C133">
        <f t="shared" si="93"/>
        <v>77</v>
      </c>
      <c r="K133" s="35">
        <f t="shared" si="94"/>
        <v>0</v>
      </c>
      <c r="N133">
        <f t="shared" si="95"/>
        <v>77</v>
      </c>
      <c r="O133" s="3" t="str">
        <f t="shared" si="70"/>
        <v/>
      </c>
      <c r="P133" s="3" t="str">
        <f t="shared" si="71"/>
        <v/>
      </c>
      <c r="Q133" s="3" t="str">
        <f t="shared" si="72"/>
        <v/>
      </c>
      <c r="R133" s="3" t="str">
        <f t="shared" si="73"/>
        <v/>
      </c>
      <c r="S133" s="3" t="str">
        <f t="shared" si="74"/>
        <v/>
      </c>
      <c r="T133" s="3" t="str">
        <f t="shared" si="75"/>
        <v/>
      </c>
      <c r="U133" s="3" t="str">
        <f t="shared" si="76"/>
        <v/>
      </c>
      <c r="V133" s="3" t="str">
        <f t="shared" si="77"/>
        <v/>
      </c>
      <c r="W133" s="3" t="str">
        <f t="shared" si="78"/>
        <v/>
      </c>
      <c r="X133" s="3" t="str">
        <f t="shared" si="79"/>
        <v/>
      </c>
      <c r="Y133" s="3" t="str">
        <f t="shared" si="80"/>
        <v/>
      </c>
      <c r="Z133" s="3" t="str">
        <f t="shared" si="81"/>
        <v/>
      </c>
      <c r="AA133" s="3" t="str">
        <f t="shared" si="82"/>
        <v/>
      </c>
      <c r="AB133" s="3" t="str">
        <f t="shared" si="83"/>
        <v/>
      </c>
      <c r="AC133" s="3" t="str">
        <f t="shared" si="84"/>
        <v/>
      </c>
      <c r="AD133" s="3" t="str">
        <f t="shared" si="85"/>
        <v/>
      </c>
      <c r="AE133" s="3"/>
      <c r="AF133" s="3"/>
      <c r="AG133" s="3"/>
      <c r="AH133" s="3"/>
      <c r="AI133" s="3"/>
      <c r="AJ133" s="3"/>
      <c r="AK133" s="3"/>
      <c r="AL133" s="3"/>
      <c r="AM133" s="3"/>
      <c r="AN133" s="3"/>
    </row>
    <row r="134" spans="3:40" x14ac:dyDescent="0.2">
      <c r="C134">
        <f t="shared" si="93"/>
        <v>78</v>
      </c>
      <c r="K134" s="35">
        <f t="shared" si="94"/>
        <v>0</v>
      </c>
      <c r="N134">
        <f t="shared" si="95"/>
        <v>78</v>
      </c>
      <c r="O134" s="3" t="str">
        <f t="shared" si="70"/>
        <v/>
      </c>
      <c r="P134" s="3" t="str">
        <f t="shared" si="71"/>
        <v/>
      </c>
      <c r="Q134" s="3" t="str">
        <f t="shared" si="72"/>
        <v/>
      </c>
      <c r="R134" s="3" t="str">
        <f t="shared" si="73"/>
        <v/>
      </c>
      <c r="S134" s="3" t="str">
        <f t="shared" si="74"/>
        <v/>
      </c>
      <c r="T134" s="3" t="str">
        <f t="shared" si="75"/>
        <v/>
      </c>
      <c r="U134" s="3" t="str">
        <f t="shared" si="76"/>
        <v/>
      </c>
      <c r="V134" s="3" t="str">
        <f t="shared" si="77"/>
        <v/>
      </c>
      <c r="W134" s="3" t="str">
        <f t="shared" si="78"/>
        <v/>
      </c>
      <c r="X134" s="3" t="str">
        <f t="shared" si="79"/>
        <v/>
      </c>
      <c r="Y134" s="3" t="str">
        <f t="shared" si="80"/>
        <v/>
      </c>
      <c r="Z134" s="3" t="str">
        <f t="shared" si="81"/>
        <v/>
      </c>
      <c r="AA134" s="3" t="str">
        <f t="shared" si="82"/>
        <v/>
      </c>
      <c r="AB134" s="3" t="str">
        <f t="shared" si="83"/>
        <v/>
      </c>
      <c r="AC134" s="3" t="str">
        <f t="shared" si="84"/>
        <v/>
      </c>
      <c r="AD134" s="3" t="str">
        <f t="shared" si="85"/>
        <v/>
      </c>
      <c r="AE134" s="3"/>
      <c r="AF134" s="3"/>
      <c r="AG134" s="3"/>
      <c r="AH134" s="3"/>
      <c r="AI134" s="3"/>
      <c r="AJ134" s="3"/>
      <c r="AK134" s="3"/>
      <c r="AL134" s="3"/>
      <c r="AM134" s="3"/>
      <c r="AN134" s="3"/>
    </row>
    <row r="135" spans="3:40" x14ac:dyDescent="0.2">
      <c r="C135">
        <f t="shared" si="93"/>
        <v>79</v>
      </c>
      <c r="K135" s="35">
        <f t="shared" si="94"/>
        <v>0</v>
      </c>
      <c r="N135">
        <f t="shared" si="95"/>
        <v>79</v>
      </c>
      <c r="O135" s="3" t="str">
        <f t="shared" si="70"/>
        <v/>
      </c>
      <c r="P135" s="3" t="str">
        <f t="shared" si="71"/>
        <v/>
      </c>
      <c r="Q135" s="3" t="str">
        <f t="shared" si="72"/>
        <v/>
      </c>
      <c r="R135" s="3" t="str">
        <f t="shared" si="73"/>
        <v/>
      </c>
      <c r="S135" s="3" t="str">
        <f t="shared" si="74"/>
        <v/>
      </c>
      <c r="T135" s="3" t="str">
        <f t="shared" si="75"/>
        <v/>
      </c>
      <c r="U135" s="3" t="str">
        <f t="shared" si="76"/>
        <v/>
      </c>
      <c r="V135" s="3" t="str">
        <f t="shared" si="77"/>
        <v/>
      </c>
      <c r="W135" s="3" t="str">
        <f t="shared" si="78"/>
        <v/>
      </c>
      <c r="X135" s="3" t="str">
        <f t="shared" si="79"/>
        <v/>
      </c>
      <c r="Y135" s="3" t="str">
        <f t="shared" si="80"/>
        <v/>
      </c>
      <c r="Z135" s="3" t="str">
        <f t="shared" si="81"/>
        <v/>
      </c>
      <c r="AA135" s="3" t="str">
        <f t="shared" si="82"/>
        <v/>
      </c>
      <c r="AB135" s="3" t="str">
        <f t="shared" si="83"/>
        <v/>
      </c>
      <c r="AC135" s="3" t="str">
        <f t="shared" si="84"/>
        <v/>
      </c>
      <c r="AD135" s="3" t="str">
        <f t="shared" si="85"/>
        <v/>
      </c>
      <c r="AE135" s="3"/>
      <c r="AF135" s="3"/>
      <c r="AG135" s="3"/>
      <c r="AH135" s="3"/>
      <c r="AI135" s="3"/>
      <c r="AJ135" s="3"/>
      <c r="AK135" s="3"/>
      <c r="AL135" s="3"/>
      <c r="AM135" s="3"/>
      <c r="AN135" s="3"/>
    </row>
    <row r="136" spans="3:40" x14ac:dyDescent="0.2">
      <c r="C136">
        <f t="shared" si="93"/>
        <v>80</v>
      </c>
      <c r="K136" s="35">
        <f t="shared" si="94"/>
        <v>0</v>
      </c>
      <c r="N136">
        <f t="shared" si="95"/>
        <v>80</v>
      </c>
      <c r="O136" s="3" t="str">
        <f t="shared" si="70"/>
        <v/>
      </c>
      <c r="P136" s="3" t="str">
        <f t="shared" si="71"/>
        <v/>
      </c>
      <c r="Q136" s="3" t="str">
        <f t="shared" si="72"/>
        <v/>
      </c>
      <c r="R136" s="3" t="str">
        <f t="shared" si="73"/>
        <v/>
      </c>
      <c r="S136" s="3" t="str">
        <f t="shared" si="74"/>
        <v/>
      </c>
      <c r="T136" s="3" t="str">
        <f t="shared" si="75"/>
        <v/>
      </c>
      <c r="U136" s="3" t="str">
        <f t="shared" si="76"/>
        <v/>
      </c>
      <c r="V136" s="3" t="str">
        <f t="shared" si="77"/>
        <v/>
      </c>
      <c r="W136" s="3" t="str">
        <f t="shared" si="78"/>
        <v/>
      </c>
      <c r="X136" s="3" t="str">
        <f t="shared" si="79"/>
        <v/>
      </c>
      <c r="Y136" s="3" t="str">
        <f t="shared" si="80"/>
        <v/>
      </c>
      <c r="Z136" s="3" t="str">
        <f t="shared" si="81"/>
        <v/>
      </c>
      <c r="AA136" s="3" t="str">
        <f t="shared" si="82"/>
        <v/>
      </c>
      <c r="AB136" s="3" t="str">
        <f t="shared" si="83"/>
        <v/>
      </c>
      <c r="AC136" s="3" t="str">
        <f t="shared" si="84"/>
        <v/>
      </c>
      <c r="AD136" s="3" t="str">
        <f t="shared" si="85"/>
        <v/>
      </c>
      <c r="AE136" s="3"/>
      <c r="AF136" s="3"/>
      <c r="AG136" s="3"/>
      <c r="AH136" s="3"/>
      <c r="AI136" s="3"/>
      <c r="AJ136" s="3"/>
      <c r="AK136" s="3"/>
      <c r="AL136" s="3"/>
      <c r="AM136" s="3"/>
      <c r="AN136" s="3"/>
    </row>
    <row r="137" spans="3:40" x14ac:dyDescent="0.2">
      <c r="C137">
        <f t="shared" si="93"/>
        <v>81</v>
      </c>
      <c r="K137" s="35">
        <f t="shared" si="94"/>
        <v>0</v>
      </c>
      <c r="N137">
        <f t="shared" si="95"/>
        <v>81</v>
      </c>
      <c r="O137" s="3" t="str">
        <f t="shared" si="70"/>
        <v/>
      </c>
      <c r="P137" s="3" t="str">
        <f t="shared" si="71"/>
        <v/>
      </c>
      <c r="Q137" s="3" t="str">
        <f t="shared" si="72"/>
        <v/>
      </c>
      <c r="R137" s="3" t="str">
        <f t="shared" si="73"/>
        <v/>
      </c>
      <c r="S137" s="3" t="str">
        <f t="shared" si="74"/>
        <v/>
      </c>
      <c r="T137" s="3" t="str">
        <f t="shared" si="75"/>
        <v/>
      </c>
      <c r="U137" s="3" t="str">
        <f t="shared" si="76"/>
        <v/>
      </c>
      <c r="V137" s="3" t="str">
        <f t="shared" si="77"/>
        <v/>
      </c>
      <c r="W137" s="3" t="str">
        <f t="shared" si="78"/>
        <v/>
      </c>
      <c r="X137" s="3" t="str">
        <f t="shared" si="79"/>
        <v/>
      </c>
      <c r="Y137" s="3" t="str">
        <f t="shared" si="80"/>
        <v/>
      </c>
      <c r="Z137" s="3" t="str">
        <f t="shared" si="81"/>
        <v/>
      </c>
      <c r="AA137" s="3" t="str">
        <f t="shared" si="82"/>
        <v/>
      </c>
      <c r="AB137" s="3" t="str">
        <f t="shared" si="83"/>
        <v/>
      </c>
      <c r="AC137" s="3"/>
      <c r="AD137" s="3"/>
      <c r="AE137" s="3"/>
      <c r="AF137" s="3"/>
      <c r="AG137" s="3"/>
      <c r="AI137" s="3"/>
      <c r="AJ137" s="3"/>
      <c r="AK137" s="3"/>
      <c r="AL137" s="3"/>
      <c r="AM137" s="3"/>
      <c r="AN137" s="3"/>
    </row>
    <row r="138" spans="3:40" x14ac:dyDescent="0.2">
      <c r="C138">
        <f t="shared" si="93"/>
        <v>82</v>
      </c>
      <c r="K138" s="35">
        <f t="shared" si="94"/>
        <v>0</v>
      </c>
      <c r="N138">
        <f t="shared" si="95"/>
        <v>82</v>
      </c>
      <c r="O138" s="3" t="str">
        <f t="shared" si="70"/>
        <v/>
      </c>
      <c r="P138" s="3" t="str">
        <f t="shared" si="71"/>
        <v/>
      </c>
      <c r="Q138" s="3" t="str">
        <f t="shared" si="72"/>
        <v/>
      </c>
      <c r="R138" s="3" t="str">
        <f t="shared" si="73"/>
        <v/>
      </c>
      <c r="S138" s="3" t="str">
        <f t="shared" si="74"/>
        <v/>
      </c>
      <c r="T138" s="3" t="str">
        <f t="shared" si="75"/>
        <v/>
      </c>
      <c r="U138" s="3" t="str">
        <f t="shared" si="76"/>
        <v/>
      </c>
      <c r="V138" s="3" t="str">
        <f t="shared" si="77"/>
        <v/>
      </c>
      <c r="W138" s="3" t="str">
        <f t="shared" si="78"/>
        <v/>
      </c>
      <c r="X138" s="3" t="str">
        <f t="shared" si="79"/>
        <v/>
      </c>
      <c r="Y138" s="3" t="str">
        <f t="shared" si="80"/>
        <v/>
      </c>
      <c r="Z138" s="3" t="str">
        <f t="shared" si="81"/>
        <v/>
      </c>
      <c r="AA138" s="3" t="str">
        <f t="shared" si="82"/>
        <v/>
      </c>
      <c r="AB138" s="3" t="str">
        <f t="shared" si="83"/>
        <v/>
      </c>
      <c r="AC138" s="3"/>
      <c r="AD138" s="3"/>
      <c r="AE138" s="3"/>
      <c r="AF138" s="3"/>
      <c r="AG138" s="3"/>
      <c r="AI138" s="3"/>
      <c r="AJ138" s="3"/>
      <c r="AK138" s="3"/>
      <c r="AL138" s="3"/>
      <c r="AM138" s="3"/>
      <c r="AN138" s="3"/>
    </row>
    <row r="139" spans="3:40" x14ac:dyDescent="0.2">
      <c r="C139">
        <f t="shared" si="93"/>
        <v>83</v>
      </c>
      <c r="K139" s="35">
        <f t="shared" si="94"/>
        <v>0</v>
      </c>
      <c r="N139">
        <f t="shared" si="95"/>
        <v>83</v>
      </c>
      <c r="O139" s="3" t="str">
        <f t="shared" si="70"/>
        <v/>
      </c>
      <c r="P139" s="3" t="str">
        <f t="shared" si="71"/>
        <v/>
      </c>
      <c r="Q139" s="3" t="str">
        <f t="shared" si="72"/>
        <v/>
      </c>
      <c r="R139" s="3" t="str">
        <f t="shared" si="73"/>
        <v/>
      </c>
      <c r="S139" s="3" t="str">
        <f t="shared" si="74"/>
        <v/>
      </c>
      <c r="T139" s="3" t="str">
        <f t="shared" si="75"/>
        <v/>
      </c>
      <c r="U139" s="3" t="str">
        <f t="shared" si="76"/>
        <v/>
      </c>
      <c r="V139" s="3" t="str">
        <f t="shared" si="77"/>
        <v/>
      </c>
      <c r="W139" s="3" t="str">
        <f t="shared" si="78"/>
        <v/>
      </c>
      <c r="X139" s="3" t="str">
        <f t="shared" si="79"/>
        <v/>
      </c>
      <c r="Y139" s="3" t="str">
        <f t="shared" si="80"/>
        <v/>
      </c>
      <c r="Z139" s="3" t="str">
        <f t="shared" si="81"/>
        <v/>
      </c>
      <c r="AA139" s="3" t="str">
        <f t="shared" si="82"/>
        <v/>
      </c>
      <c r="AB139" s="3" t="str">
        <f t="shared" si="83"/>
        <v/>
      </c>
      <c r="AC139" s="3"/>
      <c r="AD139" s="3"/>
      <c r="AE139" s="3"/>
      <c r="AF139" s="3"/>
      <c r="AG139" s="3"/>
      <c r="AI139" s="3"/>
      <c r="AJ139" s="3"/>
      <c r="AK139" s="3"/>
      <c r="AL139" s="3"/>
      <c r="AM139" s="3"/>
      <c r="AN139" s="3"/>
    </row>
    <row r="140" spans="3:40" x14ac:dyDescent="0.2">
      <c r="C140">
        <f t="shared" si="93"/>
        <v>84</v>
      </c>
      <c r="K140" s="35">
        <f t="shared" si="94"/>
        <v>0</v>
      </c>
      <c r="N140">
        <f t="shared" si="95"/>
        <v>84</v>
      </c>
      <c r="O140" s="3" t="str">
        <f t="shared" si="70"/>
        <v/>
      </c>
      <c r="P140" s="3" t="str">
        <f t="shared" si="71"/>
        <v/>
      </c>
      <c r="Q140" s="3" t="str">
        <f t="shared" si="72"/>
        <v/>
      </c>
      <c r="R140" s="3" t="str">
        <f t="shared" si="73"/>
        <v/>
      </c>
      <c r="S140" s="3" t="str">
        <f t="shared" si="74"/>
        <v/>
      </c>
      <c r="T140" s="3" t="str">
        <f t="shared" si="75"/>
        <v/>
      </c>
      <c r="U140" s="3" t="str">
        <f t="shared" si="76"/>
        <v/>
      </c>
      <c r="V140" s="3" t="str">
        <f t="shared" si="77"/>
        <v/>
      </c>
      <c r="W140" s="3" t="str">
        <f t="shared" si="78"/>
        <v/>
      </c>
      <c r="X140" s="3" t="str">
        <f t="shared" si="79"/>
        <v/>
      </c>
      <c r="Y140" s="3" t="str">
        <f t="shared" si="80"/>
        <v/>
      </c>
      <c r="Z140" s="3" t="str">
        <f t="shared" si="81"/>
        <v/>
      </c>
      <c r="AA140" s="3" t="str">
        <f t="shared" si="82"/>
        <v/>
      </c>
      <c r="AB140" s="3" t="str">
        <f t="shared" si="83"/>
        <v/>
      </c>
      <c r="AC140" s="3"/>
      <c r="AD140" s="3"/>
      <c r="AE140" s="3"/>
      <c r="AF140" s="3"/>
      <c r="AG140" s="3"/>
      <c r="AI140" s="3"/>
      <c r="AJ140" s="3"/>
      <c r="AK140" s="3"/>
      <c r="AL140" s="3"/>
      <c r="AM140" s="3"/>
      <c r="AN140" s="3"/>
    </row>
    <row r="141" spans="3:40" x14ac:dyDescent="0.2">
      <c r="C141">
        <f t="shared" si="93"/>
        <v>85</v>
      </c>
      <c r="K141" s="35">
        <f t="shared" si="94"/>
        <v>0</v>
      </c>
      <c r="N141">
        <f t="shared" si="95"/>
        <v>85</v>
      </c>
      <c r="O141" s="3" t="str">
        <f t="shared" si="70"/>
        <v/>
      </c>
      <c r="P141" s="3" t="str">
        <f t="shared" si="71"/>
        <v/>
      </c>
      <c r="Q141" s="3" t="str">
        <f t="shared" si="72"/>
        <v/>
      </c>
      <c r="R141" s="3" t="str">
        <f t="shared" si="73"/>
        <v/>
      </c>
      <c r="S141" s="3" t="str">
        <f t="shared" si="74"/>
        <v/>
      </c>
      <c r="T141" s="3" t="str">
        <f t="shared" si="75"/>
        <v/>
      </c>
      <c r="U141" s="3" t="str">
        <f t="shared" si="76"/>
        <v/>
      </c>
      <c r="V141" s="3" t="str">
        <f t="shared" si="77"/>
        <v/>
      </c>
      <c r="W141" s="3" t="str">
        <f t="shared" si="78"/>
        <v/>
      </c>
      <c r="X141" s="3" t="str">
        <f t="shared" si="79"/>
        <v/>
      </c>
      <c r="Y141" s="3" t="str">
        <f t="shared" si="80"/>
        <v/>
      </c>
      <c r="Z141" s="3" t="str">
        <f t="shared" si="81"/>
        <v/>
      </c>
      <c r="AA141" s="3" t="str">
        <f t="shared" si="82"/>
        <v/>
      </c>
      <c r="AB141" s="3" t="str">
        <f t="shared" si="83"/>
        <v/>
      </c>
      <c r="AC141" s="3"/>
      <c r="AD141" s="3"/>
      <c r="AE141" s="3"/>
      <c r="AF141" s="3"/>
      <c r="AG141" s="3"/>
      <c r="AI141" s="3"/>
      <c r="AJ141" s="3"/>
      <c r="AK141" s="3"/>
      <c r="AL141" s="3"/>
      <c r="AM141" s="3"/>
      <c r="AN141" s="3"/>
    </row>
    <row r="142" spans="3:40" x14ac:dyDescent="0.2">
      <c r="C142">
        <f t="shared" si="93"/>
        <v>86</v>
      </c>
      <c r="K142" s="35">
        <f t="shared" si="94"/>
        <v>0</v>
      </c>
      <c r="N142">
        <f t="shared" si="95"/>
        <v>86</v>
      </c>
      <c r="O142" s="3" t="str">
        <f t="shared" si="70"/>
        <v/>
      </c>
      <c r="P142" s="3" t="str">
        <f t="shared" si="71"/>
        <v/>
      </c>
      <c r="Q142" s="3" t="str">
        <f t="shared" si="72"/>
        <v/>
      </c>
      <c r="R142" s="3" t="str">
        <f t="shared" si="73"/>
        <v/>
      </c>
      <c r="S142" s="3" t="str">
        <f t="shared" si="74"/>
        <v/>
      </c>
      <c r="T142" s="3" t="str">
        <f t="shared" si="75"/>
        <v/>
      </c>
      <c r="U142" s="3" t="str">
        <f t="shared" si="76"/>
        <v/>
      </c>
      <c r="V142" s="3" t="str">
        <f t="shared" si="77"/>
        <v/>
      </c>
      <c r="W142" s="3" t="str">
        <f t="shared" si="78"/>
        <v/>
      </c>
      <c r="X142" s="3" t="str">
        <f t="shared" si="79"/>
        <v/>
      </c>
      <c r="Y142" s="3" t="str">
        <f t="shared" si="80"/>
        <v/>
      </c>
      <c r="Z142" s="3" t="str">
        <f t="shared" si="81"/>
        <v/>
      </c>
      <c r="AA142" s="3" t="str">
        <f t="shared" si="82"/>
        <v/>
      </c>
      <c r="AB142" s="3" t="str">
        <f t="shared" si="83"/>
        <v/>
      </c>
      <c r="AC142" s="3"/>
      <c r="AD142" s="3"/>
      <c r="AE142" s="3"/>
      <c r="AF142" s="3"/>
      <c r="AG142" s="3"/>
      <c r="AI142" s="3"/>
      <c r="AJ142" s="3"/>
      <c r="AK142" s="3"/>
      <c r="AL142" s="3"/>
      <c r="AM142" s="3"/>
      <c r="AN142" s="3"/>
    </row>
    <row r="143" spans="3:40" x14ac:dyDescent="0.2">
      <c r="C143">
        <f t="shared" si="93"/>
        <v>87</v>
      </c>
      <c r="K143" s="35">
        <f t="shared" si="94"/>
        <v>0</v>
      </c>
      <c r="N143">
        <f t="shared" si="95"/>
        <v>87</v>
      </c>
      <c r="O143" s="3" t="str">
        <f t="shared" si="70"/>
        <v/>
      </c>
      <c r="P143" s="3" t="str">
        <f t="shared" si="71"/>
        <v/>
      </c>
      <c r="Q143" s="3" t="str">
        <f t="shared" si="72"/>
        <v/>
      </c>
      <c r="R143" s="3" t="str">
        <f t="shared" si="73"/>
        <v/>
      </c>
      <c r="S143" s="3" t="str">
        <f t="shared" si="74"/>
        <v/>
      </c>
      <c r="T143" s="3" t="str">
        <f t="shared" si="75"/>
        <v/>
      </c>
      <c r="U143" s="3" t="str">
        <f t="shared" si="76"/>
        <v/>
      </c>
      <c r="V143" s="3" t="str">
        <f t="shared" si="77"/>
        <v/>
      </c>
      <c r="W143" s="3" t="str">
        <f t="shared" si="78"/>
        <v/>
      </c>
      <c r="X143" s="3" t="str">
        <f t="shared" si="79"/>
        <v/>
      </c>
      <c r="Y143" s="3" t="str">
        <f t="shared" si="80"/>
        <v/>
      </c>
      <c r="Z143" s="3" t="str">
        <f t="shared" si="81"/>
        <v/>
      </c>
      <c r="AA143" s="3" t="str">
        <f t="shared" si="82"/>
        <v/>
      </c>
      <c r="AB143" s="3" t="str">
        <f t="shared" si="83"/>
        <v/>
      </c>
      <c r="AC143" s="3"/>
      <c r="AD143" s="3"/>
      <c r="AE143" s="3"/>
      <c r="AF143" s="3"/>
      <c r="AG143" s="3"/>
      <c r="AI143" s="3"/>
      <c r="AJ143" s="3"/>
      <c r="AK143" s="3"/>
      <c r="AL143" s="3"/>
      <c r="AM143" s="3"/>
      <c r="AN143" s="3"/>
    </row>
    <row r="144" spans="3:40" x14ac:dyDescent="0.2">
      <c r="C144">
        <f t="shared" si="93"/>
        <v>88</v>
      </c>
      <c r="K144" s="35">
        <f t="shared" si="94"/>
        <v>0</v>
      </c>
      <c r="N144">
        <f t="shared" si="95"/>
        <v>88</v>
      </c>
      <c r="O144" s="3" t="str">
        <f t="shared" si="70"/>
        <v/>
      </c>
      <c r="P144" s="3" t="str">
        <f t="shared" si="71"/>
        <v/>
      </c>
      <c r="Q144" s="3" t="str">
        <f t="shared" si="72"/>
        <v/>
      </c>
      <c r="R144" s="3" t="str">
        <f t="shared" si="73"/>
        <v/>
      </c>
      <c r="S144" s="3" t="str">
        <f t="shared" si="74"/>
        <v/>
      </c>
      <c r="T144" s="3" t="str">
        <f t="shared" si="75"/>
        <v/>
      </c>
      <c r="U144" s="3" t="str">
        <f t="shared" si="76"/>
        <v/>
      </c>
      <c r="V144" s="3" t="str">
        <f t="shared" si="77"/>
        <v/>
      </c>
      <c r="W144" s="3" t="str">
        <f t="shared" si="78"/>
        <v/>
      </c>
      <c r="X144" s="3" t="str">
        <f t="shared" si="79"/>
        <v/>
      </c>
      <c r="Y144" s="3" t="str">
        <f t="shared" si="80"/>
        <v/>
      </c>
      <c r="Z144" s="3" t="str">
        <f t="shared" si="81"/>
        <v/>
      </c>
      <c r="AA144" s="3" t="str">
        <f t="shared" si="82"/>
        <v/>
      </c>
      <c r="AB144" s="3" t="str">
        <f t="shared" si="83"/>
        <v/>
      </c>
      <c r="AC144" s="3"/>
      <c r="AD144" s="3"/>
      <c r="AE144" s="3"/>
      <c r="AF144" s="3"/>
      <c r="AG144" s="3"/>
      <c r="AI144" s="3"/>
      <c r="AJ144" s="3"/>
      <c r="AK144" s="3"/>
      <c r="AL144" s="3"/>
      <c r="AM144" s="3"/>
      <c r="AN144" s="3"/>
    </row>
    <row r="145" spans="3:40" x14ac:dyDescent="0.2">
      <c r="C145">
        <f t="shared" si="93"/>
        <v>89</v>
      </c>
      <c r="K145" s="35">
        <f t="shared" si="94"/>
        <v>0</v>
      </c>
      <c r="N145">
        <f t="shared" si="95"/>
        <v>89</v>
      </c>
      <c r="O145" s="3" t="str">
        <f t="shared" si="70"/>
        <v/>
      </c>
      <c r="P145" s="3" t="str">
        <f t="shared" si="71"/>
        <v/>
      </c>
      <c r="Q145" s="3" t="str">
        <f t="shared" si="72"/>
        <v/>
      </c>
      <c r="R145" s="3" t="str">
        <f t="shared" si="73"/>
        <v/>
      </c>
      <c r="S145" s="3" t="str">
        <f t="shared" si="74"/>
        <v/>
      </c>
      <c r="T145" s="3" t="str">
        <f t="shared" si="75"/>
        <v/>
      </c>
      <c r="U145" s="3" t="str">
        <f t="shared" si="76"/>
        <v/>
      </c>
      <c r="V145" s="3" t="str">
        <f t="shared" si="77"/>
        <v/>
      </c>
      <c r="W145" s="3" t="str">
        <f t="shared" si="78"/>
        <v/>
      </c>
      <c r="X145" s="3" t="str">
        <f t="shared" si="79"/>
        <v/>
      </c>
      <c r="Y145" s="3" t="str">
        <f t="shared" si="80"/>
        <v/>
      </c>
      <c r="Z145" s="3" t="str">
        <f t="shared" si="81"/>
        <v/>
      </c>
      <c r="AA145" s="3" t="str">
        <f t="shared" si="82"/>
        <v/>
      </c>
      <c r="AB145" s="3" t="str">
        <f t="shared" si="83"/>
        <v/>
      </c>
      <c r="AC145" s="3"/>
      <c r="AD145" s="3"/>
      <c r="AE145" s="3"/>
      <c r="AF145" s="3"/>
      <c r="AG145" s="3"/>
      <c r="AI145" s="3"/>
      <c r="AJ145" s="3"/>
      <c r="AK145" s="3"/>
      <c r="AL145" s="3"/>
      <c r="AM145" s="3"/>
      <c r="AN145" s="3"/>
    </row>
    <row r="146" spans="3:40" x14ac:dyDescent="0.2">
      <c r="C146">
        <f t="shared" si="93"/>
        <v>90</v>
      </c>
      <c r="K146" s="35">
        <f t="shared" si="94"/>
        <v>0</v>
      </c>
      <c r="N146">
        <f t="shared" si="95"/>
        <v>90</v>
      </c>
      <c r="O146" s="3" t="str">
        <f t="shared" si="70"/>
        <v/>
      </c>
      <c r="P146" s="3" t="str">
        <f t="shared" si="71"/>
        <v/>
      </c>
      <c r="Q146" s="3" t="str">
        <f t="shared" si="72"/>
        <v/>
      </c>
      <c r="R146" s="3" t="str">
        <f t="shared" si="73"/>
        <v/>
      </c>
      <c r="S146" s="3" t="str">
        <f t="shared" si="74"/>
        <v/>
      </c>
      <c r="T146" s="3" t="str">
        <f t="shared" si="75"/>
        <v/>
      </c>
      <c r="U146" s="3" t="str">
        <f t="shared" si="76"/>
        <v/>
      </c>
      <c r="V146" s="3" t="str">
        <f t="shared" si="77"/>
        <v/>
      </c>
      <c r="W146" s="3" t="str">
        <f t="shared" si="78"/>
        <v/>
      </c>
      <c r="X146" s="3" t="str">
        <f t="shared" si="79"/>
        <v/>
      </c>
      <c r="Y146" s="3" t="str">
        <f t="shared" si="80"/>
        <v/>
      </c>
      <c r="Z146" s="3" t="str">
        <f t="shared" si="81"/>
        <v/>
      </c>
      <c r="AA146" s="3" t="str">
        <f t="shared" si="82"/>
        <v/>
      </c>
      <c r="AB146" s="3" t="str">
        <f t="shared" si="83"/>
        <v/>
      </c>
      <c r="AC146" s="3"/>
      <c r="AD146" s="3"/>
      <c r="AE146" s="3"/>
      <c r="AF146" s="3"/>
      <c r="AG146" s="3"/>
    </row>
    <row r="147" spans="3:40" x14ac:dyDescent="0.2">
      <c r="C147">
        <f t="shared" si="93"/>
        <v>91</v>
      </c>
      <c r="K147" s="35">
        <f t="shared" si="94"/>
        <v>0</v>
      </c>
      <c r="N147">
        <f t="shared" si="95"/>
        <v>91</v>
      </c>
      <c r="O147" s="3" t="str">
        <f t="shared" si="70"/>
        <v/>
      </c>
      <c r="P147" s="3" t="str">
        <f t="shared" si="71"/>
        <v/>
      </c>
      <c r="Q147" s="3" t="str">
        <f t="shared" si="72"/>
        <v/>
      </c>
      <c r="R147" s="3" t="str">
        <f t="shared" si="73"/>
        <v/>
      </c>
      <c r="S147" s="3" t="str">
        <f t="shared" si="74"/>
        <v/>
      </c>
      <c r="T147" s="3" t="str">
        <f t="shared" si="75"/>
        <v/>
      </c>
      <c r="U147" s="3" t="str">
        <f t="shared" si="76"/>
        <v/>
      </c>
      <c r="V147" s="3" t="str">
        <f t="shared" si="77"/>
        <v/>
      </c>
      <c r="W147" s="3" t="str">
        <f t="shared" si="78"/>
        <v/>
      </c>
      <c r="X147" s="3" t="str">
        <f t="shared" si="79"/>
        <v/>
      </c>
      <c r="Y147" s="3" t="str">
        <f t="shared" si="80"/>
        <v/>
      </c>
      <c r="Z147" s="3" t="str">
        <f t="shared" si="81"/>
        <v/>
      </c>
      <c r="AA147" s="3" t="str">
        <f t="shared" si="82"/>
        <v/>
      </c>
      <c r="AB147" s="3" t="str">
        <f t="shared" si="83"/>
        <v/>
      </c>
      <c r="AC147" s="3"/>
      <c r="AD147" s="3"/>
      <c r="AE147" s="3"/>
      <c r="AF147" s="3"/>
      <c r="AG147" s="3"/>
    </row>
    <row r="148" spans="3:40" x14ac:dyDescent="0.2">
      <c r="C148">
        <f t="shared" si="93"/>
        <v>92</v>
      </c>
      <c r="K148" s="35">
        <f t="shared" si="94"/>
        <v>0</v>
      </c>
      <c r="N148">
        <f t="shared" si="95"/>
        <v>92</v>
      </c>
    </row>
    <row r="149" spans="3:40" x14ac:dyDescent="0.2">
      <c r="C149">
        <f t="shared" si="93"/>
        <v>93</v>
      </c>
      <c r="K149" s="35">
        <f t="shared" si="94"/>
        <v>0</v>
      </c>
      <c r="N149">
        <f t="shared" si="95"/>
        <v>93</v>
      </c>
    </row>
    <row r="150" spans="3:40" x14ac:dyDescent="0.2">
      <c r="C150">
        <f t="shared" si="93"/>
        <v>94</v>
      </c>
      <c r="K150" s="35">
        <f t="shared" si="94"/>
        <v>0</v>
      </c>
      <c r="N150">
        <f t="shared" si="95"/>
        <v>94</v>
      </c>
    </row>
    <row r="151" spans="3:40" x14ac:dyDescent="0.2">
      <c r="C151">
        <f t="shared" si="93"/>
        <v>95</v>
      </c>
      <c r="K151" s="35">
        <f t="shared" si="94"/>
        <v>0</v>
      </c>
      <c r="N151">
        <f t="shared" si="95"/>
        <v>95</v>
      </c>
    </row>
    <row r="152" spans="3:40" x14ac:dyDescent="0.2">
      <c r="C152">
        <f t="shared" si="93"/>
        <v>96</v>
      </c>
      <c r="K152" s="35">
        <f t="shared" si="94"/>
        <v>0</v>
      </c>
      <c r="N152">
        <f t="shared" si="95"/>
        <v>96</v>
      </c>
    </row>
    <row r="153" spans="3:40" x14ac:dyDescent="0.2">
      <c r="C153">
        <f t="shared" si="93"/>
        <v>97</v>
      </c>
      <c r="K153" s="35">
        <f t="shared" si="94"/>
        <v>0</v>
      </c>
      <c r="N153">
        <f t="shared" si="95"/>
        <v>97</v>
      </c>
    </row>
    <row r="154" spans="3:40" x14ac:dyDescent="0.2">
      <c r="C154">
        <f t="shared" si="93"/>
        <v>98</v>
      </c>
      <c r="K154" s="35">
        <f t="shared" si="94"/>
        <v>0</v>
      </c>
      <c r="N154">
        <f t="shared" si="95"/>
        <v>98</v>
      </c>
    </row>
    <row r="155" spans="3:40" x14ac:dyDescent="0.2">
      <c r="C155">
        <f t="shared" si="93"/>
        <v>99</v>
      </c>
      <c r="K155" s="35">
        <f t="shared" si="94"/>
        <v>0</v>
      </c>
      <c r="N155">
        <f t="shared" si="95"/>
        <v>99</v>
      </c>
    </row>
    <row r="156" spans="3:40" x14ac:dyDescent="0.2">
      <c r="C156">
        <f t="shared" si="93"/>
        <v>100</v>
      </c>
      <c r="K156" s="35">
        <f t="shared" si="94"/>
        <v>0</v>
      </c>
      <c r="N156">
        <f t="shared" si="95"/>
        <v>100</v>
      </c>
    </row>
  </sheetData>
  <mergeCells count="44">
    <mergeCell ref="L41:Q41"/>
    <mergeCell ref="L42:Q42"/>
    <mergeCell ref="L44:Q46"/>
    <mergeCell ref="L48:Q48"/>
    <mergeCell ref="D35:K35"/>
    <mergeCell ref="D56:J56"/>
    <mergeCell ref="AC55:AD55"/>
    <mergeCell ref="AE55:AF55"/>
    <mergeCell ref="O55:P55"/>
    <mergeCell ref="Q55:R55"/>
    <mergeCell ref="S55:T55"/>
    <mergeCell ref="U55:V55"/>
    <mergeCell ref="W55:X55"/>
    <mergeCell ref="L2:O2"/>
    <mergeCell ref="F3:L3"/>
    <mergeCell ref="AG55:AH55"/>
    <mergeCell ref="Y55:Z55"/>
    <mergeCell ref="AA55:AB55"/>
    <mergeCell ref="F4:L4"/>
    <mergeCell ref="F5:L5"/>
    <mergeCell ref="F8:L8"/>
    <mergeCell ref="F9:L9"/>
    <mergeCell ref="F24:L24"/>
    <mergeCell ref="L49:Q49"/>
    <mergeCell ref="L43:Q43"/>
    <mergeCell ref="L37:Q37"/>
    <mergeCell ref="L40:Q40"/>
    <mergeCell ref="L38:Q38"/>
    <mergeCell ref="L39:Q39"/>
    <mergeCell ref="F25:L32"/>
    <mergeCell ref="B3:C3"/>
    <mergeCell ref="B8:C8"/>
    <mergeCell ref="B18:C18"/>
    <mergeCell ref="B24:C24"/>
    <mergeCell ref="F15:L15"/>
    <mergeCell ref="F16:L16"/>
    <mergeCell ref="F18:L18"/>
    <mergeCell ref="F19:L20"/>
    <mergeCell ref="F21:L21"/>
    <mergeCell ref="F10:L10"/>
    <mergeCell ref="F11:L11"/>
    <mergeCell ref="F12:L12"/>
    <mergeCell ref="F13:L13"/>
    <mergeCell ref="F14:L14"/>
  </mergeCells>
  <conditionalFormatting sqref="D22">
    <cfRule type="beginsWith" dxfId="3" priority="3" operator="beginsWith" text="OK">
      <formula>LEFT(D22,LEN("OK"))="OK"</formula>
    </cfRule>
    <cfRule type="containsText" dxfId="2" priority="4" operator="containsText" text="Nytt gjett">
      <formula>NOT(ISERROR(SEARCH("Nytt gjett",D22)))</formula>
    </cfRule>
  </conditionalFormatting>
  <conditionalFormatting sqref="E51">
    <cfRule type="beginsWith" dxfId="1" priority="1" operator="beginsWith" text="OK">
      <formula>LEFT(E51,LEN("OK"))="OK"</formula>
    </cfRule>
    <cfRule type="containsText" dxfId="0" priority="2" operator="containsText" text="Nytt gjett">
      <formula>NOT(ISERROR(SEARCH("Nytt gjett",E51)))</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0E047-3D9A-5C4D-A850-7528E13FDFC3}">
  <dimension ref="B1:L69"/>
  <sheetViews>
    <sheetView showGridLines="0" topLeftCell="A29" zoomScale="125" zoomScaleNormal="90" workbookViewId="0">
      <selection activeCell="X31" sqref="X31"/>
    </sheetView>
  </sheetViews>
  <sheetFormatPr baseColWidth="10" defaultRowHeight="16" x14ac:dyDescent="0.2"/>
  <cols>
    <col min="2" max="2" width="46" customWidth="1"/>
  </cols>
  <sheetData>
    <row r="1" spans="2:10" ht="24" x14ac:dyDescent="0.3">
      <c r="B1" s="72" t="s">
        <v>606</v>
      </c>
    </row>
    <row r="3" spans="2:10" ht="23" thickBot="1" x14ac:dyDescent="0.35">
      <c r="B3" s="164" t="s">
        <v>557</v>
      </c>
    </row>
    <row r="4" spans="2:10" x14ac:dyDescent="0.2">
      <c r="B4" s="258" t="s">
        <v>574</v>
      </c>
      <c r="C4" s="259"/>
      <c r="D4" s="259"/>
      <c r="E4" s="259"/>
      <c r="F4" s="259"/>
      <c r="G4" s="259"/>
      <c r="H4" s="259"/>
      <c r="I4" s="259"/>
      <c r="J4" s="260"/>
    </row>
    <row r="5" spans="2:10" x14ac:dyDescent="0.2">
      <c r="B5" s="261"/>
      <c r="C5" s="262"/>
      <c r="D5" s="262"/>
      <c r="E5" s="262"/>
      <c r="F5" s="262"/>
      <c r="G5" s="262"/>
      <c r="H5" s="262"/>
      <c r="I5" s="262"/>
      <c r="J5" s="263"/>
    </row>
    <row r="6" spans="2:10" ht="34" customHeight="1" thickBot="1" x14ac:dyDescent="0.25">
      <c r="B6" s="264"/>
      <c r="C6" s="265"/>
      <c r="D6" s="265"/>
      <c r="E6" s="265"/>
      <c r="F6" s="265"/>
      <c r="G6" s="265"/>
      <c r="H6" s="265"/>
      <c r="I6" s="265"/>
      <c r="J6" s="266"/>
    </row>
    <row r="7" spans="2:10" x14ac:dyDescent="0.2">
      <c r="B7" s="2"/>
    </row>
    <row r="8" spans="2:10" x14ac:dyDescent="0.2">
      <c r="B8" s="2" t="s">
        <v>78</v>
      </c>
      <c r="F8" t="s">
        <v>472</v>
      </c>
    </row>
    <row r="9" spans="2:10" x14ac:dyDescent="0.2">
      <c r="B9" s="257" t="s">
        <v>558</v>
      </c>
      <c r="C9" s="78">
        <v>100</v>
      </c>
      <c r="D9" s="78" t="s">
        <v>559</v>
      </c>
      <c r="F9" t="s">
        <v>599</v>
      </c>
    </row>
    <row r="10" spans="2:10" x14ac:dyDescent="0.2">
      <c r="B10" s="257"/>
      <c r="C10" s="78">
        <f>C9*((60*60)/1000)</f>
        <v>360</v>
      </c>
      <c r="D10" s="78" t="s">
        <v>571</v>
      </c>
    </row>
    <row r="11" spans="2:10" x14ac:dyDescent="0.2">
      <c r="B11" s="14" t="s">
        <v>562</v>
      </c>
      <c r="C11" s="14">
        <v>34</v>
      </c>
      <c r="D11" s="14" t="s">
        <v>563</v>
      </c>
      <c r="F11" t="s">
        <v>583</v>
      </c>
    </row>
    <row r="12" spans="2:10" x14ac:dyDescent="0.2">
      <c r="B12" s="14" t="s">
        <v>564</v>
      </c>
      <c r="C12" s="14">
        <v>40</v>
      </c>
      <c r="D12" s="14" t="s">
        <v>563</v>
      </c>
      <c r="F12" t="s">
        <v>583</v>
      </c>
    </row>
    <row r="13" spans="2:10" x14ac:dyDescent="0.2">
      <c r="B13" s="14" t="s">
        <v>565</v>
      </c>
      <c r="C13" s="14">
        <v>9.81</v>
      </c>
      <c r="D13" s="14" t="s">
        <v>566</v>
      </c>
    </row>
    <row r="14" spans="2:10" x14ac:dyDescent="0.2">
      <c r="B14" s="14" t="s">
        <v>586</v>
      </c>
      <c r="C14" s="14">
        <v>925</v>
      </c>
      <c r="D14" s="14" t="s">
        <v>44</v>
      </c>
    </row>
    <row r="18" spans="2:12" x14ac:dyDescent="0.2">
      <c r="B18" s="2"/>
    </row>
    <row r="19" spans="2:12" x14ac:dyDescent="0.2">
      <c r="C19" s="15" t="s">
        <v>56</v>
      </c>
      <c r="D19" s="15" t="s">
        <v>58</v>
      </c>
      <c r="E19" s="15" t="s">
        <v>14</v>
      </c>
      <c r="F19" s="15" t="s">
        <v>472</v>
      </c>
    </row>
    <row r="20" spans="2:12" ht="32" customHeight="1" x14ac:dyDescent="0.2">
      <c r="B20" s="14" t="s">
        <v>569</v>
      </c>
      <c r="C20" s="99">
        <f>Brønnparkkonfigurasjon_1!D32</f>
        <v>45</v>
      </c>
      <c r="D20" s="99">
        <f>Brønnparkkonfigurasjon_2!D32</f>
        <v>75</v>
      </c>
      <c r="E20" s="14" t="s">
        <v>44</v>
      </c>
      <c r="F20" s="218" t="s">
        <v>570</v>
      </c>
      <c r="G20" s="218"/>
      <c r="H20" s="218"/>
      <c r="I20" s="218"/>
      <c r="J20" s="218"/>
      <c r="K20" s="218"/>
      <c r="L20" s="218"/>
    </row>
    <row r="21" spans="2:12" ht="32" customHeight="1" x14ac:dyDescent="0.2">
      <c r="B21" s="156" t="s">
        <v>584</v>
      </c>
      <c r="C21" s="99">
        <v>10</v>
      </c>
      <c r="D21" s="99">
        <v>10</v>
      </c>
      <c r="E21" s="14" t="s">
        <v>44</v>
      </c>
      <c r="F21" s="218"/>
      <c r="G21" s="218"/>
      <c r="H21" s="218"/>
      <c r="I21" s="218"/>
      <c r="J21" s="218"/>
      <c r="K21" s="218"/>
      <c r="L21" s="218"/>
    </row>
    <row r="22" spans="2:12" x14ac:dyDescent="0.2">
      <c r="B22" s="14" t="s">
        <v>553</v>
      </c>
      <c r="C22" s="99">
        <v>2</v>
      </c>
      <c r="D22" s="99">
        <v>2</v>
      </c>
      <c r="E22" s="14"/>
      <c r="F22" t="s">
        <v>555</v>
      </c>
    </row>
    <row r="23" spans="2:12" ht="26" customHeight="1" x14ac:dyDescent="0.2">
      <c r="B23" s="21" t="s">
        <v>554</v>
      </c>
      <c r="C23" s="158">
        <f>(C20+C21)*C22</f>
        <v>110</v>
      </c>
      <c r="D23" s="158">
        <f>(D20+D21)*D22</f>
        <v>170</v>
      </c>
      <c r="E23" s="21"/>
    </row>
    <row r="24" spans="2:12" ht="26" customHeight="1" x14ac:dyDescent="0.2">
      <c r="B24" s="14" t="s">
        <v>560</v>
      </c>
      <c r="C24" s="14">
        <v>20</v>
      </c>
      <c r="D24" s="14">
        <v>2</v>
      </c>
      <c r="E24" s="14" t="s">
        <v>44</v>
      </c>
    </row>
    <row r="25" spans="2:12" ht="26" customHeight="1" x14ac:dyDescent="0.2">
      <c r="B25" s="14" t="s">
        <v>76</v>
      </c>
      <c r="C25" s="99">
        <f>Brønnparkkonfigurasjon_1!D25</f>
        <v>150</v>
      </c>
      <c r="D25" s="99">
        <f>Brønnparkkonfigurasjon_2!D25</f>
        <v>69</v>
      </c>
      <c r="E25" s="14" t="s">
        <v>44</v>
      </c>
      <c r="F25" t="s">
        <v>556</v>
      </c>
    </row>
    <row r="26" spans="2:12" ht="34" x14ac:dyDescent="0.2">
      <c r="B26" s="157" t="s">
        <v>578</v>
      </c>
      <c r="C26" s="79">
        <f>SUM(C23:C25)</f>
        <v>280</v>
      </c>
      <c r="D26" s="79">
        <f>SUM(D23:D25)</f>
        <v>241</v>
      </c>
      <c r="E26" s="14" t="s">
        <v>44</v>
      </c>
    </row>
    <row r="28" spans="2:12" ht="19" x14ac:dyDescent="0.25">
      <c r="B28" s="162" t="s">
        <v>575</v>
      </c>
    </row>
    <row r="29" spans="2:12" x14ac:dyDescent="0.2">
      <c r="B29" s="267" t="s">
        <v>590</v>
      </c>
      <c r="C29" s="267"/>
      <c r="D29" s="267"/>
      <c r="E29" s="267"/>
    </row>
    <row r="30" spans="2:12" x14ac:dyDescent="0.2">
      <c r="B30" s="14" t="s">
        <v>601</v>
      </c>
      <c r="C30" s="98">
        <f>$C$9/C62</f>
        <v>1.2345679012345678</v>
      </c>
      <c r="D30" s="98">
        <f>$C$9/D62</f>
        <v>0.52910052910052907</v>
      </c>
      <c r="E30" s="14" t="s">
        <v>559</v>
      </c>
      <c r="F30" t="s">
        <v>573</v>
      </c>
    </row>
    <row r="31" spans="2:12" x14ac:dyDescent="0.2">
      <c r="B31" s="14" t="s">
        <v>562</v>
      </c>
      <c r="C31" s="99">
        <f>$C$11</f>
        <v>34</v>
      </c>
      <c r="D31" s="99">
        <f>$C$11</f>
        <v>34</v>
      </c>
      <c r="E31" s="14" t="s">
        <v>563</v>
      </c>
    </row>
    <row r="32" spans="2:12" x14ac:dyDescent="0.2">
      <c r="B32" s="240" t="s">
        <v>581</v>
      </c>
      <c r="C32" s="240"/>
      <c r="D32" s="240"/>
      <c r="E32" s="240"/>
    </row>
    <row r="33" spans="2:6" x14ac:dyDescent="0.2">
      <c r="B33" s="14" t="s">
        <v>600</v>
      </c>
      <c r="C33" s="99"/>
      <c r="D33" s="99">
        <f>C9</f>
        <v>100</v>
      </c>
      <c r="E33" s="14" t="s">
        <v>559</v>
      </c>
    </row>
    <row r="34" spans="2:6" x14ac:dyDescent="0.2">
      <c r="B34" s="14" t="s">
        <v>615</v>
      </c>
      <c r="C34" s="99"/>
      <c r="D34" s="99">
        <v>278</v>
      </c>
      <c r="E34" s="14" t="s">
        <v>563</v>
      </c>
      <c r="F34" t="s">
        <v>614</v>
      </c>
    </row>
    <row r="35" spans="2:6" x14ac:dyDescent="0.2">
      <c r="C35" s="8"/>
      <c r="D35" s="8"/>
    </row>
    <row r="36" spans="2:6" ht="19" x14ac:dyDescent="0.25">
      <c r="B36" s="162" t="s">
        <v>576</v>
      </c>
      <c r="C36" s="7"/>
      <c r="D36" s="7"/>
    </row>
    <row r="37" spans="2:6" x14ac:dyDescent="0.2">
      <c r="B37" s="267" t="s">
        <v>580</v>
      </c>
      <c r="C37" s="267"/>
      <c r="D37" s="267"/>
      <c r="E37" s="267"/>
    </row>
    <row r="38" spans="2:6" x14ac:dyDescent="0.2">
      <c r="B38" s="14" t="s">
        <v>561</v>
      </c>
      <c r="C38" s="14">
        <v>4.5</v>
      </c>
      <c r="D38" s="14">
        <v>1.4</v>
      </c>
      <c r="E38" s="14" t="s">
        <v>593</v>
      </c>
      <c r="F38" t="s">
        <v>572</v>
      </c>
    </row>
    <row r="39" spans="2:6" x14ac:dyDescent="0.2">
      <c r="B39" s="14" t="s">
        <v>594</v>
      </c>
      <c r="C39" s="36">
        <f>C38*$C$13</f>
        <v>44.145000000000003</v>
      </c>
      <c r="D39" s="36">
        <f>D38*$C$13</f>
        <v>13.734</v>
      </c>
      <c r="E39" s="14" t="s">
        <v>588</v>
      </c>
      <c r="F39" t="s">
        <v>577</v>
      </c>
    </row>
    <row r="40" spans="2:6" x14ac:dyDescent="0.2">
      <c r="B40" s="159" t="s">
        <v>595</v>
      </c>
      <c r="C40" s="160">
        <f>C39*(C26/100)</f>
        <v>123.60599999999999</v>
      </c>
      <c r="D40" s="160">
        <f>D39*(D26/100)</f>
        <v>33.098939999999999</v>
      </c>
      <c r="E40" s="159" t="s">
        <v>566</v>
      </c>
      <c r="F40" t="s">
        <v>579</v>
      </c>
    </row>
    <row r="41" spans="2:6" x14ac:dyDescent="0.2">
      <c r="C41" s="8"/>
      <c r="D41" s="8"/>
    </row>
    <row r="42" spans="2:6" x14ac:dyDescent="0.2">
      <c r="B42" s="267" t="s">
        <v>581</v>
      </c>
      <c r="C42" s="267"/>
      <c r="D42" s="267"/>
      <c r="E42" s="267"/>
    </row>
    <row r="43" spans="2:6" x14ac:dyDescent="0.2">
      <c r="B43" s="14" t="s">
        <v>561</v>
      </c>
      <c r="C43" s="14"/>
      <c r="D43" s="14">
        <v>0.8</v>
      </c>
      <c r="E43" s="14"/>
      <c r="F43" t="s">
        <v>572</v>
      </c>
    </row>
    <row r="44" spans="2:6" x14ac:dyDescent="0.2">
      <c r="B44" s="14" t="s">
        <v>567</v>
      </c>
      <c r="C44" s="14"/>
      <c r="D44" s="36">
        <f>D43*$C$13</f>
        <v>7.8480000000000008</v>
      </c>
      <c r="E44" s="14" t="s">
        <v>588</v>
      </c>
    </row>
    <row r="45" spans="2:6" x14ac:dyDescent="0.2">
      <c r="B45" s="14" t="s">
        <v>582</v>
      </c>
      <c r="C45" s="14"/>
      <c r="D45" s="99">
        <f>C14*2</f>
        <v>1850</v>
      </c>
      <c r="E45" s="14"/>
      <c r="F45" t="s">
        <v>591</v>
      </c>
    </row>
    <row r="46" spans="2:6" x14ac:dyDescent="0.2">
      <c r="B46" s="159" t="s">
        <v>589</v>
      </c>
      <c r="C46" s="159"/>
      <c r="D46" s="160">
        <f>D44*D45/100</f>
        <v>145.18800000000002</v>
      </c>
      <c r="E46" s="159" t="s">
        <v>566</v>
      </c>
    </row>
    <row r="48" spans="2:6" ht="19" x14ac:dyDescent="0.25">
      <c r="B48" s="162" t="s">
        <v>592</v>
      </c>
      <c r="D48" s="8"/>
    </row>
    <row r="49" spans="2:7" x14ac:dyDescent="0.2">
      <c r="B49" s="78" t="s">
        <v>587</v>
      </c>
      <c r="C49" s="79">
        <f>C40+C46</f>
        <v>123.60599999999999</v>
      </c>
      <c r="D49" s="79">
        <f>D40+D46</f>
        <v>178.28694000000002</v>
      </c>
      <c r="E49" s="159" t="s">
        <v>566</v>
      </c>
    </row>
    <row r="50" spans="2:7" x14ac:dyDescent="0.2">
      <c r="B50" s="78" t="s">
        <v>585</v>
      </c>
      <c r="C50" s="78">
        <f>$C$9/1000</f>
        <v>0.1</v>
      </c>
      <c r="D50" s="78">
        <f>$C$9/1000</f>
        <v>0.1</v>
      </c>
      <c r="E50" s="159" t="s">
        <v>623</v>
      </c>
    </row>
    <row r="52" spans="2:7" x14ac:dyDescent="0.2">
      <c r="B52" s="78" t="s">
        <v>568</v>
      </c>
      <c r="C52" s="161">
        <f>C49*C50</f>
        <v>12.3606</v>
      </c>
      <c r="D52" s="161">
        <f>D49*D50</f>
        <v>17.828694000000002</v>
      </c>
      <c r="E52" s="159" t="s">
        <v>502</v>
      </c>
    </row>
    <row r="54" spans="2:7" x14ac:dyDescent="0.2">
      <c r="B54" s="78" t="s">
        <v>597</v>
      </c>
      <c r="C54" s="78">
        <v>17.18</v>
      </c>
      <c r="D54" s="180">
        <v>23.4</v>
      </c>
      <c r="E54" s="159" t="s">
        <v>502</v>
      </c>
    </row>
    <row r="59" spans="2:7" ht="24" x14ac:dyDescent="0.3">
      <c r="B59" s="165" t="s">
        <v>605</v>
      </c>
      <c r="C59" s="166"/>
      <c r="D59" s="166"/>
      <c r="E59" s="166"/>
      <c r="F59" s="166"/>
      <c r="G59" s="166"/>
    </row>
    <row r="61" spans="2:7" x14ac:dyDescent="0.2">
      <c r="B61" s="14"/>
      <c r="C61" s="21" t="s">
        <v>56</v>
      </c>
      <c r="D61" s="21" t="s">
        <v>58</v>
      </c>
      <c r="E61" s="21" t="s">
        <v>14</v>
      </c>
    </row>
    <row r="62" spans="2:7" x14ac:dyDescent="0.2">
      <c r="B62" s="62" t="s">
        <v>47</v>
      </c>
      <c r="C62" s="62">
        <f>Brønnparkkonfigurasjon_1!D26</f>
        <v>81</v>
      </c>
      <c r="D62" s="62">
        <f>Brønnparkkonfigurasjon_2!D26</f>
        <v>189</v>
      </c>
      <c r="E62" s="62"/>
    </row>
    <row r="63" spans="2:7" x14ac:dyDescent="0.2">
      <c r="B63" s="65"/>
      <c r="C63" s="65"/>
      <c r="D63" s="65"/>
      <c r="E63" s="65"/>
    </row>
    <row r="64" spans="2:7" x14ac:dyDescent="0.2">
      <c r="B64" s="37" t="s">
        <v>551</v>
      </c>
      <c r="C64" s="163">
        <f>Brønnparkkonfigurasjon_1!D31</f>
        <v>22.5</v>
      </c>
      <c r="D64" s="163">
        <f>Brønnparkkonfigurasjon_2!D31</f>
        <v>37.5</v>
      </c>
      <c r="E64" s="37" t="s">
        <v>44</v>
      </c>
      <c r="F64" t="s">
        <v>602</v>
      </c>
    </row>
    <row r="65" spans="2:6" x14ac:dyDescent="0.2">
      <c r="B65" s="14" t="s">
        <v>552</v>
      </c>
      <c r="C65" s="99">
        <v>10</v>
      </c>
      <c r="D65" s="99">
        <v>10</v>
      </c>
      <c r="E65" s="14" t="s">
        <v>44</v>
      </c>
      <c r="F65" t="s">
        <v>603</v>
      </c>
    </row>
    <row r="66" spans="2:6" x14ac:dyDescent="0.2">
      <c r="B66" s="14" t="s">
        <v>553</v>
      </c>
      <c r="C66" s="99">
        <v>2</v>
      </c>
      <c r="D66" s="99">
        <v>2</v>
      </c>
      <c r="E66" s="14"/>
    </row>
    <row r="67" spans="2:6" x14ac:dyDescent="0.2">
      <c r="B67" s="14" t="s">
        <v>554</v>
      </c>
      <c r="C67" s="99">
        <f>(C64+C65)*C66</f>
        <v>65</v>
      </c>
      <c r="D67" s="99">
        <f>(D64+D65)*D66</f>
        <v>95</v>
      </c>
      <c r="E67" s="14" t="s">
        <v>44</v>
      </c>
    </row>
    <row r="68" spans="2:6" x14ac:dyDescent="0.2">
      <c r="B68" s="14"/>
      <c r="C68" s="14"/>
      <c r="D68" s="14"/>
      <c r="E68" s="14"/>
    </row>
    <row r="69" spans="2:6" x14ac:dyDescent="0.2">
      <c r="B69" s="78" t="s">
        <v>604</v>
      </c>
      <c r="C69" s="78">
        <f>C67*C62</f>
        <v>5265</v>
      </c>
      <c r="D69" s="78">
        <f>D67*D62</f>
        <v>17955</v>
      </c>
      <c r="E69" s="78" t="s">
        <v>44</v>
      </c>
    </row>
  </sheetData>
  <mergeCells count="7">
    <mergeCell ref="F20:L21"/>
    <mergeCell ref="B9:B10"/>
    <mergeCell ref="B4:J6"/>
    <mergeCell ref="B37:E37"/>
    <mergeCell ref="B42:E42"/>
    <mergeCell ref="B29:E29"/>
    <mergeCell ref="B32:E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5</vt:i4>
      </vt:variant>
    </vt:vector>
  </HeadingPairs>
  <TitlesOfParts>
    <vt:vector size="5" baseType="lpstr">
      <vt:lpstr>Graddagstall, varmebhv, effekt</vt:lpstr>
      <vt:lpstr>Geologiske faktorer</vt:lpstr>
      <vt:lpstr>Brønnparkkonfigurasjon_1</vt:lpstr>
      <vt:lpstr>Brønnparkkonfigurasjon_2</vt:lpstr>
      <vt:lpstr>Sirkulasjonspumpe og rør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Lars Berggren</dc:creator>
  <cp:lastModifiedBy>Lars Berggren</cp:lastModifiedBy>
  <dcterms:created xsi:type="dcterms:W3CDTF">2025-02-12T15:51:46Z</dcterms:created>
  <dcterms:modified xsi:type="dcterms:W3CDTF">2025-05-15T00:17:06Z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484126-3486-41a9-802e-7f1e2277276c_Enabled">
    <vt:lpwstr>true</vt:lpwstr>
  </property>
  <property fmtid="{D5CDD505-2E9C-101B-9397-08002B2CF9AE}" pid="3" name="MSIP_Label_d0484126-3486-41a9-802e-7f1e2277276c_SetDate">
    <vt:lpwstr>2025-04-21T22:08:51Z</vt:lpwstr>
  </property>
  <property fmtid="{D5CDD505-2E9C-101B-9397-08002B2CF9AE}" pid="4" name="MSIP_Label_d0484126-3486-41a9-802e-7f1e2277276c_Method">
    <vt:lpwstr>Privileged</vt:lpwstr>
  </property>
  <property fmtid="{D5CDD505-2E9C-101B-9397-08002B2CF9AE}" pid="5" name="MSIP_Label_d0484126-3486-41a9-802e-7f1e2277276c_Name">
    <vt:lpwstr>d0484126-3486-41a9-802e-7f1e2277276c</vt:lpwstr>
  </property>
  <property fmtid="{D5CDD505-2E9C-101B-9397-08002B2CF9AE}" pid="6" name="MSIP_Label_d0484126-3486-41a9-802e-7f1e2277276c_SiteId">
    <vt:lpwstr>eec01f8e-737f-43e3-9ed5-f8a59913bd82</vt:lpwstr>
  </property>
  <property fmtid="{D5CDD505-2E9C-101B-9397-08002B2CF9AE}" pid="7" name="MSIP_Label_d0484126-3486-41a9-802e-7f1e2277276c_ActionId">
    <vt:lpwstr>f13b8a43-f1ba-4c96-a6c6-6761aa44b2dd</vt:lpwstr>
  </property>
  <property fmtid="{D5CDD505-2E9C-101B-9397-08002B2CF9AE}" pid="8" name="MSIP_Label_d0484126-3486-41a9-802e-7f1e2277276c_ContentBits">
    <vt:lpwstr>0</vt:lpwstr>
  </property>
  <property fmtid="{D5CDD505-2E9C-101B-9397-08002B2CF9AE}" pid="9" name="MSIP_Label_d0484126-3486-41a9-802e-7f1e2277276c_Tag">
    <vt:lpwstr>50, 0, 1, 1</vt:lpwstr>
  </property>
</Properties>
</file>