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07_OSXXXX_ARR_DARE-e\01_GESTAO\"/>
    </mc:Choice>
  </mc:AlternateContent>
  <bookViews>
    <workbookView xWindow="0" yWindow="0" windowWidth="2049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Dados'!$B$1:$N$73</definedName>
    <definedName name="_xlnm.Print_Area" localSheetId="3">'Funções de Transações'!$A$1:$N$121</definedName>
    <definedName name="_xlnm.Print_Area" localSheetId="0">Identificação!$A$1:$D$40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71027"/>
</workbook>
</file>

<file path=xl/calcChain.xml><?xml version="1.0" encoding="utf-8"?>
<calcChain xmlns="http://schemas.openxmlformats.org/spreadsheetml/2006/main">
  <c r="D4" i="11" l="1"/>
  <c r="D5" i="11"/>
  <c r="I4" i="4" l="1"/>
  <c r="L4" i="4" s="1"/>
  <c r="J4" i="4"/>
  <c r="S4" i="4" s="1"/>
  <c r="K4" i="4"/>
  <c r="T4" i="4" s="1"/>
  <c r="I8" i="4"/>
  <c r="J8" i="4"/>
  <c r="S8" i="4" s="1"/>
  <c r="K8" i="4"/>
  <c r="I9" i="4"/>
  <c r="R9" i="4" s="1"/>
  <c r="J9" i="4"/>
  <c r="S9" i="4" s="1"/>
  <c r="K9" i="4"/>
  <c r="I10" i="4"/>
  <c r="J10" i="4"/>
  <c r="S10" i="4" s="1"/>
  <c r="K10" i="4"/>
  <c r="T10" i="4" s="1"/>
  <c r="B2" i="11"/>
  <c r="I4" i="9"/>
  <c r="O4" i="9" s="1"/>
  <c r="J4" i="9"/>
  <c r="X4" i="9" s="1"/>
  <c r="K4" i="9"/>
  <c r="Q4" i="9" s="1"/>
  <c r="I5" i="9"/>
  <c r="W5" i="9" s="1"/>
  <c r="J5" i="9"/>
  <c r="X5" i="9" s="1"/>
  <c r="K5" i="9"/>
  <c r="Y5" i="9" s="1"/>
  <c r="I6" i="9"/>
  <c r="O6" i="9" s="1"/>
  <c r="J6" i="9"/>
  <c r="X6" i="9" s="1"/>
  <c r="K6" i="9"/>
  <c r="Q6" i="9" s="1"/>
  <c r="I12" i="9"/>
  <c r="W12" i="9" s="1"/>
  <c r="I13" i="9"/>
  <c r="I14" i="9"/>
  <c r="I15" i="9"/>
  <c r="I16" i="9"/>
  <c r="L16" i="9" s="1"/>
  <c r="M16" i="9" s="1"/>
  <c r="I17" i="9"/>
  <c r="I18" i="9"/>
  <c r="I19" i="9"/>
  <c r="L19" i="9" s="1"/>
  <c r="M19" i="9" s="1"/>
  <c r="I20" i="9"/>
  <c r="L20" i="9" s="1"/>
  <c r="M20" i="9" s="1"/>
  <c r="I21" i="9"/>
  <c r="I22" i="9"/>
  <c r="I23" i="9"/>
  <c r="W23" i="9" s="1"/>
  <c r="I24" i="9"/>
  <c r="W24" i="9" s="1"/>
  <c r="I25" i="9"/>
  <c r="W25" i="9" s="1"/>
  <c r="I26" i="9"/>
  <c r="W26" i="9" s="1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I50" i="9"/>
  <c r="W50" i="9" s="1"/>
  <c r="I51" i="9"/>
  <c r="W51" i="9" s="1"/>
  <c r="I52" i="9"/>
  <c r="W52" i="9" s="1"/>
  <c r="I53" i="9"/>
  <c r="W53" i="9" s="1"/>
  <c r="I54" i="9"/>
  <c r="W54" i="9" s="1"/>
  <c r="I55" i="9"/>
  <c r="W55" i="9" s="1"/>
  <c r="I56" i="9"/>
  <c r="I57" i="9"/>
  <c r="W57" i="9" s="1"/>
  <c r="I58" i="9"/>
  <c r="W58" i="9" s="1"/>
  <c r="I59" i="9"/>
  <c r="W59" i="9" s="1"/>
  <c r="I60" i="9"/>
  <c r="W60" i="9" s="1"/>
  <c r="I61" i="9"/>
  <c r="W61" i="9" s="1"/>
  <c r="I62" i="9"/>
  <c r="W62" i="9" s="1"/>
  <c r="L62" i="9"/>
  <c r="M62" i="9"/>
  <c r="I63" i="9"/>
  <c r="W63" i="9" s="1"/>
  <c r="I64" i="9"/>
  <c r="W64" i="9" s="1"/>
  <c r="I65" i="9"/>
  <c r="W65" i="9" s="1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W83" i="9" s="1"/>
  <c r="I84" i="9"/>
  <c r="I85" i="9"/>
  <c r="I86" i="9"/>
  <c r="W86" i="9" s="1"/>
  <c r="I87" i="9"/>
  <c r="I88" i="9"/>
  <c r="W88" i="9" s="1"/>
  <c r="I89" i="9"/>
  <c r="W89" i="9" s="1"/>
  <c r="I90" i="9"/>
  <c r="W90" i="9" s="1"/>
  <c r="L90" i="9"/>
  <c r="M90" i="9"/>
  <c r="I91" i="9"/>
  <c r="W91" i="9" s="1"/>
  <c r="I92" i="9"/>
  <c r="W92" i="9" s="1"/>
  <c r="I93" i="9"/>
  <c r="W93" i="9" s="1"/>
  <c r="I94" i="9"/>
  <c r="W94" i="9" s="1"/>
  <c r="I95" i="9"/>
  <c r="W95" i="9" s="1"/>
  <c r="I96" i="9"/>
  <c r="W96" i="9" s="1"/>
  <c r="I97" i="9"/>
  <c r="W97" i="9" s="1"/>
  <c r="J12" i="9"/>
  <c r="X12" i="9" s="1"/>
  <c r="J13" i="9"/>
  <c r="J14" i="9"/>
  <c r="J15" i="9"/>
  <c r="J16" i="9"/>
  <c r="J17" i="9"/>
  <c r="J18" i="9"/>
  <c r="J19" i="9"/>
  <c r="J20" i="9"/>
  <c r="J21" i="9"/>
  <c r="J22" i="9"/>
  <c r="J23" i="9"/>
  <c r="X23" i="9" s="1"/>
  <c r="J24" i="9"/>
  <c r="X24" i="9" s="1"/>
  <c r="J25" i="9"/>
  <c r="X25" i="9" s="1"/>
  <c r="J26" i="9"/>
  <c r="X26" i="9" s="1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X84" i="9" s="1"/>
  <c r="J85" i="9"/>
  <c r="J86" i="9"/>
  <c r="X86" i="9" s="1"/>
  <c r="J87" i="9"/>
  <c r="J88" i="9"/>
  <c r="X88" i="9" s="1"/>
  <c r="J89" i="9"/>
  <c r="X89" i="9" s="1"/>
  <c r="J90" i="9"/>
  <c r="X90" i="9" s="1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J97" i="9"/>
  <c r="X97" i="9" s="1"/>
  <c r="L97" i="9"/>
  <c r="M97" i="9"/>
  <c r="J98" i="9"/>
  <c r="X98" i="9" s="1"/>
  <c r="J99" i="9"/>
  <c r="X99" i="9" s="1"/>
  <c r="J100" i="9"/>
  <c r="X100" i="9" s="1"/>
  <c r="J101" i="9"/>
  <c r="X101" i="9" s="1"/>
  <c r="J102" i="9"/>
  <c r="X102" i="9" s="1"/>
  <c r="J103" i="9"/>
  <c r="X103" i="9" s="1"/>
  <c r="J104" i="9"/>
  <c r="X104" i="9" s="1"/>
  <c r="J105" i="9"/>
  <c r="X105" i="9" s="1"/>
  <c r="J106" i="9"/>
  <c r="X106" i="9" s="1"/>
  <c r="K12" i="9"/>
  <c r="Y12" i="9" s="1"/>
  <c r="K13" i="9"/>
  <c r="K14" i="9"/>
  <c r="K15" i="9"/>
  <c r="K16" i="9"/>
  <c r="K17" i="9"/>
  <c r="K18" i="9"/>
  <c r="K19" i="9"/>
  <c r="K20" i="9"/>
  <c r="K21" i="9"/>
  <c r="K22" i="9"/>
  <c r="K23" i="9"/>
  <c r="Y23" i="9" s="1"/>
  <c r="K24" i="9"/>
  <c r="Y24" i="9" s="1"/>
  <c r="K25" i="9"/>
  <c r="Y25" i="9" s="1"/>
  <c r="K26" i="9"/>
  <c r="Y26" i="9" s="1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K46" i="9"/>
  <c r="Y46" i="9" s="1"/>
  <c r="L85" i="9"/>
  <c r="L87" i="9"/>
  <c r="M87" i="9"/>
  <c r="L89" i="9"/>
  <c r="M85" i="9"/>
  <c r="M89" i="9"/>
  <c r="B5" i="11"/>
  <c r="B4" i="11"/>
  <c r="D6" i="11"/>
  <c r="B6" i="11"/>
  <c r="B3" i="11"/>
  <c r="M111" i="9"/>
  <c r="M112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L78" i="9"/>
  <c r="M78" i="9"/>
  <c r="L111" i="9"/>
  <c r="L112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K7" i="9"/>
  <c r="Y7" i="9" s="1"/>
  <c r="K8" i="9"/>
  <c r="Y8" i="9" s="1"/>
  <c r="K9" i="9"/>
  <c r="Y9" i="9" s="1"/>
  <c r="K10" i="9"/>
  <c r="Y10" i="9" s="1"/>
  <c r="K11" i="9"/>
  <c r="Y11" i="9" s="1"/>
  <c r="K47" i="9"/>
  <c r="Y47" i="9" s="1"/>
  <c r="K48" i="9"/>
  <c r="Y48" i="9" s="1"/>
  <c r="K49" i="9"/>
  <c r="Y49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Y66" i="9" s="1"/>
  <c r="K67" i="9"/>
  <c r="L67" i="9"/>
  <c r="M67" i="9"/>
  <c r="K68" i="9"/>
  <c r="Y68" i="9" s="1"/>
  <c r="K69" i="9"/>
  <c r="Y69" i="9" s="1"/>
  <c r="K70" i="9"/>
  <c r="Y70" i="9" s="1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4" i="9"/>
  <c r="Y84" i="9" s="1"/>
  <c r="K86" i="9"/>
  <c r="Y86" i="9" s="1"/>
  <c r="K88" i="9"/>
  <c r="Y88" i="9" s="1"/>
  <c r="K89" i="9"/>
  <c r="Y89" i="9" s="1"/>
  <c r="K90" i="9"/>
  <c r="Y90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K949" i="9"/>
  <c r="Y949" i="9" s="1"/>
  <c r="J7" i="9"/>
  <c r="X7" i="9" s="1"/>
  <c r="J8" i="9"/>
  <c r="X8" i="9" s="1"/>
  <c r="J9" i="9"/>
  <c r="X9" i="9" s="1"/>
  <c r="J10" i="9"/>
  <c r="X10" i="9" s="1"/>
  <c r="J11" i="9"/>
  <c r="X11" i="9" s="1"/>
  <c r="J107" i="9"/>
  <c r="X107" i="9" s="1"/>
  <c r="J108" i="9"/>
  <c r="X108" i="9" s="1"/>
  <c r="J109" i="9"/>
  <c r="X109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J949" i="9"/>
  <c r="X949" i="9" s="1"/>
  <c r="I7" i="9"/>
  <c r="W7" i="9" s="1"/>
  <c r="I8" i="9"/>
  <c r="W8" i="9" s="1"/>
  <c r="I9" i="9"/>
  <c r="W9" i="9" s="1"/>
  <c r="I10" i="9"/>
  <c r="W10" i="9" s="1"/>
  <c r="I11" i="9"/>
  <c r="W11" i="9" s="1"/>
  <c r="I98" i="9"/>
  <c r="W98" i="9" s="1"/>
  <c r="I99" i="9"/>
  <c r="W99" i="9" s="1"/>
  <c r="L99" i="9"/>
  <c r="M99" i="9"/>
  <c r="I100" i="9"/>
  <c r="W100" i="9" s="1"/>
  <c r="L100" i="9"/>
  <c r="M100" i="9"/>
  <c r="I101" i="9"/>
  <c r="W101" i="9" s="1"/>
  <c r="I102" i="9"/>
  <c r="W102" i="9" s="1"/>
  <c r="I103" i="9"/>
  <c r="W103" i="9" s="1"/>
  <c r="I104" i="9"/>
  <c r="W104" i="9" s="1"/>
  <c r="L104" i="9"/>
  <c r="M104" i="9"/>
  <c r="I105" i="9"/>
  <c r="W105" i="9" s="1"/>
  <c r="I106" i="9"/>
  <c r="W106" i="9" s="1"/>
  <c r="I107" i="9"/>
  <c r="W107" i="9" s="1"/>
  <c r="I108" i="9"/>
  <c r="W108" i="9" s="1"/>
  <c r="I109" i="9"/>
  <c r="W109" i="9" s="1"/>
  <c r="I110" i="9"/>
  <c r="W110" i="9" s="1"/>
  <c r="I111" i="9"/>
  <c r="W111" i="9" s="1"/>
  <c r="I112" i="9"/>
  <c r="W112" i="9" s="1"/>
  <c r="I113" i="9"/>
  <c r="W113" i="9" s="1"/>
  <c r="L113" i="9"/>
  <c r="M113" i="9"/>
  <c r="I114" i="9"/>
  <c r="W114" i="9" s="1"/>
  <c r="I115" i="9"/>
  <c r="W115" i="9" s="1"/>
  <c r="I116" i="9"/>
  <c r="W116" i="9" s="1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I949" i="9"/>
  <c r="W949" i="9" s="1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K23" i="4"/>
  <c r="T23" i="4" s="1"/>
  <c r="K24" i="4"/>
  <c r="T24" i="4" s="1"/>
  <c r="K25" i="4"/>
  <c r="T25" i="4" s="1"/>
  <c r="K26" i="4"/>
  <c r="T26" i="4" s="1"/>
  <c r="K27" i="4"/>
  <c r="T27" i="4" s="1"/>
  <c r="K28" i="4"/>
  <c r="T28" i="4" s="1"/>
  <c r="K29" i="4"/>
  <c r="T29" i="4" s="1"/>
  <c r="K30" i="4"/>
  <c r="T30" i="4" s="1"/>
  <c r="K31" i="4"/>
  <c r="T31" i="4" s="1"/>
  <c r="K32" i="4"/>
  <c r="T32" i="4" s="1"/>
  <c r="K33" i="4"/>
  <c r="T33" i="4" s="1"/>
  <c r="K34" i="4"/>
  <c r="T34" i="4" s="1"/>
  <c r="K35" i="4"/>
  <c r="T35" i="4" s="1"/>
  <c r="K36" i="4"/>
  <c r="T36" i="4" s="1"/>
  <c r="K37" i="4"/>
  <c r="T37" i="4" s="1"/>
  <c r="K38" i="4"/>
  <c r="T38" i="4" s="1"/>
  <c r="K39" i="4"/>
  <c r="T39" i="4" s="1"/>
  <c r="K40" i="4"/>
  <c r="T40" i="4" s="1"/>
  <c r="K41" i="4"/>
  <c r="T41" i="4" s="1"/>
  <c r="K42" i="4"/>
  <c r="T42" i="4" s="1"/>
  <c r="K43" i="4"/>
  <c r="T43" i="4" s="1"/>
  <c r="K44" i="4"/>
  <c r="T44" i="4" s="1"/>
  <c r="K45" i="4"/>
  <c r="T45" i="4" s="1"/>
  <c r="K46" i="4"/>
  <c r="T46" i="4" s="1"/>
  <c r="K47" i="4"/>
  <c r="T47" i="4" s="1"/>
  <c r="K48" i="4"/>
  <c r="T48" i="4" s="1"/>
  <c r="K49" i="4"/>
  <c r="T49" i="4" s="1"/>
  <c r="K50" i="4"/>
  <c r="T50" i="4" s="1"/>
  <c r="K51" i="4"/>
  <c r="T51" i="4" s="1"/>
  <c r="K52" i="4"/>
  <c r="T52" i="4" s="1"/>
  <c r="K53" i="4"/>
  <c r="T53" i="4" s="1"/>
  <c r="K54" i="4"/>
  <c r="T54" i="4" s="1"/>
  <c r="K55" i="4"/>
  <c r="T55" i="4" s="1"/>
  <c r="K56" i="4"/>
  <c r="T56" i="4" s="1"/>
  <c r="K57" i="4"/>
  <c r="T57" i="4" s="1"/>
  <c r="K58" i="4"/>
  <c r="T58" i="4" s="1"/>
  <c r="K59" i="4"/>
  <c r="T59" i="4" s="1"/>
  <c r="K60" i="4"/>
  <c r="T60" i="4" s="1"/>
  <c r="K61" i="4"/>
  <c r="T61" i="4" s="1"/>
  <c r="K62" i="4"/>
  <c r="T62" i="4" s="1"/>
  <c r="K63" i="4"/>
  <c r="T63" i="4" s="1"/>
  <c r="K64" i="4"/>
  <c r="T64" i="4" s="1"/>
  <c r="K65" i="4"/>
  <c r="T65" i="4" s="1"/>
  <c r="K66" i="4"/>
  <c r="T66" i="4" s="1"/>
  <c r="K67" i="4"/>
  <c r="T67" i="4" s="1"/>
  <c r="K68" i="4"/>
  <c r="T68" i="4" s="1"/>
  <c r="K69" i="4"/>
  <c r="T69" i="4" s="1"/>
  <c r="K70" i="4"/>
  <c r="T70" i="4" s="1"/>
  <c r="K71" i="4"/>
  <c r="T71" i="4" s="1"/>
  <c r="K72" i="4"/>
  <c r="T72" i="4" s="1"/>
  <c r="K73" i="4"/>
  <c r="T73" i="4" s="1"/>
  <c r="K74" i="4"/>
  <c r="T74" i="4" s="1"/>
  <c r="K75" i="4"/>
  <c r="T75" i="4" s="1"/>
  <c r="K76" i="4"/>
  <c r="T76" i="4" s="1"/>
  <c r="K77" i="4"/>
  <c r="K78" i="4"/>
  <c r="T78" i="4" s="1"/>
  <c r="K79" i="4"/>
  <c r="T79" i="4" s="1"/>
  <c r="K80" i="4"/>
  <c r="T80" i="4" s="1"/>
  <c r="K81" i="4"/>
  <c r="T81" i="4" s="1"/>
  <c r="K82" i="4"/>
  <c r="T82" i="4" s="1"/>
  <c r="K83" i="4"/>
  <c r="T83" i="4" s="1"/>
  <c r="K84" i="4"/>
  <c r="T84" i="4" s="1"/>
  <c r="K85" i="4"/>
  <c r="T85" i="4" s="1"/>
  <c r="K86" i="4"/>
  <c r="T86" i="4" s="1"/>
  <c r="K87" i="4"/>
  <c r="T87" i="4" s="1"/>
  <c r="K88" i="4"/>
  <c r="T88" i="4" s="1"/>
  <c r="K89" i="4"/>
  <c r="T89" i="4" s="1"/>
  <c r="K90" i="4"/>
  <c r="T90" i="4" s="1"/>
  <c r="K91" i="4"/>
  <c r="T91" i="4" s="1"/>
  <c r="K92" i="4"/>
  <c r="T92" i="4" s="1"/>
  <c r="K93" i="4"/>
  <c r="T93" i="4" s="1"/>
  <c r="K94" i="4"/>
  <c r="T94" i="4" s="1"/>
  <c r="K95" i="4"/>
  <c r="T95" i="4" s="1"/>
  <c r="K96" i="4"/>
  <c r="T96" i="4" s="1"/>
  <c r="K97" i="4"/>
  <c r="T97" i="4" s="1"/>
  <c r="K98" i="4"/>
  <c r="T98" i="4" s="1"/>
  <c r="K99" i="4"/>
  <c r="T99" i="4" s="1"/>
  <c r="K100" i="4"/>
  <c r="T100" i="4" s="1"/>
  <c r="K101" i="4"/>
  <c r="T101" i="4" s="1"/>
  <c r="K102" i="4"/>
  <c r="T102" i="4" s="1"/>
  <c r="K103" i="4"/>
  <c r="T103" i="4" s="1"/>
  <c r="K104" i="4"/>
  <c r="T104" i="4" s="1"/>
  <c r="K105" i="4"/>
  <c r="T105" i="4" s="1"/>
  <c r="K106" i="4"/>
  <c r="T106" i="4" s="1"/>
  <c r="K107" i="4"/>
  <c r="T107" i="4" s="1"/>
  <c r="K108" i="4"/>
  <c r="T108" i="4" s="1"/>
  <c r="K109" i="4"/>
  <c r="T109" i="4" s="1"/>
  <c r="K110" i="4"/>
  <c r="T110" i="4" s="1"/>
  <c r="K111" i="4"/>
  <c r="T111" i="4" s="1"/>
  <c r="K112" i="4"/>
  <c r="T112" i="4" s="1"/>
  <c r="K113" i="4"/>
  <c r="T113" i="4" s="1"/>
  <c r="K114" i="4"/>
  <c r="T114" i="4" s="1"/>
  <c r="K115" i="4"/>
  <c r="T115" i="4" s="1"/>
  <c r="K116" i="4"/>
  <c r="T116" i="4" s="1"/>
  <c r="K117" i="4"/>
  <c r="T117" i="4" s="1"/>
  <c r="K118" i="4"/>
  <c r="T118" i="4" s="1"/>
  <c r="K119" i="4"/>
  <c r="T119" i="4" s="1"/>
  <c r="K120" i="4"/>
  <c r="T120" i="4" s="1"/>
  <c r="K121" i="4"/>
  <c r="T121" i="4" s="1"/>
  <c r="K122" i="4"/>
  <c r="T122" i="4" s="1"/>
  <c r="K123" i="4"/>
  <c r="T123" i="4" s="1"/>
  <c r="K124" i="4"/>
  <c r="T124" i="4" s="1"/>
  <c r="K125" i="4"/>
  <c r="T125" i="4" s="1"/>
  <c r="K126" i="4"/>
  <c r="T126" i="4" s="1"/>
  <c r="K127" i="4"/>
  <c r="T127" i="4" s="1"/>
  <c r="K128" i="4"/>
  <c r="T128" i="4" s="1"/>
  <c r="K129" i="4"/>
  <c r="T129" i="4" s="1"/>
  <c r="K130" i="4"/>
  <c r="T130" i="4" s="1"/>
  <c r="K131" i="4"/>
  <c r="T131" i="4" s="1"/>
  <c r="K132" i="4"/>
  <c r="T132" i="4" s="1"/>
  <c r="K133" i="4"/>
  <c r="T133" i="4" s="1"/>
  <c r="K134" i="4"/>
  <c r="T134" i="4" s="1"/>
  <c r="K135" i="4"/>
  <c r="T135" i="4" s="1"/>
  <c r="K136" i="4"/>
  <c r="T136" i="4" s="1"/>
  <c r="K137" i="4"/>
  <c r="T137" i="4" s="1"/>
  <c r="K138" i="4"/>
  <c r="T138" i="4" s="1"/>
  <c r="K139" i="4"/>
  <c r="T139" i="4" s="1"/>
  <c r="K140" i="4"/>
  <c r="T140" i="4" s="1"/>
  <c r="K141" i="4"/>
  <c r="T141" i="4" s="1"/>
  <c r="K142" i="4"/>
  <c r="T142" i="4" s="1"/>
  <c r="K143" i="4"/>
  <c r="T143" i="4" s="1"/>
  <c r="K144" i="4"/>
  <c r="T144" i="4" s="1"/>
  <c r="K145" i="4"/>
  <c r="T145" i="4" s="1"/>
  <c r="K146" i="4"/>
  <c r="T146" i="4" s="1"/>
  <c r="K147" i="4"/>
  <c r="T147" i="4" s="1"/>
  <c r="K148" i="4"/>
  <c r="T148" i="4" s="1"/>
  <c r="K149" i="4"/>
  <c r="T149" i="4" s="1"/>
  <c r="K150" i="4"/>
  <c r="T150" i="4" s="1"/>
  <c r="K151" i="4"/>
  <c r="T151" i="4" s="1"/>
  <c r="K152" i="4"/>
  <c r="T152" i="4" s="1"/>
  <c r="K153" i="4"/>
  <c r="T153" i="4" s="1"/>
  <c r="K154" i="4"/>
  <c r="T154" i="4" s="1"/>
  <c r="K155" i="4"/>
  <c r="T155" i="4" s="1"/>
  <c r="K156" i="4"/>
  <c r="T156" i="4" s="1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/>
  <c r="J59" i="4"/>
  <c r="S59" i="4" s="1"/>
  <c r="J60" i="4"/>
  <c r="S60" i="4" s="1"/>
  <c r="J61" i="4"/>
  <c r="S61" i="4" s="1"/>
  <c r="J62" i="4"/>
  <c r="S62" i="4" s="1"/>
  <c r="J63" i="4"/>
  <c r="S63" i="4" s="1"/>
  <c r="J64" i="4"/>
  <c r="S64" i="4" s="1"/>
  <c r="J65" i="4"/>
  <c r="S65" i="4" s="1"/>
  <c r="J66" i="4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S132" i="4" s="1"/>
  <c r="J133" i="4"/>
  <c r="S133" i="4" s="1"/>
  <c r="J134" i="4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J155" i="4"/>
  <c r="S155" i="4" s="1"/>
  <c r="J156" i="4"/>
  <c r="S156" i="4" s="1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I23" i="4"/>
  <c r="R23" i="4" s="1"/>
  <c r="I24" i="4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R55" i="4" s="1"/>
  <c r="I56" i="4"/>
  <c r="R56" i="4" s="1"/>
  <c r="I57" i="4"/>
  <c r="I58" i="4"/>
  <c r="R58" i="4" s="1"/>
  <c r="I59" i="4"/>
  <c r="R59" i="4" s="1"/>
  <c r="I60" i="4"/>
  <c r="R60" i="4" s="1"/>
  <c r="I61" i="4"/>
  <c r="R61" i="4" s="1"/>
  <c r="I62" i="4"/>
  <c r="R62" i="4" s="1"/>
  <c r="I63" i="4"/>
  <c r="R63" i="4" s="1"/>
  <c r="I64" i="4"/>
  <c r="I65" i="4"/>
  <c r="R65" i="4" s="1"/>
  <c r="I66" i="4"/>
  <c r="R66" i="4" s="1"/>
  <c r="I67" i="4"/>
  <c r="I68" i="4"/>
  <c r="R68" i="4" s="1"/>
  <c r="I69" i="4"/>
  <c r="R69" i="4" s="1"/>
  <c r="I70" i="4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R109" i="4" s="1"/>
  <c r="I110" i="4"/>
  <c r="R110" i="4" s="1"/>
  <c r="I111" i="4"/>
  <c r="I112" i="4"/>
  <c r="R112" i="4" s="1"/>
  <c r="I113" i="4"/>
  <c r="R113" i="4" s="1"/>
  <c r="I114" i="4"/>
  <c r="I115" i="4"/>
  <c r="R115" i="4" s="1"/>
  <c r="I116" i="4"/>
  <c r="L116" i="4"/>
  <c r="I117" i="4"/>
  <c r="L117" i="4" s="1"/>
  <c r="I118" i="4"/>
  <c r="R118" i="4" s="1"/>
  <c r="I119" i="4"/>
  <c r="R119" i="4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R133" i="4" s="1"/>
  <c r="I134" i="4"/>
  <c r="R134" i="4" s="1"/>
  <c r="I135" i="4"/>
  <c r="R135" i="4" s="1"/>
  <c r="I136" i="4"/>
  <c r="R136" i="4" s="1"/>
  <c r="I137" i="4"/>
  <c r="R137" i="4" s="1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I155" i="4"/>
  <c r="R155" i="4" s="1"/>
  <c r="I156" i="4"/>
  <c r="R156" i="4" s="1"/>
  <c r="R157" i="4"/>
  <c r="R158" i="4"/>
  <c r="R160" i="4"/>
  <c r="R161" i="4"/>
  <c r="R162" i="4"/>
  <c r="R164" i="4"/>
  <c r="R165" i="4"/>
  <c r="R166" i="4"/>
  <c r="R168" i="4"/>
  <c r="R169" i="4"/>
  <c r="R170" i="4"/>
  <c r="R172" i="4"/>
  <c r="R173" i="4"/>
  <c r="R174" i="4"/>
  <c r="R176" i="4"/>
  <c r="R177" i="4"/>
  <c r="R178" i="4"/>
  <c r="R180" i="4"/>
  <c r="R181" i="4"/>
  <c r="R182" i="4"/>
  <c r="R184" i="4"/>
  <c r="R185" i="4"/>
  <c r="R186" i="4"/>
  <c r="R188" i="4"/>
  <c r="R189" i="4"/>
  <c r="R190" i="4"/>
  <c r="R192" i="4"/>
  <c r="R193" i="4"/>
  <c r="R194" i="4"/>
  <c r="R196" i="4"/>
  <c r="R197" i="4"/>
  <c r="R198" i="4"/>
  <c r="R200" i="4"/>
  <c r="R201" i="4"/>
  <c r="R202" i="4"/>
  <c r="R204" i="4"/>
  <c r="R205" i="4"/>
  <c r="R206" i="4"/>
  <c r="R208" i="4"/>
  <c r="R209" i="4"/>
  <c r="R210" i="4"/>
  <c r="R212" i="4"/>
  <c r="R213" i="4"/>
  <c r="R214" i="4"/>
  <c r="R216" i="4"/>
  <c r="R217" i="4"/>
  <c r="R218" i="4"/>
  <c r="R220" i="4"/>
  <c r="R221" i="4"/>
  <c r="R222" i="4"/>
  <c r="R224" i="4"/>
  <c r="R225" i="4"/>
  <c r="R226" i="4"/>
  <c r="R228" i="4"/>
  <c r="R229" i="4"/>
  <c r="R230" i="4"/>
  <c r="R232" i="4"/>
  <c r="R233" i="4"/>
  <c r="R234" i="4"/>
  <c r="R236" i="4"/>
  <c r="R237" i="4"/>
  <c r="R238" i="4"/>
  <c r="R240" i="4"/>
  <c r="R241" i="4"/>
  <c r="R242" i="4"/>
  <c r="R244" i="4"/>
  <c r="R245" i="4"/>
  <c r="R246" i="4"/>
  <c r="R248" i="4"/>
  <c r="R249" i="4"/>
  <c r="R250" i="4"/>
  <c r="R252" i="4"/>
  <c r="R253" i="4"/>
  <c r="R254" i="4"/>
  <c r="R256" i="4"/>
  <c r="R257" i="4"/>
  <c r="R258" i="4"/>
  <c r="R260" i="4"/>
  <c r="R261" i="4"/>
  <c r="R262" i="4"/>
  <c r="R264" i="4"/>
  <c r="R265" i="4"/>
  <c r="R266" i="4"/>
  <c r="R268" i="4"/>
  <c r="R269" i="4"/>
  <c r="R270" i="4"/>
  <c r="R272" i="4"/>
  <c r="R273" i="4"/>
  <c r="R274" i="4"/>
  <c r="R276" i="4"/>
  <c r="R277" i="4"/>
  <c r="R278" i="4"/>
  <c r="R280" i="4"/>
  <c r="R281" i="4"/>
  <c r="R282" i="4"/>
  <c r="R284" i="4"/>
  <c r="R285" i="4"/>
  <c r="R286" i="4"/>
  <c r="M19" i="4"/>
  <c r="M20" i="4"/>
  <c r="M21" i="4"/>
  <c r="M22" i="4"/>
  <c r="T8" i="4"/>
  <c r="T9" i="4"/>
  <c r="K11" i="4"/>
  <c r="T11" i="4" s="1"/>
  <c r="K12" i="4"/>
  <c r="T12" i="4" s="1"/>
  <c r="K13" i="4"/>
  <c r="T13" i="4" s="1"/>
  <c r="K14" i="4"/>
  <c r="T14" i="4" s="1"/>
  <c r="K15" i="4"/>
  <c r="T15" i="4" s="1"/>
  <c r="K16" i="4"/>
  <c r="T16" i="4" s="1"/>
  <c r="K17" i="4"/>
  <c r="T17" i="4" s="1"/>
  <c r="K18" i="4"/>
  <c r="T18" i="4" s="1"/>
  <c r="K19" i="4"/>
  <c r="T19" i="4" s="1"/>
  <c r="K20" i="4"/>
  <c r="T20" i="4" s="1"/>
  <c r="K21" i="4"/>
  <c r="T21" i="4" s="1"/>
  <c r="K22" i="4"/>
  <c r="T22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J21" i="4"/>
  <c r="S21" i="4" s="1"/>
  <c r="J22" i="4"/>
  <c r="S22" i="4" s="1"/>
  <c r="C11" i="11"/>
  <c r="R10" i="4"/>
  <c r="I11" i="4"/>
  <c r="R11" i="4" s="1"/>
  <c r="I12" i="4"/>
  <c r="R12" i="4" s="1"/>
  <c r="I13" i="4"/>
  <c r="R13" i="4" s="1"/>
  <c r="I14" i="4"/>
  <c r="R14" i="4" s="1"/>
  <c r="M14" i="4"/>
  <c r="I15" i="4"/>
  <c r="R15" i="4" s="1"/>
  <c r="I16" i="4"/>
  <c r="R16" i="4" s="1"/>
  <c r="I17" i="4"/>
  <c r="R17" i="4" s="1"/>
  <c r="M17" i="4"/>
  <c r="I18" i="4"/>
  <c r="R18" i="4" s="1"/>
  <c r="I19" i="4"/>
  <c r="R19" i="4" s="1"/>
  <c r="I20" i="4"/>
  <c r="R20" i="4" s="1"/>
  <c r="I21" i="4"/>
  <c r="R21" i="4" s="1"/>
  <c r="I22" i="4"/>
  <c r="R22" i="4" s="1"/>
  <c r="R287" i="4"/>
  <c r="R283" i="4"/>
  <c r="R279" i="4"/>
  <c r="R275" i="4"/>
  <c r="R271" i="4"/>
  <c r="R267" i="4"/>
  <c r="R263" i="4"/>
  <c r="R259" i="4"/>
  <c r="R255" i="4"/>
  <c r="R251" i="4"/>
  <c r="R247" i="4"/>
  <c r="R243" i="4"/>
  <c r="R239" i="4"/>
  <c r="R235" i="4"/>
  <c r="R231" i="4"/>
  <c r="R227" i="4"/>
  <c r="R223" i="4"/>
  <c r="R219" i="4"/>
  <c r="R215" i="4"/>
  <c r="R211" i="4"/>
  <c r="R207" i="4"/>
  <c r="R203" i="4"/>
  <c r="R199" i="4"/>
  <c r="R195" i="4"/>
  <c r="R191" i="4"/>
  <c r="R187" i="4"/>
  <c r="R183" i="4"/>
  <c r="R179" i="4"/>
  <c r="R175" i="4"/>
  <c r="R171" i="4"/>
  <c r="R167" i="4"/>
  <c r="R163" i="4"/>
  <c r="R159" i="4"/>
  <c r="R116" i="4"/>
  <c r="L68" i="4"/>
  <c r="T77" i="4"/>
  <c r="R67" i="4"/>
  <c r="M18" i="4"/>
  <c r="L63" i="9"/>
  <c r="M63" i="9"/>
  <c r="L60" i="9"/>
  <c r="M60" i="9"/>
  <c r="L59" i="9"/>
  <c r="M59" i="9"/>
  <c r="L58" i="9"/>
  <c r="M58" i="9"/>
  <c r="L69" i="9"/>
  <c r="M69" i="9"/>
  <c r="W49" i="9"/>
  <c r="L49" i="9"/>
  <c r="M49" i="9" s="1"/>
  <c r="L57" i="9"/>
  <c r="M57" i="9"/>
  <c r="L55" i="9"/>
  <c r="M55" i="9" s="1"/>
  <c r="L73" i="9"/>
  <c r="M73" i="9"/>
  <c r="L71" i="9"/>
  <c r="M71" i="9"/>
  <c r="L74" i="9"/>
  <c r="M74" i="9"/>
  <c r="L83" i="9"/>
  <c r="M83" i="9"/>
  <c r="L61" i="9"/>
  <c r="M61" i="9"/>
  <c r="L77" i="9"/>
  <c r="M77" i="9"/>
  <c r="L72" i="9"/>
  <c r="M72" i="9"/>
  <c r="L76" i="9"/>
  <c r="L66" i="9"/>
  <c r="M66" i="9"/>
  <c r="L88" i="9"/>
  <c r="M88" i="9"/>
  <c r="Y67" i="9"/>
  <c r="L65" i="9"/>
  <c r="M65" i="9"/>
  <c r="L79" i="9"/>
  <c r="M79" i="9"/>
  <c r="L75" i="9"/>
  <c r="M75" i="9"/>
  <c r="M76" i="9"/>
  <c r="L81" i="9"/>
  <c r="M81" i="9"/>
  <c r="L64" i="9"/>
  <c r="M64" i="9"/>
  <c r="L68" i="9"/>
  <c r="M68" i="9"/>
  <c r="L82" i="9"/>
  <c r="M82" i="9"/>
  <c r="L45" i="9"/>
  <c r="M45" i="9" s="1"/>
  <c r="L41" i="9"/>
  <c r="M41" i="9" s="1"/>
  <c r="L80" i="9"/>
  <c r="M80" i="9"/>
  <c r="W56" i="9"/>
  <c r="L56" i="9"/>
  <c r="M56" i="9"/>
  <c r="L54" i="9"/>
  <c r="M54" i="9" s="1"/>
  <c r="L92" i="9"/>
  <c r="M92" i="9"/>
  <c r="L94" i="9"/>
  <c r="M94" i="9"/>
  <c r="L96" i="9"/>
  <c r="M96" i="9"/>
  <c r="L95" i="9"/>
  <c r="M95" i="9"/>
  <c r="L93" i="9"/>
  <c r="M93" i="9"/>
  <c r="M16" i="4"/>
  <c r="L86" i="9"/>
  <c r="M86" i="9"/>
  <c r="L110" i="9"/>
  <c r="M110" i="9"/>
  <c r="L108" i="9"/>
  <c r="M108" i="9"/>
  <c r="L101" i="9"/>
  <c r="M101" i="9"/>
  <c r="L114" i="9"/>
  <c r="M114" i="9"/>
  <c r="L106" i="9"/>
  <c r="M106" i="9"/>
  <c r="L107" i="9"/>
  <c r="M107" i="9"/>
  <c r="M15" i="4"/>
  <c r="L102" i="9"/>
  <c r="M102" i="9"/>
  <c r="L91" i="9"/>
  <c r="M91" i="9"/>
  <c r="L98" i="9"/>
  <c r="M98" i="9"/>
  <c r="L109" i="9"/>
  <c r="M109" i="9"/>
  <c r="L23" i="9"/>
  <c r="M23" i="9" s="1"/>
  <c r="L53" i="9"/>
  <c r="M53" i="9" s="1"/>
  <c r="W84" i="9"/>
  <c r="L84" i="9"/>
  <c r="M84" i="9"/>
  <c r="L70" i="9"/>
  <c r="M70" i="9"/>
  <c r="L103" i="9"/>
  <c r="M103" i="9"/>
  <c r="L105" i="9"/>
  <c r="M105" i="9"/>
  <c r="L21" i="9"/>
  <c r="M21" i="9" s="1"/>
  <c r="L39" i="9"/>
  <c r="M39" i="9" s="1"/>
  <c r="L17" i="9"/>
  <c r="M17" i="9" s="1"/>
  <c r="L31" i="9"/>
  <c r="M31" i="9" s="1"/>
  <c r="L32" i="9"/>
  <c r="M32" i="9" s="1"/>
  <c r="L15" i="9"/>
  <c r="M15" i="9" s="1"/>
  <c r="L18" i="9"/>
  <c r="M18" i="9" s="1"/>
  <c r="L27" i="9"/>
  <c r="M27" i="9" s="1"/>
  <c r="L35" i="9"/>
  <c r="M35" i="9" s="1"/>
  <c r="L34" i="9"/>
  <c r="M34" i="9" s="1"/>
  <c r="L36" i="9"/>
  <c r="M36" i="9" s="1"/>
  <c r="L29" i="9"/>
  <c r="M29" i="9" s="1"/>
  <c r="L25" i="9"/>
  <c r="M25" i="9" s="1"/>
  <c r="L30" i="9"/>
  <c r="M30" i="9" s="1"/>
  <c r="L24" i="9"/>
  <c r="M24" i="9" s="1"/>
  <c r="B23" i="11"/>
  <c r="D23" i="11" s="1"/>
  <c r="Y4" i="9"/>
  <c r="L6" i="9"/>
  <c r="M6" i="9" s="1"/>
  <c r="W4" i="9"/>
  <c r="L4" i="9"/>
  <c r="M4" i="9" s="1"/>
  <c r="L7" i="9"/>
  <c r="M7" i="9" s="1"/>
  <c r="D11" i="11"/>
  <c r="B22" i="11"/>
  <c r="D22" i="11" s="1"/>
  <c r="E11" i="11"/>
  <c r="L85" i="4" l="1"/>
  <c r="L52" i="4"/>
  <c r="L78" i="4"/>
  <c r="L111" i="4"/>
  <c r="AC5" i="9"/>
  <c r="L8" i="4"/>
  <c r="M8" i="4" s="1"/>
  <c r="L66" i="4"/>
  <c r="L147" i="4"/>
  <c r="R111" i="4"/>
  <c r="R4" i="4"/>
  <c r="W4" i="4" s="1"/>
  <c r="L120" i="4"/>
  <c r="L71" i="4"/>
  <c r="L43" i="4"/>
  <c r="R117" i="4"/>
  <c r="L115" i="4"/>
  <c r="L8" i="9"/>
  <c r="L13" i="9"/>
  <c r="M13" i="9" s="1"/>
  <c r="L28" i="9"/>
  <c r="M28" i="9" s="1"/>
  <c r="L44" i="9"/>
  <c r="M44" i="9" s="1"/>
  <c r="L11" i="9"/>
  <c r="M11" i="9" s="1"/>
  <c r="W6" i="9"/>
  <c r="AB4" i="9" s="1"/>
  <c r="L12" i="9"/>
  <c r="M12" i="9" s="1"/>
  <c r="L40" i="9"/>
  <c r="M40" i="9" s="1"/>
  <c r="L22" i="9"/>
  <c r="M22" i="9" s="1"/>
  <c r="L5" i="9"/>
  <c r="S5" i="9" s="1"/>
  <c r="L88" i="4"/>
  <c r="L104" i="4"/>
  <c r="L24" i="4"/>
  <c r="L101" i="4"/>
  <c r="L113" i="4"/>
  <c r="L128" i="4"/>
  <c r="L118" i="4"/>
  <c r="L114" i="4"/>
  <c r="L67" i="4"/>
  <c r="L134" i="4"/>
  <c r="L137" i="4"/>
  <c r="L153" i="4"/>
  <c r="L146" i="4"/>
  <c r="L129" i="4"/>
  <c r="L33" i="4"/>
  <c r="L98" i="4"/>
  <c r="L143" i="4"/>
  <c r="L91" i="4"/>
  <c r="L79" i="4"/>
  <c r="L139" i="4"/>
  <c r="L70" i="4"/>
  <c r="L42" i="4"/>
  <c r="L38" i="4"/>
  <c r="L112" i="4"/>
  <c r="L57" i="4"/>
  <c r="L26" i="4"/>
  <c r="L28" i="4"/>
  <c r="L149" i="4"/>
  <c r="L94" i="4"/>
  <c r="L144" i="4"/>
  <c r="L138" i="4"/>
  <c r="R24" i="4"/>
  <c r="L81" i="4"/>
  <c r="L18" i="4"/>
  <c r="L150" i="4"/>
  <c r="L132" i="4"/>
  <c r="L83" i="4"/>
  <c r="L53" i="4"/>
  <c r="L96" i="4"/>
  <c r="L145" i="4"/>
  <c r="L89" i="4"/>
  <c r="L152" i="4"/>
  <c r="L92" i="4"/>
  <c r="L86" i="4"/>
  <c r="L84" i="4"/>
  <c r="L64" i="4"/>
  <c r="L60" i="4"/>
  <c r="L36" i="4"/>
  <c r="L34" i="4"/>
  <c r="L141" i="4"/>
  <c r="L123" i="4"/>
  <c r="L122" i="4"/>
  <c r="L125" i="4"/>
  <c r="L80" i="4"/>
  <c r="L103" i="4"/>
  <c r="L30" i="4"/>
  <c r="L25" i="4"/>
  <c r="L16" i="4"/>
  <c r="L63" i="4"/>
  <c r="L106" i="4"/>
  <c r="L13" i="4"/>
  <c r="M13" i="4" s="1"/>
  <c r="L97" i="4"/>
  <c r="L69" i="4"/>
  <c r="R114" i="4"/>
  <c r="L131" i="4"/>
  <c r="L77" i="4"/>
  <c r="L93" i="4"/>
  <c r="L133" i="4"/>
  <c r="L37" i="4"/>
  <c r="L65" i="4"/>
  <c r="L87" i="4"/>
  <c r="L110" i="4"/>
  <c r="L142" i="4"/>
  <c r="L32" i="4"/>
  <c r="L49" i="4"/>
  <c r="L73" i="4"/>
  <c r="L105" i="4"/>
  <c r="L136" i="4"/>
  <c r="L41" i="4"/>
  <c r="L35" i="4"/>
  <c r="L19" i="4"/>
  <c r="L148" i="4"/>
  <c r="L119" i="4"/>
  <c r="L99" i="4"/>
  <c r="L75" i="4"/>
  <c r="L59" i="4"/>
  <c r="R57" i="4"/>
  <c r="L40" i="4"/>
  <c r="S134" i="4"/>
  <c r="S66" i="4"/>
  <c r="L10" i="9"/>
  <c r="M10" i="9" s="1"/>
  <c r="L15" i="4"/>
  <c r="L50" i="4"/>
  <c r="L20" i="4"/>
  <c r="L102" i="4"/>
  <c r="L45" i="4"/>
  <c r="R64" i="4"/>
  <c r="L135" i="4"/>
  <c r="L11" i="4"/>
  <c r="M11" i="4" s="1"/>
  <c r="R70" i="4"/>
  <c r="L55" i="4"/>
  <c r="L126" i="4"/>
  <c r="L46" i="4"/>
  <c r="L100" i="4"/>
  <c r="L130" i="4"/>
  <c r="L51" i="4"/>
  <c r="L156" i="4"/>
  <c r="L124" i="4"/>
  <c r="L76" i="4"/>
  <c r="L74" i="4"/>
  <c r="L58" i="4"/>
  <c r="L56" i="4"/>
  <c r="L14" i="9"/>
  <c r="M14" i="9" s="1"/>
  <c r="L90" i="4"/>
  <c r="L61" i="4"/>
  <c r="L29" i="4"/>
  <c r="L62" i="4"/>
  <c r="L48" i="4"/>
  <c r="L72" i="4"/>
  <c r="L127" i="4"/>
  <c r="L44" i="4"/>
  <c r="L48" i="9"/>
  <c r="M48" i="9" s="1"/>
  <c r="L37" i="9"/>
  <c r="M37" i="9" s="1"/>
  <c r="L52" i="9"/>
  <c r="M52" i="9" s="1"/>
  <c r="L38" i="9"/>
  <c r="M38" i="9" s="1"/>
  <c r="L50" i="9"/>
  <c r="M50" i="9" s="1"/>
  <c r="L46" i="9"/>
  <c r="M46" i="9" s="1"/>
  <c r="L33" i="9"/>
  <c r="M33" i="9" s="1"/>
  <c r="L9" i="9"/>
  <c r="M9" i="9" s="1"/>
  <c r="P6" i="9"/>
  <c r="L26" i="9"/>
  <c r="M26" i="9" s="1"/>
  <c r="L47" i="9"/>
  <c r="M47" i="9" s="1"/>
  <c r="L42" i="9"/>
  <c r="M42" i="9" s="1"/>
  <c r="L51" i="9"/>
  <c r="M51" i="9" s="1"/>
  <c r="L43" i="9"/>
  <c r="M43" i="9" s="1"/>
  <c r="R8" i="4"/>
  <c r="Y6" i="9"/>
  <c r="AD5" i="9" s="1"/>
  <c r="P5" i="9"/>
  <c r="L14" i="4"/>
  <c r="L12" i="4"/>
  <c r="M12" i="4" s="1"/>
  <c r="L10" i="4"/>
  <c r="M10" i="4" s="1"/>
  <c r="L21" i="4"/>
  <c r="L17" i="4"/>
  <c r="L140" i="4"/>
  <c r="L109" i="4"/>
  <c r="L107" i="4"/>
  <c r="L54" i="4"/>
  <c r="L27" i="4"/>
  <c r="L47" i="4"/>
  <c r="L155" i="4"/>
  <c r="L154" i="4"/>
  <c r="L121" i="4"/>
  <c r="L108" i="4"/>
  <c r="L95" i="4"/>
  <c r="L82" i="4"/>
  <c r="L39" i="4"/>
  <c r="L23" i="4"/>
  <c r="L22" i="4"/>
  <c r="L151" i="4"/>
  <c r="L31" i="4"/>
  <c r="L9" i="4"/>
  <c r="M9" i="4" s="1"/>
  <c r="S6" i="9"/>
  <c r="S4" i="9"/>
  <c r="AC4" i="9"/>
  <c r="AD4" i="9"/>
  <c r="AC6" i="9"/>
  <c r="D14" i="11" s="1"/>
  <c r="AB6" i="9"/>
  <c r="C14" i="11" s="1"/>
  <c r="M4" i="4"/>
  <c r="Y4" i="4"/>
  <c r="X4" i="4"/>
  <c r="D10" i="11" s="1"/>
  <c r="AD6" i="9"/>
  <c r="E13" i="11" s="1"/>
  <c r="M5" i="9"/>
  <c r="P4" i="9"/>
  <c r="M8" i="9"/>
  <c r="O5" i="9"/>
  <c r="Q5" i="9"/>
  <c r="AB5" i="9" l="1"/>
  <c r="C13" i="11" s="1"/>
  <c r="D13" i="11"/>
  <c r="B13" i="11"/>
  <c r="D12" i="11"/>
  <c r="B12" i="11"/>
  <c r="C10" i="11"/>
  <c r="B10" i="11"/>
  <c r="B21" i="11"/>
  <c r="D21" i="11" s="1"/>
  <c r="B24" i="11" s="1"/>
  <c r="B26" i="11" s="1"/>
  <c r="B14" i="11"/>
  <c r="B11" i="11"/>
  <c r="E10" i="11"/>
  <c r="C12" i="11"/>
  <c r="E14" i="11"/>
  <c r="E12" i="11"/>
  <c r="D15" i="11" l="1"/>
  <c r="C15" i="1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<sst xmlns="http://schemas.openxmlformats.org/spreadsheetml/2006/main" count="263" uniqueCount="141">
  <si>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</si>
  <si>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</si>
  <si>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</si>
  <si>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</si>
  <si>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</si>
  <si>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</si>
  <si>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</si>
  <si>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</si>
  <si>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</si>
  <si>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</si>
  <si>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</si>
  <si>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</si>
  <si>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</si>
  <si>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</si>
  <si>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</si>
  <si>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</si>
  <si>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</si>
  <si>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</si>
  <si>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</si>
  <si>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</si>
  <si>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</si>
  <si>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</si>
  <si>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</si>
  <si>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</si>
  <si>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</si>
  <si>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</si>
  <si>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</si>
  <si>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</si>
  <si>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</si>
  <si>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</si>
  <si>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</si>
  <si>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</si>
  <si>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</si>
  <si>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</si>
  <si>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</si>
  <si>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</si>
  <si>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</si>
  <si>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</si>
  <si>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</si>
  <si>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</si>
  <si>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</si>
  <si>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</si>
  <si>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</si>
  <si>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</si>
  <si>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</si>
  <si>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</si>
  <si>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</si>
  <si>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</si>
  <si>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</si>
  <si>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</si>
  <si>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</si>
  <si>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</si>
  <si>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</si>
  <si>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</si>
  <si>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</si>
  <si>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</si>
  <si>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</si>
  <si>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</si>
  <si>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</si>
  <si>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</si>
  <si>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</si>
  <si>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</si>
  <si>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</si>
  <si>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</si>
  <si>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</si>
  <si>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</si>
  <si>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</si>
  <si>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</si>
  <si>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</si>
  <si>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</si>
  <si>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</si>
  <si>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</si>
  <si>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</si>
  <si>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</si>
  <si>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</si>
  <si>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</si>
  <si>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</si>
  <si>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</si>
  <si>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</si>
  <si>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</si>
  <si>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</si>
  <si>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</si>
  <si>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</si>
  <si>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</si>
  <si>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</si>
  <si>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</si>
  <si>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</si>
  <si>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</si>
  <si>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</si>
  <si>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</si>
  <si>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</si>
  <si>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</si>
  <si>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</si>
  <si>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</si>
  <si>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</si>
  <si>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</si>
  <si>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</si>
  <si>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</si>
  <si>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</si>
  <si>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</si>
  <si>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</si>
  <si>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</si>
  <si>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</si>
  <si>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</si>
  <si>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</si>
  <si>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</si>
  <si>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</si>
  <si>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</si>
  <si>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</si>
  <si>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</si>
  <si>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</si>
  <si>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Estabelecer o tamanho funcional do Pacote Sistema Tributário - Serviços Transversais - Pacote Serviços Comunicação Eletrônica - Comunicação e Consulta. O escopo da contagem são as funcionalidades descritas nos Casos de Uso do Pacote.</t>
  </si>
  <si>
    <t>ARRUC0210 - Gerar DARE-e</t>
  </si>
  <si>
    <t>ARRUC0240 - Processar Barra</t>
  </si>
  <si>
    <t>ARRUC0250 - Enviar EMail DARE</t>
  </si>
  <si>
    <t>ARRUC0260 - Imprimir DARE</t>
  </si>
  <si>
    <t>Sistema Tributário - Produto Arrecadação - Subproduto DARE-e Versão (1.0)</t>
  </si>
  <si>
    <t>Gerar DARE</t>
  </si>
  <si>
    <t>Enviar DARE por e-mail</t>
  </si>
  <si>
    <t>Imprimir DARE</t>
  </si>
  <si>
    <t>CPF, CNPJ, Dados de Identificação do Pagamento, Código de Receita, DARE</t>
  </si>
  <si>
    <t>Dados DARE</t>
  </si>
  <si>
    <t>DARE</t>
  </si>
  <si>
    <t>Gerar DARE -  Débitos com Possibilidade de Pagamentos Parciais</t>
  </si>
  <si>
    <t>Gerar DARE -  Débitos sem Possibilidade de Pagamentos Parciais</t>
  </si>
  <si>
    <t>Gerar DARE -  Débitos de Pagamentos de IPVA</t>
  </si>
  <si>
    <t>A Combo com os Subcódigos de Receita não foi contada porque já foi contada anteriormente em outras OSs. A função Processar Barra faz parte do Processo Elementar Gerar DARE e, de acordo com as regras de contagem de Pontos de Função.</t>
  </si>
  <si>
    <t>e-mail , DARE</t>
  </si>
  <si>
    <t>Assunto, Mensagem, e-mail, Nosso Número, ação,, mensagem</t>
  </si>
  <si>
    <t>ARRUC0210 - Gerar DARE-e /ARRUC0240 - Processar Barra</t>
  </si>
  <si>
    <t>Nosso Numero
Date e Hora de Geração
Instituição
UF Emissora
Município
Tipo Contribuinte
Tipo Identificação
CPF/CNPJ
Nome
Tipo Imposto
Origem imposto
Doc
Periodo
Data Vencimento
Receita
ValorImposto
Valor Multa
Valor Juros
Valor Correção
Valor TSE
Valor Redução 
Valor Total</t>
  </si>
  <si>
    <t>Nosso Numero
Date e Hora de Geração
Instituição
UF Emissora
Município
Tipo Contribuinte
Tipo Identificação
CPF/CNPJ
Nome
Tipo Imposto
Origem imposto
Doc
Periodo
Data Vencimento
Receita
ValorImposto
Valor Multa
Valor Juros
Valor Correção
Valor TSE
Valor Redução 
Valor Total
Ação
Mensagem</t>
  </si>
  <si>
    <t>Gerar DARE - Débitos de Pagamento de ICMS Frete</t>
  </si>
  <si>
    <t>Gerar DARE -  Débitos Diversos</t>
  </si>
  <si>
    <t>DARE, CNPJ, Código de Receita</t>
  </si>
  <si>
    <t>Débito, Aliquota, Base de Cálculo</t>
  </si>
  <si>
    <t>Documento
Receita
Ano Referência
Valor Imposto
Valor Multa
Valor Juros
Valor Atualização Monetária
Valor Redução Multa
Valor Resução Juros
Valor a Pagar
Total a Recolher
Informações Complementares
Ação
Mensagem</t>
  </si>
  <si>
    <t>Documento
Documento Parcela
Período Ano
Data Vencimento
Receita
Valor Imposto
Valor Multa
Valor Correção Monetária
Valor Redução M
Valor Redução J
Juros
TSE
Total
Total Geral
Informações Complementares Total a Recolher
Ação
Mensagem</t>
  </si>
  <si>
    <t>Ano Referencia Inicial
Ano Referencia Final
Documento Parcela
Período Ano
Data Vencimento
Receita
Valor Imposto
Valor Multa
Valor Correção Monetária
Valor Redução M
Valor Redução J
Juros
TSE
Total
Total Geral
Informações Complementares Total a Recolher
Ação
Mensagem</t>
  </si>
  <si>
    <t>Receita 
UF Oriegem
UF Destino
Distância
Peso
Nota Fiscal
Alíquota
Valor BC
Valor Imposto
Multa
Valor Multa
Valor Frete
Informações Complementares
ação
Mensagem</t>
  </si>
  <si>
    <t>Documento
Receita
Sub código
Qtd TSE
Valor Unitário TSE
Valor TSE
Período Referência
Valor Imposto
Valor Multa
Valor Juros
Total a Recolher
Informações Complementares
Ação
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</si>
</sst>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2" fillId="0" borderId="8" xfId="0" applyFont="1" applyFill="1" applyBorder="1" applyAlignment="1">
      <alignment horizontal="left"/>
    </xf>
    <xf numFmtId="49" fontId="2" fillId="0" borderId="8" xfId="5" applyNumberFormat="1" applyFont="1" applyBorder="1" applyAlignment="1">
      <alignment horizontal="left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1" xfId="4" applyFont="1" applyFill="1" applyBorder="1" applyAlignment="1">
      <alignment wrapText="1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4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223838</xdr:colOff>
      <xdr:row>0</xdr:row>
      <xdr:rowOff>45244</xdr:rowOff>
    </xdr:from>
    <xdr:to>
      <xdr:col>0</xdr:col>
      <xdr:colOff>957263</xdr:colOff>
      <xdr:row>0</xdr:row>
      <xdr:rowOff>826294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8" y="45244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0"/>
  <sheetViews>
    <sheetView showGridLines="0" tabSelected="1" zoomScaleNormal="100" workbookViewId="0">
      <pane ySplit="1" topLeftCell="A2" activePane="bottomLeft" state="frozen"/>
      <selection pane="bottomLeft" activeCell="B5" sqref="B5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9"/>
      <c r="B1" s="116" t="s">
        <v>72</v>
      </c>
      <c r="C1" s="116"/>
      <c r="D1" s="117"/>
    </row>
    <row r="2" spans="1:4" ht="15.95" customHeight="1" x14ac:dyDescent="0.2">
      <c r="A2" s="37" t="s">
        <v>62</v>
      </c>
      <c r="B2" s="139">
        <v>122</v>
      </c>
      <c r="C2" s="140"/>
      <c r="D2" s="141"/>
    </row>
    <row r="3" spans="1:4" ht="15.95" customHeight="1" x14ac:dyDescent="0.2">
      <c r="A3" s="37" t="s">
        <v>87</v>
      </c>
      <c r="B3" s="142" t="s">
        <v>110</v>
      </c>
      <c r="C3" s="140"/>
      <c r="D3" s="141"/>
    </row>
    <row r="4" spans="1:4" ht="15.95" customHeight="1" x14ac:dyDescent="0.2">
      <c r="A4" s="37" t="s">
        <v>61</v>
      </c>
      <c r="B4" s="118" t="s">
        <v>116</v>
      </c>
      <c r="C4" s="119"/>
      <c r="D4" s="120"/>
    </row>
    <row r="5" spans="1:4" ht="15.95" customHeight="1" x14ac:dyDescent="0.2">
      <c r="A5" s="40" t="s">
        <v>71</v>
      </c>
      <c r="B5" s="57">
        <v>4797</v>
      </c>
      <c r="C5" s="43" t="s">
        <v>91</v>
      </c>
      <c r="D5" s="58">
        <v>20160606</v>
      </c>
    </row>
    <row r="6" spans="1:4" ht="15.95" customHeight="1" x14ac:dyDescent="0.2">
      <c r="A6" s="40" t="s">
        <v>63</v>
      </c>
      <c r="B6" s="81" t="s">
        <v>65</v>
      </c>
      <c r="C6" s="42" t="s">
        <v>67</v>
      </c>
      <c r="D6" s="44" t="s">
        <v>59</v>
      </c>
    </row>
    <row r="7" spans="1:4" ht="15.95" customHeight="1" x14ac:dyDescent="0.2">
      <c r="A7" s="40" t="s">
        <v>70</v>
      </c>
      <c r="B7" s="107" t="s">
        <v>74</v>
      </c>
      <c r="C7" s="42" t="s">
        <v>96</v>
      </c>
      <c r="D7" s="44" t="s">
        <v>99</v>
      </c>
    </row>
    <row r="8" spans="1:4" ht="15.95" customHeight="1" x14ac:dyDescent="0.2">
      <c r="A8" s="100"/>
      <c r="B8" s="101"/>
      <c r="C8" s="102"/>
      <c r="D8" s="103"/>
    </row>
    <row r="9" spans="1:4" ht="24" customHeight="1" x14ac:dyDescent="0.2">
      <c r="A9" s="121" t="s">
        <v>89</v>
      </c>
      <c r="B9" s="122"/>
      <c r="C9" s="122"/>
      <c r="D9" s="123"/>
    </row>
    <row r="10" spans="1:4" ht="61.5" customHeight="1" x14ac:dyDescent="0.2">
      <c r="A10" s="136" t="s">
        <v>111</v>
      </c>
      <c r="B10" s="137"/>
      <c r="C10" s="137"/>
      <c r="D10" s="138"/>
    </row>
    <row r="11" spans="1:4" ht="22.5" customHeight="1" x14ac:dyDescent="0.2">
      <c r="A11" s="127" t="s">
        <v>104</v>
      </c>
      <c r="B11" s="128"/>
      <c r="C11" s="128"/>
      <c r="D11" s="129"/>
    </row>
    <row r="12" spans="1:4" ht="20.25" customHeight="1" x14ac:dyDescent="0.2">
      <c r="A12" s="92" t="s">
        <v>105</v>
      </c>
      <c r="B12" s="92" t="s">
        <v>106</v>
      </c>
      <c r="C12" s="93" t="s">
        <v>56</v>
      </c>
      <c r="D12" s="92" t="s">
        <v>107</v>
      </c>
    </row>
    <row r="13" spans="1:4" ht="12.75" customHeight="1" x14ac:dyDescent="0.2">
      <c r="A13" s="94" t="s">
        <v>112</v>
      </c>
      <c r="B13" s="94"/>
      <c r="C13" s="95"/>
      <c r="D13" s="96"/>
    </row>
    <row r="14" spans="1:4" x14ac:dyDescent="0.2">
      <c r="A14" s="94" t="s">
        <v>113</v>
      </c>
      <c r="B14" s="94"/>
      <c r="C14" s="95"/>
      <c r="D14" s="96"/>
    </row>
    <row r="15" spans="1:4" ht="12.75" customHeight="1" x14ac:dyDescent="0.2">
      <c r="A15" s="94" t="s">
        <v>114</v>
      </c>
      <c r="B15" s="94"/>
      <c r="C15" s="95"/>
      <c r="D15" s="96"/>
    </row>
    <row r="16" spans="1:4" x14ac:dyDescent="0.2">
      <c r="A16" s="94" t="s">
        <v>115</v>
      </c>
      <c r="B16" s="94"/>
      <c r="C16" s="95"/>
      <c r="D16" s="96"/>
    </row>
    <row r="17" spans="1:4" x14ac:dyDescent="0.2">
      <c r="A17" s="94"/>
      <c r="B17" s="94"/>
      <c r="C17" s="95"/>
      <c r="D17" s="96"/>
    </row>
    <row r="18" spans="1:4" ht="12.75" customHeight="1" x14ac:dyDescent="0.2">
      <c r="A18" s="94"/>
      <c r="B18" s="94"/>
      <c r="C18" s="95"/>
      <c r="D18" s="96"/>
    </row>
    <row r="19" spans="1:4" x14ac:dyDescent="0.2">
      <c r="A19" s="94"/>
      <c r="B19" s="94"/>
      <c r="C19" s="95"/>
      <c r="D19" s="96"/>
    </row>
    <row r="20" spans="1:4" ht="12.75" customHeight="1" x14ac:dyDescent="0.2">
      <c r="A20" s="94"/>
      <c r="B20" s="94"/>
      <c r="C20" s="95"/>
      <c r="D20" s="96"/>
    </row>
    <row r="21" spans="1:4" x14ac:dyDescent="0.2">
      <c r="A21" s="94"/>
      <c r="B21" s="94"/>
      <c r="C21" s="95"/>
      <c r="D21" s="96"/>
    </row>
    <row r="22" spans="1:4" ht="12.75" customHeight="1" x14ac:dyDescent="0.2">
      <c r="A22" s="94"/>
      <c r="B22" s="94"/>
      <c r="C22" s="95"/>
      <c r="D22" s="96"/>
    </row>
    <row r="23" spans="1:4" x14ac:dyDescent="0.2">
      <c r="A23" s="94"/>
      <c r="B23" s="94"/>
      <c r="C23" s="95"/>
      <c r="D23" s="96"/>
    </row>
    <row r="24" spans="1:4" x14ac:dyDescent="0.2">
      <c r="A24" s="94"/>
      <c r="B24" s="94"/>
      <c r="C24" s="95"/>
      <c r="D24" s="96"/>
    </row>
    <row r="25" spans="1:4" x14ac:dyDescent="0.2">
      <c r="A25" s="94"/>
      <c r="B25" s="94"/>
      <c r="C25" s="95"/>
      <c r="D25" s="96"/>
    </row>
    <row r="26" spans="1:4" x14ac:dyDescent="0.2">
      <c r="A26" s="94"/>
      <c r="B26" s="94"/>
      <c r="C26" s="95"/>
      <c r="D26" s="96"/>
    </row>
    <row r="27" spans="1:4" ht="12.75" customHeight="1" x14ac:dyDescent="0.2">
      <c r="A27" s="94"/>
      <c r="B27" s="94"/>
      <c r="C27" s="95"/>
      <c r="D27" s="96"/>
    </row>
    <row r="28" spans="1:4" x14ac:dyDescent="0.2">
      <c r="A28" s="94"/>
      <c r="B28" s="94"/>
      <c r="C28" s="95"/>
      <c r="D28" s="96"/>
    </row>
    <row r="29" spans="1:4" x14ac:dyDescent="0.2">
      <c r="A29" s="94"/>
      <c r="B29" s="94"/>
      <c r="C29" s="95"/>
      <c r="D29" s="96"/>
    </row>
    <row r="30" spans="1:4" ht="12.75" customHeight="1" x14ac:dyDescent="0.2">
      <c r="A30" s="94"/>
      <c r="B30" s="94"/>
      <c r="C30" s="95"/>
      <c r="D30" s="96"/>
    </row>
    <row r="31" spans="1:4" x14ac:dyDescent="0.2">
      <c r="A31" s="94"/>
      <c r="B31" s="94"/>
      <c r="C31" s="95"/>
      <c r="D31" s="96"/>
    </row>
    <row r="32" spans="1:4" x14ac:dyDescent="0.2">
      <c r="A32" s="94"/>
      <c r="B32" s="94"/>
      <c r="C32" s="95"/>
      <c r="D32" s="96"/>
    </row>
    <row r="33" spans="1:4" ht="12.75" customHeight="1" x14ac:dyDescent="0.2">
      <c r="A33" s="94"/>
      <c r="B33" s="94"/>
      <c r="C33" s="95"/>
      <c r="D33" s="96"/>
    </row>
    <row r="34" spans="1:4" ht="12.75" customHeight="1" x14ac:dyDescent="0.2">
      <c r="A34" s="94"/>
      <c r="B34" s="97"/>
      <c r="C34" s="95"/>
      <c r="D34" s="97"/>
    </row>
    <row r="35" spans="1:4" ht="12.75" customHeight="1" x14ac:dyDescent="0.2">
      <c r="A35" s="94"/>
      <c r="B35" s="97"/>
      <c r="C35" s="98"/>
      <c r="D35" s="99"/>
    </row>
    <row r="36" spans="1:4" x14ac:dyDescent="0.2">
      <c r="A36" s="130" t="s">
        <v>108</v>
      </c>
      <c r="B36" s="131"/>
      <c r="C36" s="131"/>
      <c r="D36" s="132"/>
    </row>
    <row r="37" spans="1:4" ht="59.25" customHeight="1" x14ac:dyDescent="0.2">
      <c r="A37" s="133"/>
      <c r="B37" s="134"/>
      <c r="C37" s="134"/>
      <c r="D37" s="135"/>
    </row>
    <row r="38" spans="1:4" ht="27" customHeight="1" x14ac:dyDescent="0.2">
      <c r="A38" s="121" t="s">
        <v>92</v>
      </c>
      <c r="B38" s="122"/>
      <c r="C38" s="122"/>
      <c r="D38" s="123"/>
    </row>
    <row r="39" spans="1:4" ht="143.25" customHeight="1" x14ac:dyDescent="0.2">
      <c r="A39" s="124" t="s">
        <v>126</v>
      </c>
      <c r="B39" s="125"/>
      <c r="C39" s="125"/>
      <c r="D39" s="126"/>
    </row>
    <row r="40" spans="1:4" ht="15.95" customHeight="1" x14ac:dyDescent="0.2">
      <c r="A40" s="38" t="s">
        <v>88</v>
      </c>
      <c r="B40" s="75" t="s">
        <v>109</v>
      </c>
      <c r="C40" s="39" t="s">
        <v>90</v>
      </c>
      <c r="D40" s="87">
        <v>42527</v>
      </c>
    </row>
  </sheetData>
  <mergeCells count="11">
    <mergeCell ref="B1:D1"/>
    <mergeCell ref="B4:D4"/>
    <mergeCell ref="A9:D9"/>
    <mergeCell ref="A39:D39"/>
    <mergeCell ref="A11:D11"/>
    <mergeCell ref="A36:D36"/>
    <mergeCell ref="A37:D37"/>
    <mergeCell ref="A10:D10"/>
    <mergeCell ref="A38:D38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16" activePane="bottomLeft" state="frozen"/>
      <selection pane="bottomLeft" activeCell="D4" sqref="D4:E4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4"/>
      <c r="B1" s="143" t="s">
        <v>85</v>
      </c>
      <c r="C1" s="143"/>
      <c r="D1" s="143"/>
      <c r="E1" s="143"/>
    </row>
    <row r="2" spans="1:6" ht="15.95" customHeight="1" x14ac:dyDescent="0.2">
      <c r="A2" s="37" t="s">
        <v>87</v>
      </c>
      <c r="B2" s="142" t="str">
        <f>Identificação!B3</f>
        <v>SEFAZ Tocantins</v>
      </c>
      <c r="C2" s="140"/>
      <c r="D2" s="140"/>
      <c r="E2" s="141"/>
    </row>
    <row r="3" spans="1:6" ht="15.95" customHeight="1" x14ac:dyDescent="0.2">
      <c r="A3" s="37" t="s">
        <v>61</v>
      </c>
      <c r="B3" s="118" t="str">
        <f>Identificação!B4</f>
        <v>Sistema Tributário - Produto Arrecadação - Subproduto DARE-e Versão (1.0)</v>
      </c>
      <c r="C3" s="119"/>
      <c r="D3" s="119"/>
      <c r="E3" s="120"/>
    </row>
    <row r="4" spans="1:6" ht="15.95" customHeight="1" x14ac:dyDescent="0.2">
      <c r="A4" s="40" t="s">
        <v>71</v>
      </c>
      <c r="B4" s="57">
        <f>Identificação!B5</f>
        <v>4797</v>
      </c>
      <c r="C4" s="56" t="s">
        <v>91</v>
      </c>
      <c r="D4" s="154">
        <f>Identificação!D5</f>
        <v>20160606</v>
      </c>
      <c r="E4" s="154"/>
    </row>
    <row r="5" spans="1:6" ht="15.95" customHeight="1" x14ac:dyDescent="0.2">
      <c r="A5" s="40" t="s">
        <v>63</v>
      </c>
      <c r="B5" s="41" t="str">
        <f>Identificação!B6</f>
        <v>Contagem de Pontos de Função</v>
      </c>
      <c r="C5" s="55" t="s">
        <v>67</v>
      </c>
      <c r="D5" s="155" t="str">
        <f>Identificação!D6</f>
        <v>Projeto de Desenvolvimento</v>
      </c>
      <c r="E5" s="155"/>
    </row>
    <row r="6" spans="1:6" ht="15.95" customHeight="1" x14ac:dyDescent="0.2">
      <c r="A6" s="40" t="s">
        <v>70</v>
      </c>
      <c r="B6" s="45" t="str">
        <f>Identificação!B7</f>
        <v>Contagem Detalhada</v>
      </c>
      <c r="C6" s="55" t="s">
        <v>96</v>
      </c>
      <c r="D6" s="155" t="str">
        <f>Identificação!D7</f>
        <v>IFPUG v.4.3</v>
      </c>
      <c r="E6" s="155"/>
    </row>
    <row r="7" spans="1:6" ht="15.95" customHeight="1" x14ac:dyDescent="0.2">
      <c r="A7" s="59"/>
      <c r="B7" s="59"/>
      <c r="C7" s="59"/>
      <c r="D7" s="59"/>
      <c r="E7" s="59"/>
    </row>
    <row r="8" spans="1:6" ht="27" customHeight="1" x14ac:dyDescent="0.2">
      <c r="A8" s="144" t="s">
        <v>93</v>
      </c>
      <c r="B8" s="145"/>
      <c r="C8" s="145"/>
      <c r="D8" s="145"/>
      <c r="E8" s="146"/>
    </row>
    <row r="9" spans="1:6" ht="25.5" customHeight="1" x14ac:dyDescent="0.2">
      <c r="A9" s="61" t="s">
        <v>79</v>
      </c>
      <c r="B9" s="62" t="s">
        <v>83</v>
      </c>
      <c r="C9" s="63" t="s">
        <v>42</v>
      </c>
      <c r="D9" s="63" t="s">
        <v>43</v>
      </c>
      <c r="E9" s="63" t="s">
        <v>45</v>
      </c>
      <c r="F9" s="24"/>
    </row>
    <row r="10" spans="1:6" ht="15" customHeight="1" x14ac:dyDescent="0.2">
      <c r="A10" s="34" t="s">
        <v>38</v>
      </c>
      <c r="B10" s="34">
        <f>SUMIF('Funções de Dados'!D4:D156,ALI,'Funções de Dados'!L4:L156)</f>
        <v>7</v>
      </c>
      <c r="C10" s="34">
        <f ca="1">SUMIF('Funções de Dados'!$D$4:$D$156,"ALI",'Funções de Dados'!W4)</f>
        <v>1</v>
      </c>
      <c r="D10" s="34">
        <f ca="1">SUMIF('Funções de Dados'!$D$4:$D$156,"ALI",'Funções de Dados'!X4)</f>
        <v>0</v>
      </c>
      <c r="E10" s="34">
        <f ca="1">SUMIF('Funções de Dados'!$D$4:$D$156,"ALI",'Funções de Dados'!Y4)</f>
        <v>0</v>
      </c>
      <c r="F10" s="24"/>
    </row>
    <row r="11" spans="1:6" ht="15" customHeight="1" x14ac:dyDescent="0.2">
      <c r="A11" s="34" t="s">
        <v>44</v>
      </c>
      <c r="B11" s="34">
        <f>SUMIF('Funções de Dados'!D4:D156,AIE,'Funções de Dados'!L4:L156)</f>
        <v>0</v>
      </c>
      <c r="C11" s="34">
        <f ca="1">SUMIF('Funções de Dados'!$D$4:$D$156,"AIE",'Funções de Dados'!W5)</f>
        <v>0</v>
      </c>
      <c r="D11" s="34">
        <f ca="1">SUMIF('Funções de Dados'!$D$4:$D$156,"AIE",'Funções de Dados'!X5)</f>
        <v>0</v>
      </c>
      <c r="E11" s="34">
        <f ca="1">SUMIF('Funções de Dados'!$D$4:$D$156,"AIE",'Funções de Dados'!Y5)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Transações'!D4:D949,EE,'Funções de Transações'!L4:L949)</f>
        <v>0</v>
      </c>
      <c r="C12" s="34">
        <f ca="1">SUMIF('Funções de Transações'!$D$4:$D$926,"EE",'Funções de Transações'!AB4)</f>
        <v>0</v>
      </c>
      <c r="D12" s="34">
        <f ca="1">SUMIF('Funções de Transações'!$D$4:$D$926,"EE",'Funções de Transações'!AC4)</f>
        <v>0</v>
      </c>
      <c r="E12" s="34">
        <f ca="1">SUMIF('Funções de Transações'!$D$4:$D$926,"EE",'Funções de Transações'!AD4)</f>
        <v>0</v>
      </c>
      <c r="F12" s="24"/>
    </row>
    <row r="13" spans="1:6" ht="15" customHeight="1" x14ac:dyDescent="0.2">
      <c r="A13" s="34" t="s">
        <v>41</v>
      </c>
      <c r="B13" s="34">
        <f>SUMIF('Funções de Transações'!D4:D949,SE,'Funções de Transações'!L4:L949)</f>
        <v>39</v>
      </c>
      <c r="C13" s="34">
        <f ca="1">SUMIF('Funções de Transações'!$D$4:$D$926,"SE",'Funções de Transações'!AB5)</f>
        <v>0</v>
      </c>
      <c r="D13" s="34">
        <f ca="1">SUMIF('Funções de Transações'!$D$4:$D$926,"SE",'Funções de Transações'!AC5)</f>
        <v>6</v>
      </c>
      <c r="E13" s="34">
        <f ca="1">SUMIF('Funções de Transações'!$D$4:$D$926,"SE",'Funções de Transações'!AD5)</f>
        <v>2</v>
      </c>
      <c r="F13" s="24"/>
    </row>
    <row r="14" spans="1:6" ht="15" customHeight="1" x14ac:dyDescent="0.2">
      <c r="A14" s="34" t="s">
        <v>40</v>
      </c>
      <c r="B14" s="34">
        <f>SUMIF('Funções de Transações'!D4:D949,CE,'Funções de Transações'!L4:L949)</f>
        <v>4</v>
      </c>
      <c r="C14" s="34">
        <f ca="1">SUMIF('Funções de Transações'!$D$4:$D$926,"CE",'Funções de Transações'!AB6)</f>
        <v>0</v>
      </c>
      <c r="D14" s="34">
        <f ca="1">SUMIF('Funções de Transações'!$D$4:$D$926,"CE",'Funções de Transações'!AC6)</f>
        <v>0</v>
      </c>
      <c r="E14" s="34">
        <f ca="1">SUMIF('Funções de Transações'!$D$4:$D$926,"CE",'Funções de Transações'!AD6)</f>
        <v>0</v>
      </c>
      <c r="F14" s="24"/>
    </row>
    <row r="15" spans="1:6" ht="15" customHeight="1" x14ac:dyDescent="0.2">
      <c r="A15" s="51" t="s">
        <v>36</v>
      </c>
      <c r="B15" s="51">
        <f>SUM(B10:B14)</f>
        <v>50</v>
      </c>
      <c r="C15" s="51">
        <f ca="1">SUM(C10:C14)</f>
        <v>1</v>
      </c>
      <c r="D15" s="51">
        <f ca="1">SUM(D10:D14)</f>
        <v>6</v>
      </c>
      <c r="E15" s="51">
        <f ca="1">SUM(E10:E14)</f>
        <v>2</v>
      </c>
      <c r="F15" s="24"/>
    </row>
    <row r="16" spans="1:6" ht="15" customHeight="1" x14ac:dyDescent="0.2">
      <c r="A16" s="48"/>
      <c r="B16" s="49"/>
      <c r="C16" s="49"/>
      <c r="D16" s="49"/>
      <c r="E16" s="50"/>
      <c r="F16" s="24"/>
    </row>
    <row r="17" spans="1:6" ht="15" customHeight="1" x14ac:dyDescent="0.2">
      <c r="A17" s="52" t="s">
        <v>101</v>
      </c>
      <c r="B17" s="70">
        <f>B15</f>
        <v>50</v>
      </c>
      <c r="C17" s="35"/>
      <c r="D17" s="35"/>
      <c r="E17" s="47"/>
      <c r="F17" s="24"/>
    </row>
    <row r="18" spans="1:6" ht="20.25" customHeight="1" x14ac:dyDescent="0.2">
      <c r="A18" s="52"/>
      <c r="B18" s="35"/>
      <c r="C18" s="35"/>
      <c r="D18" s="35"/>
      <c r="E18" s="47"/>
      <c r="F18" s="24"/>
    </row>
    <row r="19" spans="1:6" ht="27" customHeight="1" x14ac:dyDescent="0.2">
      <c r="A19" s="144" t="s">
        <v>95</v>
      </c>
      <c r="B19" s="145"/>
      <c r="C19" s="145"/>
      <c r="D19" s="145"/>
      <c r="E19" s="146"/>
      <c r="F19" s="24"/>
    </row>
    <row r="20" spans="1:6" ht="25.5" customHeight="1" x14ac:dyDescent="0.2">
      <c r="A20" s="63" t="s">
        <v>94</v>
      </c>
      <c r="B20" s="63" t="s">
        <v>103</v>
      </c>
      <c r="C20" s="62" t="s">
        <v>78</v>
      </c>
      <c r="D20" s="150" t="s">
        <v>84</v>
      </c>
      <c r="E20" s="150"/>
      <c r="F20" s="24"/>
    </row>
    <row r="21" spans="1:6" ht="15" customHeight="1" x14ac:dyDescent="0.2">
      <c r="A21" s="36" t="s">
        <v>80</v>
      </c>
      <c r="B21" s="36">
        <f>SUMIF('Funções de Dados'!$C$4:$C$156,"I", 'Funções de Dados'!$L$4:$L$156) + SUMIF('Funções de Transações'!$C$4:$C$949,"I",'Funções de Transações'!$L$4:$L$949)</f>
        <v>50</v>
      </c>
      <c r="C21" s="36">
        <v>1</v>
      </c>
      <c r="D21" s="149">
        <f>C21*B21</f>
        <v>50</v>
      </c>
      <c r="E21" s="149"/>
      <c r="F21" s="24"/>
    </row>
    <row r="22" spans="1:6" ht="15" customHeight="1" x14ac:dyDescent="0.2">
      <c r="A22" s="36" t="s">
        <v>81</v>
      </c>
      <c r="B22" s="36">
        <f>SUMIF('Funções de Dados'!$C$4:$C$156,"A", 'Funções de Dados'!$L$4:$L$156)+SUMIF('Funções de Transações'!$C$4:$C$949,"A",'Funções de Transações'!$L$4:$L$949)</f>
        <v>0</v>
      </c>
      <c r="C22" s="36">
        <v>0.5</v>
      </c>
      <c r="D22" s="149">
        <f>C22*B22</f>
        <v>0</v>
      </c>
      <c r="E22" s="149"/>
      <c r="F22" s="24"/>
    </row>
    <row r="23" spans="1:6" ht="15" customHeight="1" x14ac:dyDescent="0.2">
      <c r="A23" s="36" t="s">
        <v>82</v>
      </c>
      <c r="B23" s="36">
        <f>SUMIF('Funções de Dados'!$C$4:$C$156,"E", 'Funções de Dados'!$L$4:$L$156)+SUMIF('Funções de Transações'!$C$4:$C$949,"E",'Funções de Transações'!$L$4:$L$949)</f>
        <v>0</v>
      </c>
      <c r="C23" s="36">
        <v>0.3</v>
      </c>
      <c r="D23" s="149">
        <f>C23*B23</f>
        <v>0</v>
      </c>
      <c r="E23" s="149"/>
      <c r="F23" s="24"/>
    </row>
    <row r="24" spans="1:6" ht="15" customHeight="1" x14ac:dyDescent="0.2">
      <c r="A24" s="53" t="s">
        <v>100</v>
      </c>
      <c r="B24" s="151">
        <f>SUM(D21:E23)</f>
        <v>50</v>
      </c>
      <c r="C24" s="152"/>
      <c r="D24" s="152"/>
      <c r="E24" s="153"/>
      <c r="F24" s="24"/>
    </row>
    <row r="25" spans="1:6" ht="15" customHeight="1" x14ac:dyDescent="0.2">
      <c r="A25" s="64"/>
      <c r="B25" s="65"/>
      <c r="C25" s="66"/>
      <c r="D25" s="65"/>
      <c r="E25" s="67"/>
      <c r="F25" s="24"/>
    </row>
    <row r="26" spans="1:6" s="8" customFormat="1" x14ac:dyDescent="0.2">
      <c r="A26" s="80" t="s">
        <v>102</v>
      </c>
      <c r="B26" s="147">
        <f>B24</f>
        <v>50</v>
      </c>
      <c r="C26" s="147"/>
      <c r="D26" s="147"/>
      <c r="E26" s="148"/>
    </row>
    <row r="27" spans="1:6" s="8" customFormat="1" ht="20.25" customHeight="1" x14ac:dyDescent="0.2">
      <c r="A27" s="73"/>
      <c r="B27" s="17"/>
      <c r="C27" s="17"/>
      <c r="D27" s="17"/>
      <c r="E27" s="74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Z287"/>
  <sheetViews>
    <sheetView showGridLines="0" zoomScale="86" zoomScaleNormal="86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2.75" x14ac:dyDescent="0.2"/>
  <cols>
    <col min="1" max="2" width="39.85546875" customWidth="1"/>
    <col min="3" max="3" width="8.7109375" customWidth="1"/>
    <col min="4" max="4" width="9.7109375" customWidth="1"/>
    <col min="5" max="5" width="8.7109375" customWidth="1"/>
    <col min="6" max="6" width="15.7109375" customWidth="1"/>
    <col min="7" max="7" width="8.7109375" customWidth="1"/>
    <col min="8" max="8" width="15.7109375" customWidth="1"/>
    <col min="9" max="12" width="8.7109375" customWidth="1"/>
    <col min="13" max="13" width="12.28515625" bestFit="1" customWidth="1"/>
    <col min="14" max="14" width="25.7109375" customWidth="1"/>
    <col min="15" max="15" width="6.42578125" customWidth="1"/>
    <col min="16" max="16" width="7.140625" hidden="1" customWidth="1"/>
    <col min="17" max="17" width="6.7109375" hidden="1" customWidth="1"/>
    <col min="18" max="20" width="9.140625" hidden="1" customWidth="1"/>
    <col min="21" max="21" width="5.140625" hidden="1" customWidth="1"/>
    <col min="22" max="26" width="9.140625" hidden="1" customWidth="1"/>
    <col min="27" max="27" width="9.140625" customWidth="1"/>
  </cols>
  <sheetData>
    <row r="1" spans="1:25" ht="72" customHeight="1" x14ac:dyDescent="0.25">
      <c r="A1" s="156" t="s">
        <v>76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3"/>
      <c r="P1" s="3"/>
    </row>
    <row r="2" spans="1:25" s="20" customFormat="1" ht="25.5" customHeight="1" x14ac:dyDescent="0.2">
      <c r="A2" s="157" t="s">
        <v>55</v>
      </c>
      <c r="B2" s="157" t="s">
        <v>28</v>
      </c>
      <c r="C2" s="157" t="s">
        <v>2</v>
      </c>
      <c r="D2" s="159" t="s">
        <v>51</v>
      </c>
      <c r="E2" s="157" t="s">
        <v>8</v>
      </c>
      <c r="F2" s="159"/>
      <c r="G2" s="157" t="s">
        <v>7</v>
      </c>
      <c r="H2" s="159"/>
      <c r="I2" s="159" t="s">
        <v>37</v>
      </c>
      <c r="J2" s="159"/>
      <c r="K2" s="159"/>
      <c r="L2" s="157" t="s">
        <v>54</v>
      </c>
      <c r="M2" s="157" t="s">
        <v>58</v>
      </c>
      <c r="N2" s="157" t="s">
        <v>30</v>
      </c>
      <c r="O2" s="12"/>
      <c r="R2" s="158" t="s">
        <v>35</v>
      </c>
      <c r="S2" s="158"/>
      <c r="T2" s="158"/>
    </row>
    <row r="3" spans="1:25" s="20" customFormat="1" ht="18" customHeight="1" x14ac:dyDescent="0.2">
      <c r="A3" s="157"/>
      <c r="B3" s="157"/>
      <c r="C3" s="157"/>
      <c r="D3" s="159"/>
      <c r="E3" s="19" t="s">
        <v>29</v>
      </c>
      <c r="F3" s="19" t="s">
        <v>26</v>
      </c>
      <c r="G3" s="19" t="s">
        <v>29</v>
      </c>
      <c r="H3" s="19" t="s">
        <v>26</v>
      </c>
      <c r="I3" s="18" t="s">
        <v>42</v>
      </c>
      <c r="J3" s="18" t="s">
        <v>43</v>
      </c>
      <c r="K3" s="18" t="s">
        <v>45</v>
      </c>
      <c r="L3" s="157"/>
      <c r="M3" s="157"/>
      <c r="N3" s="157"/>
      <c r="O3" s="12"/>
      <c r="R3" s="26" t="s">
        <v>31</v>
      </c>
      <c r="S3" s="26" t="s">
        <v>34</v>
      </c>
      <c r="T3" s="26" t="s">
        <v>33</v>
      </c>
      <c r="V3" s="17"/>
      <c r="W3" s="26" t="s">
        <v>31</v>
      </c>
      <c r="X3" s="26" t="s">
        <v>34</v>
      </c>
      <c r="Y3" s="26" t="s">
        <v>33</v>
      </c>
    </row>
    <row r="4" spans="1:25" ht="15" customHeight="1" x14ac:dyDescent="0.2">
      <c r="A4" s="33" t="s">
        <v>129</v>
      </c>
      <c r="B4" s="33" t="s">
        <v>121</v>
      </c>
      <c r="C4" s="108" t="s">
        <v>3</v>
      </c>
      <c r="D4" s="14" t="s">
        <v>38</v>
      </c>
      <c r="E4" s="69">
        <v>1</v>
      </c>
      <c r="F4" s="33" t="s">
        <v>122</v>
      </c>
      <c r="G4" s="69">
        <v>23</v>
      </c>
      <c r="H4" s="72" t="s">
        <v>130</v>
      </c>
      <c r="I4" s="21" t="str">
        <f>IF(D4&lt;&gt;"", IF(D4 ="Codedata", "", IF(OR(AND(E4=1, G4&gt;0, G4&lt;51),AND(E4&gt;1, E4&lt;6, G4&gt;0, G4&lt;20)),"X","")),"")</f>
        <v>X</v>
      </c>
      <c r="J4" s="21" t="str">
        <f>IF(D4&lt;&gt;"", IF(D4 ="Codedata", "", IF(OR(AND(E4=1, G4&gt;50),AND(E4&gt;1, E4&lt;6, G4&gt;19, G4&lt;51),AND(E4&gt;5, G4&gt;0, G4&lt;20)),"X","")),"")</f>
        <v/>
      </c>
      <c r="K4" s="21" t="str">
        <f>IF(D4&lt;&gt;"", IF(D4 ="Codedata", "", IF(OR(AND(E4&gt;1, E4&lt;6, G4&gt;50),AND(E4&gt;5, G4&gt;19)),"X","")),"")</f>
        <v/>
      </c>
      <c r="L4" s="22">
        <f>IF(Identificação!$B$7="Contagem Indicativa",IF(D4=ALI,Parâmetros!$E$40,IF(D4=AIE,Parâmetros!$E$41,"")),IF(Identificação!$B$7="Contagem Estimada",IF(D4=ALI,Parâmetros!$B$40,IF(D4=AIE,Parâmetros!$B$41,"")),IF(D4=ALI,IF(I4="X",Parâmetros!$B$40,IF(J4="X",Parâmetros!$C$40,IF(K4="X",Parâmetros!$D$40,""))),IF(I4="X",Parâmetros!$B$41,IF(J4="X",Parâmetros!$C$41,IF(K4="X",Parâmetros!$D$41,""))))))</f>
        <v>7</v>
      </c>
      <c r="M4" s="22">
        <f>IF(C4="I",L4*Resumo!$C$21, IF(C4="A",L4*Resumo!$C$22, IF(C4="E",L4*Resumo!$C$23,"")))</f>
        <v>7</v>
      </c>
      <c r="N4" s="115"/>
      <c r="O4" s="8"/>
      <c r="R4" s="20">
        <f>IF(I4="X",1,0)</f>
        <v>1</v>
      </c>
      <c r="S4" s="20">
        <f>IF(J4="X",1,0)</f>
        <v>0</v>
      </c>
      <c r="T4" s="20">
        <f>IF(K4="X",1,0)</f>
        <v>0</v>
      </c>
      <c r="V4" s="27" t="s">
        <v>38</v>
      </c>
      <c r="W4" s="29">
        <f>SUMIF($D$4:$D$287,"ALI",$R$4:$R$287)</f>
        <v>1</v>
      </c>
      <c r="X4" s="29">
        <f>SUMIF($D$4:$D$287,"ALI",$S$4:$S$287)</f>
        <v>0</v>
      </c>
      <c r="Y4" s="29">
        <f>SUMIF($D$4:$D$287,"ALI",$T4:$T$287)</f>
        <v>0</v>
      </c>
    </row>
    <row r="5" spans="1:25" ht="15" customHeight="1" x14ac:dyDescent="0.2">
      <c r="A5" s="33"/>
      <c r="B5" s="33"/>
      <c r="C5" s="109"/>
      <c r="D5" s="69"/>
      <c r="E5" s="1"/>
      <c r="F5" s="68"/>
      <c r="G5" s="1"/>
      <c r="H5" s="68"/>
      <c r="I5" s="21"/>
      <c r="J5" s="21"/>
      <c r="K5" s="21"/>
      <c r="L5" s="22"/>
      <c r="M5" s="22"/>
      <c r="N5" s="115"/>
      <c r="O5" s="8"/>
      <c r="R5" s="20"/>
      <c r="S5" s="20"/>
      <c r="T5" s="20"/>
      <c r="V5" s="28"/>
      <c r="W5" s="29"/>
      <c r="X5" s="29"/>
      <c r="Y5" s="29"/>
    </row>
    <row r="6" spans="1:25" ht="15" customHeight="1" x14ac:dyDescent="0.2">
      <c r="A6" s="33"/>
      <c r="B6" s="33"/>
      <c r="C6" s="109"/>
      <c r="D6" s="69"/>
      <c r="E6" s="1"/>
      <c r="F6" s="69"/>
      <c r="G6" s="1"/>
      <c r="H6" s="68"/>
      <c r="I6" s="21"/>
      <c r="J6" s="21"/>
      <c r="K6" s="21"/>
      <c r="L6" s="22"/>
      <c r="M6" s="22"/>
      <c r="N6" s="112"/>
      <c r="O6" s="8"/>
      <c r="R6" s="20"/>
      <c r="S6" s="20"/>
      <c r="T6" s="20"/>
    </row>
    <row r="7" spans="1:25" ht="15" customHeight="1" x14ac:dyDescent="0.2">
      <c r="A7" s="33"/>
      <c r="B7" s="72"/>
      <c r="C7" s="108"/>
      <c r="D7" s="33"/>
      <c r="E7" s="91"/>
      <c r="F7" s="68"/>
      <c r="G7" s="14"/>
      <c r="H7" s="72"/>
      <c r="I7" s="21"/>
      <c r="J7" s="21"/>
      <c r="K7" s="21"/>
      <c r="L7" s="22"/>
      <c r="M7" s="22"/>
      <c r="N7" s="113"/>
      <c r="O7" s="8"/>
      <c r="R7" s="20"/>
      <c r="S7" s="20"/>
      <c r="T7" s="20"/>
    </row>
    <row r="8" spans="1:25" ht="15" customHeight="1" x14ac:dyDescent="0.2">
      <c r="B8" s="33"/>
      <c r="C8" s="109"/>
      <c r="D8" s="69"/>
      <c r="E8" s="1"/>
      <c r="F8" s="68"/>
      <c r="G8" s="1"/>
      <c r="H8" s="68"/>
      <c r="I8" s="21" t="str">
        <f t="shared" ref="I8:I66" si="0">IF(D8&lt;&gt;"", IF(D8 ="Codedata", "", IF(OR(AND(E8=1, G8&gt;0, G8&lt;51),AND(E8&gt;1, E8&lt;6, G8&gt;0, G8&lt;20)),"X","")),"")</f>
        <v/>
      </c>
      <c r="J8" s="21" t="str">
        <f t="shared" ref="J8:J66" si="1">IF(D8&lt;&gt;"", IF(D8 ="Codedata", "", IF(OR(AND(E8=1, G8&gt;50),AND(E8&gt;1, E8&lt;6, G8&gt;19, G8&lt;51),AND(E8&gt;5, G8&gt;0, G8&lt;20)),"X","")),"")</f>
        <v/>
      </c>
      <c r="K8" s="21" t="str">
        <f t="shared" ref="K8:K66" si="2">IF(D8&lt;&gt;"", IF(D8 ="Codedata", "", IF(OR(AND(E8&gt;1, E8&lt;6, G8&gt;50),AND(E8&gt;5, G8&gt;19)),"X","")),"")</f>
        <v/>
      </c>
      <c r="L8" s="22" t="str">
        <f>IF(Identificação!$B$7="Contagem Indicativa",IF(D8=ALI,Parâmetros!$E$40,IF(D8=AIE,Parâmetros!$E$41,"")),IF(Identificação!$B$7="Contagem Estimada",IF(D8=ALI,Parâmetros!$C$40,IF(D8=AIE,Parâmetros!$C$41,"")),IF(D8=ALI,IF(I8="X",Parâmetros!$B$40,IF(J8="X",Parâmetros!$C$40,IF(K8="X",Parâmetros!$D$40,""))),IF(I8="X",Parâmetros!$B$41,IF(J8="X",Parâmetros!$C$41,IF(K8="X",Parâmetros!$D$41,""))))))</f>
        <v/>
      </c>
      <c r="M8" s="22" t="str">
        <f>IF(C8="I",L8*Resumo!$C$21, IF(C8="A",L8*Resumo!$C$22, IF(C8="E",L8*Resumo!$C$23,"")))</f>
        <v/>
      </c>
      <c r="N8" s="113"/>
      <c r="O8" s="8"/>
      <c r="R8" s="20">
        <f t="shared" ref="R8:R66" si="3">IF(I8="X",1,0)</f>
        <v>0</v>
      </c>
      <c r="S8" s="20">
        <f t="shared" ref="S8:S66" si="4">IF(J8="X",1,0)</f>
        <v>0</v>
      </c>
      <c r="T8" s="20">
        <f t="shared" ref="T8:T66" si="5">IF(K8="X",1,0)</f>
        <v>0</v>
      </c>
    </row>
    <row r="9" spans="1:25" ht="15" customHeight="1" x14ac:dyDescent="0.2">
      <c r="B9" s="33"/>
      <c r="C9" s="109"/>
      <c r="D9" s="69"/>
      <c r="E9" s="1"/>
      <c r="F9" s="68"/>
      <c r="G9" s="1"/>
      <c r="H9" s="68"/>
      <c r="I9" s="21" t="str">
        <f t="shared" si="0"/>
        <v/>
      </c>
      <c r="J9" s="21" t="str">
        <f t="shared" si="1"/>
        <v/>
      </c>
      <c r="K9" s="21" t="str">
        <f t="shared" si="2"/>
        <v/>
      </c>
      <c r="L9" s="22" t="str">
        <f>IF(Identificação!$B$7="Contagem Indicativa",IF(D9=ALI,Parâmetros!$E$40,IF(D9=AIE,Parâmetros!$E$41,"")),IF(Identificação!$B$7="Contagem Estimada",IF(D9=ALI,Parâmetros!$C$40,IF(D9=AIE,Parâmetros!$C$41,"")),IF(D9=ALI,IF(I9="X",Parâmetros!$B$40,IF(J9="X",Parâmetros!$C$40,IF(K9="X",Parâmetros!$D$40,""))),IF(I9="X",Parâmetros!$B$41,IF(J9="X",Parâmetros!$C$41,IF(K9="X",Parâmetros!$D$41,""))))))</f>
        <v/>
      </c>
      <c r="M9" s="22" t="str">
        <f>IF(C9="I",L9*Resumo!$C$21, IF(C9="A",L9*Resumo!$C$22, IF(C9="E",L9*Resumo!$C$23,"")))</f>
        <v/>
      </c>
      <c r="N9" s="113"/>
      <c r="O9" s="8"/>
      <c r="R9" s="20">
        <f t="shared" si="3"/>
        <v>0</v>
      </c>
      <c r="S9" s="20">
        <f t="shared" si="4"/>
        <v>0</v>
      </c>
      <c r="T9" s="20">
        <f t="shared" si="5"/>
        <v>0</v>
      </c>
    </row>
    <row r="10" spans="1:25" ht="15" customHeight="1" x14ac:dyDescent="0.2">
      <c r="A10" s="33"/>
      <c r="B10" s="33"/>
      <c r="C10" s="109"/>
      <c r="D10" s="69"/>
      <c r="E10" s="1"/>
      <c r="F10" s="82"/>
      <c r="G10" s="1"/>
      <c r="H10" s="68"/>
      <c r="I10" s="21" t="str">
        <f t="shared" si="0"/>
        <v/>
      </c>
      <c r="J10" s="21" t="str">
        <f t="shared" si="1"/>
        <v/>
      </c>
      <c r="K10" s="21" t="str">
        <f t="shared" si="2"/>
        <v/>
      </c>
      <c r="L10" s="22" t="str">
        <f>IF(Identificação!$B$7="Contagem Indicativa",IF(D10=ALI,Parâmetros!$E$40,IF(D10=AIE,Parâmetros!$E$41,"")),IF(Identificação!$B$7="Contagem Estimada",IF(D10=ALI,Parâmetros!$C$40,IF(D10=AIE,Parâmetros!$C$41,"")),IF(D10=ALI,IF(I10="X",Parâmetros!$B$40,IF(J10="X",Parâmetros!$C$40,IF(K10="X",Parâmetros!$D$40,""))),IF(I10="X",Parâmetros!$B$41,IF(J10="X",Parâmetros!$C$41,IF(K10="X",Parâmetros!$D$41,""))))))</f>
        <v/>
      </c>
      <c r="M10" s="22" t="str">
        <f>IF(C10="I",L10*Resumo!$C$21, IF(C10="A",L10*Resumo!$C$22, IF(C10="E",L10*Resumo!$C$23,"")))</f>
        <v/>
      </c>
      <c r="N10" s="112"/>
      <c r="O10" s="8"/>
      <c r="R10" s="20">
        <f t="shared" si="3"/>
        <v>0</v>
      </c>
      <c r="S10" s="20">
        <f t="shared" si="4"/>
        <v>0</v>
      </c>
      <c r="T10" s="20">
        <f t="shared" si="5"/>
        <v>0</v>
      </c>
    </row>
    <row r="11" spans="1:25" ht="15" customHeight="1" x14ac:dyDescent="0.2">
      <c r="A11" s="33"/>
      <c r="B11" s="33"/>
      <c r="C11" s="109"/>
      <c r="D11" s="69"/>
      <c r="E11" s="1"/>
      <c r="F11" s="69"/>
      <c r="G11" s="1"/>
      <c r="H11" s="31"/>
      <c r="I11" s="21" t="str">
        <f t="shared" si="0"/>
        <v/>
      </c>
      <c r="J11" s="21" t="str">
        <f t="shared" si="1"/>
        <v/>
      </c>
      <c r="K11" s="21" t="str">
        <f t="shared" si="2"/>
        <v/>
      </c>
      <c r="L11" s="22" t="str">
        <f>IF(Identificação!$B$7="Contagem Indicativa",IF(D11=ALI,Parâmetros!$E$40,IF(D11=AIE,Parâmetros!$E$41,"")),IF(Identificação!$B$7="Contagem Estimada",IF(D11=ALI,Parâmetros!$C$40,IF(D11=AIE,Parâmetros!$C$41,"")),IF(D11=ALI,IF(I11="X",Parâmetros!$B$40,IF(J11="X",Parâmetros!$C$40,IF(K11="X",Parâmetros!$D$40,""))),IF(I11="X",Parâmetros!$B$41,IF(J11="X",Parâmetros!$C$41,IF(K11="X",Parâmetros!$D$41,""))))))</f>
        <v/>
      </c>
      <c r="M11" s="22" t="str">
        <f>IF(C11="I",L11*Resumo!$C$21, IF(C11="A",L11*Resumo!$C$22, IF(C11="E",L11*Resumo!$C$23,"")))</f>
        <v/>
      </c>
      <c r="N11" s="113"/>
      <c r="O11" s="8"/>
      <c r="R11" s="20">
        <f t="shared" si="3"/>
        <v>0</v>
      </c>
      <c r="S11" s="20">
        <f t="shared" si="4"/>
        <v>0</v>
      </c>
      <c r="T11" s="20">
        <f t="shared" si="5"/>
        <v>0</v>
      </c>
    </row>
    <row r="12" spans="1:25" ht="15" customHeight="1" x14ac:dyDescent="0.2">
      <c r="A12" s="33"/>
      <c r="B12" s="33"/>
      <c r="C12" s="109"/>
      <c r="D12" s="69"/>
      <c r="E12" s="1"/>
      <c r="F12" s="69"/>
      <c r="G12" s="1"/>
      <c r="H12" s="69"/>
      <c r="I12" s="21" t="str">
        <f t="shared" si="0"/>
        <v/>
      </c>
      <c r="J12" s="21" t="str">
        <f t="shared" si="1"/>
        <v/>
      </c>
      <c r="K12" s="21" t="str">
        <f t="shared" si="2"/>
        <v/>
      </c>
      <c r="L12" s="22" t="str">
        <f>IF(Identificação!$B$7="Contagem Indicativa",IF(D12=ALI,Parâmetros!$E$40,IF(D12=AIE,Parâmetros!$E$41,"")),IF(Identificação!$B$7="Contagem Estimada",IF(D12=ALI,Parâmetros!$C$40,IF(D12=AIE,Parâmetros!$C$41,"")),IF(D12=ALI,IF(I12="X",Parâmetros!$B$40,IF(J12="X",Parâmetros!$C$40,IF(K12="X",Parâmetros!$D$40,""))),IF(I12="X",Parâmetros!$B$41,IF(J12="X",Parâmetros!$C$41,IF(K12="X",Parâmetros!$D$41,""))))))</f>
        <v/>
      </c>
      <c r="M12" s="22" t="str">
        <f>IF(C12="I",L12*Resumo!$C$21, IF(C12="A",L12*Resumo!$C$22, IF(C12="E",L12*Resumo!$C$23,"")))</f>
        <v/>
      </c>
      <c r="N12" s="112"/>
      <c r="O12" s="8"/>
      <c r="R12" s="20">
        <f t="shared" si="3"/>
        <v>0</v>
      </c>
      <c r="S12" s="20">
        <f t="shared" si="4"/>
        <v>0</v>
      </c>
      <c r="T12" s="20">
        <f t="shared" si="5"/>
        <v>0</v>
      </c>
    </row>
    <row r="13" spans="1:25" ht="15" customHeight="1" x14ac:dyDescent="0.2">
      <c r="A13" s="82"/>
      <c r="B13" s="82"/>
      <c r="C13" s="108"/>
      <c r="D13" s="69"/>
      <c r="E13" s="1"/>
      <c r="F13" s="69"/>
      <c r="G13" s="1"/>
      <c r="H13" s="69"/>
      <c r="I13" s="21" t="str">
        <f t="shared" si="0"/>
        <v/>
      </c>
      <c r="J13" s="21" t="str">
        <f t="shared" si="1"/>
        <v/>
      </c>
      <c r="K13" s="21" t="str">
        <f t="shared" si="2"/>
        <v/>
      </c>
      <c r="L13" s="22" t="str">
        <f>IF(Identificação!$B$7="Contagem Indicativa",IF(D13=ALI,Parâmetros!$E$40,IF(D13=AIE,Parâmetros!$E$41,"")),IF(Identificação!$B$7="Contagem Estimada",IF(D13=ALI,Parâmetros!$C$40,IF(D13=AIE,Parâmetros!$C$41,"")),IF(D13=ALI,IF(I13="X",Parâmetros!$B$40,IF(J13="X",Parâmetros!$C$40,IF(K13="X",Parâmetros!$D$40,""))),IF(I13="X",Parâmetros!$B$41,IF(J13="X",Parâmetros!$C$41,IF(K13="X",Parâmetros!$D$41,""))))))</f>
        <v/>
      </c>
      <c r="M13" s="22" t="str">
        <f>IF(C13="I",L13*Resumo!$C$21, IF(C13="A",L13*Resumo!$C$22, IF(C13="E",L13*Resumo!$C$23,"")))</f>
        <v/>
      </c>
      <c r="N13" s="114"/>
      <c r="O13" s="8"/>
      <c r="R13" s="20">
        <f t="shared" si="3"/>
        <v>0</v>
      </c>
      <c r="S13" s="20">
        <f t="shared" si="4"/>
        <v>0</v>
      </c>
      <c r="T13" s="20">
        <f t="shared" si="5"/>
        <v>0</v>
      </c>
    </row>
    <row r="14" spans="1:25" ht="15" customHeight="1" x14ac:dyDescent="0.2">
      <c r="A14" s="82"/>
      <c r="B14" s="82"/>
      <c r="C14" s="108"/>
      <c r="D14" s="69"/>
      <c r="E14" s="1"/>
      <c r="F14" s="69"/>
      <c r="G14" s="1"/>
      <c r="H14" s="68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>IF(Identificação!$B$7="Contagem Indicativa",IF(D14=ALI,Parâmetros!$E$40,IF(D14=AIE,Parâmetros!$E$41,"")),IF(Identificação!$B$7="Contagem Estimada",IF(D14=ALI,Parâmetros!$C$40,IF(D14=AIE,Parâmetros!$C$41,"")),IF(D14=ALI,IF(I14="X",Parâmetros!$B$40,IF(J14="X",Parâmetros!$C$40,IF(K14="X",Parâmetros!$D$40,""))),IF(I14="X",Parâmetros!$B$41,IF(J14="X",Parâmetros!$C$41,IF(K14="X",Parâmetros!$D$41,""))))))</f>
        <v/>
      </c>
      <c r="M14" s="22" t="str">
        <f>IF(C14="I",L14*Resumo!$C$21, IF(C14="A",L14*Resumo!$C$22, IF(C14="E",L14*Resumo!$C$23,"")))</f>
        <v/>
      </c>
      <c r="N14" s="114"/>
      <c r="O14" s="8"/>
      <c r="R14" s="20">
        <f t="shared" si="3"/>
        <v>0</v>
      </c>
      <c r="S14" s="20">
        <f t="shared" si="4"/>
        <v>0</v>
      </c>
      <c r="T14" s="20">
        <f t="shared" si="5"/>
        <v>0</v>
      </c>
    </row>
    <row r="15" spans="1:25" ht="15" customHeight="1" x14ac:dyDescent="0.2">
      <c r="A15" s="33"/>
      <c r="B15" s="33"/>
      <c r="C15" s="108"/>
      <c r="D15" s="69"/>
      <c r="E15" s="1"/>
      <c r="F15" s="1"/>
      <c r="G15" s="1"/>
      <c r="H15" s="31"/>
      <c r="I15" s="21" t="str">
        <f t="shared" si="0"/>
        <v/>
      </c>
      <c r="J15" s="21" t="str">
        <f t="shared" si="1"/>
        <v/>
      </c>
      <c r="K15" s="21" t="str">
        <f t="shared" si="2"/>
        <v/>
      </c>
      <c r="L15" s="22" t="str">
        <f>IF(Identificação!$B$7="Contagem Indicativa",IF(D15=ALI,Parâmetros!$E$40,IF(D15=AIE,Parâmetros!$E$41,"")),IF(Identificação!$B$7="Contagem Estimada",IF(D15=ALI,Parâmetros!$C$40,IF(D15=AIE,Parâmetros!$C$41,"")),IF(D15=ALI,IF(I15="X",Parâmetros!$B$40,IF(J15="X",Parâmetros!$C$40,IF(K15="X",Parâmetros!$D$40,""))),IF(I15="X",Parâmetros!$B$41,IF(J15="X",Parâmetros!$C$41,IF(K15="X",Parâmetros!$D$41,""))))))</f>
        <v/>
      </c>
      <c r="M15" s="22" t="str">
        <f>IF(C15="I",L15*Resumo!$C$21, IF(C15="A",L15*Resumo!$C$22, IF(C15="E",L15*Resumo!$C$23,"")))</f>
        <v/>
      </c>
      <c r="N15" s="114"/>
      <c r="O15" s="8"/>
      <c r="R15" s="20">
        <f t="shared" si="3"/>
        <v>0</v>
      </c>
      <c r="S15" s="20">
        <f t="shared" si="4"/>
        <v>0</v>
      </c>
      <c r="T15" s="20">
        <f t="shared" si="5"/>
        <v>0</v>
      </c>
    </row>
    <row r="16" spans="1:25" ht="15" customHeight="1" x14ac:dyDescent="0.2">
      <c r="A16" s="33"/>
      <c r="B16" s="33"/>
      <c r="C16" s="108"/>
      <c r="D16" s="69"/>
      <c r="E16" s="1"/>
      <c r="F16" s="1"/>
      <c r="G16" s="1"/>
      <c r="H16" s="31"/>
      <c r="I16" s="21" t="str">
        <f t="shared" si="0"/>
        <v/>
      </c>
      <c r="J16" s="21" t="str">
        <f t="shared" si="1"/>
        <v/>
      </c>
      <c r="K16" s="21" t="str">
        <f t="shared" si="2"/>
        <v/>
      </c>
      <c r="L16" s="22" t="str">
        <f>IF(Identificação!$B$7="Contagem Indicativa",IF(D16=ALI,Parâmetros!$E$40,IF(D16=AIE,Parâmetros!$E$41,"")),IF(Identificação!$B$7="Contagem Estimada",IF(D16=ALI,Parâmetros!$C$40,IF(D16=AIE,Parâmetros!$C$41,"")),IF(D16=ALI,IF(I16="X",Parâmetros!$B$40,IF(J16="X",Parâmetros!$C$40,IF(K16="X",Parâmetros!$D$40,""))),IF(I16="X",Parâmetros!$B$41,IF(J16="X",Parâmetros!$C$41,IF(K16="X",Parâmetros!$D$41,""))))))</f>
        <v/>
      </c>
      <c r="M16" s="22" t="str">
        <f>IF(C16="I",L16*Resumo!$C$21, IF(C16="A",L16*Resumo!$C$22, IF(C16="E",L16*Resumo!$C$23,"")))</f>
        <v/>
      </c>
      <c r="N16" s="114"/>
      <c r="O16" s="8"/>
      <c r="R16" s="20">
        <f t="shared" si="3"/>
        <v>0</v>
      </c>
      <c r="S16" s="20">
        <f t="shared" si="4"/>
        <v>0</v>
      </c>
      <c r="T16" s="20">
        <f t="shared" si="5"/>
        <v>0</v>
      </c>
    </row>
    <row r="17" spans="1:20" ht="15" customHeight="1" x14ac:dyDescent="0.2">
      <c r="A17" s="69"/>
      <c r="B17" s="69"/>
      <c r="C17" s="108"/>
      <c r="D17" s="69"/>
      <c r="E17" s="1"/>
      <c r="F17" s="1"/>
      <c r="G17" s="1"/>
      <c r="H17" s="31"/>
      <c r="I17" s="21" t="str">
        <f t="shared" si="0"/>
        <v/>
      </c>
      <c r="J17" s="21" t="str">
        <f t="shared" si="1"/>
        <v/>
      </c>
      <c r="K17" s="21" t="str">
        <f t="shared" si="2"/>
        <v/>
      </c>
      <c r="L17" s="22" t="str">
        <f>IF(Identificação!$B$7="Contagem Indicativa",IF(D17=ALI,Parâmetros!$E$40,IF(D17=AIE,Parâmetros!$E$41,"")),IF(Identificação!$B$7="Contagem Estimada",IF(D17=ALI,Parâmetros!$C$40,IF(D17=AIE,Parâmetros!$C$41,"")),IF(D17=ALI,IF(I17="X",Parâmetros!$B$40,IF(J17="X",Parâmetros!$C$40,IF(K17="X",Parâmetros!$D$40,""))),IF(I17="X",Parâmetros!$B$41,IF(J17="X",Parâmetros!$C$41,IF(K17="X",Parâmetros!$D$41,""))))))</f>
        <v/>
      </c>
      <c r="M17" s="22" t="str">
        <f>IF(C17="I",L17*Resumo!$C$21, IF(C17="A",L17*Resumo!$C$22, IF(C17="E",L17*Resumo!$C$23,"")))</f>
        <v/>
      </c>
      <c r="N17" s="114"/>
      <c r="O17" s="8"/>
      <c r="R17" s="20">
        <f t="shared" si="3"/>
        <v>0</v>
      </c>
      <c r="S17" s="20">
        <f t="shared" si="4"/>
        <v>0</v>
      </c>
      <c r="T17" s="20">
        <f t="shared" si="5"/>
        <v>0</v>
      </c>
    </row>
    <row r="18" spans="1:20" ht="15" customHeight="1" x14ac:dyDescent="0.2">
      <c r="A18" s="69"/>
      <c r="B18" s="69"/>
      <c r="C18" s="108"/>
      <c r="D18" s="69"/>
      <c r="E18" s="1"/>
      <c r="F18" s="69"/>
      <c r="G18" s="1"/>
      <c r="H18" s="31"/>
      <c r="I18" s="21" t="str">
        <f t="shared" si="0"/>
        <v/>
      </c>
      <c r="J18" s="21" t="str">
        <f t="shared" si="1"/>
        <v/>
      </c>
      <c r="K18" s="21" t="str">
        <f t="shared" si="2"/>
        <v/>
      </c>
      <c r="L18" s="22" t="str">
        <f>IF(Identificação!$B$7="Contagem Indicativa",IF(D18=ALI,Parâmetros!$E$40,IF(D18=AIE,Parâmetros!$E$41,"")),IF(Identificação!$B$7="Contagem Estimada",IF(D18=ALI,Parâmetros!$C$40,IF(D18=AIE,Parâmetros!$C$41,"")),IF(D18=ALI,IF(I18="X",Parâmetros!$B$40,IF(J18="X",Parâmetros!$C$40,IF(K18="X",Parâmetros!$D$40,""))),IF(I18="X",Parâmetros!$B$41,IF(J18="X",Parâmetros!$C$41,IF(K18="X",Parâmetros!$D$41,""))))))</f>
        <v/>
      </c>
      <c r="M18" s="22" t="str">
        <f>IF(C18="I",L18*Resumo!$C$21, IF(C18="A",L18*Resumo!$C$22, IF(C18="E",L18*Resumo!$C$23,"")))</f>
        <v/>
      </c>
      <c r="N18" s="114"/>
      <c r="O18" s="8"/>
      <c r="R18" s="20">
        <f t="shared" si="3"/>
        <v>0</v>
      </c>
      <c r="S18" s="20">
        <f t="shared" si="4"/>
        <v>0</v>
      </c>
      <c r="T18" s="20">
        <f t="shared" si="5"/>
        <v>0</v>
      </c>
    </row>
    <row r="19" spans="1:20" ht="15" customHeight="1" x14ac:dyDescent="0.2">
      <c r="A19" s="1"/>
      <c r="B19" s="1"/>
      <c r="C19" s="108"/>
      <c r="D19" s="69"/>
      <c r="E19" s="1"/>
      <c r="F19" s="1"/>
      <c r="G19" s="1"/>
      <c r="H19" s="1"/>
      <c r="I19" s="21" t="str">
        <f t="shared" si="0"/>
        <v/>
      </c>
      <c r="J19" s="21" t="str">
        <f t="shared" si="1"/>
        <v/>
      </c>
      <c r="K19" s="21" t="str">
        <f t="shared" si="2"/>
        <v/>
      </c>
      <c r="L19" s="22" t="str">
        <f>IF(Identificação!$B$7="Contagem Indicativa",IF(D19=ALI,Parâmetros!$E$40,IF(D19=AIE,Parâmetros!$E$41,"")),IF(Identificação!$B$7="Contagem Estimada",IF(D19=ALI,Parâmetros!$C$40,IF(D19=AIE,Parâmetros!$C$41,"")),IF(D19=ALI,IF(I19="X",Parâmetros!$B$40,IF(J19="X",Parâmetros!$C$40,IF(K19="X",Parâmetros!$D$40,""))),IF(I19="X",Parâmetros!$B$41,IF(J19="X",Parâmetros!$C$41,IF(K19="X",Parâmetros!$D$41,""))))))</f>
        <v/>
      </c>
      <c r="M19" s="22" t="str">
        <f>IF(C19="I",L19*Resumo!$C$21, IF(C19="A",L19*Resumo!$C$22, IF(C19="E",L19*Resumo!$C$23,"")))</f>
        <v/>
      </c>
      <c r="N19" s="114"/>
      <c r="O19" s="8"/>
      <c r="R19" s="20">
        <f t="shared" si="3"/>
        <v>0</v>
      </c>
      <c r="S19" s="20">
        <f t="shared" si="4"/>
        <v>0</v>
      </c>
      <c r="T19" s="20">
        <f t="shared" si="5"/>
        <v>0</v>
      </c>
    </row>
    <row r="20" spans="1:20" ht="15" customHeight="1" x14ac:dyDescent="0.2">
      <c r="A20" s="1"/>
      <c r="B20" s="1"/>
      <c r="C20" s="108"/>
      <c r="D20" s="69"/>
      <c r="E20" s="1"/>
      <c r="F20" s="1"/>
      <c r="G20" s="1"/>
      <c r="H20" s="1"/>
      <c r="I20" s="21" t="str">
        <f t="shared" si="0"/>
        <v/>
      </c>
      <c r="J20" s="21" t="str">
        <f t="shared" si="1"/>
        <v/>
      </c>
      <c r="K20" s="21" t="str">
        <f t="shared" si="2"/>
        <v/>
      </c>
      <c r="L20" s="22" t="str">
        <f>IF(Identificação!$B$7="Contagem Indicativa",IF(D20=ALI,Parâmetros!$E$40,IF(D20=AIE,Parâmetros!$E$41,"")),IF(Identificação!$B$7="Contagem Estimada",IF(D20=ALI,Parâmetros!$C$40,IF(D20=AIE,Parâmetros!$C$41,"")),IF(D20=ALI,IF(I20="X",Parâmetros!$B$40,IF(J20="X",Parâmetros!$C$40,IF(K20="X",Parâmetros!$D$40,""))),IF(I20="X",Parâmetros!$B$41,IF(J20="X",Parâmetros!$C$41,IF(K20="X",Parâmetros!$D$41,""))))))</f>
        <v/>
      </c>
      <c r="M20" s="22" t="str">
        <f>IF(C20="I",L20*Resumo!$C$21, IF(C20="A",L20*Resumo!$C$22, IF(C20="E",L20*Resumo!$C$23,"")))</f>
        <v/>
      </c>
      <c r="N20" s="114"/>
      <c r="O20" s="8"/>
      <c r="R20" s="20">
        <f t="shared" si="3"/>
        <v>0</v>
      </c>
      <c r="S20" s="20">
        <f t="shared" si="4"/>
        <v>0</v>
      </c>
      <c r="T20" s="20">
        <f t="shared" si="5"/>
        <v>0</v>
      </c>
    </row>
    <row r="21" spans="1:20" ht="15" customHeight="1" x14ac:dyDescent="0.2">
      <c r="A21" s="1"/>
      <c r="B21" s="1"/>
      <c r="C21" s="108"/>
      <c r="D21" s="69"/>
      <c r="E21" s="1"/>
      <c r="F21" s="1"/>
      <c r="G21" s="1"/>
      <c r="H21" s="1"/>
      <c r="I21" s="21" t="str">
        <f t="shared" si="0"/>
        <v/>
      </c>
      <c r="J21" s="21" t="str">
        <f t="shared" si="1"/>
        <v/>
      </c>
      <c r="K21" s="21" t="str">
        <f t="shared" si="2"/>
        <v/>
      </c>
      <c r="L21" s="22" t="str">
        <f>IF(Identificação!$B$7="Contagem Indicativa",IF(D21=ALI,Parâmetros!$E$40,IF(D21=AIE,Parâmetros!$E$41,"")),IF(Identificação!$B$7="Contagem Estimada",IF(D21=ALI,Parâmetros!$C$40,IF(D21=AIE,Parâmetros!$C$41,"")),IF(D21=ALI,IF(I21="X",Parâmetros!$B$40,IF(J21="X",Parâmetros!$C$40,IF(K21="X",Parâmetros!$D$40,""))),IF(I21="X",Parâmetros!$B$41,IF(J21="X",Parâmetros!$C$41,IF(K21="X",Parâmetros!$D$41,""))))))</f>
        <v/>
      </c>
      <c r="M21" s="22" t="str">
        <f>IF(C21="I",L21*Resumo!$C$21, IF(C21="A",L21*Resumo!$C$22, IF(C21="E",L21*Resumo!$C$23,"")))</f>
        <v/>
      </c>
      <c r="N21" s="114"/>
      <c r="O21" s="8"/>
      <c r="R21" s="20">
        <f t="shared" si="3"/>
        <v>0</v>
      </c>
      <c r="S21" s="20">
        <f t="shared" si="4"/>
        <v>0</v>
      </c>
      <c r="T21" s="20">
        <f t="shared" si="5"/>
        <v>0</v>
      </c>
    </row>
    <row r="22" spans="1:20" ht="15" customHeight="1" x14ac:dyDescent="0.2">
      <c r="A22" s="1"/>
      <c r="B22" s="1"/>
      <c r="C22" s="108"/>
      <c r="D22" s="69"/>
      <c r="E22" s="1"/>
      <c r="F22" s="1"/>
      <c r="G22" s="1"/>
      <c r="H22" s="1"/>
      <c r="I22" s="21" t="str">
        <f t="shared" si="0"/>
        <v/>
      </c>
      <c r="J22" s="21" t="str">
        <f t="shared" si="1"/>
        <v/>
      </c>
      <c r="K22" s="21" t="str">
        <f t="shared" si="2"/>
        <v/>
      </c>
      <c r="L22" s="22" t="str">
        <f>IF(Identificação!$B$7="Contagem Indicativa",IF(D22=ALI,Parâmetros!$E$40,IF(D22=AIE,Parâmetros!$E$41,"")),IF(Identificação!$B$7="Contagem Estimada",IF(D22=ALI,Parâmetros!$C$40,IF(D22=AIE,Parâmetros!$C$41,"")),IF(D22=ALI,IF(I22="X",Parâmetros!$B$40,IF(J22="X",Parâmetros!$C$40,IF(K22="X",Parâmetros!$D$40,""))),IF(I22="X",Parâmetros!$B$41,IF(J22="X",Parâmetros!$C$41,IF(K22="X",Parâmetros!$D$41,""))))))</f>
        <v/>
      </c>
      <c r="M22" s="22" t="str">
        <f>IF(C22="I",L22*Resumo!$C$21, IF(C22="A",L22*Resumo!$C$22, IF(C22="E",L22*Resumo!$C$23,"")))</f>
        <v/>
      </c>
      <c r="N22" s="114"/>
      <c r="O22" s="8"/>
      <c r="R22" s="20">
        <f t="shared" si="3"/>
        <v>0</v>
      </c>
      <c r="S22" s="20">
        <f t="shared" si="4"/>
        <v>0</v>
      </c>
      <c r="T22" s="20">
        <f t="shared" si="5"/>
        <v>0</v>
      </c>
    </row>
    <row r="23" spans="1:20" ht="15" customHeight="1" x14ac:dyDescent="0.2">
      <c r="A23" s="1"/>
      <c r="B23" s="1"/>
      <c r="C23" s="108"/>
      <c r="D23" s="69"/>
      <c r="E23" s="1"/>
      <c r="F23" s="1"/>
      <c r="G23" s="1"/>
      <c r="H23" s="1"/>
      <c r="I23" s="21" t="str">
        <f t="shared" si="0"/>
        <v/>
      </c>
      <c r="J23" s="21" t="str">
        <f t="shared" si="1"/>
        <v/>
      </c>
      <c r="K23" s="21" t="str">
        <f t="shared" si="2"/>
        <v/>
      </c>
      <c r="L23" s="22" t="str">
        <f>IF(Identificação!$B$7="Contagem Indicativa",IF(D23=ALI,Parâmetros!$E$40,IF(D23=AIE,Parâmetros!$E$41,"")),IF(Identificação!$B$7="Contagem Estimada",IF(D23=ALI,Parâmetros!$C$40,IF(D23=AIE,Parâmetros!$C$41,"")),IF(D23=ALI,IF(I23="X",Parâmetros!$B$40,IF(J23="X",Parâmetros!$C$40,IF(K23="X",Parâmetros!$D$40,""))),IF(I23="X",Parâmetros!$B$41,IF(J23="X",Parâmetros!$C$41,IF(K23="X",Parâmetros!$D$41,""))))))</f>
        <v/>
      </c>
      <c r="M23" s="22" t="str">
        <f>IF(C23="I",L23*Resumo!$C$21, IF(C23="A",L23*Resumo!$C$22, IF(C23="E",L23*Resumo!$C$23,"")))</f>
        <v/>
      </c>
      <c r="N23" s="114"/>
      <c r="R23" s="20">
        <f t="shared" si="3"/>
        <v>0</v>
      </c>
      <c r="S23" s="20">
        <f t="shared" si="4"/>
        <v>0</v>
      </c>
      <c r="T23" s="20">
        <f t="shared" si="5"/>
        <v>0</v>
      </c>
    </row>
    <row r="24" spans="1:20" ht="15" customHeight="1" x14ac:dyDescent="0.2">
      <c r="A24" s="1"/>
      <c r="B24" s="1"/>
      <c r="C24" s="108"/>
      <c r="D24" s="69"/>
      <c r="E24" s="1"/>
      <c r="F24" s="1"/>
      <c r="G24" s="1"/>
      <c r="H24" s="1"/>
      <c r="I24" s="21" t="str">
        <f t="shared" si="0"/>
        <v/>
      </c>
      <c r="J24" s="21" t="str">
        <f t="shared" si="1"/>
        <v/>
      </c>
      <c r="K24" s="21" t="str">
        <f t="shared" si="2"/>
        <v/>
      </c>
      <c r="L24" s="22" t="str">
        <f>IF(Identificação!$B$7="Contagem Indicativa",IF(D24=ALI,Parâmetros!$E$40,IF(D24=AIE,Parâmetros!$E$41,"")),IF(Identificação!$B$7="Contagem Estimada",IF(D24=ALI,Parâmetros!$C$40,IF(D24=AIE,Parâmetros!$C$41,"")),IF(D24=ALI,IF(I24="X",Parâmetros!$B$40,IF(J24="X",Parâmetros!$C$40,IF(K24="X",Parâmetros!$D$40,""))),IF(I24="X",Parâmetros!$B$41,IF(J24="X",Parâmetros!$C$41,IF(K24="X",Parâmetros!$D$41,""))))))</f>
        <v/>
      </c>
      <c r="M24" s="22" t="str">
        <f>IF(C24="I",L24*Resumo!$C$21, IF(C24="A",L24*Resumo!$C$22, IF(C24="E",L24*Resumo!$C$23,"")))</f>
        <v/>
      </c>
      <c r="N24" s="114"/>
      <c r="R24" s="20">
        <f t="shared" si="3"/>
        <v>0</v>
      </c>
      <c r="S24" s="20">
        <f t="shared" si="4"/>
        <v>0</v>
      </c>
      <c r="T24" s="20">
        <f t="shared" si="5"/>
        <v>0</v>
      </c>
    </row>
    <row r="25" spans="1:20" ht="15" customHeight="1" x14ac:dyDescent="0.2">
      <c r="A25" s="1"/>
      <c r="B25" s="1"/>
      <c r="C25" s="108"/>
      <c r="D25" s="69"/>
      <c r="E25" s="1"/>
      <c r="F25" s="1"/>
      <c r="G25" s="1"/>
      <c r="H25" s="1"/>
      <c r="I25" s="21" t="str">
        <f t="shared" si="0"/>
        <v/>
      </c>
      <c r="J25" s="21" t="str">
        <f t="shared" si="1"/>
        <v/>
      </c>
      <c r="K25" s="21" t="str">
        <f t="shared" si="2"/>
        <v/>
      </c>
      <c r="L25" s="22" t="str">
        <f>IF(Identificação!$B$7="Contagem Indicativa",IF(D25=ALI,Parâmetros!$E$40,IF(D25=AIE,Parâmetros!$E$41,"")),IF(Identificação!$B$7="Contagem Estimada",IF(D25=ALI,Parâmetros!$C$40,IF(D25=AIE,Parâmetros!$C$41,"")),IF(D25=ALI,IF(I25="X",Parâmetros!$B$40,IF(J25="X",Parâmetros!$C$40,IF(K25="X",Parâmetros!$D$40,""))),IF(I25="X",Parâmetros!$B$41,IF(J25="X",Parâmetros!$C$41,IF(K25="X",Parâmetros!$D$41,""))))))</f>
        <v/>
      </c>
      <c r="M25" s="22" t="str">
        <f>IF(C25="I",L25*Resumo!$C$21, IF(C25="A",L25*Resumo!$C$22, IF(C25="E",L25*Resumo!$C$23,"")))</f>
        <v/>
      </c>
      <c r="N25" s="114"/>
      <c r="R25" s="20">
        <f t="shared" si="3"/>
        <v>0</v>
      </c>
      <c r="S25" s="20">
        <f t="shared" si="4"/>
        <v>0</v>
      </c>
      <c r="T25" s="20">
        <f t="shared" si="5"/>
        <v>0</v>
      </c>
    </row>
    <row r="26" spans="1:20" ht="15" customHeight="1" x14ac:dyDescent="0.2">
      <c r="A26" s="1"/>
      <c r="B26" s="1"/>
      <c r="C26" s="108"/>
      <c r="D26" s="69"/>
      <c r="E26" s="1"/>
      <c r="F26" s="1"/>
      <c r="G26" s="1"/>
      <c r="H26" s="1"/>
      <c r="I26" s="21" t="str">
        <f t="shared" si="0"/>
        <v/>
      </c>
      <c r="J26" s="21" t="str">
        <f t="shared" si="1"/>
        <v/>
      </c>
      <c r="K26" s="21" t="str">
        <f t="shared" si="2"/>
        <v/>
      </c>
      <c r="L26" s="22" t="str">
        <f>IF(Identificação!$B$7="Contagem Indicativa",IF(D26=ALI,Parâmetros!$E$40,IF(D26=AIE,Parâmetros!$E$41,"")),IF(Identificação!$B$7="Contagem Estimada",IF(D26=ALI,Parâmetros!$C$40,IF(D26=AIE,Parâmetros!$C$41,"")),IF(D26=ALI,IF(I26="X",Parâmetros!$B$40,IF(J26="X",Parâmetros!$C$40,IF(K26="X",Parâmetros!$D$40,""))),IF(I26="X",Parâmetros!$B$41,IF(J26="X",Parâmetros!$C$41,IF(K26="X",Parâmetros!$D$41,""))))))</f>
        <v/>
      </c>
      <c r="M26" s="22" t="str">
        <f>IF(C26="I",L26*Resumo!$C$21, IF(C26="A",L26*Resumo!$C$22, IF(C26="E",L26*Resumo!$C$23,"")))</f>
        <v/>
      </c>
      <c r="N26" s="114"/>
      <c r="R26" s="20">
        <f t="shared" si="3"/>
        <v>0</v>
      </c>
      <c r="S26" s="20">
        <f t="shared" si="4"/>
        <v>0</v>
      </c>
      <c r="T26" s="20">
        <f t="shared" si="5"/>
        <v>0</v>
      </c>
    </row>
    <row r="27" spans="1:20" ht="15" customHeight="1" x14ac:dyDescent="0.2">
      <c r="A27" s="1"/>
      <c r="B27" s="1"/>
      <c r="C27" s="108"/>
      <c r="D27" s="69"/>
      <c r="E27" s="1"/>
      <c r="F27" s="1"/>
      <c r="G27" s="1"/>
      <c r="H27" s="1"/>
      <c r="I27" s="21" t="str">
        <f t="shared" si="0"/>
        <v/>
      </c>
      <c r="J27" s="21" t="str">
        <f t="shared" si="1"/>
        <v/>
      </c>
      <c r="K27" s="21" t="str">
        <f t="shared" si="2"/>
        <v/>
      </c>
      <c r="L27" s="22" t="str">
        <f>IF(Identificação!$B$7="Contagem Indicativa",IF(D27=ALI,Parâmetros!$E$40,IF(D27=AIE,Parâmetros!$E$41,"")),IF(Identificação!$B$7="Contagem Estimada",IF(D27=ALI,Parâmetros!$C$40,IF(D27=AIE,Parâmetros!$C$41,"")),IF(D27=ALI,IF(I27="X",Parâmetros!$B$40,IF(J27="X",Parâmetros!$C$40,IF(K27="X",Parâmetros!$D$40,""))),IF(I27="X",Parâmetros!$B$41,IF(J27="X",Parâmetros!$C$41,IF(K27="X",Parâmetros!$D$41,""))))))</f>
        <v/>
      </c>
      <c r="M27" s="22" t="str">
        <f>IF(C27="I",L27*Resumo!$C$21, IF(C27="A",L27*Resumo!$C$22, IF(C27="E",L27*Resumo!$C$23,"")))</f>
        <v/>
      </c>
      <c r="N27" s="114"/>
      <c r="Q27" s="8"/>
      <c r="R27" s="20">
        <f t="shared" si="3"/>
        <v>0</v>
      </c>
      <c r="S27" s="20">
        <f t="shared" si="4"/>
        <v>0</v>
      </c>
      <c r="T27" s="20">
        <f t="shared" si="5"/>
        <v>0</v>
      </c>
    </row>
    <row r="28" spans="1:20" ht="15" customHeight="1" x14ac:dyDescent="0.2">
      <c r="A28" s="1"/>
      <c r="B28" s="1"/>
      <c r="C28" s="108"/>
      <c r="D28" s="69"/>
      <c r="E28" s="1"/>
      <c r="F28" s="1"/>
      <c r="G28" s="1"/>
      <c r="H28" s="1"/>
      <c r="I28" s="21" t="str">
        <f t="shared" si="0"/>
        <v/>
      </c>
      <c r="J28" s="21" t="str">
        <f t="shared" si="1"/>
        <v/>
      </c>
      <c r="K28" s="21" t="str">
        <f t="shared" si="2"/>
        <v/>
      </c>
      <c r="L28" s="22" t="str">
        <f>IF(Identificação!$B$7="Contagem Indicativa",IF(D28=ALI,Parâmetros!$E$40,IF(D28=AIE,Parâmetros!$E$41,"")),IF(Identificação!$B$7="Contagem Estimada",IF(D28=ALI,Parâmetros!$C$40,IF(D28=AIE,Parâmetros!$C$41,"")),IF(D28=ALI,IF(I28="X",Parâmetros!$B$40,IF(J28="X",Parâmetros!$C$40,IF(K28="X",Parâmetros!$D$40,""))),IF(I28="X",Parâmetros!$B$41,IF(J28="X",Parâmetros!$C$41,IF(K28="X",Parâmetros!$D$41,""))))))</f>
        <v/>
      </c>
      <c r="M28" s="22" t="str">
        <f>IF(C28="I",L28*Resumo!$C$21, IF(C28="A",L28*Resumo!$C$22, IF(C28="E",L28*Resumo!$C$23,"")))</f>
        <v/>
      </c>
      <c r="N28" s="114"/>
      <c r="Q28" s="8"/>
      <c r="R28" s="20">
        <f t="shared" si="3"/>
        <v>0</v>
      </c>
      <c r="S28" s="20">
        <f t="shared" si="4"/>
        <v>0</v>
      </c>
      <c r="T28" s="20">
        <f t="shared" si="5"/>
        <v>0</v>
      </c>
    </row>
    <row r="29" spans="1:20" ht="15" customHeight="1" x14ac:dyDescent="0.2">
      <c r="A29" s="1"/>
      <c r="B29" s="1"/>
      <c r="C29" s="108"/>
      <c r="D29" s="69"/>
      <c r="E29" s="1"/>
      <c r="F29" s="1"/>
      <c r="G29" s="1"/>
      <c r="H29" s="1"/>
      <c r="I29" s="21" t="str">
        <f t="shared" si="0"/>
        <v/>
      </c>
      <c r="J29" s="21" t="str">
        <f t="shared" si="1"/>
        <v/>
      </c>
      <c r="K29" s="21" t="str">
        <f t="shared" si="2"/>
        <v/>
      </c>
      <c r="L29" s="22" t="str">
        <f>IF(Identificação!$B$7="Contagem Indicativa",IF(D29=ALI,Parâmetros!$E$40,IF(D29=AIE,Parâmetros!$E$41,"")),IF(Identificação!$B$7="Contagem Estimada",IF(D29=ALI,Parâmetros!$C$40,IF(D29=AIE,Parâmetros!$C$41,"")),IF(D29=ALI,IF(I29="X",Parâmetros!$B$40,IF(J29="X",Parâmetros!$C$40,IF(K29="X",Parâmetros!$D$40,""))),IF(I29="X",Parâmetros!$B$41,IF(J29="X",Parâmetros!$C$41,IF(K29="X",Parâmetros!$D$41,""))))))</f>
        <v/>
      </c>
      <c r="M29" s="22" t="str">
        <f>IF(C29="I",L29*Resumo!$C$21, IF(C29="A",L29*Resumo!$C$22, IF(C29="E",L29*Resumo!$C$23,"")))</f>
        <v/>
      </c>
      <c r="N29" s="114"/>
      <c r="Q29" s="8"/>
      <c r="R29" s="20">
        <f t="shared" si="3"/>
        <v>0</v>
      </c>
      <c r="S29" s="20">
        <f t="shared" si="4"/>
        <v>0</v>
      </c>
      <c r="T29" s="20">
        <f t="shared" si="5"/>
        <v>0</v>
      </c>
    </row>
    <row r="30" spans="1:20" ht="15" customHeight="1" x14ac:dyDescent="0.2">
      <c r="A30" s="1"/>
      <c r="B30" s="1"/>
      <c r="C30" s="108"/>
      <c r="D30" s="69"/>
      <c r="E30" s="1"/>
      <c r="F30" s="1"/>
      <c r="G30" s="1"/>
      <c r="H30" s="1"/>
      <c r="I30" s="21" t="str">
        <f t="shared" si="0"/>
        <v/>
      </c>
      <c r="J30" s="21" t="str">
        <f t="shared" si="1"/>
        <v/>
      </c>
      <c r="K30" s="21" t="str">
        <f t="shared" si="2"/>
        <v/>
      </c>
      <c r="L30" s="22" t="str">
        <f>IF(Identificação!$B$7="Contagem Indicativa",IF(D30=ALI,Parâmetros!$E$40,IF(D30=AIE,Parâmetros!$E$41,"")),IF(Identificação!$B$7="Contagem Estimada",IF(D30=ALI,Parâmetros!$C$40,IF(D30=AIE,Parâmetros!$C$41,"")),IF(D30=ALI,IF(I30="X",Parâmetros!$B$40,IF(J30="X",Parâmetros!$C$40,IF(K30="X",Parâmetros!$D$40,""))),IF(I30="X",Parâmetros!$B$41,IF(J30="X",Parâmetros!$C$41,IF(K30="X",Parâmetros!$D$41,""))))))</f>
        <v/>
      </c>
      <c r="M30" s="22" t="str">
        <f>IF(C30="I",L30*Resumo!$C$21, IF(C30="A",L30*Resumo!$C$22, IF(C30="E",L30*Resumo!$C$23,"")))</f>
        <v/>
      </c>
      <c r="N30" s="114"/>
      <c r="Q30" s="8"/>
      <c r="R30" s="20">
        <f t="shared" si="3"/>
        <v>0</v>
      </c>
      <c r="S30" s="20">
        <f t="shared" si="4"/>
        <v>0</v>
      </c>
      <c r="T30" s="20">
        <f t="shared" si="5"/>
        <v>0</v>
      </c>
    </row>
    <row r="31" spans="1:20" ht="15" customHeight="1" x14ac:dyDescent="0.2">
      <c r="A31" s="1"/>
      <c r="B31" s="1"/>
      <c r="C31" s="108"/>
      <c r="D31" s="69"/>
      <c r="E31" s="1"/>
      <c r="F31" s="1"/>
      <c r="G31" s="1"/>
      <c r="H31" s="1"/>
      <c r="I31" s="21" t="str">
        <f t="shared" si="0"/>
        <v/>
      </c>
      <c r="J31" s="21" t="str">
        <f t="shared" si="1"/>
        <v/>
      </c>
      <c r="K31" s="21" t="str">
        <f t="shared" si="2"/>
        <v/>
      </c>
      <c r="L31" s="22" t="str">
        <f>IF(Identificação!$B$7="Contagem Indicativa",IF(D31=ALI,Parâmetros!$E$40,IF(D31=AIE,Parâmetros!$E$41,"")),IF(Identificação!$B$7="Contagem Estimada",IF(D31=ALI,Parâmetros!$C$40,IF(D31=AIE,Parâmetros!$C$41,"")),IF(D31=ALI,IF(I31="X",Parâmetros!$B$40,IF(J31="X",Parâmetros!$C$40,IF(K31="X",Parâmetros!$D$40,""))),IF(I31="X",Parâmetros!$B$41,IF(J31="X",Parâmetros!$C$41,IF(K31="X",Parâmetros!$D$41,""))))))</f>
        <v/>
      </c>
      <c r="M31" s="22" t="str">
        <f>IF(C31="I",L31*Resumo!$C$21, IF(C31="A",L31*Resumo!$C$22, IF(C31="E",L31*Resumo!$C$23,"")))</f>
        <v/>
      </c>
      <c r="N31" s="114"/>
      <c r="Q31" s="8"/>
      <c r="R31" s="20">
        <f t="shared" si="3"/>
        <v>0</v>
      </c>
      <c r="S31" s="20">
        <f t="shared" si="4"/>
        <v>0</v>
      </c>
      <c r="T31" s="20">
        <f t="shared" si="5"/>
        <v>0</v>
      </c>
    </row>
    <row r="32" spans="1:20" ht="15" customHeight="1" x14ac:dyDescent="0.2">
      <c r="A32" s="1"/>
      <c r="B32" s="1"/>
      <c r="C32" s="108"/>
      <c r="D32" s="69"/>
      <c r="E32" s="1"/>
      <c r="F32" s="1"/>
      <c r="G32" s="1"/>
      <c r="H32" s="1"/>
      <c r="I32" s="21" t="str">
        <f t="shared" si="0"/>
        <v/>
      </c>
      <c r="J32" s="21" t="str">
        <f t="shared" si="1"/>
        <v/>
      </c>
      <c r="K32" s="21" t="str">
        <f t="shared" si="2"/>
        <v/>
      </c>
      <c r="L32" s="22" t="str">
        <f>IF(Identificação!$B$7="Contagem Indicativa",IF(D32=ALI,Parâmetros!$E$40,IF(D32=AIE,Parâmetros!$E$41,"")),IF(Identificação!$B$7="Contagem Estimada",IF(D32=ALI,Parâmetros!$C$40,IF(D32=AIE,Parâmetros!$C$41,"")),IF(D32=ALI,IF(I32="X",Parâmetros!$B$40,IF(J32="X",Parâmetros!$C$40,IF(K32="X",Parâmetros!$D$40,""))),IF(I32="X",Parâmetros!$B$41,IF(J32="X",Parâmetros!$C$41,IF(K32="X",Parâmetros!$D$41,""))))))</f>
        <v/>
      </c>
      <c r="M32" s="22" t="str">
        <f>IF(C32="I",L32*Resumo!$C$21, IF(C32="A",L32*Resumo!$C$22, IF(C32="E",L32*Resumo!$C$23,"")))</f>
        <v/>
      </c>
      <c r="N32" s="114"/>
      <c r="Q32" s="8"/>
      <c r="R32" s="20">
        <f t="shared" si="3"/>
        <v>0</v>
      </c>
      <c r="S32" s="20">
        <f t="shared" si="4"/>
        <v>0</v>
      </c>
      <c r="T32" s="20">
        <f t="shared" si="5"/>
        <v>0</v>
      </c>
    </row>
    <row r="33" spans="1:20" ht="15" customHeight="1" x14ac:dyDescent="0.2">
      <c r="A33" s="1"/>
      <c r="B33" s="1"/>
      <c r="C33" s="108"/>
      <c r="D33" s="69"/>
      <c r="E33" s="1"/>
      <c r="F33" s="1"/>
      <c r="G33" s="1"/>
      <c r="H33" s="1"/>
      <c r="I33" s="21" t="str">
        <f t="shared" si="0"/>
        <v/>
      </c>
      <c r="J33" s="21" t="str">
        <f t="shared" si="1"/>
        <v/>
      </c>
      <c r="K33" s="21" t="str">
        <f t="shared" si="2"/>
        <v/>
      </c>
      <c r="L33" s="22" t="str">
        <f>IF(Identificação!$B$7="Contagem Indicativa",IF(D33=ALI,Parâmetros!$E$40,IF(D33=AIE,Parâmetros!$E$41,"")),IF(Identificação!$B$7="Contagem Estimada",IF(D33=ALI,Parâmetros!$C$40,IF(D33=AIE,Parâmetros!$C$41,"")),IF(D33=ALI,IF(I33="X",Parâmetros!$B$40,IF(J33="X",Parâmetros!$C$40,IF(K33="X",Parâmetros!$D$40,""))),IF(I33="X",Parâmetros!$B$41,IF(J33="X",Parâmetros!$C$41,IF(K33="X",Parâmetros!$D$41,""))))))</f>
        <v/>
      </c>
      <c r="M33" s="22" t="str">
        <f>IF(C33="I",L33*Resumo!$C$21, IF(C33="A",L33*Resumo!$C$22, IF(C33="E",L33*Resumo!$C$23,"")))</f>
        <v/>
      </c>
      <c r="N33" s="114"/>
      <c r="Q33" s="8"/>
      <c r="R33" s="20">
        <f t="shared" si="3"/>
        <v>0</v>
      </c>
      <c r="S33" s="20">
        <f t="shared" si="4"/>
        <v>0</v>
      </c>
      <c r="T33" s="20">
        <f t="shared" si="5"/>
        <v>0</v>
      </c>
    </row>
    <row r="34" spans="1:20" ht="15" customHeight="1" x14ac:dyDescent="0.2">
      <c r="A34" s="1"/>
      <c r="B34" s="1"/>
      <c r="C34" s="108"/>
      <c r="D34" s="69"/>
      <c r="E34" s="1"/>
      <c r="F34" s="1"/>
      <c r="G34" s="1"/>
      <c r="H34" s="1"/>
      <c r="I34" s="21" t="str">
        <f t="shared" si="0"/>
        <v/>
      </c>
      <c r="J34" s="21" t="str">
        <f t="shared" si="1"/>
        <v/>
      </c>
      <c r="K34" s="21" t="str">
        <f t="shared" si="2"/>
        <v/>
      </c>
      <c r="L34" s="22" t="str">
        <f>IF(Identificação!$B$7="Contagem Indicativa",IF(D34=ALI,Parâmetros!$E$40,IF(D34=AIE,Parâmetros!$E$41,"")),IF(Identificação!$B$7="Contagem Estimada",IF(D34=ALI,Parâmetros!$C$40,IF(D34=AIE,Parâmetros!$C$41,"")),IF(D34=ALI,IF(I34="X",Parâmetros!$B$40,IF(J34="X",Parâmetros!$C$40,IF(K34="X",Parâmetros!$D$40,""))),IF(I34="X",Parâmetros!$B$41,IF(J34="X",Parâmetros!$C$41,IF(K34="X",Parâmetros!$D$41,""))))))</f>
        <v/>
      </c>
      <c r="M34" s="22" t="str">
        <f>IF(C34="I",L34*Resumo!$C$21, IF(C34="A",L34*Resumo!$C$22, IF(C34="E",L34*Resumo!$C$23,"")))</f>
        <v/>
      </c>
      <c r="N34" s="114"/>
      <c r="Q34" s="8"/>
      <c r="R34" s="20">
        <f t="shared" si="3"/>
        <v>0</v>
      </c>
      <c r="S34" s="20">
        <f t="shared" si="4"/>
        <v>0</v>
      </c>
      <c r="T34" s="20">
        <f t="shared" si="5"/>
        <v>0</v>
      </c>
    </row>
    <row r="35" spans="1:20" ht="15" customHeight="1" x14ac:dyDescent="0.2">
      <c r="A35" s="1"/>
      <c r="B35" s="1"/>
      <c r="C35" s="108"/>
      <c r="D35" s="69"/>
      <c r="E35" s="1"/>
      <c r="F35" s="1"/>
      <c r="G35" s="1"/>
      <c r="H35" s="1"/>
      <c r="I35" s="21" t="str">
        <f t="shared" si="0"/>
        <v/>
      </c>
      <c r="J35" s="21" t="str">
        <f t="shared" si="1"/>
        <v/>
      </c>
      <c r="K35" s="21" t="str">
        <f t="shared" si="2"/>
        <v/>
      </c>
      <c r="L35" s="22" t="str">
        <f>IF(Identificação!$B$7="Contagem Indicativa",IF(D35=ALI,Parâmetros!$E$40,IF(D35=AIE,Parâmetros!$E$41,"")),IF(Identificação!$B$7="Contagem Estimada",IF(D35=ALI,Parâmetros!$C$40,IF(D35=AIE,Parâmetros!$C$41,"")),IF(D35=ALI,IF(I35="X",Parâmetros!$B$40,IF(J35="X",Parâmetros!$C$40,IF(K35="X",Parâmetros!$D$40,""))),IF(I35="X",Parâmetros!$B$41,IF(J35="X",Parâmetros!$C$41,IF(K35="X",Parâmetros!$D$41,""))))))</f>
        <v/>
      </c>
      <c r="M35" s="22" t="str">
        <f>IF(C35="I",L35*Resumo!$C$21, IF(C35="A",L35*Resumo!$C$22, IF(C35="E",L35*Resumo!$C$23,"")))</f>
        <v/>
      </c>
      <c r="N35" s="114"/>
      <c r="Q35" s="8"/>
      <c r="R35" s="20">
        <f t="shared" si="3"/>
        <v>0</v>
      </c>
      <c r="S35" s="20">
        <f t="shared" si="4"/>
        <v>0</v>
      </c>
      <c r="T35" s="20">
        <f t="shared" si="5"/>
        <v>0</v>
      </c>
    </row>
    <row r="36" spans="1:20" ht="15" customHeight="1" x14ac:dyDescent="0.2">
      <c r="A36" s="1"/>
      <c r="B36" s="1"/>
      <c r="C36" s="108"/>
      <c r="D36" s="69"/>
      <c r="E36" s="1"/>
      <c r="F36" s="1"/>
      <c r="G36" s="1"/>
      <c r="H36" s="1"/>
      <c r="I36" s="21" t="str">
        <f t="shared" si="0"/>
        <v/>
      </c>
      <c r="J36" s="21" t="str">
        <f t="shared" si="1"/>
        <v/>
      </c>
      <c r="K36" s="21" t="str">
        <f t="shared" si="2"/>
        <v/>
      </c>
      <c r="L36" s="22" t="str">
        <f>IF(Identificação!$B$7="Contagem Indicativa",IF(D36=ALI,Parâmetros!$E$40,IF(D36=AIE,Parâmetros!$E$41,"")),IF(Identificação!$B$7="Contagem Estimada",IF(D36=ALI,Parâmetros!$C$40,IF(D36=AIE,Parâmetros!$C$41,"")),IF(D36=ALI,IF(I36="X",Parâmetros!$B$40,IF(J36="X",Parâmetros!$C$40,IF(K36="X",Parâmetros!$D$40,""))),IF(I36="X",Parâmetros!$B$41,IF(J36="X",Parâmetros!$C$41,IF(K36="X",Parâmetros!$D$41,""))))))</f>
        <v/>
      </c>
      <c r="M36" s="22" t="str">
        <f>IF(C36="I",L36*Resumo!$C$21, IF(C36="A",L36*Resumo!$C$22, IF(C36="E",L36*Resumo!$C$23,"")))</f>
        <v/>
      </c>
      <c r="N36" s="114"/>
      <c r="Q36" s="8"/>
      <c r="R36" s="20">
        <f t="shared" si="3"/>
        <v>0</v>
      </c>
      <c r="S36" s="20">
        <f t="shared" si="4"/>
        <v>0</v>
      </c>
      <c r="T36" s="20">
        <f t="shared" si="5"/>
        <v>0</v>
      </c>
    </row>
    <row r="37" spans="1:20" ht="15" customHeight="1" x14ac:dyDescent="0.2">
      <c r="A37" s="1"/>
      <c r="B37" s="1"/>
      <c r="C37" s="108"/>
      <c r="D37" s="69"/>
      <c r="E37" s="1"/>
      <c r="F37" s="1"/>
      <c r="G37" s="1"/>
      <c r="H37" s="1"/>
      <c r="I37" s="21" t="str">
        <f t="shared" si="0"/>
        <v/>
      </c>
      <c r="J37" s="21" t="str">
        <f t="shared" si="1"/>
        <v/>
      </c>
      <c r="K37" s="21" t="str">
        <f t="shared" si="2"/>
        <v/>
      </c>
      <c r="L37" s="22" t="str">
        <f>IF(Identificação!$B$7="Contagem Indicativa",IF(D37=ALI,Parâmetros!$E$40,IF(D37=AIE,Parâmetros!$E$41,"")),IF(Identificação!$B$7="Contagem Estimada",IF(D37=ALI,Parâmetros!$C$40,IF(D37=AIE,Parâmetros!$C$41,"")),IF(D37=ALI,IF(I37="X",Parâmetros!$B$40,IF(J37="X",Parâmetros!$C$40,IF(K37="X",Parâmetros!$D$40,""))),IF(I37="X",Parâmetros!$B$41,IF(J37="X",Parâmetros!$C$41,IF(K37="X",Parâmetros!$D$41,""))))))</f>
        <v/>
      </c>
      <c r="M37" s="22" t="str">
        <f>IF(C37="I",L37*Resumo!$C$21, IF(C37="A",L37*Resumo!$C$22, IF(C37="E",L37*Resumo!$C$23,"")))</f>
        <v/>
      </c>
      <c r="N37" s="114"/>
      <c r="Q37" s="8"/>
      <c r="R37" s="20">
        <f t="shared" si="3"/>
        <v>0</v>
      </c>
      <c r="S37" s="20">
        <f t="shared" si="4"/>
        <v>0</v>
      </c>
      <c r="T37" s="20">
        <f t="shared" si="5"/>
        <v>0</v>
      </c>
    </row>
    <row r="38" spans="1:20" ht="15" customHeight="1" x14ac:dyDescent="0.2">
      <c r="A38" s="1"/>
      <c r="B38" s="1"/>
      <c r="C38" s="108"/>
      <c r="D38" s="69"/>
      <c r="E38" s="1"/>
      <c r="F38" s="1"/>
      <c r="G38" s="1"/>
      <c r="H38" s="1"/>
      <c r="I38" s="21" t="str">
        <f t="shared" si="0"/>
        <v/>
      </c>
      <c r="J38" s="21" t="str">
        <f t="shared" si="1"/>
        <v/>
      </c>
      <c r="K38" s="21" t="str">
        <f t="shared" si="2"/>
        <v/>
      </c>
      <c r="L38" s="22" t="str">
        <f>IF(Identificação!$B$7="Contagem Indicativa",IF(D38=ALI,Parâmetros!$E$40,IF(D38=AIE,Parâmetros!$E$41,"")),IF(Identificação!$B$7="Contagem Estimada",IF(D38=ALI,Parâmetros!$C$40,IF(D38=AIE,Parâmetros!$C$41,"")),IF(D38=ALI,IF(I38="X",Parâmetros!$B$40,IF(J38="X",Parâmetros!$C$40,IF(K38="X",Parâmetros!$D$40,""))),IF(I38="X",Parâmetros!$B$41,IF(J38="X",Parâmetros!$C$41,IF(K38="X",Parâmetros!$D$41,""))))))</f>
        <v/>
      </c>
      <c r="M38" s="22" t="str">
        <f>IF(C38="I",L38*Resumo!$C$21, IF(C38="A",L38*Resumo!$C$22, IF(C38="E",L38*Resumo!$C$23,"")))</f>
        <v/>
      </c>
      <c r="N38" s="114"/>
      <c r="Q38" s="8"/>
      <c r="R38" s="20">
        <f t="shared" si="3"/>
        <v>0</v>
      </c>
      <c r="S38" s="20">
        <f t="shared" si="4"/>
        <v>0</v>
      </c>
      <c r="T38" s="20">
        <f t="shared" si="5"/>
        <v>0</v>
      </c>
    </row>
    <row r="39" spans="1:20" ht="15" customHeight="1" x14ac:dyDescent="0.2">
      <c r="A39" s="1"/>
      <c r="B39" s="1"/>
      <c r="C39" s="108"/>
      <c r="D39" s="69"/>
      <c r="E39" s="1"/>
      <c r="F39" s="1"/>
      <c r="G39" s="1"/>
      <c r="H39" s="1"/>
      <c r="I39" s="21" t="str">
        <f t="shared" si="0"/>
        <v/>
      </c>
      <c r="J39" s="21" t="str">
        <f t="shared" si="1"/>
        <v/>
      </c>
      <c r="K39" s="21" t="str">
        <f t="shared" si="2"/>
        <v/>
      </c>
      <c r="L39" s="22" t="str">
        <f>IF(Identificação!$B$7="Contagem Indicativa",IF(D39=ALI,Parâmetros!$E$40,IF(D39=AIE,Parâmetros!$E$41,"")),IF(Identificação!$B$7="Contagem Estimada",IF(D39=ALI,Parâmetros!$C$40,IF(D39=AIE,Parâmetros!$C$41,"")),IF(D39=ALI,IF(I39="X",Parâmetros!$B$40,IF(J39="X",Parâmetros!$C$40,IF(K39="X",Parâmetros!$D$40,""))),IF(I39="X",Parâmetros!$B$41,IF(J39="X",Parâmetros!$C$41,IF(K39="X",Parâmetros!$D$41,""))))))</f>
        <v/>
      </c>
      <c r="M39" s="22" t="str">
        <f>IF(C39="I",L39*Resumo!$C$21, IF(C39="A",L39*Resumo!$C$22, IF(C39="E",L39*Resumo!$C$23,"")))</f>
        <v/>
      </c>
      <c r="N39" s="114"/>
      <c r="Q39" s="8"/>
      <c r="R39" s="20">
        <f t="shared" si="3"/>
        <v>0</v>
      </c>
      <c r="S39" s="20">
        <f t="shared" si="4"/>
        <v>0</v>
      </c>
      <c r="T39" s="20">
        <f t="shared" si="5"/>
        <v>0</v>
      </c>
    </row>
    <row r="40" spans="1:20" ht="15" customHeight="1" x14ac:dyDescent="0.2">
      <c r="A40" s="1"/>
      <c r="B40" s="1"/>
      <c r="C40" s="108"/>
      <c r="D40" s="69"/>
      <c r="E40" s="1"/>
      <c r="F40" s="1"/>
      <c r="G40" s="1"/>
      <c r="H40" s="1"/>
      <c r="I40" s="21" t="str">
        <f t="shared" si="0"/>
        <v/>
      </c>
      <c r="J40" s="21" t="str">
        <f t="shared" si="1"/>
        <v/>
      </c>
      <c r="K40" s="21" t="str">
        <f t="shared" si="2"/>
        <v/>
      </c>
      <c r="L40" s="22" t="str">
        <f>IF(Identificação!$B$7="Contagem Indicativa",IF(D40=ALI,Parâmetros!$E$40,IF(D40=AIE,Parâmetros!$E$41,"")),IF(Identificação!$B$7="Contagem Estimada",IF(D40=ALI,Parâmetros!$C$40,IF(D40=AIE,Parâmetros!$C$41,"")),IF(D40=ALI,IF(I40="X",Parâmetros!$B$40,IF(J40="X",Parâmetros!$C$40,IF(K40="X",Parâmetros!$D$40,""))),IF(I40="X",Parâmetros!$B$41,IF(J40="X",Parâmetros!$C$41,IF(K40="X",Parâmetros!$D$41,""))))))</f>
        <v/>
      </c>
      <c r="M40" s="22" t="str">
        <f>IF(C40="I",L40*Resumo!$C$21, IF(C40="A",L40*Resumo!$C$22, IF(C40="E",L40*Resumo!$C$23,"")))</f>
        <v/>
      </c>
      <c r="N40" s="114"/>
      <c r="Q40" s="8"/>
      <c r="R40" s="20">
        <f t="shared" si="3"/>
        <v>0</v>
      </c>
      <c r="S40" s="20">
        <f t="shared" si="4"/>
        <v>0</v>
      </c>
      <c r="T40" s="20">
        <f t="shared" si="5"/>
        <v>0</v>
      </c>
    </row>
    <row r="41" spans="1:20" ht="15" customHeight="1" x14ac:dyDescent="0.2">
      <c r="A41" s="1"/>
      <c r="B41" s="1"/>
      <c r="C41" s="108"/>
      <c r="D41" s="69"/>
      <c r="E41" s="1"/>
      <c r="F41" s="1"/>
      <c r="G41" s="1"/>
      <c r="H41" s="1"/>
      <c r="I41" s="21" t="str">
        <f t="shared" si="0"/>
        <v/>
      </c>
      <c r="J41" s="21" t="str">
        <f t="shared" si="1"/>
        <v/>
      </c>
      <c r="K41" s="21" t="str">
        <f t="shared" si="2"/>
        <v/>
      </c>
      <c r="L41" s="22" t="str">
        <f>IF(Identificação!$B$7="Contagem Indicativa",IF(D41=ALI,Parâmetros!$E$40,IF(D41=AIE,Parâmetros!$E$41,"")),IF(Identificação!$B$7="Contagem Estimada",IF(D41=ALI,Parâmetros!$C$40,IF(D41=AIE,Parâmetros!$C$41,"")),IF(D41=ALI,IF(I41="X",Parâmetros!$B$40,IF(J41="X",Parâmetros!$C$40,IF(K41="X",Parâmetros!$D$40,""))),IF(I41="X",Parâmetros!$B$41,IF(J41="X",Parâmetros!$C$41,IF(K41="X",Parâmetros!$D$41,""))))))</f>
        <v/>
      </c>
      <c r="M41" s="22" t="str">
        <f>IF(C41="I",L41*Resumo!$C$21, IF(C41="A",L41*Resumo!$C$22, IF(C41="E",L41*Resumo!$C$23,"")))</f>
        <v/>
      </c>
      <c r="N41" s="114"/>
      <c r="Q41" s="8"/>
      <c r="R41" s="20">
        <f t="shared" si="3"/>
        <v>0</v>
      </c>
      <c r="S41" s="20">
        <f t="shared" si="4"/>
        <v>0</v>
      </c>
      <c r="T41" s="20">
        <f t="shared" si="5"/>
        <v>0</v>
      </c>
    </row>
    <row r="42" spans="1:20" ht="15" customHeight="1" x14ac:dyDescent="0.2">
      <c r="A42" s="1"/>
      <c r="B42" s="1"/>
      <c r="C42" s="108"/>
      <c r="D42" s="69"/>
      <c r="E42" s="1"/>
      <c r="F42" s="1"/>
      <c r="G42" s="1"/>
      <c r="H42" s="1"/>
      <c r="I42" s="21" t="str">
        <f t="shared" si="0"/>
        <v/>
      </c>
      <c r="J42" s="21" t="str">
        <f t="shared" si="1"/>
        <v/>
      </c>
      <c r="K42" s="21" t="str">
        <f t="shared" si="2"/>
        <v/>
      </c>
      <c r="L42" s="22" t="str">
        <f>IF(Identificação!$B$7="Contagem Indicativa",IF(D42=ALI,Parâmetros!$E$40,IF(D42=AIE,Parâmetros!$E$41,"")),IF(Identificação!$B$7="Contagem Estimada",IF(D42=ALI,Parâmetros!$C$40,IF(D42=AIE,Parâmetros!$C$41,"")),IF(D42=ALI,IF(I42="X",Parâmetros!$B$40,IF(J42="X",Parâmetros!$C$40,IF(K42="X",Parâmetros!$D$40,""))),IF(I42="X",Parâmetros!$B$41,IF(J42="X",Parâmetros!$C$41,IF(K42="X",Parâmetros!$D$41,""))))))</f>
        <v/>
      </c>
      <c r="M42" s="22" t="str">
        <f>IF(C42="I",L42*Resumo!$C$21, IF(C42="A",L42*Resumo!$C$22, IF(C42="E",L42*Resumo!$C$23,"")))</f>
        <v/>
      </c>
      <c r="N42" s="114"/>
      <c r="Q42" s="8"/>
      <c r="R42" s="20">
        <f t="shared" si="3"/>
        <v>0</v>
      </c>
      <c r="S42" s="20">
        <f t="shared" si="4"/>
        <v>0</v>
      </c>
      <c r="T42" s="20">
        <f t="shared" si="5"/>
        <v>0</v>
      </c>
    </row>
    <row r="43" spans="1:20" ht="15" customHeight="1" x14ac:dyDescent="0.2">
      <c r="A43" s="1"/>
      <c r="B43" s="1"/>
      <c r="C43" s="108"/>
      <c r="D43" s="69"/>
      <c r="E43" s="1"/>
      <c r="F43" s="1"/>
      <c r="G43" s="1"/>
      <c r="H43" s="1"/>
      <c r="I43" s="21" t="str">
        <f t="shared" si="0"/>
        <v/>
      </c>
      <c r="J43" s="21" t="str">
        <f t="shared" si="1"/>
        <v/>
      </c>
      <c r="K43" s="21" t="str">
        <f t="shared" si="2"/>
        <v/>
      </c>
      <c r="L43" s="22" t="str">
        <f>IF(Identificação!$B$7="Contagem Indicativa",IF(D43=ALI,Parâmetros!$E$40,IF(D43=AIE,Parâmetros!$E$41,"")),IF(Identificação!$B$7="Contagem Estimada",IF(D43=ALI,Parâmetros!$C$40,IF(D43=AIE,Parâmetros!$C$41,"")),IF(D43=ALI,IF(I43="X",Parâmetros!$B$40,IF(J43="X",Parâmetros!$C$40,IF(K43="X",Parâmetros!$D$40,""))),IF(I43="X",Parâmetros!$B$41,IF(J43="X",Parâmetros!$C$41,IF(K43="X",Parâmetros!$D$41,""))))))</f>
        <v/>
      </c>
      <c r="M43" s="22" t="str">
        <f>IF(C43="I",L43*Resumo!$C$21, IF(C43="A",L43*Resumo!$C$22, IF(C43="E",L43*Resumo!$C$23,"")))</f>
        <v/>
      </c>
      <c r="N43" s="114"/>
      <c r="Q43" s="8"/>
      <c r="R43" s="20">
        <f t="shared" si="3"/>
        <v>0</v>
      </c>
      <c r="S43" s="20">
        <f t="shared" si="4"/>
        <v>0</v>
      </c>
      <c r="T43" s="20">
        <f t="shared" si="5"/>
        <v>0</v>
      </c>
    </row>
    <row r="44" spans="1:20" ht="15" customHeight="1" x14ac:dyDescent="0.2">
      <c r="A44" s="1"/>
      <c r="B44" s="1"/>
      <c r="C44" s="108"/>
      <c r="D44" s="69"/>
      <c r="E44" s="1"/>
      <c r="F44" s="1"/>
      <c r="G44" s="1"/>
      <c r="H44" s="1"/>
      <c r="I44" s="21" t="str">
        <f t="shared" si="0"/>
        <v/>
      </c>
      <c r="J44" s="21" t="str">
        <f t="shared" si="1"/>
        <v/>
      </c>
      <c r="K44" s="21" t="str">
        <f t="shared" si="2"/>
        <v/>
      </c>
      <c r="L44" s="22" t="str">
        <f>IF(Identificação!$B$7="Contagem Indicativa",IF(D44=ALI,Parâmetros!$E$40,IF(D44=AIE,Parâmetros!$E$41,"")),IF(Identificação!$B$7="Contagem Estimada",IF(D44=ALI,Parâmetros!$C$40,IF(D44=AIE,Parâmetros!$C$41,"")),IF(D44=ALI,IF(I44="X",Parâmetros!$B$40,IF(J44="X",Parâmetros!$C$40,IF(K44="X",Parâmetros!$D$40,""))),IF(I44="X",Parâmetros!$B$41,IF(J44="X",Parâmetros!$C$41,IF(K44="X",Parâmetros!$D$41,""))))))</f>
        <v/>
      </c>
      <c r="M44" s="22" t="str">
        <f>IF(C44="I",L44*Resumo!$C$21, IF(C44="A",L44*Resumo!$C$22, IF(C44="E",L44*Resumo!$C$23,"")))</f>
        <v/>
      </c>
      <c r="N44" s="114"/>
      <c r="Q44" s="8"/>
      <c r="R44" s="20">
        <f t="shared" si="3"/>
        <v>0</v>
      </c>
      <c r="S44" s="20">
        <f t="shared" si="4"/>
        <v>0</v>
      </c>
      <c r="T44" s="20">
        <f t="shared" si="5"/>
        <v>0</v>
      </c>
    </row>
    <row r="45" spans="1:20" ht="15" customHeight="1" x14ac:dyDescent="0.2">
      <c r="A45" s="1"/>
      <c r="B45" s="1"/>
      <c r="C45" s="108"/>
      <c r="D45" s="69"/>
      <c r="E45" s="1"/>
      <c r="F45" s="1"/>
      <c r="G45" s="1"/>
      <c r="H45" s="1"/>
      <c r="I45" s="21" t="str">
        <f t="shared" si="0"/>
        <v/>
      </c>
      <c r="J45" s="21" t="str">
        <f t="shared" si="1"/>
        <v/>
      </c>
      <c r="K45" s="21" t="str">
        <f t="shared" si="2"/>
        <v/>
      </c>
      <c r="L45" s="22" t="str">
        <f>IF(Identificação!$B$7="Contagem Indicativa",IF(D45=ALI,Parâmetros!$E$40,IF(D45=AIE,Parâmetros!$E$41,"")),IF(Identificação!$B$7="Contagem Estimada",IF(D45=ALI,Parâmetros!$C$40,IF(D45=AIE,Parâmetros!$C$41,"")),IF(D45=ALI,IF(I45="X",Parâmetros!$B$40,IF(J45="X",Parâmetros!$C$40,IF(K45="X",Parâmetros!$D$40,""))),IF(I45="X",Parâmetros!$B$41,IF(J45="X",Parâmetros!$C$41,IF(K45="X",Parâmetros!$D$41,""))))))</f>
        <v/>
      </c>
      <c r="M45" s="22" t="str">
        <f>IF(C45="I",L45*Resumo!$C$21, IF(C45="A",L45*Resumo!$C$22, IF(C45="E",L45*Resumo!$C$23,"")))</f>
        <v/>
      </c>
      <c r="N45" s="114"/>
      <c r="Q45" s="8"/>
      <c r="R45" s="20">
        <f t="shared" si="3"/>
        <v>0</v>
      </c>
      <c r="S45" s="20">
        <f t="shared" si="4"/>
        <v>0</v>
      </c>
      <c r="T45" s="20">
        <f t="shared" si="5"/>
        <v>0</v>
      </c>
    </row>
    <row r="46" spans="1:20" ht="15" customHeight="1" x14ac:dyDescent="0.2">
      <c r="A46" s="1"/>
      <c r="B46" s="1"/>
      <c r="C46" s="108"/>
      <c r="D46" s="69"/>
      <c r="E46" s="1"/>
      <c r="F46" s="1"/>
      <c r="G46" s="1"/>
      <c r="H46" s="1"/>
      <c r="I46" s="21" t="str">
        <f t="shared" si="0"/>
        <v/>
      </c>
      <c r="J46" s="21" t="str">
        <f t="shared" si="1"/>
        <v/>
      </c>
      <c r="K46" s="21" t="str">
        <f t="shared" si="2"/>
        <v/>
      </c>
      <c r="L46" s="22" t="str">
        <f>IF(Identificação!$B$7="Contagem Indicativa",IF(D46=ALI,Parâmetros!$E$40,IF(D46=AIE,Parâmetros!$E$41,"")),IF(Identificação!$B$7="Contagem Estimada",IF(D46=ALI,Parâmetros!$C$40,IF(D46=AIE,Parâmetros!$C$41,"")),IF(D46=ALI,IF(I46="X",Parâmetros!$B$40,IF(J46="X",Parâmetros!$C$40,IF(K46="X",Parâmetros!$D$40,""))),IF(I46="X",Parâmetros!$B$41,IF(J46="X",Parâmetros!$C$41,IF(K46="X",Parâmetros!$D$41,""))))))</f>
        <v/>
      </c>
      <c r="M46" s="22" t="str">
        <f>IF(C46="I",L46*Resumo!$C$21, IF(C46="A",L46*Resumo!$C$22, IF(C46="E",L46*Resumo!$C$23,"")))</f>
        <v/>
      </c>
      <c r="N46" s="114"/>
      <c r="Q46" s="8"/>
      <c r="R46" s="20">
        <f t="shared" si="3"/>
        <v>0</v>
      </c>
      <c r="S46" s="20">
        <f t="shared" si="4"/>
        <v>0</v>
      </c>
      <c r="T46" s="20">
        <f t="shared" si="5"/>
        <v>0</v>
      </c>
    </row>
    <row r="47" spans="1:20" ht="15" customHeight="1" x14ac:dyDescent="0.2">
      <c r="A47" s="1"/>
      <c r="B47" s="1"/>
      <c r="C47" s="108"/>
      <c r="D47" s="69"/>
      <c r="E47" s="1"/>
      <c r="F47" s="1"/>
      <c r="G47" s="1"/>
      <c r="H47" s="1"/>
      <c r="I47" s="21" t="str">
        <f t="shared" si="0"/>
        <v/>
      </c>
      <c r="J47" s="21" t="str">
        <f t="shared" si="1"/>
        <v/>
      </c>
      <c r="K47" s="21" t="str">
        <f t="shared" si="2"/>
        <v/>
      </c>
      <c r="L47" s="22" t="str">
        <f>IF(Identificação!$B$7="Contagem Indicativa",IF(D47=ALI,Parâmetros!$E$40,IF(D47=AIE,Parâmetros!$E$41,"")),IF(Identificação!$B$7="Contagem Estimada",IF(D47=ALI,Parâmetros!$C$40,IF(D47=AIE,Parâmetros!$C$41,"")),IF(D47=ALI,IF(I47="X",Parâmetros!$B$40,IF(J47="X",Parâmetros!$C$40,IF(K47="X",Parâmetros!$D$40,""))),IF(I47="X",Parâmetros!$B$41,IF(J47="X",Parâmetros!$C$41,IF(K47="X",Parâmetros!$D$41,""))))))</f>
        <v/>
      </c>
      <c r="M47" s="22" t="str">
        <f>IF(C47="I",L47*Resumo!$C$21, IF(C47="A",L47*Resumo!$C$22, IF(C47="E",L47*Resumo!$C$23,"")))</f>
        <v/>
      </c>
      <c r="N47" s="114"/>
      <c r="Q47" s="8"/>
      <c r="R47" s="20">
        <f t="shared" si="3"/>
        <v>0</v>
      </c>
      <c r="S47" s="20">
        <f t="shared" si="4"/>
        <v>0</v>
      </c>
      <c r="T47" s="20">
        <f t="shared" si="5"/>
        <v>0</v>
      </c>
    </row>
    <row r="48" spans="1:20" ht="15" customHeight="1" x14ac:dyDescent="0.2">
      <c r="A48" s="1"/>
      <c r="B48" s="1"/>
      <c r="C48" s="108"/>
      <c r="D48" s="69"/>
      <c r="E48" s="1"/>
      <c r="F48" s="1"/>
      <c r="G48" s="1"/>
      <c r="H48" s="1"/>
      <c r="I48" s="21" t="str">
        <f t="shared" si="0"/>
        <v/>
      </c>
      <c r="J48" s="21" t="str">
        <f t="shared" si="1"/>
        <v/>
      </c>
      <c r="K48" s="21" t="str">
        <f t="shared" si="2"/>
        <v/>
      </c>
      <c r="L48" s="22" t="str">
        <f>IF(Identificação!$B$7="Contagem Indicativa",IF(D48=ALI,Parâmetros!$E$40,IF(D48=AIE,Parâmetros!$E$41,"")),IF(Identificação!$B$7="Contagem Estimada",IF(D48=ALI,Parâmetros!$C$40,IF(D48=AIE,Parâmetros!$C$41,"")),IF(D48=ALI,IF(I48="X",Parâmetros!$B$40,IF(J48="X",Parâmetros!$C$40,IF(K48="X",Parâmetros!$D$40,""))),IF(I48="X",Parâmetros!$B$41,IF(J48="X",Parâmetros!$C$41,IF(K48="X",Parâmetros!$D$41,""))))))</f>
        <v/>
      </c>
      <c r="M48" s="22" t="str">
        <f>IF(C48="I",L48*Resumo!$C$21, IF(C48="A",L48*Resumo!$C$22, IF(C48="E",L48*Resumo!$C$23,"")))</f>
        <v/>
      </c>
      <c r="N48" s="114"/>
      <c r="Q48" s="8"/>
      <c r="R48" s="20">
        <f t="shared" si="3"/>
        <v>0</v>
      </c>
      <c r="S48" s="20">
        <f t="shared" si="4"/>
        <v>0</v>
      </c>
      <c r="T48" s="20">
        <f t="shared" si="5"/>
        <v>0</v>
      </c>
    </row>
    <row r="49" spans="1:20" ht="15" customHeight="1" x14ac:dyDescent="0.2">
      <c r="A49" s="1"/>
      <c r="B49" s="1"/>
      <c r="C49" s="108"/>
      <c r="D49" s="69"/>
      <c r="E49" s="1"/>
      <c r="F49" s="1"/>
      <c r="G49" s="1"/>
      <c r="H49" s="1"/>
      <c r="I49" s="21" t="str">
        <f t="shared" si="0"/>
        <v/>
      </c>
      <c r="J49" s="21" t="str">
        <f t="shared" si="1"/>
        <v/>
      </c>
      <c r="K49" s="21" t="str">
        <f t="shared" si="2"/>
        <v/>
      </c>
      <c r="L49" s="22" t="str">
        <f>IF(Identificação!$B$7="Contagem Indicativa",IF(D49=ALI,Parâmetros!$E$40,IF(D49=AIE,Parâmetros!$E$41,"")),IF(Identificação!$B$7="Contagem Estimada",IF(D49=ALI,Parâmetros!$C$40,IF(D49=AIE,Parâmetros!$C$41,"")),IF(D49=ALI,IF(I49="X",Parâmetros!$B$40,IF(J49="X",Parâmetros!$C$40,IF(K49="X",Parâmetros!$D$40,""))),IF(I49="X",Parâmetros!$B$41,IF(J49="X",Parâmetros!$C$41,IF(K49="X",Parâmetros!$D$41,""))))))</f>
        <v/>
      </c>
      <c r="M49" s="22" t="str">
        <f>IF(C49="I",L49*Resumo!$C$21, IF(C49="A",L49*Resumo!$C$22, IF(C49="E",L49*Resumo!$C$23,"")))</f>
        <v/>
      </c>
      <c r="N49" s="114"/>
      <c r="Q49" s="8"/>
      <c r="R49" s="20">
        <f t="shared" si="3"/>
        <v>0</v>
      </c>
      <c r="S49" s="20">
        <f t="shared" si="4"/>
        <v>0</v>
      </c>
      <c r="T49" s="20">
        <f t="shared" si="5"/>
        <v>0</v>
      </c>
    </row>
    <row r="50" spans="1:20" ht="15" customHeight="1" x14ac:dyDescent="0.2">
      <c r="A50" s="1"/>
      <c r="B50" s="1"/>
      <c r="C50" s="108"/>
      <c r="D50" s="69"/>
      <c r="E50" s="1"/>
      <c r="F50" s="1"/>
      <c r="G50" s="1"/>
      <c r="H50" s="1"/>
      <c r="I50" s="21" t="str">
        <f t="shared" si="0"/>
        <v/>
      </c>
      <c r="J50" s="21" t="str">
        <f t="shared" si="1"/>
        <v/>
      </c>
      <c r="K50" s="21" t="str">
        <f t="shared" si="2"/>
        <v/>
      </c>
      <c r="L50" s="22" t="str">
        <f>IF(Identificação!$B$7="Contagem Indicativa",IF(D50=ALI,Parâmetros!$E$40,IF(D50=AIE,Parâmetros!$E$41,"")),IF(Identificação!$B$7="Contagem Estimada",IF(D50=ALI,Parâmetros!$C$40,IF(D50=AIE,Parâmetros!$C$41,"")),IF(D50=ALI,IF(I50="X",Parâmetros!$B$40,IF(J50="X",Parâmetros!$C$40,IF(K50="X",Parâmetros!$D$40,""))),IF(I50="X",Parâmetros!$B$41,IF(J50="X",Parâmetros!$C$41,IF(K50="X",Parâmetros!$D$41,""))))))</f>
        <v/>
      </c>
      <c r="M50" s="22" t="str">
        <f>IF(C50="I",L50*Resumo!$C$21, IF(C50="A",L50*Resumo!$C$22, IF(C50="E",L50*Resumo!$C$23,"")))</f>
        <v/>
      </c>
      <c r="N50" s="114"/>
      <c r="Q50" s="8"/>
      <c r="R50" s="20">
        <f t="shared" si="3"/>
        <v>0</v>
      </c>
      <c r="S50" s="20">
        <f t="shared" si="4"/>
        <v>0</v>
      </c>
      <c r="T50" s="20">
        <f t="shared" si="5"/>
        <v>0</v>
      </c>
    </row>
    <row r="51" spans="1:20" ht="15" customHeight="1" x14ac:dyDescent="0.2">
      <c r="A51" s="1"/>
      <c r="B51" s="1"/>
      <c r="C51" s="108"/>
      <c r="D51" s="69"/>
      <c r="E51" s="1"/>
      <c r="F51" s="1"/>
      <c r="G51" s="1"/>
      <c r="H51" s="1"/>
      <c r="I51" s="21" t="str">
        <f t="shared" si="0"/>
        <v/>
      </c>
      <c r="J51" s="21" t="str">
        <f t="shared" si="1"/>
        <v/>
      </c>
      <c r="K51" s="21" t="str">
        <f t="shared" si="2"/>
        <v/>
      </c>
      <c r="L51" s="22" t="str">
        <f>IF(Identificação!$B$7="Contagem Indicativa",IF(D51=ALI,Parâmetros!$E$40,IF(D51=AIE,Parâmetros!$E$41,"")),IF(Identificação!$B$7="Contagem Estimada",IF(D51=ALI,Parâmetros!$C$40,IF(D51=AIE,Parâmetros!$C$41,"")),IF(D51=ALI,IF(I51="X",Parâmetros!$B$40,IF(J51="X",Parâmetros!$C$40,IF(K51="X",Parâmetros!$D$40,""))),IF(I51="X",Parâmetros!$B$41,IF(J51="X",Parâmetros!$C$41,IF(K51="X",Parâmetros!$D$41,""))))))</f>
        <v/>
      </c>
      <c r="M51" s="22" t="str">
        <f>IF(C51="I",L51*Resumo!$C$21, IF(C51="A",L51*Resumo!$C$22, IF(C51="E",L51*Resumo!$C$23,"")))</f>
        <v/>
      </c>
      <c r="N51" s="114"/>
      <c r="Q51" s="8"/>
      <c r="R51" s="20">
        <f t="shared" si="3"/>
        <v>0</v>
      </c>
      <c r="S51" s="20">
        <f t="shared" si="4"/>
        <v>0</v>
      </c>
      <c r="T51" s="20">
        <f t="shared" si="5"/>
        <v>0</v>
      </c>
    </row>
    <row r="52" spans="1:20" ht="15" customHeight="1" x14ac:dyDescent="0.2">
      <c r="A52" s="1"/>
      <c r="B52" s="1"/>
      <c r="C52" s="108"/>
      <c r="D52" s="69"/>
      <c r="E52" s="1"/>
      <c r="F52" s="1"/>
      <c r="G52" s="1"/>
      <c r="H52" s="1"/>
      <c r="I52" s="21" t="str">
        <f t="shared" si="0"/>
        <v/>
      </c>
      <c r="J52" s="21" t="str">
        <f t="shared" si="1"/>
        <v/>
      </c>
      <c r="K52" s="21" t="str">
        <f t="shared" si="2"/>
        <v/>
      </c>
      <c r="L52" s="22" t="str">
        <f>IF(Identificação!$B$7="Contagem Indicativa",IF(D52=ALI,Parâmetros!$E$40,IF(D52=AIE,Parâmetros!$E$41,"")),IF(Identificação!$B$7="Contagem Estimada",IF(D52=ALI,Parâmetros!$C$40,IF(D52=AIE,Parâmetros!$C$41,"")),IF(D52=ALI,IF(I52="X",Parâmetros!$B$40,IF(J52="X",Parâmetros!$C$40,IF(K52="X",Parâmetros!$D$40,""))),IF(I52="X",Parâmetros!$B$41,IF(J52="X",Parâmetros!$C$41,IF(K52="X",Parâmetros!$D$41,""))))))</f>
        <v/>
      </c>
      <c r="M52" s="22" t="str">
        <f>IF(C52="I",L52*Resumo!$C$21, IF(C52="A",L52*Resumo!$C$22, IF(C52="E",L52*Resumo!$C$23,"")))</f>
        <v/>
      </c>
      <c r="N52" s="114"/>
      <c r="Q52" s="8"/>
      <c r="R52" s="20">
        <f t="shared" si="3"/>
        <v>0</v>
      </c>
      <c r="S52" s="20">
        <f t="shared" si="4"/>
        <v>0</v>
      </c>
      <c r="T52" s="20">
        <f t="shared" si="5"/>
        <v>0</v>
      </c>
    </row>
    <row r="53" spans="1:20" ht="15" customHeight="1" x14ac:dyDescent="0.2">
      <c r="A53" s="1"/>
      <c r="B53" s="1"/>
      <c r="C53" s="108"/>
      <c r="D53" s="69"/>
      <c r="E53" s="1"/>
      <c r="F53" s="1"/>
      <c r="G53" s="1"/>
      <c r="H53" s="1"/>
      <c r="I53" s="21" t="str">
        <f t="shared" si="0"/>
        <v/>
      </c>
      <c r="J53" s="21" t="str">
        <f t="shared" si="1"/>
        <v/>
      </c>
      <c r="K53" s="21" t="str">
        <f t="shared" si="2"/>
        <v/>
      </c>
      <c r="L53" s="22" t="str">
        <f>IF(Identificação!$B$7="Contagem Indicativa",IF(D53=ALI,Parâmetros!$E$40,IF(D53=AIE,Parâmetros!$E$41,"")),IF(Identificação!$B$7="Contagem Estimada",IF(D53=ALI,Parâmetros!$C$40,IF(D53=AIE,Parâmetros!$C$41,"")),IF(D53=ALI,IF(I53="X",Parâmetros!$B$40,IF(J53="X",Parâmetros!$C$40,IF(K53="X",Parâmetros!$D$40,""))),IF(I53="X",Parâmetros!$B$41,IF(J53="X",Parâmetros!$C$41,IF(K53="X",Parâmetros!$D$41,""))))))</f>
        <v/>
      </c>
      <c r="M53" s="22" t="str">
        <f>IF(C53="I",L53*Resumo!$C$21, IF(C53="A",L53*Resumo!$C$22, IF(C53="E",L53*Resumo!$C$23,"")))</f>
        <v/>
      </c>
      <c r="N53" s="114"/>
      <c r="Q53" s="8"/>
      <c r="R53" s="20">
        <f t="shared" si="3"/>
        <v>0</v>
      </c>
      <c r="S53" s="20">
        <f t="shared" si="4"/>
        <v>0</v>
      </c>
      <c r="T53" s="20">
        <f t="shared" si="5"/>
        <v>0</v>
      </c>
    </row>
    <row r="54" spans="1:20" ht="15" customHeight="1" x14ac:dyDescent="0.2">
      <c r="A54" s="1"/>
      <c r="B54" s="1"/>
      <c r="C54" s="108"/>
      <c r="D54" s="69"/>
      <c r="E54" s="1"/>
      <c r="F54" s="1"/>
      <c r="G54" s="1"/>
      <c r="H54" s="1"/>
      <c r="I54" s="21" t="str">
        <f t="shared" si="0"/>
        <v/>
      </c>
      <c r="J54" s="21" t="str">
        <f t="shared" si="1"/>
        <v/>
      </c>
      <c r="K54" s="21" t="str">
        <f t="shared" si="2"/>
        <v/>
      </c>
      <c r="L54" s="22" t="str">
        <f>IF(Identificação!$B$7="Contagem Indicativa",IF(D54=ALI,Parâmetros!$E$40,IF(D54=AIE,Parâmetros!$E$41,"")),IF(Identificação!$B$7="Contagem Estimada",IF(D54=ALI,Parâmetros!$C$40,IF(D54=AIE,Parâmetros!$C$41,"")),IF(D54=ALI,IF(I54="X",Parâmetros!$B$40,IF(J54="X",Parâmetros!$C$40,IF(K54="X",Parâmetros!$D$40,""))),IF(I54="X",Parâmetros!$B$41,IF(J54="X",Parâmetros!$C$41,IF(K54="X",Parâmetros!$D$41,""))))))</f>
        <v/>
      </c>
      <c r="M54" s="22" t="str">
        <f>IF(C54="I",L54*Resumo!$C$21, IF(C54="A",L54*Resumo!$C$22, IF(C54="E",L54*Resumo!$C$23,"")))</f>
        <v/>
      </c>
      <c r="N54" s="114"/>
      <c r="Q54" s="8"/>
      <c r="R54" s="20">
        <f t="shared" si="3"/>
        <v>0</v>
      </c>
      <c r="S54" s="20">
        <f t="shared" si="4"/>
        <v>0</v>
      </c>
      <c r="T54" s="20">
        <f t="shared" si="5"/>
        <v>0</v>
      </c>
    </row>
    <row r="55" spans="1:20" ht="15" customHeight="1" x14ac:dyDescent="0.2">
      <c r="A55" s="1"/>
      <c r="B55" s="1"/>
      <c r="C55" s="108"/>
      <c r="D55" s="69"/>
      <c r="E55" s="1"/>
      <c r="F55" s="1"/>
      <c r="G55" s="1"/>
      <c r="H55" s="1"/>
      <c r="I55" s="21" t="str">
        <f t="shared" si="0"/>
        <v/>
      </c>
      <c r="J55" s="21" t="str">
        <f t="shared" si="1"/>
        <v/>
      </c>
      <c r="K55" s="21" t="str">
        <f t="shared" si="2"/>
        <v/>
      </c>
      <c r="L55" s="22" t="str">
        <f>IF(Identificação!$B$7="Contagem Indicativa",IF(D55=ALI,Parâmetros!$E$40,IF(D55=AIE,Parâmetros!$E$41,"")),IF(Identificação!$B$7="Contagem Estimada",IF(D55=ALI,Parâmetros!$C$40,IF(D55=AIE,Parâmetros!$C$41,"")),IF(D55=ALI,IF(I55="X",Parâmetros!$B$40,IF(J55="X",Parâmetros!$C$40,IF(K55="X",Parâmetros!$D$40,""))),IF(I55="X",Parâmetros!$B$41,IF(J55="X",Parâmetros!$C$41,IF(K55="X",Parâmetros!$D$41,""))))))</f>
        <v/>
      </c>
      <c r="M55" s="22" t="str">
        <f>IF(C55="I",L55*Resumo!$C$21, IF(C55="A",L55*Resumo!$C$22, IF(C55="E",L55*Resumo!$C$23,"")))</f>
        <v/>
      </c>
      <c r="N55" s="114"/>
      <c r="Q55" s="8"/>
      <c r="R55" s="20">
        <f t="shared" si="3"/>
        <v>0</v>
      </c>
      <c r="S55" s="20">
        <f t="shared" si="4"/>
        <v>0</v>
      </c>
      <c r="T55" s="20">
        <f t="shared" si="5"/>
        <v>0</v>
      </c>
    </row>
    <row r="56" spans="1:20" ht="15" customHeight="1" x14ac:dyDescent="0.2">
      <c r="A56" s="1"/>
      <c r="B56" s="1"/>
      <c r="C56" s="108"/>
      <c r="D56" s="69"/>
      <c r="E56" s="1"/>
      <c r="F56" s="1"/>
      <c r="G56" s="1"/>
      <c r="H56" s="1"/>
      <c r="I56" s="21" t="str">
        <f t="shared" si="0"/>
        <v/>
      </c>
      <c r="J56" s="21" t="str">
        <f t="shared" si="1"/>
        <v/>
      </c>
      <c r="K56" s="21" t="str">
        <f t="shared" si="2"/>
        <v/>
      </c>
      <c r="L56" s="22" t="str">
        <f>IF(Identificação!$B$7="Contagem Indicativa",IF(D56=ALI,Parâmetros!$E$40,IF(D56=AIE,Parâmetros!$E$41,"")),IF(Identificação!$B$7="Contagem Estimada",IF(D56=ALI,Parâmetros!$C$40,IF(D56=AIE,Parâmetros!$C$41,"")),IF(D56=ALI,IF(I56="X",Parâmetros!$B$40,IF(J56="X",Parâmetros!$C$40,IF(K56="X",Parâmetros!$D$40,""))),IF(I56="X",Parâmetros!$B$41,IF(J56="X",Parâmetros!$C$41,IF(K56="X",Parâmetros!$D$41,""))))))</f>
        <v/>
      </c>
      <c r="M56" s="22" t="str">
        <f>IF(C56="I",L56*Resumo!$C$21, IF(C56="A",L56*Resumo!$C$22, IF(C56="E",L56*Resumo!$C$23,"")))</f>
        <v/>
      </c>
      <c r="N56" s="114"/>
      <c r="Q56" s="8"/>
      <c r="R56" s="20">
        <f t="shared" si="3"/>
        <v>0</v>
      </c>
      <c r="S56" s="20">
        <f t="shared" si="4"/>
        <v>0</v>
      </c>
      <c r="T56" s="20">
        <f t="shared" si="5"/>
        <v>0</v>
      </c>
    </row>
    <row r="57" spans="1:20" ht="15" customHeight="1" x14ac:dyDescent="0.2">
      <c r="A57" s="1"/>
      <c r="B57" s="1"/>
      <c r="C57" s="108"/>
      <c r="D57" s="69"/>
      <c r="E57" s="1"/>
      <c r="F57" s="1"/>
      <c r="G57" s="1"/>
      <c r="H57" s="1"/>
      <c r="I57" s="21" t="str">
        <f t="shared" si="0"/>
        <v/>
      </c>
      <c r="J57" s="21" t="str">
        <f t="shared" si="1"/>
        <v/>
      </c>
      <c r="K57" s="21" t="str">
        <f t="shared" si="2"/>
        <v/>
      </c>
      <c r="L57" s="22" t="str">
        <f>IF(Identificação!$B$7="Contagem Indicativa",IF(D57=ALI,Parâmetros!$E$40,IF(D57=AIE,Parâmetros!$E$41,"")),IF(Identificação!$B$7="Contagem Estimada",IF(D57=ALI,Parâmetros!$C$40,IF(D57=AIE,Parâmetros!$C$41,"")),IF(D57=ALI,IF(I57="X",Parâmetros!$B$40,IF(J57="X",Parâmetros!$C$40,IF(K57="X",Parâmetros!$D$40,""))),IF(I57="X",Parâmetros!$B$41,IF(J57="X",Parâmetros!$C$41,IF(K57="X",Parâmetros!$D$41,""))))))</f>
        <v/>
      </c>
      <c r="M57" s="22" t="str">
        <f>IF(C57="I",L57*Resumo!$C$21, IF(C57="A",L57*Resumo!$C$22, IF(C57="E",L57*Resumo!$C$23,"")))</f>
        <v/>
      </c>
      <c r="N57" s="114"/>
      <c r="Q57" s="8"/>
      <c r="R57" s="20">
        <f t="shared" si="3"/>
        <v>0</v>
      </c>
      <c r="S57" s="20">
        <f t="shared" si="4"/>
        <v>0</v>
      </c>
      <c r="T57" s="20">
        <f t="shared" si="5"/>
        <v>0</v>
      </c>
    </row>
    <row r="58" spans="1:20" ht="15" customHeight="1" x14ac:dyDescent="0.2">
      <c r="A58" s="1"/>
      <c r="B58" s="1"/>
      <c r="C58" s="108"/>
      <c r="D58" s="69"/>
      <c r="E58" s="1"/>
      <c r="F58" s="1"/>
      <c r="G58" s="1"/>
      <c r="H58" s="1"/>
      <c r="I58" s="21" t="str">
        <f t="shared" si="0"/>
        <v/>
      </c>
      <c r="J58" s="21" t="str">
        <f t="shared" si="1"/>
        <v/>
      </c>
      <c r="K58" s="21" t="str">
        <f t="shared" si="2"/>
        <v/>
      </c>
      <c r="L58" s="22" t="str">
        <f>IF(Identificação!$B$7="Contagem Indicativa",IF(D58=ALI,Parâmetros!$E$40,IF(D58=AIE,Parâmetros!$E$41,"")),IF(Identificação!$B$7="Contagem Estimada",IF(D58=ALI,Parâmetros!$C$40,IF(D58=AIE,Parâmetros!$C$41,"")),IF(D58=ALI,IF(I58="X",Parâmetros!$B$40,IF(J58="X",Parâmetros!$C$40,IF(K58="X",Parâmetros!$D$40,""))),IF(I58="X",Parâmetros!$B$41,IF(J58="X",Parâmetros!$C$41,IF(K58="X",Parâmetros!$D$41,""))))))</f>
        <v/>
      </c>
      <c r="M58" s="22" t="str">
        <f>IF(C58="I",L58*Resumo!$C$21, IF(C58="A",L58*Resumo!$C$22, IF(C58="E",L58*Resumo!$C$23,"")))</f>
        <v/>
      </c>
      <c r="N58" s="114"/>
      <c r="Q58" s="8"/>
      <c r="R58" s="20">
        <f t="shared" si="3"/>
        <v>0</v>
      </c>
      <c r="S58" s="20">
        <f t="shared" si="4"/>
        <v>0</v>
      </c>
      <c r="T58" s="20">
        <f t="shared" si="5"/>
        <v>0</v>
      </c>
    </row>
    <row r="59" spans="1:20" ht="15" customHeight="1" x14ac:dyDescent="0.2">
      <c r="A59" s="1"/>
      <c r="B59" s="1"/>
      <c r="C59" s="108"/>
      <c r="D59" s="69"/>
      <c r="E59" s="1"/>
      <c r="F59" s="1"/>
      <c r="G59" s="1"/>
      <c r="H59" s="1"/>
      <c r="I59" s="21" t="str">
        <f t="shared" si="0"/>
        <v/>
      </c>
      <c r="J59" s="21" t="str">
        <f t="shared" si="1"/>
        <v/>
      </c>
      <c r="K59" s="21" t="str">
        <f t="shared" si="2"/>
        <v/>
      </c>
      <c r="L59" s="22" t="str">
        <f>IF(Identificação!$B$7="Contagem Indicativa",IF(D59=ALI,Parâmetros!$E$40,IF(D59=AIE,Parâmetros!$E$41,"")),IF(Identificação!$B$7="Contagem Estimada",IF(D59=ALI,Parâmetros!$C$40,IF(D59=AIE,Parâmetros!$C$41,"")),IF(D59=ALI,IF(I59="X",Parâmetros!$B$40,IF(J59="X",Parâmetros!$C$40,IF(K59="X",Parâmetros!$D$40,""))),IF(I59="X",Parâmetros!$B$41,IF(J59="X",Parâmetros!$C$41,IF(K59="X",Parâmetros!$D$41,""))))))</f>
        <v/>
      </c>
      <c r="M59" s="22" t="str">
        <f>IF(C59="I",L59*Resumo!$C$21, IF(C59="A",L59*Resumo!$C$22, IF(C59="E",L59*Resumo!$C$23,"")))</f>
        <v/>
      </c>
      <c r="N59" s="114"/>
      <c r="Q59" s="8"/>
      <c r="R59" s="20">
        <f t="shared" si="3"/>
        <v>0</v>
      </c>
      <c r="S59" s="20">
        <f t="shared" si="4"/>
        <v>0</v>
      </c>
      <c r="T59" s="20">
        <f t="shared" si="5"/>
        <v>0</v>
      </c>
    </row>
    <row r="60" spans="1:20" ht="15" customHeight="1" x14ac:dyDescent="0.2">
      <c r="A60" s="1"/>
      <c r="B60" s="1"/>
      <c r="C60" s="108"/>
      <c r="D60" s="69"/>
      <c r="E60" s="1"/>
      <c r="F60" s="1"/>
      <c r="G60" s="1"/>
      <c r="H60" s="1"/>
      <c r="I60" s="21" t="str">
        <f t="shared" si="0"/>
        <v/>
      </c>
      <c r="J60" s="21" t="str">
        <f t="shared" si="1"/>
        <v/>
      </c>
      <c r="K60" s="21" t="str">
        <f t="shared" si="2"/>
        <v/>
      </c>
      <c r="L60" s="22" t="str">
        <f>IF(Identificação!$B$7="Contagem Indicativa",IF(D60=ALI,Parâmetros!$E$40,IF(D60=AIE,Parâmetros!$E$41,"")),IF(Identificação!$B$7="Contagem Estimada",IF(D60=ALI,Parâmetros!$C$40,IF(D60=AIE,Parâmetros!$C$41,"")),IF(D60=ALI,IF(I60="X",Parâmetros!$B$40,IF(J60="X",Parâmetros!$C$40,IF(K60="X",Parâmetros!$D$40,""))),IF(I60="X",Parâmetros!$B$41,IF(J60="X",Parâmetros!$C$41,IF(K60="X",Parâmetros!$D$41,""))))))</f>
        <v/>
      </c>
      <c r="M60" s="22" t="str">
        <f>IF(C60="I",L60*Resumo!$C$21, IF(C60="A",L60*Resumo!$C$22, IF(C60="E",L60*Resumo!$C$23,"")))</f>
        <v/>
      </c>
      <c r="N60" s="114"/>
      <c r="Q60" s="8"/>
      <c r="R60" s="20">
        <f t="shared" si="3"/>
        <v>0</v>
      </c>
      <c r="S60" s="20">
        <f t="shared" si="4"/>
        <v>0</v>
      </c>
      <c r="T60" s="20">
        <f t="shared" si="5"/>
        <v>0</v>
      </c>
    </row>
    <row r="61" spans="1:20" ht="15" customHeight="1" x14ac:dyDescent="0.2">
      <c r="A61" s="1"/>
      <c r="B61" s="1"/>
      <c r="C61" s="108"/>
      <c r="D61" s="69"/>
      <c r="E61" s="1"/>
      <c r="F61" s="1"/>
      <c r="G61" s="1"/>
      <c r="H61" s="1"/>
      <c r="I61" s="21" t="str">
        <f t="shared" si="0"/>
        <v/>
      </c>
      <c r="J61" s="21" t="str">
        <f t="shared" si="1"/>
        <v/>
      </c>
      <c r="K61" s="21" t="str">
        <f t="shared" si="2"/>
        <v/>
      </c>
      <c r="L61" s="22" t="str">
        <f>IF(Identificação!$B$7="Contagem Indicativa",IF(D61=ALI,Parâmetros!$E$40,IF(D61=AIE,Parâmetros!$E$41,"")),IF(Identificação!$B$7="Contagem Estimada",IF(D61=ALI,Parâmetros!$C$40,IF(D61=AIE,Parâmetros!$C$41,"")),IF(D61=ALI,IF(I61="X",Parâmetros!$B$40,IF(J61="X",Parâmetros!$C$40,IF(K61="X",Parâmetros!$D$40,""))),IF(I61="X",Parâmetros!$B$41,IF(J61="X",Parâmetros!$C$41,IF(K61="X",Parâmetros!$D$41,""))))))</f>
        <v/>
      </c>
      <c r="M61" s="22" t="str">
        <f>IF(C61="I",L61*Resumo!$C$21, IF(C61="A",L61*Resumo!$C$22, IF(C61="E",L61*Resumo!$C$23,"")))</f>
        <v/>
      </c>
      <c r="N61" s="114"/>
      <c r="Q61" s="8"/>
      <c r="R61" s="20">
        <f t="shared" si="3"/>
        <v>0</v>
      </c>
      <c r="S61" s="20">
        <f t="shared" si="4"/>
        <v>0</v>
      </c>
      <c r="T61" s="20">
        <f t="shared" si="5"/>
        <v>0</v>
      </c>
    </row>
    <row r="62" spans="1:20" ht="15" customHeight="1" x14ac:dyDescent="0.2">
      <c r="A62" s="1"/>
      <c r="B62" s="1"/>
      <c r="C62" s="108"/>
      <c r="D62" s="69"/>
      <c r="E62" s="1"/>
      <c r="F62" s="1"/>
      <c r="G62" s="1"/>
      <c r="H62" s="1"/>
      <c r="I62" s="21" t="str">
        <f t="shared" si="0"/>
        <v/>
      </c>
      <c r="J62" s="21" t="str">
        <f t="shared" si="1"/>
        <v/>
      </c>
      <c r="K62" s="21" t="str">
        <f t="shared" si="2"/>
        <v/>
      </c>
      <c r="L62" s="22" t="str">
        <f>IF(Identificação!$B$7="Contagem Indicativa",IF(D62=ALI,Parâmetros!$E$40,IF(D62=AIE,Parâmetros!$E$41,"")),IF(Identificação!$B$7="Contagem Estimada",IF(D62=ALI,Parâmetros!$C$40,IF(D62=AIE,Parâmetros!$C$41,"")),IF(D62=ALI,IF(I62="X",Parâmetros!$B$40,IF(J62="X",Parâmetros!$C$40,IF(K62="X",Parâmetros!$D$40,""))),IF(I62="X",Parâmetros!$B$41,IF(J62="X",Parâmetros!$C$41,IF(K62="X",Parâmetros!$D$41,""))))))</f>
        <v/>
      </c>
      <c r="M62" s="22" t="str">
        <f>IF(C62="I",L62*Resumo!$C$21, IF(C62="A",L62*Resumo!$C$22, IF(C62="E",L62*Resumo!$C$23,"")))</f>
        <v/>
      </c>
      <c r="N62" s="114"/>
      <c r="Q62" s="8"/>
      <c r="R62" s="20">
        <f t="shared" si="3"/>
        <v>0</v>
      </c>
      <c r="S62" s="20">
        <f t="shared" si="4"/>
        <v>0</v>
      </c>
      <c r="T62" s="20">
        <f t="shared" si="5"/>
        <v>0</v>
      </c>
    </row>
    <row r="63" spans="1:20" ht="15" customHeight="1" x14ac:dyDescent="0.2">
      <c r="A63" s="1"/>
      <c r="B63" s="1"/>
      <c r="C63" s="108"/>
      <c r="D63" s="69"/>
      <c r="E63" s="1"/>
      <c r="F63" s="1"/>
      <c r="G63" s="1"/>
      <c r="H63" s="1"/>
      <c r="I63" s="21" t="str">
        <f t="shared" si="0"/>
        <v/>
      </c>
      <c r="J63" s="21" t="str">
        <f t="shared" si="1"/>
        <v/>
      </c>
      <c r="K63" s="21" t="str">
        <f t="shared" si="2"/>
        <v/>
      </c>
      <c r="L63" s="22" t="str">
        <f>IF(Identificação!$B$7="Contagem Indicativa",IF(D63=ALI,Parâmetros!$E$40,IF(D63=AIE,Parâmetros!$E$41,"")),IF(Identificação!$B$7="Contagem Estimada",IF(D63=ALI,Parâmetros!$C$40,IF(D63=AIE,Parâmetros!$C$41,"")),IF(D63=ALI,IF(I63="X",Parâmetros!$B$40,IF(J63="X",Parâmetros!$C$40,IF(K63="X",Parâmetros!$D$40,""))),IF(I63="X",Parâmetros!$B$41,IF(J63="X",Parâmetros!$C$41,IF(K63="X",Parâmetros!$D$41,""))))))</f>
        <v/>
      </c>
      <c r="M63" s="22" t="str">
        <f>IF(C63="I",L63*Resumo!$C$21, IF(C63="A",L63*Resumo!$C$22, IF(C63="E",L63*Resumo!$C$23,"")))</f>
        <v/>
      </c>
      <c r="N63" s="114"/>
      <c r="Q63" s="8"/>
      <c r="R63" s="20">
        <f t="shared" si="3"/>
        <v>0</v>
      </c>
      <c r="S63" s="20">
        <f t="shared" si="4"/>
        <v>0</v>
      </c>
      <c r="T63" s="20">
        <f t="shared" si="5"/>
        <v>0</v>
      </c>
    </row>
    <row r="64" spans="1:20" ht="15" customHeight="1" x14ac:dyDescent="0.2">
      <c r="A64" s="1"/>
      <c r="B64" s="1"/>
      <c r="C64" s="108"/>
      <c r="D64" s="69"/>
      <c r="E64" s="1"/>
      <c r="F64" s="1"/>
      <c r="G64" s="1"/>
      <c r="H64" s="1"/>
      <c r="I64" s="21" t="str">
        <f t="shared" si="0"/>
        <v/>
      </c>
      <c r="J64" s="21" t="str">
        <f t="shared" si="1"/>
        <v/>
      </c>
      <c r="K64" s="21" t="str">
        <f t="shared" si="2"/>
        <v/>
      </c>
      <c r="L64" s="22" t="str">
        <f>IF(Identificação!$B$7="Contagem Indicativa",IF(D64=ALI,Parâmetros!$E$40,IF(D64=AIE,Parâmetros!$E$41,"")),IF(Identificação!$B$7="Contagem Estimada",IF(D64=ALI,Parâmetros!$C$40,IF(D64=AIE,Parâmetros!$C$41,"")),IF(D64=ALI,IF(I64="X",Parâmetros!$B$40,IF(J64="X",Parâmetros!$C$40,IF(K64="X",Parâmetros!$D$40,""))),IF(I64="X",Parâmetros!$B$41,IF(J64="X",Parâmetros!$C$41,IF(K64="X",Parâmetros!$D$41,""))))))</f>
        <v/>
      </c>
      <c r="M64" s="22" t="str">
        <f>IF(C64="I",L64*Resumo!$C$21, IF(C64="A",L64*Resumo!$C$22, IF(C64="E",L64*Resumo!$C$23,"")))</f>
        <v/>
      </c>
      <c r="N64" s="114"/>
      <c r="Q64" s="8"/>
      <c r="R64" s="20">
        <f t="shared" si="3"/>
        <v>0</v>
      </c>
      <c r="S64" s="20">
        <f t="shared" si="4"/>
        <v>0</v>
      </c>
      <c r="T64" s="20">
        <f t="shared" si="5"/>
        <v>0</v>
      </c>
    </row>
    <row r="65" spans="1:20" ht="15" customHeight="1" x14ac:dyDescent="0.2">
      <c r="A65" s="1"/>
      <c r="B65" s="1"/>
      <c r="C65" s="108"/>
      <c r="D65" s="69"/>
      <c r="E65" s="1"/>
      <c r="F65" s="1"/>
      <c r="G65" s="1"/>
      <c r="H65" s="1"/>
      <c r="I65" s="21" t="str">
        <f t="shared" si="0"/>
        <v/>
      </c>
      <c r="J65" s="21" t="str">
        <f t="shared" si="1"/>
        <v/>
      </c>
      <c r="K65" s="21" t="str">
        <f t="shared" si="2"/>
        <v/>
      </c>
      <c r="L65" s="22" t="str">
        <f>IF(Identificação!$B$7="Contagem Indicativa",IF(D65=ALI,Parâmetros!$E$40,IF(D65=AIE,Parâmetros!$E$41,"")),IF(Identificação!$B$7="Contagem Estimada",IF(D65=ALI,Parâmetros!$C$40,IF(D65=AIE,Parâmetros!$C$41,"")),IF(D65=ALI,IF(I65="X",Parâmetros!$B$40,IF(J65="X",Parâmetros!$C$40,IF(K65="X",Parâmetros!$D$40,""))),IF(I65="X",Parâmetros!$B$41,IF(J65="X",Parâmetros!$C$41,IF(K65="X",Parâmetros!$D$41,""))))))</f>
        <v/>
      </c>
      <c r="M65" s="22" t="str">
        <f>IF(C65="I",L65*Resumo!$C$21, IF(C65="A",L65*Resumo!$C$22, IF(C65="E",L65*Resumo!$C$23,"")))</f>
        <v/>
      </c>
      <c r="N65" s="114"/>
      <c r="Q65" s="8"/>
      <c r="R65" s="20">
        <f t="shared" si="3"/>
        <v>0</v>
      </c>
      <c r="S65" s="20">
        <f t="shared" si="4"/>
        <v>0</v>
      </c>
      <c r="T65" s="20">
        <f t="shared" si="5"/>
        <v>0</v>
      </c>
    </row>
    <row r="66" spans="1:20" ht="15" customHeight="1" x14ac:dyDescent="0.2">
      <c r="A66" s="1"/>
      <c r="B66" s="1"/>
      <c r="C66" s="108"/>
      <c r="D66" s="69"/>
      <c r="E66" s="1"/>
      <c r="F66" s="1"/>
      <c r="G66" s="1"/>
      <c r="H66" s="1"/>
      <c r="I66" s="21" t="str">
        <f t="shared" si="0"/>
        <v/>
      </c>
      <c r="J66" s="21" t="str">
        <f t="shared" si="1"/>
        <v/>
      </c>
      <c r="K66" s="21" t="str">
        <f t="shared" si="2"/>
        <v/>
      </c>
      <c r="L66" s="22" t="str">
        <f>IF(Identificação!$B$7="Contagem Indicativa",IF(D66=ALI,Parâmetros!$E$40,IF(D66=AIE,Parâmetros!$E$41,"")),IF(Identificação!$B$7="Contagem Estimada",IF(D66=ALI,Parâmetros!$C$40,IF(D66=AIE,Parâmetros!$C$41,"")),IF(D66=ALI,IF(I66="X",Parâmetros!$B$40,IF(J66="X",Parâmetros!$C$40,IF(K66="X",Parâmetros!$D$40,""))),IF(I66="X",Parâmetros!$B$41,IF(J66="X",Parâmetros!$C$41,IF(K66="X",Parâmetros!$D$41,""))))))</f>
        <v/>
      </c>
      <c r="M66" s="22" t="str">
        <f>IF(C66="I",L66*Resumo!$C$21, IF(C66="A",L66*Resumo!$C$22, IF(C66="E",L66*Resumo!$C$23,"")))</f>
        <v/>
      </c>
      <c r="N66" s="114"/>
      <c r="Q66" s="8"/>
      <c r="R66" s="20">
        <f t="shared" si="3"/>
        <v>0</v>
      </c>
      <c r="S66" s="20">
        <f t="shared" si="4"/>
        <v>0</v>
      </c>
      <c r="T66" s="20">
        <f t="shared" si="5"/>
        <v>0</v>
      </c>
    </row>
    <row r="67" spans="1:20" ht="15" customHeight="1" x14ac:dyDescent="0.2">
      <c r="A67" s="1"/>
      <c r="B67" s="1"/>
      <c r="C67" s="108"/>
      <c r="D67" s="69"/>
      <c r="E67" s="1"/>
      <c r="F67" s="1"/>
      <c r="G67" s="1"/>
      <c r="H67" s="1"/>
      <c r="I67" s="21" t="str">
        <f t="shared" ref="I67:I130" si="6">IF(D67&lt;&gt;"", IF(D67 ="Codedata", "", IF(OR(AND(E67=1, G67&gt;0, G67&lt;51),AND(E67&gt;1, E67&lt;6, G67&gt;0, G67&lt;20)),"X","")),"")</f>
        <v/>
      </c>
      <c r="J67" s="21" t="str">
        <f t="shared" ref="J67:J130" si="7">IF(D67&lt;&gt;"", IF(D67 ="Codedata", "", IF(OR(AND(E67=1, G67&gt;50),AND(E67&gt;1, E67&lt;6, G67&gt;19, G67&lt;51),AND(E67&gt;5, G67&gt;0, G67&lt;20)),"X","")),"")</f>
        <v/>
      </c>
      <c r="K67" s="21" t="str">
        <f t="shared" ref="K67:K130" si="8">IF(D67&lt;&gt;"", IF(D67 ="Codedata", "", IF(OR(AND(E67&gt;1, E67&lt;6, G67&gt;50),AND(E67&gt;5, G67&gt;19)),"X","")),"")</f>
        <v/>
      </c>
      <c r="L67" s="22" t="str">
        <f>IF(Identificação!$B$7="Contagem Indicativa",IF(D67=ALI,Parâmetros!$E$40,IF(D67=AIE,Parâmetros!$E$41,"")),IF(Identificação!$B$7="Contagem Estimada",IF(D67=ALI,Parâmetros!$C$40,IF(D67=AIE,Parâmetros!$C$41,"")),IF(D67=ALI,IF(I67="X",Parâmetros!$B$40,IF(J67="X",Parâmetros!$C$40,IF(K67="X",Parâmetros!$D$40,""))),IF(I67="X",Parâmetros!$B$41,IF(J67="X",Parâmetros!$C$41,IF(K67="X",Parâmetros!$D$41,""))))))</f>
        <v/>
      </c>
      <c r="M67" s="22" t="str">
        <f>IF(C67="I",L67*Resumo!$C$21, IF(C67="A",L67*Resumo!$C$22, IF(C67="E",L67*Resumo!$C$23,"")))</f>
        <v/>
      </c>
      <c r="N67" s="114"/>
      <c r="Q67" s="8"/>
      <c r="R67" s="20">
        <f t="shared" ref="R67:T130" si="9">IF(I67="X",1,0)</f>
        <v>0</v>
      </c>
      <c r="S67" s="20">
        <f t="shared" si="9"/>
        <v>0</v>
      </c>
      <c r="T67" s="20">
        <f t="shared" si="9"/>
        <v>0</v>
      </c>
    </row>
    <row r="68" spans="1:20" ht="15" customHeight="1" x14ac:dyDescent="0.2">
      <c r="A68" s="1"/>
      <c r="B68" s="1"/>
      <c r="C68" s="108"/>
      <c r="D68" s="69"/>
      <c r="E68" s="1"/>
      <c r="F68" s="1"/>
      <c r="G68" s="1"/>
      <c r="H68" s="1"/>
      <c r="I68" s="21" t="str">
        <f t="shared" si="6"/>
        <v/>
      </c>
      <c r="J68" s="21" t="str">
        <f t="shared" si="7"/>
        <v/>
      </c>
      <c r="K68" s="21" t="str">
        <f t="shared" si="8"/>
        <v/>
      </c>
      <c r="L68" s="22" t="str">
        <f>IF(Identificação!$B$7="Contagem Indicativa",IF(D68=ALI,Parâmetros!$E$40,IF(D68=AIE,Parâmetros!$E$41,"")),IF(Identificação!$B$7="Contagem Estimada",IF(D68=ALI,Parâmetros!$C$40,IF(D68=AIE,Parâmetros!$C$41,"")),IF(D68=ALI,IF(I68="X",Parâmetros!$B$40,IF(J68="X",Parâmetros!$C$40,IF(K68="X",Parâmetros!$D$40,""))),IF(I68="X",Parâmetros!$B$41,IF(J68="X",Parâmetros!$C$41,IF(K68="X",Parâmetros!$D$41,""))))))</f>
        <v/>
      </c>
      <c r="M68" s="22" t="str">
        <f>IF(C68="I",L68*Resumo!$C$21, IF(C68="A",L68*Resumo!$C$22, IF(C68="E",L68*Resumo!$C$23,"")))</f>
        <v/>
      </c>
      <c r="N68" s="114"/>
      <c r="Q68" s="4"/>
      <c r="R68" s="20">
        <f t="shared" si="9"/>
        <v>0</v>
      </c>
      <c r="S68" s="20">
        <f t="shared" si="9"/>
        <v>0</v>
      </c>
      <c r="T68" s="20">
        <f t="shared" si="9"/>
        <v>0</v>
      </c>
    </row>
    <row r="69" spans="1:20" ht="15" customHeight="1" x14ac:dyDescent="0.2">
      <c r="A69" s="1"/>
      <c r="B69" s="1"/>
      <c r="C69" s="108"/>
      <c r="D69" s="69"/>
      <c r="E69" s="1"/>
      <c r="F69" s="1"/>
      <c r="G69" s="1"/>
      <c r="H69" s="1"/>
      <c r="I69" s="21" t="str">
        <f t="shared" si="6"/>
        <v/>
      </c>
      <c r="J69" s="21" t="str">
        <f t="shared" si="7"/>
        <v/>
      </c>
      <c r="K69" s="21" t="str">
        <f t="shared" si="8"/>
        <v/>
      </c>
      <c r="L69" s="22" t="str">
        <f>IF(Identificação!$B$7="Contagem Indicativa",IF(D69=ALI,Parâmetros!$E$40,IF(D69=AIE,Parâmetros!$E$41,"")),IF(Identificação!$B$7="Contagem Estimada",IF(D69=ALI,Parâmetros!$C$40,IF(D69=AIE,Parâmetros!$C$41,"")),IF(D69=ALI,IF(I69="X",Parâmetros!$B$40,IF(J69="X",Parâmetros!$C$40,IF(K69="X",Parâmetros!$D$40,""))),IF(I69="X",Parâmetros!$B$41,IF(J69="X",Parâmetros!$C$41,IF(K69="X",Parâmetros!$D$41,""))))))</f>
        <v/>
      </c>
      <c r="M69" s="22" t="str">
        <f>IF(C69="I",L69*Resumo!$C$21, IF(C69="A",L69*Resumo!$C$22, IF(C69="E",L69*Resumo!$C$23,"")))</f>
        <v/>
      </c>
      <c r="N69" s="114"/>
      <c r="Q69" s="8"/>
      <c r="R69" s="20">
        <f t="shared" si="9"/>
        <v>0</v>
      </c>
      <c r="S69" s="20">
        <f t="shared" si="9"/>
        <v>0</v>
      </c>
      <c r="T69" s="20">
        <f t="shared" si="9"/>
        <v>0</v>
      </c>
    </row>
    <row r="70" spans="1:20" ht="15" customHeight="1" x14ac:dyDescent="0.2">
      <c r="A70" s="1"/>
      <c r="B70" s="1"/>
      <c r="C70" s="108"/>
      <c r="D70" s="69"/>
      <c r="E70" s="1"/>
      <c r="F70" s="1"/>
      <c r="G70" s="1"/>
      <c r="H70" s="1"/>
      <c r="I70" s="21" t="str">
        <f t="shared" si="6"/>
        <v/>
      </c>
      <c r="J70" s="21" t="str">
        <f t="shared" si="7"/>
        <v/>
      </c>
      <c r="K70" s="21" t="str">
        <f t="shared" si="8"/>
        <v/>
      </c>
      <c r="L70" s="22" t="str">
        <f>IF(Identificação!$B$7="Contagem Indicativa",IF(D70=ALI,Parâmetros!$E$40,IF(D70=AIE,Parâmetros!$E$41,"")),IF(Identificação!$B$7="Contagem Estimada",IF(D70=ALI,Parâmetros!$C$40,IF(D70=AIE,Parâmetros!$C$41,"")),IF(D70=ALI,IF(I70="X",Parâmetros!$B$40,IF(J70="X",Parâmetros!$C$40,IF(K70="X",Parâmetros!$D$40,""))),IF(I70="X",Parâmetros!$B$41,IF(J70="X",Parâmetros!$C$41,IF(K70="X",Parâmetros!$D$41,""))))))</f>
        <v/>
      </c>
      <c r="M70" s="22" t="str">
        <f>IF(C70="I",L70*Resumo!$C$21, IF(C70="A",L70*Resumo!$C$22, IF(C70="E",L70*Resumo!$C$23,"")))</f>
        <v/>
      </c>
      <c r="N70" s="114"/>
      <c r="Q70" s="8"/>
      <c r="R70" s="20">
        <f t="shared" si="9"/>
        <v>0</v>
      </c>
      <c r="S70" s="20">
        <f t="shared" si="9"/>
        <v>0</v>
      </c>
      <c r="T70" s="20">
        <f t="shared" si="9"/>
        <v>0</v>
      </c>
    </row>
    <row r="71" spans="1:20" ht="15" customHeight="1" x14ac:dyDescent="0.2">
      <c r="A71" s="1"/>
      <c r="B71" s="1"/>
      <c r="C71" s="108"/>
      <c r="D71" s="69"/>
      <c r="E71" s="1"/>
      <c r="F71" s="1"/>
      <c r="G71" s="1"/>
      <c r="H71" s="1"/>
      <c r="I71" s="21" t="str">
        <f t="shared" si="6"/>
        <v/>
      </c>
      <c r="J71" s="21" t="str">
        <f t="shared" si="7"/>
        <v/>
      </c>
      <c r="K71" s="21" t="str">
        <f t="shared" si="8"/>
        <v/>
      </c>
      <c r="L71" s="22" t="str">
        <f>IF(Identificação!$B$7="Contagem Indicativa",IF(D71=ALI,Parâmetros!$E$40,IF(D71=AIE,Parâmetros!$E$41,"")),IF(Identificação!$B$7="Contagem Estimada",IF(D71=ALI,Parâmetros!$C$40,IF(D71=AIE,Parâmetros!$C$41,"")),IF(D71=ALI,IF(I71="X",Parâmetros!$B$40,IF(J71="X",Parâmetros!$C$40,IF(K71="X",Parâmetros!$D$40,""))),IF(I71="X",Parâmetros!$B$41,IF(J71="X",Parâmetros!$C$41,IF(K71="X",Parâmetros!$D$41,""))))))</f>
        <v/>
      </c>
      <c r="M71" s="22" t="str">
        <f>IF(C71="I",L71*Resumo!$C$21, IF(C71="A",L71*Resumo!$C$22, IF(C71="E",L71*Resumo!$C$23,"")))</f>
        <v/>
      </c>
      <c r="N71" s="114"/>
      <c r="Q71" s="8"/>
      <c r="R71" s="20">
        <f t="shared" si="9"/>
        <v>0</v>
      </c>
      <c r="S71" s="20">
        <f t="shared" si="9"/>
        <v>0</v>
      </c>
      <c r="T71" s="20">
        <f t="shared" si="9"/>
        <v>0</v>
      </c>
    </row>
    <row r="72" spans="1:20" ht="15" customHeight="1" x14ac:dyDescent="0.2">
      <c r="A72" s="1"/>
      <c r="B72" s="1"/>
      <c r="C72" s="108"/>
      <c r="D72" s="69"/>
      <c r="E72" s="1"/>
      <c r="F72" s="1"/>
      <c r="G72" s="1"/>
      <c r="H72" s="1"/>
      <c r="I72" s="21" t="str">
        <f t="shared" si="6"/>
        <v/>
      </c>
      <c r="J72" s="21" t="str">
        <f t="shared" si="7"/>
        <v/>
      </c>
      <c r="K72" s="21" t="str">
        <f t="shared" si="8"/>
        <v/>
      </c>
      <c r="L72" s="22" t="str">
        <f>IF(Identificação!$B$7="Contagem Indicativa",IF(D72=ALI,Parâmetros!$E$40,IF(D72=AIE,Parâmetros!$E$41,"")),IF(Identificação!$B$7="Contagem Estimada",IF(D72=ALI,Parâmetros!$C$40,IF(D72=AIE,Parâmetros!$C$41,"")),IF(D72=ALI,IF(I72="X",Parâmetros!$B$40,IF(J72="X",Parâmetros!$C$40,IF(K72="X",Parâmetros!$D$40,""))),IF(I72="X",Parâmetros!$B$41,IF(J72="X",Parâmetros!$C$41,IF(K72="X",Parâmetros!$D$41,""))))))</f>
        <v/>
      </c>
      <c r="M72" s="22" t="str">
        <f>IF(C72="I",L72*Resumo!$C$21, IF(C72="A",L72*Resumo!$C$22, IF(C72="E",L72*Resumo!$C$23,"")))</f>
        <v/>
      </c>
      <c r="N72" s="114"/>
      <c r="Q72" s="8"/>
      <c r="R72" s="20">
        <f t="shared" si="9"/>
        <v>0</v>
      </c>
      <c r="S72" s="20">
        <f t="shared" si="9"/>
        <v>0</v>
      </c>
      <c r="T72" s="20">
        <f t="shared" si="9"/>
        <v>0</v>
      </c>
    </row>
    <row r="73" spans="1:20" ht="15" customHeight="1" x14ac:dyDescent="0.2">
      <c r="A73" s="1"/>
      <c r="B73" s="1"/>
      <c r="C73" s="108"/>
      <c r="D73" s="69"/>
      <c r="E73" s="1"/>
      <c r="F73" s="1"/>
      <c r="G73" s="1"/>
      <c r="H73" s="1"/>
      <c r="I73" s="21" t="str">
        <f t="shared" si="6"/>
        <v/>
      </c>
      <c r="J73" s="21" t="str">
        <f t="shared" si="7"/>
        <v/>
      </c>
      <c r="K73" s="21" t="str">
        <f t="shared" si="8"/>
        <v/>
      </c>
      <c r="L73" s="22" t="str">
        <f>IF(Identificação!$B$7="Contagem Indicativa",IF(D73=ALI,Parâmetros!$E$40,IF(D73=AIE,Parâmetros!$E$41,"")),IF(Identificação!$B$7="Contagem Estimada",IF(D73=ALI,Parâmetros!$C$40,IF(D73=AIE,Parâmetros!$C$41,"")),IF(D73=ALI,IF(I73="X",Parâmetros!$B$40,IF(J73="X",Parâmetros!$C$40,IF(K73="X",Parâmetros!$D$40,""))),IF(I73="X",Parâmetros!$B$41,IF(J73="X",Parâmetros!$C$41,IF(K73="X",Parâmetros!$D$41,""))))))</f>
        <v/>
      </c>
      <c r="M73" s="22" t="str">
        <f>IF(C73="I",L73*Resumo!$C$21, IF(C73="A",L73*Resumo!$C$22, IF(C73="E",L73*Resumo!$C$23,"")))</f>
        <v/>
      </c>
      <c r="N73" s="114"/>
      <c r="Q73" s="8"/>
      <c r="R73" s="20">
        <f t="shared" si="9"/>
        <v>0</v>
      </c>
      <c r="S73" s="20">
        <f t="shared" si="9"/>
        <v>0</v>
      </c>
      <c r="T73" s="20">
        <f t="shared" si="9"/>
        <v>0</v>
      </c>
    </row>
    <row r="74" spans="1:20" ht="15" customHeight="1" x14ac:dyDescent="0.2">
      <c r="A74" s="1"/>
      <c r="B74" s="1"/>
      <c r="C74" s="108"/>
      <c r="D74" s="69"/>
      <c r="E74" s="1"/>
      <c r="F74" s="1"/>
      <c r="G74" s="1"/>
      <c r="H74" s="1"/>
      <c r="I74" s="21" t="str">
        <f t="shared" si="6"/>
        <v/>
      </c>
      <c r="J74" s="21" t="str">
        <f t="shared" si="7"/>
        <v/>
      </c>
      <c r="K74" s="21" t="str">
        <f t="shared" si="8"/>
        <v/>
      </c>
      <c r="L74" s="22" t="str">
        <f>IF(Identificação!$B$7="Contagem Indicativa",IF(D74=ALI,Parâmetros!$E$40,IF(D74=AIE,Parâmetros!$E$41,"")),IF(Identificação!$B$7="Contagem Estimada",IF(D74=ALI,Parâmetros!$C$40,IF(D74=AIE,Parâmetros!$C$41,"")),IF(D74=ALI,IF(I74="X",Parâmetros!$B$40,IF(J74="X",Parâmetros!$C$40,IF(K74="X",Parâmetros!$D$40,""))),IF(I74="X",Parâmetros!$B$41,IF(J74="X",Parâmetros!$C$41,IF(K74="X",Parâmetros!$D$41,""))))))</f>
        <v/>
      </c>
      <c r="M74" s="22" t="str">
        <f>IF(C74="I",L74*Resumo!$C$21, IF(C74="A",L74*Resumo!$C$22, IF(C74="E",L74*Resumo!$C$23,"")))</f>
        <v/>
      </c>
      <c r="N74" s="114"/>
      <c r="Q74" s="8"/>
      <c r="R74" s="20">
        <f t="shared" si="9"/>
        <v>0</v>
      </c>
      <c r="S74" s="20">
        <f t="shared" si="9"/>
        <v>0</v>
      </c>
      <c r="T74" s="20">
        <f t="shared" si="9"/>
        <v>0</v>
      </c>
    </row>
    <row r="75" spans="1:20" ht="15" customHeight="1" x14ac:dyDescent="0.2">
      <c r="A75" s="1"/>
      <c r="B75" s="1"/>
      <c r="C75" s="108"/>
      <c r="D75" s="69"/>
      <c r="E75" s="1"/>
      <c r="F75" s="1"/>
      <c r="G75" s="1"/>
      <c r="H75" s="1"/>
      <c r="I75" s="21" t="str">
        <f t="shared" si="6"/>
        <v/>
      </c>
      <c r="J75" s="21" t="str">
        <f t="shared" si="7"/>
        <v/>
      </c>
      <c r="K75" s="21" t="str">
        <f t="shared" si="8"/>
        <v/>
      </c>
      <c r="L75" s="22" t="str">
        <f>IF(Identificação!$B$7="Contagem Indicativa",IF(D75=ALI,Parâmetros!$E$40,IF(D75=AIE,Parâmetros!$E$41,"")),IF(Identificação!$B$7="Contagem Estimada",IF(D75=ALI,Parâmetros!$C$40,IF(D75=AIE,Parâmetros!$C$41,"")),IF(D75=ALI,IF(I75="X",Parâmetros!$B$40,IF(J75="X",Parâmetros!$C$40,IF(K75="X",Parâmetros!$D$40,""))),IF(I75="X",Parâmetros!$B$41,IF(J75="X",Parâmetros!$C$41,IF(K75="X",Parâmetros!$D$41,""))))))</f>
        <v/>
      </c>
      <c r="M75" s="22" t="str">
        <f>IF(C75="I",L75*Resumo!$C$21, IF(C75="A",L75*Resumo!$C$22, IF(C75="E",L75*Resumo!$C$23,"")))</f>
        <v/>
      </c>
      <c r="N75" s="114"/>
      <c r="Q75" s="8"/>
      <c r="R75" s="20">
        <f t="shared" si="9"/>
        <v>0</v>
      </c>
      <c r="S75" s="20">
        <f t="shared" si="9"/>
        <v>0</v>
      </c>
      <c r="T75" s="20">
        <f t="shared" si="9"/>
        <v>0</v>
      </c>
    </row>
    <row r="76" spans="1:20" ht="15" customHeight="1" x14ac:dyDescent="0.2">
      <c r="A76" s="1"/>
      <c r="B76" s="1"/>
      <c r="C76" s="108"/>
      <c r="D76" s="69"/>
      <c r="E76" s="1"/>
      <c r="F76" s="1"/>
      <c r="G76" s="1"/>
      <c r="H76" s="1"/>
      <c r="I76" s="21" t="str">
        <f t="shared" si="6"/>
        <v/>
      </c>
      <c r="J76" s="21" t="str">
        <f t="shared" si="7"/>
        <v/>
      </c>
      <c r="K76" s="21" t="str">
        <f t="shared" si="8"/>
        <v/>
      </c>
      <c r="L76" s="22" t="str">
        <f>IF(Identificação!$B$7="Contagem Indicativa",IF(D76=ALI,Parâmetros!$E$40,IF(D76=AIE,Parâmetros!$E$41,"")),IF(Identificação!$B$7="Contagem Estimada",IF(D76=ALI,Parâmetros!$C$40,IF(D76=AIE,Parâmetros!$C$41,"")),IF(D76=ALI,IF(I76="X",Parâmetros!$B$40,IF(J76="X",Parâmetros!$C$40,IF(K76="X",Parâmetros!$D$40,""))),IF(I76="X",Parâmetros!$B$41,IF(J76="X",Parâmetros!$C$41,IF(K76="X",Parâmetros!$D$41,""))))))</f>
        <v/>
      </c>
      <c r="M76" s="22" t="str">
        <f>IF(C76="I",L76*Resumo!$C$21, IF(C76="A",L76*Resumo!$C$22, IF(C76="E",L76*Resumo!$C$23,"")))</f>
        <v/>
      </c>
      <c r="N76" s="114"/>
      <c r="Q76" s="8"/>
      <c r="R76" s="20">
        <f t="shared" si="9"/>
        <v>0</v>
      </c>
      <c r="S76" s="20">
        <f t="shared" si="9"/>
        <v>0</v>
      </c>
      <c r="T76" s="20">
        <f t="shared" si="9"/>
        <v>0</v>
      </c>
    </row>
    <row r="77" spans="1:20" ht="15" customHeight="1" x14ac:dyDescent="0.2">
      <c r="A77" s="1"/>
      <c r="B77" s="1"/>
      <c r="C77" s="108"/>
      <c r="D77" s="69"/>
      <c r="E77" s="1"/>
      <c r="F77" s="30"/>
      <c r="G77" s="1"/>
      <c r="H77" s="30"/>
      <c r="I77" s="21" t="str">
        <f t="shared" si="6"/>
        <v/>
      </c>
      <c r="J77" s="21" t="str">
        <f t="shared" si="7"/>
        <v/>
      </c>
      <c r="K77" s="21" t="str">
        <f t="shared" si="8"/>
        <v/>
      </c>
      <c r="L77" s="22" t="str">
        <f>IF(Identificação!$B$7="Contagem Indicativa",IF(D77=ALI,Parâmetros!$E$40,IF(D77=AIE,Parâmetros!$E$41,"")),IF(Identificação!$B$7="Contagem Estimada",IF(D77=ALI,Parâmetros!$C$40,IF(D77=AIE,Parâmetros!$C$41,"")),IF(D77=ALI,IF(I77="X",Parâmetros!$B$40,IF(J77="X",Parâmetros!$C$40,IF(K77="X",Parâmetros!$D$40,""))),IF(I77="X",Parâmetros!$B$41,IF(J77="X",Parâmetros!$C$41,IF(K77="X",Parâmetros!$D$41,""))))))</f>
        <v/>
      </c>
      <c r="M77" s="22" t="str">
        <f>IF(C77="I",L77*Resumo!$C$21, IF(C77="A",L77*Resumo!$C$22, IF(C77="E",L77*Resumo!$C$23,"")))</f>
        <v/>
      </c>
      <c r="N77" s="114"/>
      <c r="Q77" s="8"/>
      <c r="R77" s="20">
        <f t="shared" si="9"/>
        <v>0</v>
      </c>
      <c r="S77" s="20">
        <f t="shared" si="9"/>
        <v>0</v>
      </c>
      <c r="T77" s="20">
        <f t="shared" si="9"/>
        <v>0</v>
      </c>
    </row>
    <row r="78" spans="1:20" ht="15" customHeight="1" x14ac:dyDescent="0.2">
      <c r="A78" s="1"/>
      <c r="B78" s="1"/>
      <c r="C78" s="108"/>
      <c r="D78" s="69"/>
      <c r="E78" s="1"/>
      <c r="F78" s="1"/>
      <c r="G78" s="1"/>
      <c r="H78" s="1"/>
      <c r="I78" s="21" t="str">
        <f t="shared" si="6"/>
        <v/>
      </c>
      <c r="J78" s="21" t="str">
        <f t="shared" si="7"/>
        <v/>
      </c>
      <c r="K78" s="21" t="str">
        <f t="shared" si="8"/>
        <v/>
      </c>
      <c r="L78" s="22" t="str">
        <f>IF(Identificação!$B$7="Contagem Indicativa",IF(D78=ALI,Parâmetros!$E$40,IF(D78=AIE,Parâmetros!$E$41,"")),IF(Identificação!$B$7="Contagem Estimada",IF(D78=ALI,Parâmetros!$C$40,IF(D78=AIE,Parâmetros!$C$41,"")),IF(D78=ALI,IF(I78="X",Parâmetros!$B$40,IF(J78="X",Parâmetros!$C$40,IF(K78="X",Parâmetros!$D$40,""))),IF(I78="X",Parâmetros!$B$41,IF(J78="X",Parâmetros!$C$41,IF(K78="X",Parâmetros!$D$41,""))))))</f>
        <v/>
      </c>
      <c r="M78" s="22" t="str">
        <f>IF(C78="I",L78*Resumo!$C$21, IF(C78="A",L78*Resumo!$C$22, IF(C78="E",L78*Resumo!$C$23,"")))</f>
        <v/>
      </c>
      <c r="N78" s="114"/>
      <c r="Q78" s="8"/>
      <c r="R78" s="20">
        <f t="shared" si="9"/>
        <v>0</v>
      </c>
      <c r="S78" s="20">
        <f t="shared" si="9"/>
        <v>0</v>
      </c>
      <c r="T78" s="20">
        <f t="shared" si="9"/>
        <v>0</v>
      </c>
    </row>
    <row r="79" spans="1:20" ht="15" customHeight="1" x14ac:dyDescent="0.2">
      <c r="A79" s="1"/>
      <c r="B79" s="1"/>
      <c r="C79" s="108"/>
      <c r="D79" s="69"/>
      <c r="E79" s="1"/>
      <c r="F79" s="1"/>
      <c r="G79" s="1"/>
      <c r="H79" s="1"/>
      <c r="I79" s="21" t="str">
        <f t="shared" si="6"/>
        <v/>
      </c>
      <c r="J79" s="21" t="str">
        <f t="shared" si="7"/>
        <v/>
      </c>
      <c r="K79" s="21" t="str">
        <f t="shared" si="8"/>
        <v/>
      </c>
      <c r="L79" s="22" t="str">
        <f>IF(Identificação!$B$7="Contagem Indicativa",IF(D79=ALI,Parâmetros!$E$40,IF(D79=AIE,Parâmetros!$E$41,"")),IF(Identificação!$B$7="Contagem Estimada",IF(D79=ALI,Parâmetros!$C$40,IF(D79=AIE,Parâmetros!$C$41,"")),IF(D79=ALI,IF(I79="X",Parâmetros!$B$40,IF(J79="X",Parâmetros!$C$40,IF(K79="X",Parâmetros!$D$40,""))),IF(I79="X",Parâmetros!$B$41,IF(J79="X",Parâmetros!$C$41,IF(K79="X",Parâmetros!$D$41,""))))))</f>
        <v/>
      </c>
      <c r="M79" s="22" t="str">
        <f>IF(C79="I",L79*Resumo!$C$21, IF(C79="A",L79*Resumo!$C$22, IF(C79="E",L79*Resumo!$C$23,"")))</f>
        <v/>
      </c>
      <c r="N79" s="114"/>
      <c r="Q79" s="8"/>
      <c r="R79" s="20">
        <f t="shared" si="9"/>
        <v>0</v>
      </c>
      <c r="S79" s="20">
        <f t="shared" si="9"/>
        <v>0</v>
      </c>
      <c r="T79" s="20">
        <f t="shared" si="9"/>
        <v>0</v>
      </c>
    </row>
    <row r="80" spans="1:20" ht="15" customHeight="1" x14ac:dyDescent="0.2">
      <c r="A80" s="1"/>
      <c r="B80" s="1"/>
      <c r="C80" s="108"/>
      <c r="D80" s="69"/>
      <c r="E80" s="1"/>
      <c r="F80" s="1"/>
      <c r="G80" s="1"/>
      <c r="H80" s="1"/>
      <c r="I80" s="21" t="str">
        <f t="shared" si="6"/>
        <v/>
      </c>
      <c r="J80" s="21" t="str">
        <f t="shared" si="7"/>
        <v/>
      </c>
      <c r="K80" s="21" t="str">
        <f t="shared" si="8"/>
        <v/>
      </c>
      <c r="L80" s="22" t="str">
        <f>IF(Identificação!$B$7="Contagem Indicativa",IF(D80=ALI,Parâmetros!$E$40,IF(D80=AIE,Parâmetros!$E$41,"")),IF(Identificação!$B$7="Contagem Estimada",IF(D80=ALI,Parâmetros!$C$40,IF(D80=AIE,Parâmetros!$C$41,"")),IF(D80=ALI,IF(I80="X",Parâmetros!$B$40,IF(J80="X",Parâmetros!$C$40,IF(K80="X",Parâmetros!$D$40,""))),IF(I80="X",Parâmetros!$B$41,IF(J80="X",Parâmetros!$C$41,IF(K80="X",Parâmetros!$D$41,""))))))</f>
        <v/>
      </c>
      <c r="M80" s="22" t="str">
        <f>IF(C80="I",L80*Resumo!$C$21, IF(C80="A",L80*Resumo!$C$22, IF(C80="E",L80*Resumo!$C$23,"")))</f>
        <v/>
      </c>
      <c r="N80" s="114"/>
      <c r="Q80" s="8"/>
      <c r="R80" s="20">
        <f t="shared" si="9"/>
        <v>0</v>
      </c>
      <c r="S80" s="20">
        <f t="shared" si="9"/>
        <v>0</v>
      </c>
      <c r="T80" s="20">
        <f t="shared" si="9"/>
        <v>0</v>
      </c>
    </row>
    <row r="81" spans="1:20" ht="15" customHeight="1" x14ac:dyDescent="0.2">
      <c r="A81" s="1"/>
      <c r="B81" s="1"/>
      <c r="C81" s="108"/>
      <c r="D81" s="69"/>
      <c r="E81" s="1"/>
      <c r="F81" s="1"/>
      <c r="G81" s="1"/>
      <c r="H81" s="1"/>
      <c r="I81" s="21" t="str">
        <f t="shared" si="6"/>
        <v/>
      </c>
      <c r="J81" s="21" t="str">
        <f t="shared" si="7"/>
        <v/>
      </c>
      <c r="K81" s="21" t="str">
        <f t="shared" si="8"/>
        <v/>
      </c>
      <c r="L81" s="22" t="str">
        <f>IF(Identificação!$B$7="Contagem Indicativa",IF(D81=ALI,Parâmetros!$E$40,IF(D81=AIE,Parâmetros!$E$41,"")),IF(Identificação!$B$7="Contagem Estimada",IF(D81=ALI,Parâmetros!$C$40,IF(D81=AIE,Parâmetros!$C$41,"")),IF(D81=ALI,IF(I81="X",Parâmetros!$B$40,IF(J81="X",Parâmetros!$C$40,IF(K81="X",Parâmetros!$D$40,""))),IF(I81="X",Parâmetros!$B$41,IF(J81="X",Parâmetros!$C$41,IF(K81="X",Parâmetros!$D$41,""))))))</f>
        <v/>
      </c>
      <c r="M81" s="22" t="str">
        <f>IF(C81="I",L81*Resumo!$C$21, IF(C81="A",L81*Resumo!$C$22, IF(C81="E",L81*Resumo!$C$23,"")))</f>
        <v/>
      </c>
      <c r="N81" s="114"/>
      <c r="Q81" s="8"/>
      <c r="R81" s="20">
        <f t="shared" si="9"/>
        <v>0</v>
      </c>
      <c r="S81" s="20">
        <f t="shared" si="9"/>
        <v>0</v>
      </c>
      <c r="T81" s="20">
        <f t="shared" si="9"/>
        <v>0</v>
      </c>
    </row>
    <row r="82" spans="1:20" ht="15" customHeight="1" x14ac:dyDescent="0.2">
      <c r="A82" s="1"/>
      <c r="B82" s="1"/>
      <c r="C82" s="108"/>
      <c r="D82" s="69"/>
      <c r="E82" s="1"/>
      <c r="F82" s="5"/>
      <c r="G82" s="1"/>
      <c r="H82" s="5"/>
      <c r="I82" s="21" t="str">
        <f t="shared" si="6"/>
        <v/>
      </c>
      <c r="J82" s="21" t="str">
        <f t="shared" si="7"/>
        <v/>
      </c>
      <c r="K82" s="21" t="str">
        <f t="shared" si="8"/>
        <v/>
      </c>
      <c r="L82" s="22" t="str">
        <f>IF(Identificação!$B$7="Contagem Indicativa",IF(D82=ALI,Parâmetros!$E$40,IF(D82=AIE,Parâmetros!$E$41,"")),IF(Identificação!$B$7="Contagem Estimada",IF(D82=ALI,Parâmetros!$C$40,IF(D82=AIE,Parâmetros!$C$41,"")),IF(D82=ALI,IF(I82="X",Parâmetros!$B$40,IF(J82="X",Parâmetros!$C$40,IF(K82="X",Parâmetros!$D$40,""))),IF(I82="X",Parâmetros!$B$41,IF(J82="X",Parâmetros!$C$41,IF(K82="X",Parâmetros!$D$41,""))))))</f>
        <v/>
      </c>
      <c r="M82" s="22" t="str">
        <f>IF(C82="I",L82*Resumo!$C$21, IF(C82="A",L82*Resumo!$C$22, IF(C82="E",L82*Resumo!$C$23,"")))</f>
        <v/>
      </c>
      <c r="N82" s="114"/>
      <c r="Q82" s="8"/>
      <c r="R82" s="20">
        <f t="shared" si="9"/>
        <v>0</v>
      </c>
      <c r="S82" s="20">
        <f t="shared" si="9"/>
        <v>0</v>
      </c>
      <c r="T82" s="20">
        <f t="shared" si="9"/>
        <v>0</v>
      </c>
    </row>
    <row r="83" spans="1:20" ht="15" customHeight="1" x14ac:dyDescent="0.2">
      <c r="A83" s="1"/>
      <c r="B83" s="1"/>
      <c r="C83" s="108"/>
      <c r="D83" s="69"/>
      <c r="E83" s="1"/>
      <c r="F83" s="1"/>
      <c r="G83" s="1"/>
      <c r="H83" s="1"/>
      <c r="I83" s="21" t="str">
        <f t="shared" si="6"/>
        <v/>
      </c>
      <c r="J83" s="21" t="str">
        <f t="shared" si="7"/>
        <v/>
      </c>
      <c r="K83" s="21" t="str">
        <f t="shared" si="8"/>
        <v/>
      </c>
      <c r="L83" s="22" t="str">
        <f>IF(Identificação!$B$7="Contagem Indicativa",IF(D83=ALI,Parâmetros!$E$40,IF(D83=AIE,Parâmetros!$E$41,"")),IF(Identificação!$B$7="Contagem Estimada",IF(D83=ALI,Parâmetros!$C$40,IF(D83=AIE,Parâmetros!$C$41,"")),IF(D83=ALI,IF(I83="X",Parâmetros!$B$40,IF(J83="X",Parâmetros!$C$40,IF(K83="X",Parâmetros!$D$40,""))),IF(I83="X",Parâmetros!$B$41,IF(J83="X",Parâmetros!$C$41,IF(K83="X",Parâmetros!$D$41,""))))))</f>
        <v/>
      </c>
      <c r="M83" s="22" t="str">
        <f>IF(C83="I",L83*Resumo!$C$21, IF(C83="A",L83*Resumo!$C$22, IF(C83="E",L83*Resumo!$C$23,"")))</f>
        <v/>
      </c>
      <c r="N83" s="114"/>
      <c r="Q83" s="8"/>
      <c r="R83" s="20">
        <f t="shared" si="9"/>
        <v>0</v>
      </c>
      <c r="S83" s="20">
        <f t="shared" si="9"/>
        <v>0</v>
      </c>
      <c r="T83" s="20">
        <f t="shared" si="9"/>
        <v>0</v>
      </c>
    </row>
    <row r="84" spans="1:20" ht="15" customHeight="1" x14ac:dyDescent="0.2">
      <c r="A84" s="1"/>
      <c r="B84" s="1"/>
      <c r="C84" s="108"/>
      <c r="D84" s="69"/>
      <c r="E84" s="1"/>
      <c r="F84" s="1"/>
      <c r="G84" s="1"/>
      <c r="H84" s="1"/>
      <c r="I84" s="21" t="str">
        <f t="shared" si="6"/>
        <v/>
      </c>
      <c r="J84" s="21" t="str">
        <f t="shared" si="7"/>
        <v/>
      </c>
      <c r="K84" s="21" t="str">
        <f t="shared" si="8"/>
        <v/>
      </c>
      <c r="L84" s="22" t="str">
        <f>IF(Identificação!$B$7="Contagem Indicativa",IF(D84=ALI,Parâmetros!$E$40,IF(D84=AIE,Parâmetros!$E$41,"")),IF(Identificação!$B$7="Contagem Estimada",IF(D84=ALI,Parâmetros!$C$40,IF(D84=AIE,Parâmetros!$C$41,"")),IF(D84=ALI,IF(I84="X",Parâmetros!$B$40,IF(J84="X",Parâmetros!$C$40,IF(K84="X",Parâmetros!$D$40,""))),IF(I84="X",Parâmetros!$B$41,IF(J84="X",Parâmetros!$C$41,IF(K84="X",Parâmetros!$D$41,""))))))</f>
        <v/>
      </c>
      <c r="M84" s="22" t="str">
        <f>IF(C84="I",L84*Resumo!$C$21, IF(C84="A",L84*Resumo!$C$22, IF(C84="E",L84*Resumo!$C$23,"")))</f>
        <v/>
      </c>
      <c r="N84" s="114"/>
      <c r="R84" s="20">
        <f t="shared" si="9"/>
        <v>0</v>
      </c>
      <c r="S84" s="20">
        <f t="shared" si="9"/>
        <v>0</v>
      </c>
      <c r="T84" s="20">
        <f t="shared" si="9"/>
        <v>0</v>
      </c>
    </row>
    <row r="85" spans="1:20" ht="15" customHeight="1" x14ac:dyDescent="0.2">
      <c r="A85" s="1"/>
      <c r="B85" s="1"/>
      <c r="C85" s="108"/>
      <c r="D85" s="69"/>
      <c r="E85" s="1"/>
      <c r="F85" s="1"/>
      <c r="G85" s="1"/>
      <c r="H85" s="1"/>
      <c r="I85" s="21" t="str">
        <f t="shared" si="6"/>
        <v/>
      </c>
      <c r="J85" s="21" t="str">
        <f t="shared" si="7"/>
        <v/>
      </c>
      <c r="K85" s="21" t="str">
        <f t="shared" si="8"/>
        <v/>
      </c>
      <c r="L85" s="22" t="str">
        <f>IF(Identificação!$B$7="Contagem Indicativa",IF(D85=ALI,Parâmetros!$E$40,IF(D85=AIE,Parâmetros!$E$41,"")),IF(Identificação!$B$7="Contagem Estimada",IF(D85=ALI,Parâmetros!$C$40,IF(D85=AIE,Parâmetros!$C$41,"")),IF(D85=ALI,IF(I85="X",Parâmetros!$B$40,IF(J85="X",Parâmetros!$C$40,IF(K85="X",Parâmetros!$D$40,""))),IF(I85="X",Parâmetros!$B$41,IF(J85="X",Parâmetros!$C$41,IF(K85="X",Parâmetros!$D$41,""))))))</f>
        <v/>
      </c>
      <c r="M85" s="22" t="str">
        <f>IF(C85="I",L85*Resumo!$C$21, IF(C85="A",L85*Resumo!$C$22, IF(C85="E",L85*Resumo!$C$23,"")))</f>
        <v/>
      </c>
      <c r="N85" s="114"/>
      <c r="R85" s="20">
        <f t="shared" si="9"/>
        <v>0</v>
      </c>
      <c r="S85" s="20">
        <f t="shared" si="9"/>
        <v>0</v>
      </c>
      <c r="T85" s="20">
        <f t="shared" si="9"/>
        <v>0</v>
      </c>
    </row>
    <row r="86" spans="1:20" ht="15" customHeight="1" x14ac:dyDescent="0.2">
      <c r="A86" s="1"/>
      <c r="B86" s="1"/>
      <c r="C86" s="108"/>
      <c r="D86" s="69"/>
      <c r="E86" s="1"/>
      <c r="F86" s="1"/>
      <c r="G86" s="1"/>
      <c r="H86" s="1"/>
      <c r="I86" s="21" t="str">
        <f t="shared" si="6"/>
        <v/>
      </c>
      <c r="J86" s="21" t="str">
        <f t="shared" si="7"/>
        <v/>
      </c>
      <c r="K86" s="21" t="str">
        <f t="shared" si="8"/>
        <v/>
      </c>
      <c r="L86" s="22" t="str">
        <f>IF(Identificação!$B$7="Contagem Indicativa",IF(D86=ALI,Parâmetros!$E$40,IF(D86=AIE,Parâmetros!$E$41,"")),IF(Identificação!$B$7="Contagem Estimada",IF(D86=ALI,Parâmetros!$C$40,IF(D86=AIE,Parâmetros!$C$41,"")),IF(D86=ALI,IF(I86="X",Parâmetros!$B$40,IF(J86="X",Parâmetros!$C$40,IF(K86="X",Parâmetros!$D$40,""))),IF(I86="X",Parâmetros!$B$41,IF(J86="X",Parâmetros!$C$41,IF(K86="X",Parâmetros!$D$41,""))))))</f>
        <v/>
      </c>
      <c r="M86" s="22" t="str">
        <f>IF(C86="I",L86*Resumo!$C$21, IF(C86="A",L86*Resumo!$C$22, IF(C86="E",L86*Resumo!$C$23,"")))</f>
        <v/>
      </c>
      <c r="N86" s="114"/>
      <c r="R86" s="20">
        <f t="shared" si="9"/>
        <v>0</v>
      </c>
      <c r="S86" s="20">
        <f t="shared" si="9"/>
        <v>0</v>
      </c>
      <c r="T86" s="20">
        <f t="shared" si="9"/>
        <v>0</v>
      </c>
    </row>
    <row r="87" spans="1:20" ht="15" customHeight="1" x14ac:dyDescent="0.2">
      <c r="A87" s="1"/>
      <c r="B87" s="1"/>
      <c r="C87" s="108"/>
      <c r="D87" s="69"/>
      <c r="E87" s="1"/>
      <c r="F87" s="1"/>
      <c r="G87" s="1"/>
      <c r="H87" s="1"/>
      <c r="I87" s="21" t="str">
        <f t="shared" si="6"/>
        <v/>
      </c>
      <c r="J87" s="21" t="str">
        <f t="shared" si="7"/>
        <v/>
      </c>
      <c r="K87" s="21" t="str">
        <f t="shared" si="8"/>
        <v/>
      </c>
      <c r="L87" s="22" t="str">
        <f>IF(Identificação!$B$7="Contagem Indicativa",IF(D87=ALI,Parâmetros!$E$40,IF(D87=AIE,Parâmetros!$E$41,"")),IF(Identificação!$B$7="Contagem Estimada",IF(D87=ALI,Parâmetros!$C$40,IF(D87=AIE,Parâmetros!$C$41,"")),IF(D87=ALI,IF(I87="X",Parâmetros!$B$40,IF(J87="X",Parâmetros!$C$40,IF(K87="X",Parâmetros!$D$40,""))),IF(I87="X",Parâmetros!$B$41,IF(J87="X",Parâmetros!$C$41,IF(K87="X",Parâmetros!$D$41,""))))))</f>
        <v/>
      </c>
      <c r="M87" s="22" t="str">
        <f>IF(C87="I",L87*Resumo!$C$21, IF(C87="A",L87*Resumo!$C$22, IF(C87="E",L87*Resumo!$C$23,"")))</f>
        <v/>
      </c>
      <c r="N87" s="114"/>
      <c r="R87" s="20">
        <f t="shared" si="9"/>
        <v>0</v>
      </c>
      <c r="S87" s="20">
        <f t="shared" si="9"/>
        <v>0</v>
      </c>
      <c r="T87" s="20">
        <f t="shared" si="9"/>
        <v>0</v>
      </c>
    </row>
    <row r="88" spans="1:20" ht="15" customHeight="1" x14ac:dyDescent="0.2">
      <c r="A88" s="1"/>
      <c r="B88" s="1"/>
      <c r="C88" s="108"/>
      <c r="D88" s="69"/>
      <c r="E88" s="1"/>
      <c r="F88" s="1"/>
      <c r="G88" s="1"/>
      <c r="H88" s="1"/>
      <c r="I88" s="21" t="str">
        <f t="shared" si="6"/>
        <v/>
      </c>
      <c r="J88" s="21" t="str">
        <f t="shared" si="7"/>
        <v/>
      </c>
      <c r="K88" s="21" t="str">
        <f t="shared" si="8"/>
        <v/>
      </c>
      <c r="L88" s="22" t="str">
        <f>IF(Identificação!$B$7="Contagem Indicativa",IF(D88=ALI,Parâmetros!$E$40,IF(D88=AIE,Parâmetros!$E$41,"")),IF(Identificação!$B$7="Contagem Estimada",IF(D88=ALI,Parâmetros!$C$40,IF(D88=AIE,Parâmetros!$C$41,"")),IF(D88=ALI,IF(I88="X",Parâmetros!$B$40,IF(J88="X",Parâmetros!$C$40,IF(K88="X",Parâmetros!$D$40,""))),IF(I88="X",Parâmetros!$B$41,IF(J88="X",Parâmetros!$C$41,IF(K88="X",Parâmetros!$D$41,""))))))</f>
        <v/>
      </c>
      <c r="M88" s="22" t="str">
        <f>IF(C88="I",L88*Resumo!$C$21, IF(C88="A",L88*Resumo!$C$22, IF(C88="E",L88*Resumo!$C$23,"")))</f>
        <v/>
      </c>
      <c r="N88" s="114"/>
      <c r="R88" s="20">
        <f t="shared" si="9"/>
        <v>0</v>
      </c>
      <c r="S88" s="20">
        <f t="shared" si="9"/>
        <v>0</v>
      </c>
      <c r="T88" s="20">
        <f t="shared" si="9"/>
        <v>0</v>
      </c>
    </row>
    <row r="89" spans="1:20" ht="15" customHeight="1" x14ac:dyDescent="0.2">
      <c r="A89" s="1"/>
      <c r="B89" s="1"/>
      <c r="C89" s="108"/>
      <c r="D89" s="69"/>
      <c r="E89" s="1"/>
      <c r="F89" s="1"/>
      <c r="G89" s="1"/>
      <c r="H89" s="1"/>
      <c r="I89" s="21" t="str">
        <f t="shared" si="6"/>
        <v/>
      </c>
      <c r="J89" s="21" t="str">
        <f t="shared" si="7"/>
        <v/>
      </c>
      <c r="K89" s="21" t="str">
        <f t="shared" si="8"/>
        <v/>
      </c>
      <c r="L89" s="22" t="str">
        <f>IF(Identificação!$B$7="Contagem Indicativa",IF(D89=ALI,Parâmetros!$E$40,IF(D89=AIE,Parâmetros!$E$41,"")),IF(Identificação!$B$7="Contagem Estimada",IF(D89=ALI,Parâmetros!$C$40,IF(D89=AIE,Parâmetros!$C$41,"")),IF(D89=ALI,IF(I89="X",Parâmetros!$B$40,IF(J89="X",Parâmetros!$C$40,IF(K89="X",Parâmetros!$D$40,""))),IF(I89="X",Parâmetros!$B$41,IF(J89="X",Parâmetros!$C$41,IF(K89="X",Parâmetros!$D$41,""))))))</f>
        <v/>
      </c>
      <c r="M89" s="22" t="str">
        <f>IF(C89="I",L89*Resumo!$C$21, IF(C89="A",L89*Resumo!$C$22, IF(C89="E",L89*Resumo!$C$23,"")))</f>
        <v/>
      </c>
      <c r="N89" s="114"/>
      <c r="R89" s="20">
        <f t="shared" si="9"/>
        <v>0</v>
      </c>
      <c r="S89" s="20">
        <f t="shared" si="9"/>
        <v>0</v>
      </c>
      <c r="T89" s="20">
        <f t="shared" si="9"/>
        <v>0</v>
      </c>
    </row>
    <row r="90" spans="1:20" ht="15" customHeight="1" x14ac:dyDescent="0.2">
      <c r="A90" s="1"/>
      <c r="B90" s="1"/>
      <c r="C90" s="108"/>
      <c r="D90" s="69"/>
      <c r="E90" s="1"/>
      <c r="F90" s="1"/>
      <c r="G90" s="1"/>
      <c r="H90" s="1"/>
      <c r="I90" s="21" t="str">
        <f t="shared" si="6"/>
        <v/>
      </c>
      <c r="J90" s="21" t="str">
        <f t="shared" si="7"/>
        <v/>
      </c>
      <c r="K90" s="21" t="str">
        <f t="shared" si="8"/>
        <v/>
      </c>
      <c r="L90" s="22" t="str">
        <f>IF(Identificação!$B$7="Contagem Indicativa",IF(D90=ALI,Parâmetros!$E$40,IF(D90=AIE,Parâmetros!$E$41,"")),IF(Identificação!$B$7="Contagem Estimada",IF(D90=ALI,Parâmetros!$C$40,IF(D90=AIE,Parâmetros!$C$41,"")),IF(D90=ALI,IF(I90="X",Parâmetros!$B$40,IF(J90="X",Parâmetros!$C$40,IF(K90="X",Parâmetros!$D$40,""))),IF(I90="X",Parâmetros!$B$41,IF(J90="X",Parâmetros!$C$41,IF(K90="X",Parâmetros!$D$41,""))))))</f>
        <v/>
      </c>
      <c r="M90" s="22" t="str">
        <f>IF(C90="I",L90*Resumo!$C$21, IF(C90="A",L90*Resumo!$C$22, IF(C90="E",L90*Resumo!$C$23,"")))</f>
        <v/>
      </c>
      <c r="N90" s="114"/>
      <c r="R90" s="20">
        <f t="shared" si="9"/>
        <v>0</v>
      </c>
      <c r="S90" s="20">
        <f t="shared" si="9"/>
        <v>0</v>
      </c>
      <c r="T90" s="20">
        <f t="shared" si="9"/>
        <v>0</v>
      </c>
    </row>
    <row r="91" spans="1:20" ht="15" customHeight="1" x14ac:dyDescent="0.2">
      <c r="A91" s="1"/>
      <c r="B91" s="1"/>
      <c r="C91" s="108"/>
      <c r="D91" s="69"/>
      <c r="E91" s="1"/>
      <c r="F91" s="1"/>
      <c r="G91" s="1"/>
      <c r="H91" s="1"/>
      <c r="I91" s="21" t="str">
        <f t="shared" si="6"/>
        <v/>
      </c>
      <c r="J91" s="21" t="str">
        <f t="shared" si="7"/>
        <v/>
      </c>
      <c r="K91" s="21" t="str">
        <f t="shared" si="8"/>
        <v/>
      </c>
      <c r="L91" s="22" t="str">
        <f>IF(Identificação!$B$7="Contagem Indicativa",IF(D91=ALI,Parâmetros!$E$40,IF(D91=AIE,Parâmetros!$E$41,"")),IF(Identificação!$B$7="Contagem Estimada",IF(D91=ALI,Parâmetros!$C$40,IF(D91=AIE,Parâmetros!$C$41,"")),IF(D91=ALI,IF(I91="X",Parâmetros!$B$40,IF(J91="X",Parâmetros!$C$40,IF(K91="X",Parâmetros!$D$40,""))),IF(I91="X",Parâmetros!$B$41,IF(J91="X",Parâmetros!$C$41,IF(K91="X",Parâmetros!$D$41,""))))))</f>
        <v/>
      </c>
      <c r="M91" s="22" t="str">
        <f>IF(C91="I",L91*Resumo!$C$21, IF(C91="A",L91*Resumo!$C$22, IF(C91="E",L91*Resumo!$C$23,"")))</f>
        <v/>
      </c>
      <c r="N91" s="114"/>
      <c r="R91" s="20">
        <f t="shared" si="9"/>
        <v>0</v>
      </c>
      <c r="S91" s="20">
        <f t="shared" si="9"/>
        <v>0</v>
      </c>
      <c r="T91" s="20">
        <f t="shared" si="9"/>
        <v>0</v>
      </c>
    </row>
    <row r="92" spans="1:20" ht="15" customHeight="1" x14ac:dyDescent="0.2">
      <c r="A92" s="1"/>
      <c r="B92" s="1"/>
      <c r="C92" s="108"/>
      <c r="D92" s="69"/>
      <c r="E92" s="1"/>
      <c r="F92" s="1"/>
      <c r="G92" s="1"/>
      <c r="H92" s="1"/>
      <c r="I92" s="21" t="str">
        <f t="shared" si="6"/>
        <v/>
      </c>
      <c r="J92" s="21" t="str">
        <f t="shared" si="7"/>
        <v/>
      </c>
      <c r="K92" s="21" t="str">
        <f t="shared" si="8"/>
        <v/>
      </c>
      <c r="L92" s="22" t="str">
        <f>IF(Identificação!$B$7="Contagem Indicativa",IF(D92=ALI,Parâmetros!$E$40,IF(D92=AIE,Parâmetros!$E$41,"")),IF(Identificação!$B$7="Contagem Estimada",IF(D92=ALI,Parâmetros!$C$40,IF(D92=AIE,Parâmetros!$C$41,"")),IF(D92=ALI,IF(I92="X",Parâmetros!$B$40,IF(J92="X",Parâmetros!$C$40,IF(K92="X",Parâmetros!$D$40,""))),IF(I92="X",Parâmetros!$B$41,IF(J92="X",Parâmetros!$C$41,IF(K92="X",Parâmetros!$D$41,""))))))</f>
        <v/>
      </c>
      <c r="M92" s="22" t="str">
        <f>IF(C92="I",L92*Resumo!$C$21, IF(C92="A",L92*Resumo!$C$22, IF(C92="E",L92*Resumo!$C$23,"")))</f>
        <v/>
      </c>
      <c r="N92" s="114"/>
      <c r="R92" s="20">
        <f t="shared" si="9"/>
        <v>0</v>
      </c>
      <c r="S92" s="20">
        <f t="shared" si="9"/>
        <v>0</v>
      </c>
      <c r="T92" s="20">
        <f t="shared" si="9"/>
        <v>0</v>
      </c>
    </row>
    <row r="93" spans="1:20" ht="15" customHeight="1" x14ac:dyDescent="0.2">
      <c r="A93" s="1"/>
      <c r="B93" s="1"/>
      <c r="C93" s="108"/>
      <c r="D93" s="69"/>
      <c r="E93" s="1"/>
      <c r="F93" s="1"/>
      <c r="G93" s="1"/>
      <c r="H93" s="1"/>
      <c r="I93" s="21" t="str">
        <f t="shared" si="6"/>
        <v/>
      </c>
      <c r="J93" s="21" t="str">
        <f t="shared" si="7"/>
        <v/>
      </c>
      <c r="K93" s="21" t="str">
        <f t="shared" si="8"/>
        <v/>
      </c>
      <c r="L93" s="22" t="str">
        <f>IF(Identificação!$B$7="Contagem Indicativa",IF(D93=ALI,Parâmetros!$E$40,IF(D93=AIE,Parâmetros!$E$41,"")),IF(Identificação!$B$7="Contagem Estimada",IF(D93=ALI,Parâmetros!$C$40,IF(D93=AIE,Parâmetros!$C$41,"")),IF(D93=ALI,IF(I93="X",Parâmetros!$B$40,IF(J93="X",Parâmetros!$C$40,IF(K93="X",Parâmetros!$D$40,""))),IF(I93="X",Parâmetros!$B$41,IF(J93="X",Parâmetros!$C$41,IF(K93="X",Parâmetros!$D$41,""))))))</f>
        <v/>
      </c>
      <c r="M93" s="22" t="str">
        <f>IF(C93="I",L93*Resumo!$C$21, IF(C93="A",L93*Resumo!$C$22, IF(C93="E",L93*Resumo!$C$23,"")))</f>
        <v/>
      </c>
      <c r="N93" s="114"/>
      <c r="R93" s="20">
        <f t="shared" si="9"/>
        <v>0</v>
      </c>
      <c r="S93" s="20">
        <f t="shared" si="9"/>
        <v>0</v>
      </c>
      <c r="T93" s="20">
        <f t="shared" si="9"/>
        <v>0</v>
      </c>
    </row>
    <row r="94" spans="1:20" ht="15" customHeight="1" x14ac:dyDescent="0.2">
      <c r="A94" s="1"/>
      <c r="B94" s="1"/>
      <c r="C94" s="108"/>
      <c r="D94" s="69"/>
      <c r="E94" s="1"/>
      <c r="F94" s="1"/>
      <c r="G94" s="1"/>
      <c r="H94" s="1"/>
      <c r="I94" s="21" t="str">
        <f t="shared" si="6"/>
        <v/>
      </c>
      <c r="J94" s="21" t="str">
        <f t="shared" si="7"/>
        <v/>
      </c>
      <c r="K94" s="21" t="str">
        <f t="shared" si="8"/>
        <v/>
      </c>
      <c r="L94" s="22" t="str">
        <f>IF(Identificação!$B$7="Contagem Indicativa",IF(D94=ALI,Parâmetros!$E$40,IF(D94=AIE,Parâmetros!$E$41,"")),IF(Identificação!$B$7="Contagem Estimada",IF(D94=ALI,Parâmetros!$C$40,IF(D94=AIE,Parâmetros!$C$41,"")),IF(D94=ALI,IF(I94="X",Parâmetros!$B$40,IF(J94="X",Parâmetros!$C$40,IF(K94="X",Parâmetros!$D$40,""))),IF(I94="X",Parâmetros!$B$41,IF(J94="X",Parâmetros!$C$41,IF(K94="X",Parâmetros!$D$41,""))))))</f>
        <v/>
      </c>
      <c r="M94" s="22" t="str">
        <f>IF(C94="I",L94*Resumo!$C$21, IF(C94="A",L94*Resumo!$C$22, IF(C94="E",L94*Resumo!$C$23,"")))</f>
        <v/>
      </c>
      <c r="N94" s="114"/>
      <c r="R94" s="20">
        <f t="shared" si="9"/>
        <v>0</v>
      </c>
      <c r="S94" s="20">
        <f t="shared" si="9"/>
        <v>0</v>
      </c>
      <c r="T94" s="20">
        <f t="shared" si="9"/>
        <v>0</v>
      </c>
    </row>
    <row r="95" spans="1:20" ht="15" customHeight="1" x14ac:dyDescent="0.2">
      <c r="A95" s="1"/>
      <c r="B95" s="1"/>
      <c r="C95" s="108"/>
      <c r="D95" s="69"/>
      <c r="E95" s="1"/>
      <c r="F95" s="1"/>
      <c r="G95" s="1"/>
      <c r="H95" s="1"/>
      <c r="I95" s="21" t="str">
        <f t="shared" si="6"/>
        <v/>
      </c>
      <c r="J95" s="21" t="str">
        <f t="shared" si="7"/>
        <v/>
      </c>
      <c r="K95" s="21" t="str">
        <f t="shared" si="8"/>
        <v/>
      </c>
      <c r="L95" s="22" t="str">
        <f>IF(Identificação!$B$7="Contagem Indicativa",IF(D95=ALI,Parâmetros!$E$40,IF(D95=AIE,Parâmetros!$E$41,"")),IF(Identificação!$B$7="Contagem Estimada",IF(D95=ALI,Parâmetros!$C$40,IF(D95=AIE,Parâmetros!$C$41,"")),IF(D95=ALI,IF(I95="X",Parâmetros!$B$40,IF(J95="X",Parâmetros!$C$40,IF(K95="X",Parâmetros!$D$40,""))),IF(I95="X",Parâmetros!$B$41,IF(J95="X",Parâmetros!$C$41,IF(K95="X",Parâmetros!$D$41,""))))))</f>
        <v/>
      </c>
      <c r="M95" s="22" t="str">
        <f>IF(C95="I",L95*Resumo!$C$21, IF(C95="A",L95*Resumo!$C$22, IF(C95="E",L95*Resumo!$C$23,"")))</f>
        <v/>
      </c>
      <c r="N95" s="114"/>
      <c r="R95" s="20">
        <f t="shared" si="9"/>
        <v>0</v>
      </c>
      <c r="S95" s="20">
        <f t="shared" si="9"/>
        <v>0</v>
      </c>
      <c r="T95" s="20">
        <f t="shared" si="9"/>
        <v>0</v>
      </c>
    </row>
    <row r="96" spans="1:20" ht="15" customHeight="1" x14ac:dyDescent="0.2">
      <c r="A96" s="1"/>
      <c r="B96" s="1"/>
      <c r="C96" s="108"/>
      <c r="D96" s="69"/>
      <c r="E96" s="1"/>
      <c r="F96" s="1"/>
      <c r="G96" s="1"/>
      <c r="H96" s="1"/>
      <c r="I96" s="21" t="str">
        <f t="shared" si="6"/>
        <v/>
      </c>
      <c r="J96" s="21" t="str">
        <f t="shared" si="7"/>
        <v/>
      </c>
      <c r="K96" s="21" t="str">
        <f t="shared" si="8"/>
        <v/>
      </c>
      <c r="L96" s="22" t="str">
        <f>IF(Identificação!$B$7="Contagem Indicativa",IF(D96=ALI,Parâmetros!$E$40,IF(D96=AIE,Parâmetros!$E$41,"")),IF(Identificação!$B$7="Contagem Estimada",IF(D96=ALI,Parâmetros!$C$40,IF(D96=AIE,Parâmetros!$C$41,"")),IF(D96=ALI,IF(I96="X",Parâmetros!$B$40,IF(J96="X",Parâmetros!$C$40,IF(K96="X",Parâmetros!$D$40,""))),IF(I96="X",Parâmetros!$B$41,IF(J96="X",Parâmetros!$C$41,IF(K96="X",Parâmetros!$D$41,""))))))</f>
        <v/>
      </c>
      <c r="M96" s="22" t="str">
        <f>IF(C96="I",L96*Resumo!$C$21, IF(C96="A",L96*Resumo!$C$22, IF(C96="E",L96*Resumo!$C$23,"")))</f>
        <v/>
      </c>
      <c r="N96" s="114"/>
      <c r="R96" s="20">
        <f t="shared" si="9"/>
        <v>0</v>
      </c>
      <c r="S96" s="20">
        <f t="shared" si="9"/>
        <v>0</v>
      </c>
      <c r="T96" s="20">
        <f t="shared" si="9"/>
        <v>0</v>
      </c>
    </row>
    <row r="97" spans="1:20" ht="15" customHeight="1" x14ac:dyDescent="0.2">
      <c r="A97" s="1"/>
      <c r="B97" s="1"/>
      <c r="C97" s="108"/>
      <c r="D97" s="69"/>
      <c r="E97" s="1"/>
      <c r="F97" s="1"/>
      <c r="G97" s="1"/>
      <c r="H97" s="1"/>
      <c r="I97" s="21" t="str">
        <f t="shared" si="6"/>
        <v/>
      </c>
      <c r="J97" s="21" t="str">
        <f t="shared" si="7"/>
        <v/>
      </c>
      <c r="K97" s="21" t="str">
        <f t="shared" si="8"/>
        <v/>
      </c>
      <c r="L97" s="22" t="str">
        <f>IF(Identificação!$B$7="Contagem Indicativa",IF(D97=ALI,Parâmetros!$E$40,IF(D97=AIE,Parâmetros!$E$41,"")),IF(Identificação!$B$7="Contagem Estimada",IF(D97=ALI,Parâmetros!$C$40,IF(D97=AIE,Parâmetros!$C$41,"")),IF(D97=ALI,IF(I97="X",Parâmetros!$B$40,IF(J97="X",Parâmetros!$C$40,IF(K97="X",Parâmetros!$D$40,""))),IF(I97="X",Parâmetros!$B$41,IF(J97="X",Parâmetros!$C$41,IF(K97="X",Parâmetros!$D$41,""))))))</f>
        <v/>
      </c>
      <c r="M97" s="22" t="str">
        <f>IF(C97="I",L97*Resumo!$C$21, IF(C97="A",L97*Resumo!$C$22, IF(C97="E",L97*Resumo!$C$23,"")))</f>
        <v/>
      </c>
      <c r="N97" s="114"/>
      <c r="R97" s="20">
        <f t="shared" si="9"/>
        <v>0</v>
      </c>
      <c r="S97" s="20">
        <f t="shared" si="9"/>
        <v>0</v>
      </c>
      <c r="T97" s="20">
        <f t="shared" si="9"/>
        <v>0</v>
      </c>
    </row>
    <row r="98" spans="1:20" ht="15" customHeight="1" x14ac:dyDescent="0.2">
      <c r="A98" s="1"/>
      <c r="B98" s="1"/>
      <c r="C98" s="108"/>
      <c r="D98" s="69"/>
      <c r="E98" s="1"/>
      <c r="F98" s="1"/>
      <c r="G98" s="1"/>
      <c r="H98" s="1"/>
      <c r="I98" s="21" t="str">
        <f t="shared" si="6"/>
        <v/>
      </c>
      <c r="J98" s="21" t="str">
        <f t="shared" si="7"/>
        <v/>
      </c>
      <c r="K98" s="21" t="str">
        <f t="shared" si="8"/>
        <v/>
      </c>
      <c r="L98" s="22" t="str">
        <f>IF(Identificação!$B$7="Contagem Indicativa",IF(D98=ALI,Parâmetros!$E$40,IF(D98=AIE,Parâmetros!$E$41,"")),IF(Identificação!$B$7="Contagem Estimada",IF(D98=ALI,Parâmetros!$C$40,IF(D98=AIE,Parâmetros!$C$41,"")),IF(D98=ALI,IF(I98="X",Parâmetros!$B$40,IF(J98="X",Parâmetros!$C$40,IF(K98="X",Parâmetros!$D$40,""))),IF(I98="X",Parâmetros!$B$41,IF(J98="X",Parâmetros!$C$41,IF(K98="X",Parâmetros!$D$41,""))))))</f>
        <v/>
      </c>
      <c r="M98" s="22" t="str">
        <f>IF(C98="I",L98*Resumo!$C$21, IF(C98="A",L98*Resumo!$C$22, IF(C98="E",L98*Resumo!$C$23,"")))</f>
        <v/>
      </c>
      <c r="N98" s="114"/>
      <c r="R98" s="20">
        <f t="shared" si="9"/>
        <v>0</v>
      </c>
      <c r="S98" s="20">
        <f t="shared" si="9"/>
        <v>0</v>
      </c>
      <c r="T98" s="20">
        <f t="shared" si="9"/>
        <v>0</v>
      </c>
    </row>
    <row r="99" spans="1:20" ht="15" customHeight="1" x14ac:dyDescent="0.2">
      <c r="A99" s="1"/>
      <c r="B99" s="1"/>
      <c r="C99" s="108"/>
      <c r="D99" s="69"/>
      <c r="E99" s="1"/>
      <c r="F99" s="1"/>
      <c r="G99" s="1"/>
      <c r="H99" s="1"/>
      <c r="I99" s="21" t="str">
        <f t="shared" si="6"/>
        <v/>
      </c>
      <c r="J99" s="21" t="str">
        <f t="shared" si="7"/>
        <v/>
      </c>
      <c r="K99" s="21" t="str">
        <f t="shared" si="8"/>
        <v/>
      </c>
      <c r="L99" s="22" t="str">
        <f>IF(Identificação!$B$7="Contagem Indicativa",IF(D99=ALI,Parâmetros!$E$40,IF(D99=AIE,Parâmetros!$E$41,"")),IF(Identificação!$B$7="Contagem Estimada",IF(D99=ALI,Parâmetros!$C$40,IF(D99=AIE,Parâmetros!$C$41,"")),IF(D99=ALI,IF(I99="X",Parâmetros!$B$40,IF(J99="X",Parâmetros!$C$40,IF(K99="X",Parâmetros!$D$40,""))),IF(I99="X",Parâmetros!$B$41,IF(J99="X",Parâmetros!$C$41,IF(K99="X",Parâmetros!$D$41,""))))))</f>
        <v/>
      </c>
      <c r="M99" s="22" t="str">
        <f>IF(C99="I",L99*Resumo!$C$21, IF(C99="A",L99*Resumo!$C$22, IF(C99="E",L99*Resumo!$C$23,"")))</f>
        <v/>
      </c>
      <c r="N99" s="114"/>
      <c r="R99" s="20">
        <f t="shared" si="9"/>
        <v>0</v>
      </c>
      <c r="S99" s="20">
        <f t="shared" si="9"/>
        <v>0</v>
      </c>
      <c r="T99" s="20">
        <f t="shared" si="9"/>
        <v>0</v>
      </c>
    </row>
    <row r="100" spans="1:20" ht="15" customHeight="1" x14ac:dyDescent="0.2">
      <c r="A100" s="1"/>
      <c r="B100" s="1"/>
      <c r="C100" s="108"/>
      <c r="D100" s="69"/>
      <c r="E100" s="1"/>
      <c r="F100" s="1"/>
      <c r="G100" s="1"/>
      <c r="H100" s="1"/>
      <c r="I100" s="21" t="str">
        <f t="shared" si="6"/>
        <v/>
      </c>
      <c r="J100" s="21" t="str">
        <f t="shared" si="7"/>
        <v/>
      </c>
      <c r="K100" s="21" t="str">
        <f t="shared" si="8"/>
        <v/>
      </c>
      <c r="L100" s="22" t="str">
        <f>IF(Identificação!$B$7="Contagem Indicativa",IF(D100=ALI,Parâmetros!$E$40,IF(D100=AIE,Parâmetros!$E$41,"")),IF(Identificação!$B$7="Contagem Estimada",IF(D100=ALI,Parâmetros!$C$40,IF(D100=AIE,Parâmetros!$C$41,"")),IF(D100=ALI,IF(I100="X",Parâmetros!$B$40,IF(J100="X",Parâmetros!$C$40,IF(K100="X",Parâmetros!$D$40,""))),IF(I100="X",Parâmetros!$B$41,IF(J100="X",Parâmetros!$C$41,IF(K100="X",Parâmetros!$D$41,""))))))</f>
        <v/>
      </c>
      <c r="M100" s="22" t="str">
        <f>IF(C100="I",L100*Resumo!$C$21, IF(C100="A",L100*Resumo!$C$22, IF(C100="E",L100*Resumo!$C$23,"")))</f>
        <v/>
      </c>
      <c r="N100" s="114"/>
      <c r="R100" s="20">
        <f t="shared" si="9"/>
        <v>0</v>
      </c>
      <c r="S100" s="20">
        <f t="shared" si="9"/>
        <v>0</v>
      </c>
      <c r="T100" s="20">
        <f t="shared" si="9"/>
        <v>0</v>
      </c>
    </row>
    <row r="101" spans="1:20" ht="15" customHeight="1" x14ac:dyDescent="0.2">
      <c r="A101" s="1"/>
      <c r="B101" s="1"/>
      <c r="C101" s="108"/>
      <c r="D101" s="69"/>
      <c r="E101" s="1"/>
      <c r="F101" s="1"/>
      <c r="G101" s="1"/>
      <c r="H101" s="1"/>
      <c r="I101" s="21" t="str">
        <f t="shared" si="6"/>
        <v/>
      </c>
      <c r="J101" s="21" t="str">
        <f t="shared" si="7"/>
        <v/>
      </c>
      <c r="K101" s="21" t="str">
        <f t="shared" si="8"/>
        <v/>
      </c>
      <c r="L101" s="22" t="str">
        <f>IF(Identificação!$B$7="Contagem Indicativa",IF(D101=ALI,Parâmetros!$E$40,IF(D101=AIE,Parâmetros!$E$41,"")),IF(Identificação!$B$7="Contagem Estimada",IF(D101=ALI,Parâmetros!$C$40,IF(D101=AIE,Parâmetros!$C$41,"")),IF(D101=ALI,IF(I101="X",Parâmetros!$B$40,IF(J101="X",Parâmetros!$C$40,IF(K101="X",Parâmetros!$D$40,""))),IF(I101="X",Parâmetros!$B$41,IF(J101="X",Parâmetros!$C$41,IF(K101="X",Parâmetros!$D$41,""))))))</f>
        <v/>
      </c>
      <c r="M101" s="22" t="str">
        <f>IF(C101="I",L101*Resumo!$C$21, IF(C101="A",L101*Resumo!$C$22, IF(C101="E",L101*Resumo!$C$23,"")))</f>
        <v/>
      </c>
      <c r="N101" s="114"/>
      <c r="R101" s="20">
        <f t="shared" si="9"/>
        <v>0</v>
      </c>
      <c r="S101" s="20">
        <f t="shared" si="9"/>
        <v>0</v>
      </c>
      <c r="T101" s="20">
        <f t="shared" si="9"/>
        <v>0</v>
      </c>
    </row>
    <row r="102" spans="1:20" ht="15" customHeight="1" x14ac:dyDescent="0.2">
      <c r="A102" s="1"/>
      <c r="B102" s="1"/>
      <c r="C102" s="108"/>
      <c r="D102" s="69"/>
      <c r="E102" s="1"/>
      <c r="F102" s="1"/>
      <c r="G102" s="1"/>
      <c r="H102" s="1"/>
      <c r="I102" s="21" t="str">
        <f t="shared" si="6"/>
        <v/>
      </c>
      <c r="J102" s="21" t="str">
        <f t="shared" si="7"/>
        <v/>
      </c>
      <c r="K102" s="21" t="str">
        <f t="shared" si="8"/>
        <v/>
      </c>
      <c r="L102" s="22" t="str">
        <f>IF(Identificação!$B$7="Contagem Indicativa",IF(D102=ALI,Parâmetros!$E$40,IF(D102=AIE,Parâmetros!$E$41,"")),IF(Identificação!$B$7="Contagem Estimada",IF(D102=ALI,Parâmetros!$C$40,IF(D102=AIE,Parâmetros!$C$41,"")),IF(D102=ALI,IF(I102="X",Parâmetros!$B$40,IF(J102="X",Parâmetros!$C$40,IF(K102="X",Parâmetros!$D$40,""))),IF(I102="X",Parâmetros!$B$41,IF(J102="X",Parâmetros!$C$41,IF(K102="X",Parâmetros!$D$41,""))))))</f>
        <v/>
      </c>
      <c r="M102" s="22" t="str">
        <f>IF(C102="I",L102*Resumo!$C$21, IF(C102="A",L102*Resumo!$C$22, IF(C102="E",L102*Resumo!$C$23,"")))</f>
        <v/>
      </c>
      <c r="N102" s="114"/>
      <c r="R102" s="20">
        <f t="shared" si="9"/>
        <v>0</v>
      </c>
      <c r="S102" s="20">
        <f t="shared" si="9"/>
        <v>0</v>
      </c>
      <c r="T102" s="20">
        <f t="shared" si="9"/>
        <v>0</v>
      </c>
    </row>
    <row r="103" spans="1:20" ht="15" customHeight="1" x14ac:dyDescent="0.2">
      <c r="A103" s="1"/>
      <c r="B103" s="1"/>
      <c r="C103" s="108"/>
      <c r="D103" s="69"/>
      <c r="E103" s="1"/>
      <c r="F103" s="1"/>
      <c r="G103" s="1"/>
      <c r="H103" s="1"/>
      <c r="I103" s="21" t="str">
        <f t="shared" si="6"/>
        <v/>
      </c>
      <c r="J103" s="21" t="str">
        <f t="shared" si="7"/>
        <v/>
      </c>
      <c r="K103" s="21" t="str">
        <f t="shared" si="8"/>
        <v/>
      </c>
      <c r="L103" s="22" t="str">
        <f>IF(Identificação!$B$7="Contagem Indicativa",IF(D103=ALI,Parâmetros!$E$40,IF(D103=AIE,Parâmetros!$E$41,"")),IF(Identificação!$B$7="Contagem Estimada",IF(D103=ALI,Parâmetros!$C$40,IF(D103=AIE,Parâmetros!$C$41,"")),IF(D103=ALI,IF(I103="X",Parâmetros!$B$40,IF(J103="X",Parâmetros!$C$40,IF(K103="X",Parâmetros!$D$40,""))),IF(I103="X",Parâmetros!$B$41,IF(J103="X",Parâmetros!$C$41,IF(K103="X",Parâmetros!$D$41,""))))))</f>
        <v/>
      </c>
      <c r="M103" s="22" t="str">
        <f>IF(C103="I",L103*Resumo!$C$21, IF(C103="A",L103*Resumo!$C$22, IF(C103="E",L103*Resumo!$C$23,"")))</f>
        <v/>
      </c>
      <c r="N103" s="114"/>
      <c r="R103" s="20">
        <f t="shared" si="9"/>
        <v>0</v>
      </c>
      <c r="S103" s="20">
        <f t="shared" si="9"/>
        <v>0</v>
      </c>
      <c r="T103" s="20">
        <f t="shared" si="9"/>
        <v>0</v>
      </c>
    </row>
    <row r="104" spans="1:20" ht="15" customHeight="1" x14ac:dyDescent="0.2">
      <c r="A104" s="1"/>
      <c r="B104" s="1"/>
      <c r="C104" s="108"/>
      <c r="D104" s="69"/>
      <c r="E104" s="1"/>
      <c r="F104" s="1"/>
      <c r="G104" s="1"/>
      <c r="H104" s="1"/>
      <c r="I104" s="21" t="str">
        <f t="shared" si="6"/>
        <v/>
      </c>
      <c r="J104" s="21" t="str">
        <f t="shared" si="7"/>
        <v/>
      </c>
      <c r="K104" s="21" t="str">
        <f t="shared" si="8"/>
        <v/>
      </c>
      <c r="L104" s="22" t="str">
        <f>IF(Identificação!$B$7="Contagem Indicativa",IF(D104=ALI,Parâmetros!$E$40,IF(D104=AIE,Parâmetros!$E$41,"")),IF(Identificação!$B$7="Contagem Estimada",IF(D104=ALI,Parâmetros!$C$40,IF(D104=AIE,Parâmetros!$C$41,"")),IF(D104=ALI,IF(I104="X",Parâmetros!$B$40,IF(J104="X",Parâmetros!$C$40,IF(K104="X",Parâmetros!$D$40,""))),IF(I104="X",Parâmetros!$B$41,IF(J104="X",Parâmetros!$C$41,IF(K104="X",Parâmetros!$D$41,""))))))</f>
        <v/>
      </c>
      <c r="M104" s="22" t="str">
        <f>IF(C104="I",L104*Resumo!$C$21, IF(C104="A",L104*Resumo!$C$22, IF(C104="E",L104*Resumo!$C$23,"")))</f>
        <v/>
      </c>
      <c r="N104" s="114"/>
      <c r="R104" s="20">
        <f t="shared" si="9"/>
        <v>0</v>
      </c>
      <c r="S104" s="20">
        <f t="shared" si="9"/>
        <v>0</v>
      </c>
      <c r="T104" s="20">
        <f t="shared" si="9"/>
        <v>0</v>
      </c>
    </row>
    <row r="105" spans="1:20" ht="15" customHeight="1" x14ac:dyDescent="0.2">
      <c r="A105" s="1"/>
      <c r="B105" s="1"/>
      <c r="C105" s="108"/>
      <c r="D105" s="69"/>
      <c r="E105" s="1"/>
      <c r="F105" s="1"/>
      <c r="G105" s="1"/>
      <c r="H105" s="1"/>
      <c r="I105" s="21" t="str">
        <f t="shared" si="6"/>
        <v/>
      </c>
      <c r="J105" s="21" t="str">
        <f t="shared" si="7"/>
        <v/>
      </c>
      <c r="K105" s="21" t="str">
        <f t="shared" si="8"/>
        <v/>
      </c>
      <c r="L105" s="22" t="str">
        <f>IF(Identificação!$B$7="Contagem Indicativa",IF(D105=ALI,Parâmetros!$E$40,IF(D105=AIE,Parâmetros!$E$41,"")),IF(Identificação!$B$7="Contagem Estimada",IF(D105=ALI,Parâmetros!$C$40,IF(D105=AIE,Parâmetros!$C$41,"")),IF(D105=ALI,IF(I105="X",Parâmetros!$B$40,IF(J105="X",Parâmetros!$C$40,IF(K105="X",Parâmetros!$D$40,""))),IF(I105="X",Parâmetros!$B$41,IF(J105="X",Parâmetros!$C$41,IF(K105="X",Parâmetros!$D$41,""))))))</f>
        <v/>
      </c>
      <c r="M105" s="22" t="str">
        <f>IF(C105="I",L105*Resumo!$C$21, IF(C105="A",L105*Resumo!$C$22, IF(C105="E",L105*Resumo!$C$23,"")))</f>
        <v/>
      </c>
      <c r="N105" s="114"/>
      <c r="R105" s="20">
        <f t="shared" si="9"/>
        <v>0</v>
      </c>
      <c r="S105" s="20">
        <f t="shared" si="9"/>
        <v>0</v>
      </c>
      <c r="T105" s="20">
        <f t="shared" si="9"/>
        <v>0</v>
      </c>
    </row>
    <row r="106" spans="1:20" ht="15" customHeight="1" x14ac:dyDescent="0.2">
      <c r="A106" s="1"/>
      <c r="B106" s="1"/>
      <c r="C106" s="108"/>
      <c r="D106" s="69"/>
      <c r="E106" s="1"/>
      <c r="F106" s="1"/>
      <c r="G106" s="1"/>
      <c r="H106" s="1"/>
      <c r="I106" s="21" t="str">
        <f t="shared" si="6"/>
        <v/>
      </c>
      <c r="J106" s="21" t="str">
        <f t="shared" si="7"/>
        <v/>
      </c>
      <c r="K106" s="21" t="str">
        <f t="shared" si="8"/>
        <v/>
      </c>
      <c r="L106" s="22" t="str">
        <f>IF(Identificação!$B$7="Contagem Indicativa",IF(D106=ALI,Parâmetros!$E$40,IF(D106=AIE,Parâmetros!$E$41,"")),IF(Identificação!$B$7="Contagem Estimada",IF(D106=ALI,Parâmetros!$C$40,IF(D106=AIE,Parâmetros!$C$41,"")),IF(D106=ALI,IF(I106="X",Parâmetros!$B$40,IF(J106="X",Parâmetros!$C$40,IF(K106="X",Parâmetros!$D$40,""))),IF(I106="X",Parâmetros!$B$41,IF(J106="X",Parâmetros!$C$41,IF(K106="X",Parâmetros!$D$41,""))))))</f>
        <v/>
      </c>
      <c r="M106" s="22" t="str">
        <f>IF(C106="I",L106*Resumo!$C$21, IF(C106="A",L106*Resumo!$C$22, IF(C106="E",L106*Resumo!$C$23,"")))</f>
        <v/>
      </c>
      <c r="N106" s="114"/>
      <c r="R106" s="20">
        <f t="shared" si="9"/>
        <v>0</v>
      </c>
      <c r="S106" s="20">
        <f t="shared" si="9"/>
        <v>0</v>
      </c>
      <c r="T106" s="20">
        <f t="shared" si="9"/>
        <v>0</v>
      </c>
    </row>
    <row r="107" spans="1:20" ht="15" customHeight="1" x14ac:dyDescent="0.2">
      <c r="A107" s="1"/>
      <c r="B107" s="1"/>
      <c r="C107" s="108"/>
      <c r="D107" s="69"/>
      <c r="E107" s="1"/>
      <c r="F107" s="1"/>
      <c r="G107" s="1"/>
      <c r="H107" s="1"/>
      <c r="I107" s="21" t="str">
        <f t="shared" si="6"/>
        <v/>
      </c>
      <c r="J107" s="21" t="str">
        <f t="shared" si="7"/>
        <v/>
      </c>
      <c r="K107" s="21" t="str">
        <f t="shared" si="8"/>
        <v/>
      </c>
      <c r="L107" s="22" t="str">
        <f>IF(Identificação!$B$7="Contagem Indicativa",IF(D107=ALI,Parâmetros!$E$40,IF(D107=AIE,Parâmetros!$E$41,"")),IF(Identificação!$B$7="Contagem Estimada",IF(D107=ALI,Parâmetros!$C$40,IF(D107=AIE,Parâmetros!$C$41,"")),IF(D107=ALI,IF(I107="X",Parâmetros!$B$40,IF(J107="X",Parâmetros!$C$40,IF(K107="X",Parâmetros!$D$40,""))),IF(I107="X",Parâmetros!$B$41,IF(J107="X",Parâmetros!$C$41,IF(K107="X",Parâmetros!$D$41,""))))))</f>
        <v/>
      </c>
      <c r="M107" s="22" t="str">
        <f>IF(C107="I",L107*Resumo!$C$21, IF(C107="A",L107*Resumo!$C$22, IF(C107="E",L107*Resumo!$C$23,"")))</f>
        <v/>
      </c>
      <c r="N107" s="114"/>
      <c r="R107" s="20">
        <f t="shared" si="9"/>
        <v>0</v>
      </c>
      <c r="S107" s="20">
        <f t="shared" si="9"/>
        <v>0</v>
      </c>
      <c r="T107" s="20">
        <f t="shared" si="9"/>
        <v>0</v>
      </c>
    </row>
    <row r="108" spans="1:20" ht="15" customHeight="1" x14ac:dyDescent="0.2">
      <c r="A108" s="1"/>
      <c r="B108" s="1"/>
      <c r="C108" s="108"/>
      <c r="D108" s="69"/>
      <c r="E108" s="1"/>
      <c r="F108" s="1"/>
      <c r="G108" s="1"/>
      <c r="H108" s="1"/>
      <c r="I108" s="21" t="str">
        <f t="shared" si="6"/>
        <v/>
      </c>
      <c r="J108" s="21" t="str">
        <f t="shared" si="7"/>
        <v/>
      </c>
      <c r="K108" s="21" t="str">
        <f t="shared" si="8"/>
        <v/>
      </c>
      <c r="L108" s="22" t="str">
        <f>IF(Identificação!$B$7="Contagem Indicativa",IF(D108=ALI,Parâmetros!$E$40,IF(D108=AIE,Parâmetros!$E$41,"")),IF(Identificação!$B$7="Contagem Estimada",IF(D108=ALI,Parâmetros!$C$40,IF(D108=AIE,Parâmetros!$C$41,"")),IF(D108=ALI,IF(I108="X",Parâmetros!$B$40,IF(J108="X",Parâmetros!$C$40,IF(K108="X",Parâmetros!$D$40,""))),IF(I108="X",Parâmetros!$B$41,IF(J108="X",Parâmetros!$C$41,IF(K108="X",Parâmetros!$D$41,""))))))</f>
        <v/>
      </c>
      <c r="M108" s="22" t="str">
        <f>IF(C108="I",L108*Resumo!$C$21, IF(C108="A",L108*Resumo!$C$22, IF(C108="E",L108*Resumo!$C$23,"")))</f>
        <v/>
      </c>
      <c r="N108" s="114"/>
      <c r="R108" s="20">
        <f t="shared" si="9"/>
        <v>0</v>
      </c>
      <c r="S108" s="20">
        <f t="shared" si="9"/>
        <v>0</v>
      </c>
      <c r="T108" s="20">
        <f t="shared" si="9"/>
        <v>0</v>
      </c>
    </row>
    <row r="109" spans="1:20" ht="15" customHeight="1" x14ac:dyDescent="0.2">
      <c r="A109" s="1"/>
      <c r="B109" s="1"/>
      <c r="C109" s="108"/>
      <c r="D109" s="69"/>
      <c r="E109" s="1"/>
      <c r="F109" s="1"/>
      <c r="G109" s="1"/>
      <c r="H109" s="1"/>
      <c r="I109" s="21" t="str">
        <f t="shared" si="6"/>
        <v/>
      </c>
      <c r="J109" s="21" t="str">
        <f t="shared" si="7"/>
        <v/>
      </c>
      <c r="K109" s="21" t="str">
        <f t="shared" si="8"/>
        <v/>
      </c>
      <c r="L109" s="22" t="str">
        <f>IF(Identificação!$B$7="Contagem Indicativa",IF(D109=ALI,Parâmetros!$E$40,IF(D109=AIE,Parâmetros!$E$41,"")),IF(Identificação!$B$7="Contagem Estimada",IF(D109=ALI,Parâmetros!$C$40,IF(D109=AIE,Parâmetros!$C$41,"")),IF(D109=ALI,IF(I109="X",Parâmetros!$B$40,IF(J109="X",Parâmetros!$C$40,IF(K109="X",Parâmetros!$D$40,""))),IF(I109="X",Parâmetros!$B$41,IF(J109="X",Parâmetros!$C$41,IF(K109="X",Parâmetros!$D$41,""))))))</f>
        <v/>
      </c>
      <c r="M109" s="22" t="str">
        <f>IF(C109="I",L109*Resumo!$C$21, IF(C109="A",L109*Resumo!$C$22, IF(C109="E",L109*Resumo!$C$23,"")))</f>
        <v/>
      </c>
      <c r="N109" s="114"/>
      <c r="R109" s="20">
        <f t="shared" si="9"/>
        <v>0</v>
      </c>
      <c r="S109" s="20">
        <f t="shared" si="9"/>
        <v>0</v>
      </c>
      <c r="T109" s="20">
        <f t="shared" si="9"/>
        <v>0</v>
      </c>
    </row>
    <row r="110" spans="1:20" ht="15" customHeight="1" x14ac:dyDescent="0.2">
      <c r="A110" s="1"/>
      <c r="B110" s="1"/>
      <c r="C110" s="108"/>
      <c r="D110" s="69"/>
      <c r="E110" s="1"/>
      <c r="F110" s="1"/>
      <c r="G110" s="1"/>
      <c r="H110" s="1"/>
      <c r="I110" s="21" t="str">
        <f t="shared" si="6"/>
        <v/>
      </c>
      <c r="J110" s="21" t="str">
        <f t="shared" si="7"/>
        <v/>
      </c>
      <c r="K110" s="21" t="str">
        <f t="shared" si="8"/>
        <v/>
      </c>
      <c r="L110" s="22" t="str">
        <f>IF(Identificação!$B$7="Contagem Indicativa",IF(D110=ALI,Parâmetros!$E$40,IF(D110=AIE,Parâmetros!$E$41,"")),IF(Identificação!$B$7="Contagem Estimada",IF(D110=ALI,Parâmetros!$C$40,IF(D110=AIE,Parâmetros!$C$41,"")),IF(D110=ALI,IF(I110="X",Parâmetros!$B$40,IF(J110="X",Parâmetros!$C$40,IF(K110="X",Parâmetros!$D$40,""))),IF(I110="X",Parâmetros!$B$41,IF(J110="X",Parâmetros!$C$41,IF(K110="X",Parâmetros!$D$41,""))))))</f>
        <v/>
      </c>
      <c r="M110" s="22" t="str">
        <f>IF(C110="I",L110*Resumo!$C$21, IF(C110="A",L110*Resumo!$C$22, IF(C110="E",L110*Resumo!$C$23,"")))</f>
        <v/>
      </c>
      <c r="N110" s="114"/>
      <c r="R110" s="20">
        <f t="shared" si="9"/>
        <v>0</v>
      </c>
      <c r="S110" s="20">
        <f t="shared" si="9"/>
        <v>0</v>
      </c>
      <c r="T110" s="20">
        <f t="shared" si="9"/>
        <v>0</v>
      </c>
    </row>
    <row r="111" spans="1:20" ht="15" customHeight="1" x14ac:dyDescent="0.2">
      <c r="A111" s="1"/>
      <c r="B111" s="1"/>
      <c r="C111" s="108"/>
      <c r="D111" s="69"/>
      <c r="E111" s="1"/>
      <c r="F111" s="1"/>
      <c r="G111" s="1"/>
      <c r="H111" s="1"/>
      <c r="I111" s="21" t="str">
        <f t="shared" si="6"/>
        <v/>
      </c>
      <c r="J111" s="21" t="str">
        <f t="shared" si="7"/>
        <v/>
      </c>
      <c r="K111" s="21" t="str">
        <f t="shared" si="8"/>
        <v/>
      </c>
      <c r="L111" s="22" t="str">
        <f>IF(Identificação!$B$7="Contagem Indicativa",IF(D111=ALI,Parâmetros!$E$40,IF(D111=AIE,Parâmetros!$E$41,"")),IF(Identificação!$B$7="Contagem Estimada",IF(D111=ALI,Parâmetros!$C$40,IF(D111=AIE,Parâmetros!$C$41,"")),IF(D111=ALI,IF(I111="X",Parâmetros!$B$40,IF(J111="X",Parâmetros!$C$40,IF(K111="X",Parâmetros!$D$40,""))),IF(I111="X",Parâmetros!$B$41,IF(J111="X",Parâmetros!$C$41,IF(K111="X",Parâmetros!$D$41,""))))))</f>
        <v/>
      </c>
      <c r="M111" s="22" t="str">
        <f>IF(C111="I",L111*Resumo!$C$21, IF(C111="A",L111*Resumo!$C$22, IF(C111="E",L111*Resumo!$C$23,"")))</f>
        <v/>
      </c>
      <c r="N111" s="114"/>
      <c r="R111" s="20">
        <f t="shared" si="9"/>
        <v>0</v>
      </c>
      <c r="S111" s="20">
        <f t="shared" si="9"/>
        <v>0</v>
      </c>
      <c r="T111" s="20">
        <f t="shared" si="9"/>
        <v>0</v>
      </c>
    </row>
    <row r="112" spans="1:20" ht="15" customHeight="1" x14ac:dyDescent="0.2">
      <c r="A112" s="1"/>
      <c r="B112" s="1"/>
      <c r="C112" s="108"/>
      <c r="D112" s="69"/>
      <c r="E112" s="1"/>
      <c r="F112" s="1"/>
      <c r="G112" s="1"/>
      <c r="H112" s="1"/>
      <c r="I112" s="21" t="str">
        <f t="shared" si="6"/>
        <v/>
      </c>
      <c r="J112" s="21" t="str">
        <f t="shared" si="7"/>
        <v/>
      </c>
      <c r="K112" s="21" t="str">
        <f t="shared" si="8"/>
        <v/>
      </c>
      <c r="L112" s="22" t="str">
        <f>IF(Identificação!$B$7="Contagem Indicativa",IF(D112=ALI,Parâmetros!$E$40,IF(D112=AIE,Parâmetros!$E$41,"")),IF(Identificação!$B$7="Contagem Estimada",IF(D112=ALI,Parâmetros!$C$40,IF(D112=AIE,Parâmetros!$C$41,"")),IF(D112=ALI,IF(I112="X",Parâmetros!$B$40,IF(J112="X",Parâmetros!$C$40,IF(K112="X",Parâmetros!$D$40,""))),IF(I112="X",Parâmetros!$B$41,IF(J112="X",Parâmetros!$C$41,IF(K112="X",Parâmetros!$D$41,""))))))</f>
        <v/>
      </c>
      <c r="M112" s="22" t="str">
        <f>IF(C112="I",L112*Resumo!$C$21, IF(C112="A",L112*Resumo!$C$22, IF(C112="E",L112*Resumo!$C$23,"")))</f>
        <v/>
      </c>
      <c r="N112" s="114"/>
      <c r="R112" s="20">
        <f t="shared" si="9"/>
        <v>0</v>
      </c>
      <c r="S112" s="20">
        <f t="shared" si="9"/>
        <v>0</v>
      </c>
      <c r="T112" s="20">
        <f t="shared" si="9"/>
        <v>0</v>
      </c>
    </row>
    <row r="113" spans="1:20" ht="15" customHeight="1" x14ac:dyDescent="0.2">
      <c r="A113" s="1"/>
      <c r="B113" s="1"/>
      <c r="C113" s="108"/>
      <c r="D113" s="69"/>
      <c r="E113" s="1"/>
      <c r="F113" s="1"/>
      <c r="G113" s="1"/>
      <c r="H113" s="1"/>
      <c r="I113" s="21" t="str">
        <f t="shared" si="6"/>
        <v/>
      </c>
      <c r="J113" s="21" t="str">
        <f t="shared" si="7"/>
        <v/>
      </c>
      <c r="K113" s="21" t="str">
        <f t="shared" si="8"/>
        <v/>
      </c>
      <c r="L113" s="22" t="str">
        <f>IF(Identificação!$B$7="Contagem Indicativa",IF(D113=ALI,Parâmetros!$E$40,IF(D113=AIE,Parâmetros!$E$41,"")),IF(Identificação!$B$7="Contagem Estimada",IF(D113=ALI,Parâmetros!$C$40,IF(D113=AIE,Parâmetros!$C$41,"")),IF(D113=ALI,IF(I113="X",Parâmetros!$B$40,IF(J113="X",Parâmetros!$C$40,IF(K113="X",Parâmetros!$D$40,""))),IF(I113="X",Parâmetros!$B$41,IF(J113="X",Parâmetros!$C$41,IF(K113="X",Parâmetros!$D$41,""))))))</f>
        <v/>
      </c>
      <c r="M113" s="22" t="str">
        <f>IF(C113="I",L113*Resumo!$C$21, IF(C113="A",L113*Resumo!$C$22, IF(C113="E",L113*Resumo!$C$23,"")))</f>
        <v/>
      </c>
      <c r="N113" s="114"/>
      <c r="R113" s="20">
        <f t="shared" si="9"/>
        <v>0</v>
      </c>
      <c r="S113" s="20">
        <f t="shared" si="9"/>
        <v>0</v>
      </c>
      <c r="T113" s="20">
        <f t="shared" si="9"/>
        <v>0</v>
      </c>
    </row>
    <row r="114" spans="1:20" ht="15" customHeight="1" x14ac:dyDescent="0.2">
      <c r="A114" s="1"/>
      <c r="B114" s="1"/>
      <c r="C114" s="108"/>
      <c r="D114" s="69"/>
      <c r="E114" s="1"/>
      <c r="F114" s="1"/>
      <c r="G114" s="1"/>
      <c r="H114" s="1"/>
      <c r="I114" s="21" t="str">
        <f t="shared" si="6"/>
        <v/>
      </c>
      <c r="J114" s="21" t="str">
        <f t="shared" si="7"/>
        <v/>
      </c>
      <c r="K114" s="21" t="str">
        <f t="shared" si="8"/>
        <v/>
      </c>
      <c r="L114" s="22" t="str">
        <f>IF(Identificação!$B$7="Contagem Indicativa",IF(D114=ALI,Parâmetros!$E$40,IF(D114=AIE,Parâmetros!$E$41,"")),IF(Identificação!$B$7="Contagem Estimada",IF(D114=ALI,Parâmetros!$C$40,IF(D114=AIE,Parâmetros!$C$41,"")),IF(D114=ALI,IF(I114="X",Parâmetros!$B$40,IF(J114="X",Parâmetros!$C$40,IF(K114="X",Parâmetros!$D$40,""))),IF(I114="X",Parâmetros!$B$41,IF(J114="X",Parâmetros!$C$41,IF(K114="X",Parâmetros!$D$41,""))))))</f>
        <v/>
      </c>
      <c r="M114" s="22" t="str">
        <f>IF(C114="I",L114*Resumo!$C$21, IF(C114="A",L114*Resumo!$C$22, IF(C114="E",L114*Resumo!$C$23,"")))</f>
        <v/>
      </c>
      <c r="N114" s="114"/>
      <c r="R114" s="20">
        <f t="shared" si="9"/>
        <v>0</v>
      </c>
      <c r="S114" s="20">
        <f t="shared" si="9"/>
        <v>0</v>
      </c>
      <c r="T114" s="20">
        <f t="shared" si="9"/>
        <v>0</v>
      </c>
    </row>
    <row r="115" spans="1:20" ht="15" customHeight="1" x14ac:dyDescent="0.2">
      <c r="A115" s="1"/>
      <c r="B115" s="1"/>
      <c r="C115" s="108"/>
      <c r="D115" s="69"/>
      <c r="E115" s="1"/>
      <c r="F115" s="1"/>
      <c r="G115" s="1"/>
      <c r="H115" s="1"/>
      <c r="I115" s="21" t="str">
        <f t="shared" si="6"/>
        <v/>
      </c>
      <c r="J115" s="21" t="str">
        <f t="shared" si="7"/>
        <v/>
      </c>
      <c r="K115" s="21" t="str">
        <f t="shared" si="8"/>
        <v/>
      </c>
      <c r="L115" s="22" t="str">
        <f>IF(Identificação!$B$7="Contagem Indicativa",IF(D115=ALI,Parâmetros!$E$40,IF(D115=AIE,Parâmetros!$E$41,"")),IF(Identificação!$B$7="Contagem Estimada",IF(D115=ALI,Parâmetros!$C$40,IF(D115=AIE,Parâmetros!$C$41,"")),IF(D115=ALI,IF(I115="X",Parâmetros!$B$40,IF(J115="X",Parâmetros!$C$40,IF(K115="X",Parâmetros!$D$40,""))),IF(I115="X",Parâmetros!$B$41,IF(J115="X",Parâmetros!$C$41,IF(K115="X",Parâmetros!$D$41,""))))))</f>
        <v/>
      </c>
      <c r="M115" s="22" t="str">
        <f>IF(C115="I",L115*Resumo!$C$21, IF(C115="A",L115*Resumo!$C$22, IF(C115="E",L115*Resumo!$C$23,"")))</f>
        <v/>
      </c>
      <c r="N115" s="114"/>
      <c r="R115" s="20">
        <f t="shared" si="9"/>
        <v>0</v>
      </c>
      <c r="S115" s="20">
        <f t="shared" si="9"/>
        <v>0</v>
      </c>
      <c r="T115" s="20">
        <f t="shared" si="9"/>
        <v>0</v>
      </c>
    </row>
    <row r="116" spans="1:20" ht="15" customHeight="1" x14ac:dyDescent="0.2">
      <c r="A116" s="1"/>
      <c r="B116" s="1"/>
      <c r="C116" s="108"/>
      <c r="D116" s="69"/>
      <c r="E116" s="1"/>
      <c r="F116" s="1"/>
      <c r="G116" s="1"/>
      <c r="H116" s="1"/>
      <c r="I116" s="21" t="str">
        <f t="shared" si="6"/>
        <v/>
      </c>
      <c r="J116" s="21" t="str">
        <f t="shared" si="7"/>
        <v/>
      </c>
      <c r="K116" s="21" t="str">
        <f t="shared" si="8"/>
        <v/>
      </c>
      <c r="L116" s="22" t="str">
        <f>IF(Identificação!$B$7="Contagem Indicativa",IF(D116=ALI,Parâmetros!$E$40,IF(D116=AIE,Parâmetros!$E$41,"")),IF(Identificação!$B$7="Contagem Estimada",IF(D116=ALI,Parâmetros!$C$40,IF(D116=AIE,Parâmetros!$C$41,"")),IF(D116=ALI,IF(I116="X",Parâmetros!$B$40,IF(J116="X",Parâmetros!$C$40,IF(K116="X",Parâmetros!$D$40,""))),IF(I116="X",Parâmetros!$B$41,IF(J116="X",Parâmetros!$C$41,IF(K116="X",Parâmetros!$D$41,""))))))</f>
        <v/>
      </c>
      <c r="M116" s="22" t="str">
        <f>IF(C116="I",L116*Resumo!$C$21, IF(C116="A",L116*Resumo!$C$22, IF(C116="E",L116*Resumo!$C$23,"")))</f>
        <v/>
      </c>
      <c r="N116" s="114"/>
      <c r="R116" s="20">
        <f t="shared" si="9"/>
        <v>0</v>
      </c>
      <c r="S116" s="20">
        <f t="shared" si="9"/>
        <v>0</v>
      </c>
      <c r="T116" s="20">
        <f t="shared" si="9"/>
        <v>0</v>
      </c>
    </row>
    <row r="117" spans="1:20" ht="15" customHeight="1" x14ac:dyDescent="0.2">
      <c r="A117" s="1"/>
      <c r="B117" s="1"/>
      <c r="C117" s="108"/>
      <c r="D117" s="69"/>
      <c r="E117" s="1"/>
      <c r="F117" s="1"/>
      <c r="G117" s="1"/>
      <c r="H117" s="1"/>
      <c r="I117" s="21" t="str">
        <f t="shared" si="6"/>
        <v/>
      </c>
      <c r="J117" s="21" t="str">
        <f t="shared" si="7"/>
        <v/>
      </c>
      <c r="K117" s="21" t="str">
        <f t="shared" si="8"/>
        <v/>
      </c>
      <c r="L117" s="22" t="str">
        <f>IF(Identificação!$B$7="Contagem Indicativa",IF(D117=ALI,Parâmetros!$E$40,IF(D117=AIE,Parâmetros!$E$41,"")),IF(Identificação!$B$7="Contagem Estimada",IF(D117=ALI,Parâmetros!$C$40,IF(D117=AIE,Parâmetros!$C$41,"")),IF(D117=ALI,IF(I117="X",Parâmetros!$B$40,IF(J117="X",Parâmetros!$C$40,IF(K117="X",Parâmetros!$D$40,""))),IF(I117="X",Parâmetros!$B$41,IF(J117="X",Parâmetros!$C$41,IF(K117="X",Parâmetros!$D$41,""))))))</f>
        <v/>
      </c>
      <c r="M117" s="22" t="str">
        <f>IF(C117="I",L117*Resumo!$C$21, IF(C117="A",L117*Resumo!$C$22, IF(C117="E",L117*Resumo!$C$23,"")))</f>
        <v/>
      </c>
      <c r="N117" s="114"/>
      <c r="R117" s="20">
        <f t="shared" si="9"/>
        <v>0</v>
      </c>
      <c r="S117" s="20">
        <f t="shared" si="9"/>
        <v>0</v>
      </c>
      <c r="T117" s="20">
        <f t="shared" si="9"/>
        <v>0</v>
      </c>
    </row>
    <row r="118" spans="1:20" ht="15" customHeight="1" x14ac:dyDescent="0.2">
      <c r="A118" s="1"/>
      <c r="B118" s="1"/>
      <c r="C118" s="108"/>
      <c r="D118" s="69"/>
      <c r="E118" s="1"/>
      <c r="F118" s="1"/>
      <c r="G118" s="1"/>
      <c r="H118" s="1"/>
      <c r="I118" s="21" t="str">
        <f t="shared" si="6"/>
        <v/>
      </c>
      <c r="J118" s="21" t="str">
        <f t="shared" si="7"/>
        <v/>
      </c>
      <c r="K118" s="21" t="str">
        <f t="shared" si="8"/>
        <v/>
      </c>
      <c r="L118" s="22" t="str">
        <f>IF(Identificação!$B$7="Contagem Indicativa",IF(D118=ALI,Parâmetros!$E$40,IF(D118=AIE,Parâmetros!$E$41,"")),IF(Identificação!$B$7="Contagem Estimada",IF(D118=ALI,Parâmetros!$C$40,IF(D118=AIE,Parâmetros!$C$41,"")),IF(D118=ALI,IF(I118="X",Parâmetros!$B$40,IF(J118="X",Parâmetros!$C$40,IF(K118="X",Parâmetros!$D$40,""))),IF(I118="X",Parâmetros!$B$41,IF(J118="X",Parâmetros!$C$41,IF(K118="X",Parâmetros!$D$41,""))))))</f>
        <v/>
      </c>
      <c r="M118" s="22" t="str">
        <f>IF(C118="I",L118*Resumo!$C$21, IF(C118="A",L118*Resumo!$C$22, IF(C118="E",L118*Resumo!$C$23,"")))</f>
        <v/>
      </c>
      <c r="N118" s="114"/>
      <c r="R118" s="20">
        <f t="shared" si="9"/>
        <v>0</v>
      </c>
      <c r="S118" s="20">
        <f t="shared" si="9"/>
        <v>0</v>
      </c>
      <c r="T118" s="20">
        <f t="shared" si="9"/>
        <v>0</v>
      </c>
    </row>
    <row r="119" spans="1:20" ht="15" customHeight="1" x14ac:dyDescent="0.2">
      <c r="A119" s="1"/>
      <c r="B119" s="1"/>
      <c r="C119" s="108"/>
      <c r="D119" s="69"/>
      <c r="E119" s="1"/>
      <c r="F119" s="1"/>
      <c r="G119" s="1"/>
      <c r="H119" s="1"/>
      <c r="I119" s="21" t="str">
        <f t="shared" si="6"/>
        <v/>
      </c>
      <c r="J119" s="21" t="str">
        <f t="shared" si="7"/>
        <v/>
      </c>
      <c r="K119" s="21" t="str">
        <f t="shared" si="8"/>
        <v/>
      </c>
      <c r="L119" s="22" t="str">
        <f>IF(Identificação!$B$7="Contagem Indicativa",IF(D119=ALI,Parâmetros!$E$40,IF(D119=AIE,Parâmetros!$E$41,"")),IF(Identificação!$B$7="Contagem Estimada",IF(D119=ALI,Parâmetros!$C$40,IF(D119=AIE,Parâmetros!$C$41,"")),IF(D119=ALI,IF(I119="X",Parâmetros!$B$40,IF(J119="X",Parâmetros!$C$40,IF(K119="X",Parâmetros!$D$40,""))),IF(I119="X",Parâmetros!$B$41,IF(J119="X",Parâmetros!$C$41,IF(K119="X",Parâmetros!$D$41,""))))))</f>
        <v/>
      </c>
      <c r="M119" s="22" t="str">
        <f>IF(C119="I",L119*Resumo!$C$21, IF(C119="A",L119*Resumo!$C$22, IF(C119="E",L119*Resumo!$C$23,"")))</f>
        <v/>
      </c>
      <c r="N119" s="114"/>
      <c r="R119" s="20">
        <f t="shared" si="9"/>
        <v>0</v>
      </c>
      <c r="S119" s="20">
        <f t="shared" si="9"/>
        <v>0</v>
      </c>
      <c r="T119" s="20">
        <f t="shared" si="9"/>
        <v>0</v>
      </c>
    </row>
    <row r="120" spans="1:20" ht="15" customHeight="1" x14ac:dyDescent="0.2">
      <c r="A120" s="1"/>
      <c r="B120" s="1"/>
      <c r="C120" s="108"/>
      <c r="D120" s="69"/>
      <c r="E120" s="1"/>
      <c r="F120" s="1"/>
      <c r="G120" s="1"/>
      <c r="H120" s="1"/>
      <c r="I120" s="21" t="str">
        <f t="shared" si="6"/>
        <v/>
      </c>
      <c r="J120" s="21" t="str">
        <f t="shared" si="7"/>
        <v/>
      </c>
      <c r="K120" s="21" t="str">
        <f t="shared" si="8"/>
        <v/>
      </c>
      <c r="L120" s="22" t="str">
        <f>IF(Identificação!$B$7="Contagem Indicativa",IF(D120=ALI,Parâmetros!$E$40,IF(D120=AIE,Parâmetros!$E$41,"")),IF(Identificação!$B$7="Contagem Estimada",IF(D120=ALI,Parâmetros!$C$40,IF(D120=AIE,Parâmetros!$C$41,"")),IF(D120=ALI,IF(I120="X",Parâmetros!$B$40,IF(J120="X",Parâmetros!$C$40,IF(K120="X",Parâmetros!$D$40,""))),IF(I120="X",Parâmetros!$B$41,IF(J120="X",Parâmetros!$C$41,IF(K120="X",Parâmetros!$D$41,""))))))</f>
        <v/>
      </c>
      <c r="M120" s="22" t="str">
        <f>IF(C120="I",L120*Resumo!$C$21, IF(C120="A",L120*Resumo!$C$22, IF(C120="E",L120*Resumo!$C$23,"")))</f>
        <v/>
      </c>
      <c r="N120" s="114"/>
      <c r="R120" s="20">
        <f t="shared" si="9"/>
        <v>0</v>
      </c>
      <c r="S120" s="20">
        <f t="shared" si="9"/>
        <v>0</v>
      </c>
      <c r="T120" s="20">
        <f t="shared" si="9"/>
        <v>0</v>
      </c>
    </row>
    <row r="121" spans="1:20" ht="15" customHeight="1" x14ac:dyDescent="0.2">
      <c r="A121" s="1"/>
      <c r="B121" s="1"/>
      <c r="C121" s="108"/>
      <c r="D121" s="69"/>
      <c r="E121" s="1"/>
      <c r="F121" s="1"/>
      <c r="G121" s="1"/>
      <c r="H121" s="1"/>
      <c r="I121" s="21" t="str">
        <f t="shared" si="6"/>
        <v/>
      </c>
      <c r="J121" s="21" t="str">
        <f t="shared" si="7"/>
        <v/>
      </c>
      <c r="K121" s="21" t="str">
        <f t="shared" si="8"/>
        <v/>
      </c>
      <c r="L121" s="22" t="str">
        <f>IF(Identificação!$B$7="Contagem Indicativa",IF(D121=ALI,Parâmetros!$E$40,IF(D121=AIE,Parâmetros!$E$41,"")),IF(Identificação!$B$7="Contagem Estimada",IF(D121=ALI,Parâmetros!$C$40,IF(D121=AIE,Parâmetros!$C$41,"")),IF(D121=ALI,IF(I121="X",Parâmetros!$B$40,IF(J121="X",Parâmetros!$C$40,IF(K121="X",Parâmetros!$D$40,""))),IF(I121="X",Parâmetros!$B$41,IF(J121="X",Parâmetros!$C$41,IF(K121="X",Parâmetros!$D$41,""))))))</f>
        <v/>
      </c>
      <c r="M121" s="22" t="str">
        <f>IF(C121="I",L121*Resumo!$C$21, IF(C121="A",L121*Resumo!$C$22, IF(C121="E",L121*Resumo!$C$23,"")))</f>
        <v/>
      </c>
      <c r="N121" s="114"/>
      <c r="R121" s="20">
        <f t="shared" si="9"/>
        <v>0</v>
      </c>
      <c r="S121" s="20">
        <f t="shared" si="9"/>
        <v>0</v>
      </c>
      <c r="T121" s="20">
        <f t="shared" si="9"/>
        <v>0</v>
      </c>
    </row>
    <row r="122" spans="1:20" ht="15" customHeight="1" x14ac:dyDescent="0.2">
      <c r="A122" s="1"/>
      <c r="B122" s="1"/>
      <c r="C122" s="108"/>
      <c r="D122" s="69"/>
      <c r="E122" s="1"/>
      <c r="F122" s="1"/>
      <c r="G122" s="1"/>
      <c r="H122" s="1"/>
      <c r="I122" s="21" t="str">
        <f t="shared" si="6"/>
        <v/>
      </c>
      <c r="J122" s="21" t="str">
        <f t="shared" si="7"/>
        <v/>
      </c>
      <c r="K122" s="21" t="str">
        <f t="shared" si="8"/>
        <v/>
      </c>
      <c r="L122" s="22" t="str">
        <f>IF(Identificação!$B$7="Contagem Indicativa",IF(D122=ALI,Parâmetros!$E$40,IF(D122=AIE,Parâmetros!$E$41,"")),IF(Identificação!$B$7="Contagem Estimada",IF(D122=ALI,Parâmetros!$C$40,IF(D122=AIE,Parâmetros!$C$41,"")),IF(D122=ALI,IF(I122="X",Parâmetros!$B$40,IF(J122="X",Parâmetros!$C$40,IF(K122="X",Parâmetros!$D$40,""))),IF(I122="X",Parâmetros!$B$41,IF(J122="X",Parâmetros!$C$41,IF(K122="X",Parâmetros!$D$41,""))))))</f>
        <v/>
      </c>
      <c r="M122" s="22" t="str">
        <f>IF(C122="I",L122*Resumo!$C$21, IF(C122="A",L122*Resumo!$C$22, IF(C122="E",L122*Resumo!$C$23,"")))</f>
        <v/>
      </c>
      <c r="N122" s="114"/>
      <c r="R122" s="20">
        <f t="shared" si="9"/>
        <v>0</v>
      </c>
      <c r="S122" s="20">
        <f t="shared" si="9"/>
        <v>0</v>
      </c>
      <c r="T122" s="20">
        <f t="shared" si="9"/>
        <v>0</v>
      </c>
    </row>
    <row r="123" spans="1:20" ht="15" customHeight="1" x14ac:dyDescent="0.2">
      <c r="A123" s="1"/>
      <c r="B123" s="1"/>
      <c r="C123" s="108"/>
      <c r="D123" s="69"/>
      <c r="E123" s="1"/>
      <c r="F123" s="1"/>
      <c r="G123" s="1"/>
      <c r="H123" s="1"/>
      <c r="I123" s="21" t="str">
        <f t="shared" si="6"/>
        <v/>
      </c>
      <c r="J123" s="21" t="str">
        <f t="shared" si="7"/>
        <v/>
      </c>
      <c r="K123" s="21" t="str">
        <f t="shared" si="8"/>
        <v/>
      </c>
      <c r="L123" s="22" t="str">
        <f>IF(Identificação!$B$7="Contagem Indicativa",IF(D123=ALI,Parâmetros!$E$40,IF(D123=AIE,Parâmetros!$E$41,"")),IF(Identificação!$B$7="Contagem Estimada",IF(D123=ALI,Parâmetros!$C$40,IF(D123=AIE,Parâmetros!$C$41,"")),IF(D123=ALI,IF(I123="X",Parâmetros!$B$40,IF(J123="X",Parâmetros!$C$40,IF(K123="X",Parâmetros!$D$40,""))),IF(I123="X",Parâmetros!$B$41,IF(J123="X",Parâmetros!$C$41,IF(K123="X",Parâmetros!$D$41,""))))))</f>
        <v/>
      </c>
      <c r="M123" s="22" t="str">
        <f>IF(C123="I",L123*Resumo!$C$21, IF(C123="A",L123*Resumo!$C$22, IF(C123="E",L123*Resumo!$C$23,"")))</f>
        <v/>
      </c>
      <c r="N123" s="114"/>
      <c r="R123" s="20">
        <f t="shared" si="9"/>
        <v>0</v>
      </c>
      <c r="S123" s="20">
        <f t="shared" si="9"/>
        <v>0</v>
      </c>
      <c r="T123" s="20">
        <f t="shared" si="9"/>
        <v>0</v>
      </c>
    </row>
    <row r="124" spans="1:20" ht="15" customHeight="1" x14ac:dyDescent="0.2">
      <c r="A124" s="1"/>
      <c r="B124" s="1"/>
      <c r="C124" s="108"/>
      <c r="D124" s="69"/>
      <c r="E124" s="1"/>
      <c r="F124" s="1"/>
      <c r="G124" s="1"/>
      <c r="H124" s="1"/>
      <c r="I124" s="21" t="str">
        <f t="shared" si="6"/>
        <v/>
      </c>
      <c r="J124" s="21" t="str">
        <f t="shared" si="7"/>
        <v/>
      </c>
      <c r="K124" s="21" t="str">
        <f t="shared" si="8"/>
        <v/>
      </c>
      <c r="L124" s="22" t="str">
        <f>IF(Identificação!$B$7="Contagem Indicativa",IF(D124=ALI,Parâmetros!$E$40,IF(D124=AIE,Parâmetros!$E$41,"")),IF(Identificação!$B$7="Contagem Estimada",IF(D124=ALI,Parâmetros!$C$40,IF(D124=AIE,Parâmetros!$C$41,"")),IF(D124=ALI,IF(I124="X",Parâmetros!$B$40,IF(J124="X",Parâmetros!$C$40,IF(K124="X",Parâmetros!$D$40,""))),IF(I124="X",Parâmetros!$B$41,IF(J124="X",Parâmetros!$C$41,IF(K124="X",Parâmetros!$D$41,""))))))</f>
        <v/>
      </c>
      <c r="M124" s="22" t="str">
        <f>IF(C124="I",L124*Resumo!$C$21, IF(C124="A",L124*Resumo!$C$22, IF(C124="E",L124*Resumo!$C$23,"")))</f>
        <v/>
      </c>
      <c r="N124" s="114"/>
      <c r="R124" s="20">
        <f t="shared" si="9"/>
        <v>0</v>
      </c>
      <c r="S124" s="20">
        <f t="shared" si="9"/>
        <v>0</v>
      </c>
      <c r="T124" s="20">
        <f t="shared" si="9"/>
        <v>0</v>
      </c>
    </row>
    <row r="125" spans="1:20" ht="15" customHeight="1" x14ac:dyDescent="0.2">
      <c r="A125" s="1"/>
      <c r="B125" s="1"/>
      <c r="C125" s="108"/>
      <c r="D125" s="69"/>
      <c r="E125" s="1"/>
      <c r="F125" s="1"/>
      <c r="G125" s="1"/>
      <c r="H125" s="1"/>
      <c r="I125" s="21" t="str">
        <f t="shared" si="6"/>
        <v/>
      </c>
      <c r="J125" s="21" t="str">
        <f t="shared" si="7"/>
        <v/>
      </c>
      <c r="K125" s="21" t="str">
        <f t="shared" si="8"/>
        <v/>
      </c>
      <c r="L125" s="22" t="str">
        <f>IF(Identificação!$B$7="Contagem Indicativa",IF(D125=ALI,Parâmetros!$E$40,IF(D125=AIE,Parâmetros!$E$41,"")),IF(Identificação!$B$7="Contagem Estimada",IF(D125=ALI,Parâmetros!$C$40,IF(D125=AIE,Parâmetros!$C$41,"")),IF(D125=ALI,IF(I125="X",Parâmetros!$B$40,IF(J125="X",Parâmetros!$C$40,IF(K125="X",Parâmetros!$D$40,""))),IF(I125="X",Parâmetros!$B$41,IF(J125="X",Parâmetros!$C$41,IF(K125="X",Parâmetros!$D$41,""))))))</f>
        <v/>
      </c>
      <c r="M125" s="22" t="str">
        <f>IF(C125="I",L125*Resumo!$C$21, IF(C125="A",L125*Resumo!$C$22, IF(C125="E",L125*Resumo!$C$23,"")))</f>
        <v/>
      </c>
      <c r="N125" s="114"/>
      <c r="R125" s="20">
        <f t="shared" si="9"/>
        <v>0</v>
      </c>
      <c r="S125" s="20">
        <f t="shared" si="9"/>
        <v>0</v>
      </c>
      <c r="T125" s="20">
        <f t="shared" si="9"/>
        <v>0</v>
      </c>
    </row>
    <row r="126" spans="1:20" ht="15" customHeight="1" x14ac:dyDescent="0.2">
      <c r="A126" s="1"/>
      <c r="B126" s="1"/>
      <c r="C126" s="108"/>
      <c r="D126" s="69"/>
      <c r="E126" s="1"/>
      <c r="F126" s="1"/>
      <c r="G126" s="1"/>
      <c r="H126" s="1"/>
      <c r="I126" s="21" t="str">
        <f t="shared" si="6"/>
        <v/>
      </c>
      <c r="J126" s="21" t="str">
        <f t="shared" si="7"/>
        <v/>
      </c>
      <c r="K126" s="21" t="str">
        <f t="shared" si="8"/>
        <v/>
      </c>
      <c r="L126" s="22" t="str">
        <f>IF(Identificação!$B$7="Contagem Indicativa",IF(D126=ALI,Parâmetros!$E$40,IF(D126=AIE,Parâmetros!$E$41,"")),IF(Identificação!$B$7="Contagem Estimada",IF(D126=ALI,Parâmetros!$C$40,IF(D126=AIE,Parâmetros!$C$41,"")),IF(D126=ALI,IF(I126="X",Parâmetros!$B$40,IF(J126="X",Parâmetros!$C$40,IF(K126="X",Parâmetros!$D$40,""))),IF(I126="X",Parâmetros!$B$41,IF(J126="X",Parâmetros!$C$41,IF(K126="X",Parâmetros!$D$41,""))))))</f>
        <v/>
      </c>
      <c r="M126" s="22" t="str">
        <f>IF(C126="I",L126*Resumo!$C$21, IF(C126="A",L126*Resumo!$C$22, IF(C126="E",L126*Resumo!$C$23,"")))</f>
        <v/>
      </c>
      <c r="N126" s="114"/>
      <c r="R126" s="20">
        <f t="shared" si="9"/>
        <v>0</v>
      </c>
      <c r="S126" s="20">
        <f t="shared" si="9"/>
        <v>0</v>
      </c>
      <c r="T126" s="20">
        <f t="shared" si="9"/>
        <v>0</v>
      </c>
    </row>
    <row r="127" spans="1:20" ht="15" customHeight="1" x14ac:dyDescent="0.2">
      <c r="A127" s="1"/>
      <c r="B127" s="1"/>
      <c r="C127" s="108"/>
      <c r="D127" s="69"/>
      <c r="E127" s="1"/>
      <c r="F127" s="1"/>
      <c r="G127" s="1"/>
      <c r="H127" s="1"/>
      <c r="I127" s="21" t="str">
        <f t="shared" si="6"/>
        <v/>
      </c>
      <c r="J127" s="21" t="str">
        <f t="shared" si="7"/>
        <v/>
      </c>
      <c r="K127" s="21" t="str">
        <f t="shared" si="8"/>
        <v/>
      </c>
      <c r="L127" s="22" t="str">
        <f>IF(Identificação!$B$7="Contagem Indicativa",IF(D127=ALI,Parâmetros!$E$40,IF(D127=AIE,Parâmetros!$E$41,"")),IF(Identificação!$B$7="Contagem Estimada",IF(D127=ALI,Parâmetros!$C$40,IF(D127=AIE,Parâmetros!$C$41,"")),IF(D127=ALI,IF(I127="X",Parâmetros!$B$40,IF(J127="X",Parâmetros!$C$40,IF(K127="X",Parâmetros!$D$40,""))),IF(I127="X",Parâmetros!$B$41,IF(J127="X",Parâmetros!$C$41,IF(K127="X",Parâmetros!$D$41,""))))))</f>
        <v/>
      </c>
      <c r="M127" s="22" t="str">
        <f>IF(C127="I",L127*Resumo!$C$21, IF(C127="A",L127*Resumo!$C$22, IF(C127="E",L127*Resumo!$C$23,"")))</f>
        <v/>
      </c>
      <c r="N127" s="114"/>
      <c r="R127" s="20">
        <f t="shared" si="9"/>
        <v>0</v>
      </c>
      <c r="S127" s="20">
        <f t="shared" si="9"/>
        <v>0</v>
      </c>
      <c r="T127" s="20">
        <f t="shared" si="9"/>
        <v>0</v>
      </c>
    </row>
    <row r="128" spans="1:20" ht="15" customHeight="1" x14ac:dyDescent="0.2">
      <c r="A128" s="1"/>
      <c r="B128" s="1"/>
      <c r="C128" s="108"/>
      <c r="D128" s="69"/>
      <c r="E128" s="1"/>
      <c r="F128" s="1"/>
      <c r="G128" s="1"/>
      <c r="H128" s="1"/>
      <c r="I128" s="21" t="str">
        <f t="shared" si="6"/>
        <v/>
      </c>
      <c r="J128" s="21" t="str">
        <f t="shared" si="7"/>
        <v/>
      </c>
      <c r="K128" s="21" t="str">
        <f t="shared" si="8"/>
        <v/>
      </c>
      <c r="L128" s="22" t="str">
        <f>IF(Identificação!$B$7="Contagem Indicativa",IF(D128=ALI,Parâmetros!$E$40,IF(D128=AIE,Parâmetros!$E$41,"")),IF(Identificação!$B$7="Contagem Estimada",IF(D128=ALI,Parâmetros!$C$40,IF(D128=AIE,Parâmetros!$C$41,"")),IF(D128=ALI,IF(I128="X",Parâmetros!$B$40,IF(J128="X",Parâmetros!$C$40,IF(K128="X",Parâmetros!$D$40,""))),IF(I128="X",Parâmetros!$B$41,IF(J128="X",Parâmetros!$C$41,IF(K128="X",Parâmetros!$D$41,""))))))</f>
        <v/>
      </c>
      <c r="M128" s="22" t="str">
        <f>IF(C128="I",L128*Resumo!$C$21, IF(C128="A",L128*Resumo!$C$22, IF(C128="E",L128*Resumo!$C$23,"")))</f>
        <v/>
      </c>
      <c r="N128" s="114"/>
      <c r="R128" s="20">
        <f t="shared" si="9"/>
        <v>0</v>
      </c>
      <c r="S128" s="20">
        <f t="shared" si="9"/>
        <v>0</v>
      </c>
      <c r="T128" s="20">
        <f t="shared" si="9"/>
        <v>0</v>
      </c>
    </row>
    <row r="129" spans="1:20" ht="15" customHeight="1" x14ac:dyDescent="0.2">
      <c r="A129" s="1"/>
      <c r="B129" s="1"/>
      <c r="C129" s="108"/>
      <c r="D129" s="69"/>
      <c r="E129" s="1"/>
      <c r="F129" s="1"/>
      <c r="G129" s="1"/>
      <c r="H129" s="1"/>
      <c r="I129" s="21" t="str">
        <f t="shared" si="6"/>
        <v/>
      </c>
      <c r="J129" s="21" t="str">
        <f t="shared" si="7"/>
        <v/>
      </c>
      <c r="K129" s="21" t="str">
        <f t="shared" si="8"/>
        <v/>
      </c>
      <c r="L129" s="22" t="str">
        <f>IF(Identificação!$B$7="Contagem Indicativa",IF(D129=ALI,Parâmetros!$E$40,IF(D129=AIE,Parâmetros!$E$41,"")),IF(Identificação!$B$7="Contagem Estimada",IF(D129=ALI,Parâmetros!$C$40,IF(D129=AIE,Parâmetros!$C$41,"")),IF(D129=ALI,IF(I129="X",Parâmetros!$B$40,IF(J129="X",Parâmetros!$C$40,IF(K129="X",Parâmetros!$D$40,""))),IF(I129="X",Parâmetros!$B$41,IF(J129="X",Parâmetros!$C$41,IF(K129="X",Parâmetros!$D$41,""))))))</f>
        <v/>
      </c>
      <c r="M129" s="22" t="str">
        <f>IF(C129="I",L129*Resumo!$C$21, IF(C129="A",L129*Resumo!$C$22, IF(C129="E",L129*Resumo!$C$23,"")))</f>
        <v/>
      </c>
      <c r="N129" s="114"/>
      <c r="R129" s="20">
        <f t="shared" si="9"/>
        <v>0</v>
      </c>
      <c r="S129" s="20">
        <f t="shared" si="9"/>
        <v>0</v>
      </c>
      <c r="T129" s="20">
        <f t="shared" si="9"/>
        <v>0</v>
      </c>
    </row>
    <row r="130" spans="1:20" ht="15" customHeight="1" x14ac:dyDescent="0.2">
      <c r="A130" s="1"/>
      <c r="B130" s="1"/>
      <c r="C130" s="108"/>
      <c r="D130" s="69"/>
      <c r="E130" s="1"/>
      <c r="F130" s="1"/>
      <c r="G130" s="1"/>
      <c r="H130" s="1"/>
      <c r="I130" s="21" t="str">
        <f t="shared" si="6"/>
        <v/>
      </c>
      <c r="J130" s="21" t="str">
        <f t="shared" si="7"/>
        <v/>
      </c>
      <c r="K130" s="21" t="str">
        <f t="shared" si="8"/>
        <v/>
      </c>
      <c r="L130" s="22" t="str">
        <f>IF(Identificação!$B$7="Contagem Indicativa",IF(D130=ALI,Parâmetros!$E$40,IF(D130=AIE,Parâmetros!$E$41,"")),IF(Identificação!$B$7="Contagem Estimada",IF(D130=ALI,Parâmetros!$C$40,IF(D130=AIE,Parâmetros!$C$41,"")),IF(D130=ALI,IF(I130="X",Parâmetros!$B$40,IF(J130="X",Parâmetros!$C$40,IF(K130="X",Parâmetros!$D$40,""))),IF(I130="X",Parâmetros!$B$41,IF(J130="X",Parâmetros!$C$41,IF(K130="X",Parâmetros!$D$41,""))))))</f>
        <v/>
      </c>
      <c r="M130" s="22" t="str">
        <f>IF(C130="I",L130*Resumo!$C$21, IF(C130="A",L130*Resumo!$C$22, IF(C130="E",L130*Resumo!$C$23,"")))</f>
        <v/>
      </c>
      <c r="N130" s="114"/>
      <c r="R130" s="20">
        <f t="shared" si="9"/>
        <v>0</v>
      </c>
      <c r="S130" s="20">
        <f t="shared" si="9"/>
        <v>0</v>
      </c>
      <c r="T130" s="20">
        <f t="shared" si="9"/>
        <v>0</v>
      </c>
    </row>
    <row r="131" spans="1:20" ht="15" customHeight="1" x14ac:dyDescent="0.2">
      <c r="A131" s="1"/>
      <c r="B131" s="1"/>
      <c r="C131" s="108"/>
      <c r="D131" s="69"/>
      <c r="E131" s="1"/>
      <c r="F131" s="1"/>
      <c r="G131" s="1"/>
      <c r="H131" s="1"/>
      <c r="I131" s="21" t="str">
        <f t="shared" ref="I131:I156" si="10">IF(D131&lt;&gt;"", IF(D131 ="Codedata", "", IF(OR(AND(E131=1, G131&gt;0, G131&lt;51),AND(E131&gt;1, E131&lt;6, G131&gt;0, G131&lt;20)),"X","")),"")</f>
        <v/>
      </c>
      <c r="J131" s="21" t="str">
        <f t="shared" ref="J131:J156" si="11">IF(D131&lt;&gt;"", IF(D131 ="Codedata", "", IF(OR(AND(E131=1, G131&gt;50),AND(E131&gt;1, E131&lt;6, G131&gt;19, G131&lt;51),AND(E131&gt;5, G131&gt;0, G131&lt;20)),"X","")),"")</f>
        <v/>
      </c>
      <c r="K131" s="21" t="str">
        <f t="shared" ref="K131:K156" si="12">IF(D131&lt;&gt;"", IF(D131 ="Codedata", "", IF(OR(AND(E131&gt;1, E131&lt;6, G131&gt;50),AND(E131&gt;5, G131&gt;19)),"X","")),"")</f>
        <v/>
      </c>
      <c r="L131" s="22" t="str">
        <f>IF(Identificação!$B$7="Contagem Indicativa",IF(D131=ALI,Parâmetros!$E$40,IF(D131=AIE,Parâmetros!$E$41,"")),IF(Identificação!$B$7="Contagem Estimada",IF(D131=ALI,Parâmetros!$C$40,IF(D131=AIE,Parâmetros!$C$41,"")),IF(D131=ALI,IF(I131="X",Parâmetros!$B$40,IF(J131="X",Parâmetros!$C$40,IF(K131="X",Parâmetros!$D$40,""))),IF(I131="X",Parâmetros!$B$41,IF(J131="X",Parâmetros!$C$41,IF(K131="X",Parâmetros!$D$41,""))))))</f>
        <v/>
      </c>
      <c r="M131" s="22" t="str">
        <f>IF(C131="I",L131*Resumo!$C$21, IF(C131="A",L131*Resumo!$C$22, IF(C131="E",L131*Resumo!$C$23,"")))</f>
        <v/>
      </c>
      <c r="N131" s="114"/>
      <c r="R131" s="20">
        <f t="shared" ref="R131:T156" si="13">IF(I131="X",1,0)</f>
        <v>0</v>
      </c>
      <c r="S131" s="20">
        <f t="shared" si="13"/>
        <v>0</v>
      </c>
      <c r="T131" s="20">
        <f t="shared" si="13"/>
        <v>0</v>
      </c>
    </row>
    <row r="132" spans="1:20" ht="15" customHeight="1" x14ac:dyDescent="0.2">
      <c r="A132" s="1"/>
      <c r="B132" s="1"/>
      <c r="C132" s="108"/>
      <c r="D132" s="69"/>
      <c r="E132" s="1"/>
      <c r="F132" s="1"/>
      <c r="G132" s="1"/>
      <c r="H132" s="1"/>
      <c r="I132" s="21" t="str">
        <f t="shared" si="10"/>
        <v/>
      </c>
      <c r="J132" s="21" t="str">
        <f t="shared" si="11"/>
        <v/>
      </c>
      <c r="K132" s="21" t="str">
        <f t="shared" si="12"/>
        <v/>
      </c>
      <c r="L132" s="22" t="str">
        <f>IF(Identificação!$B$7="Contagem Indicativa",IF(D132=ALI,Parâmetros!$E$40,IF(D132=AIE,Parâmetros!$E$41,"")),IF(Identificação!$B$7="Contagem Estimada",IF(D132=ALI,Parâmetros!$C$40,IF(D132=AIE,Parâmetros!$C$41,"")),IF(D132=ALI,IF(I132="X",Parâmetros!$B$40,IF(J132="X",Parâmetros!$C$40,IF(K132="X",Parâmetros!$D$40,""))),IF(I132="X",Parâmetros!$B$41,IF(J132="X",Parâmetros!$C$41,IF(K132="X",Parâmetros!$D$41,""))))))</f>
        <v/>
      </c>
      <c r="M132" s="22" t="str">
        <f>IF(C132="I",L132*Resumo!$C$21, IF(C132="A",L132*Resumo!$C$22, IF(C132="E",L132*Resumo!$C$23,"")))</f>
        <v/>
      </c>
      <c r="N132" s="114"/>
      <c r="R132" s="20">
        <f t="shared" si="13"/>
        <v>0</v>
      </c>
      <c r="S132" s="20">
        <f t="shared" si="13"/>
        <v>0</v>
      </c>
      <c r="T132" s="20">
        <f t="shared" si="13"/>
        <v>0</v>
      </c>
    </row>
    <row r="133" spans="1:20" ht="15" customHeight="1" x14ac:dyDescent="0.2">
      <c r="A133" s="1"/>
      <c r="B133" s="1"/>
      <c r="C133" s="108"/>
      <c r="D133" s="69"/>
      <c r="E133" s="1"/>
      <c r="F133" s="1"/>
      <c r="G133" s="1"/>
      <c r="H133" s="1"/>
      <c r="I133" s="21" t="str">
        <f t="shared" si="10"/>
        <v/>
      </c>
      <c r="J133" s="21" t="str">
        <f t="shared" si="11"/>
        <v/>
      </c>
      <c r="K133" s="21" t="str">
        <f t="shared" si="12"/>
        <v/>
      </c>
      <c r="L133" s="22" t="str">
        <f>IF(Identificação!$B$7="Contagem Indicativa",IF(D133=ALI,Parâmetros!$E$40,IF(D133=AIE,Parâmetros!$E$41,"")),IF(Identificação!$B$7="Contagem Estimada",IF(D133=ALI,Parâmetros!$C$40,IF(D133=AIE,Parâmetros!$C$41,"")),IF(D133=ALI,IF(I133="X",Parâmetros!$B$40,IF(J133="X",Parâmetros!$C$40,IF(K133="X",Parâmetros!$D$40,""))),IF(I133="X",Parâmetros!$B$41,IF(J133="X",Parâmetros!$C$41,IF(K133="X",Parâmetros!$D$41,""))))))</f>
        <v/>
      </c>
      <c r="M133" s="22" t="str">
        <f>IF(C133="I",L133*Resumo!$C$21, IF(C133="A",L133*Resumo!$C$22, IF(C133="E",L133*Resumo!$C$23,"")))</f>
        <v/>
      </c>
      <c r="N133" s="114"/>
      <c r="R133" s="20">
        <f t="shared" si="13"/>
        <v>0</v>
      </c>
      <c r="S133" s="20">
        <f t="shared" si="13"/>
        <v>0</v>
      </c>
      <c r="T133" s="20">
        <f t="shared" si="13"/>
        <v>0</v>
      </c>
    </row>
    <row r="134" spans="1:20" ht="15" customHeight="1" x14ac:dyDescent="0.2">
      <c r="A134" s="1"/>
      <c r="B134" s="1"/>
      <c r="C134" s="108"/>
      <c r="D134" s="69"/>
      <c r="E134" s="1"/>
      <c r="F134" s="1"/>
      <c r="G134" s="1"/>
      <c r="H134" s="1"/>
      <c r="I134" s="21" t="str">
        <f t="shared" si="10"/>
        <v/>
      </c>
      <c r="J134" s="21" t="str">
        <f t="shared" si="11"/>
        <v/>
      </c>
      <c r="K134" s="21" t="str">
        <f t="shared" si="12"/>
        <v/>
      </c>
      <c r="L134" s="22" t="str">
        <f>IF(Identificação!$B$7="Contagem Indicativa",IF(D134=ALI,Parâmetros!$E$40,IF(D134=AIE,Parâmetros!$E$41,"")),IF(Identificação!$B$7="Contagem Estimada",IF(D134=ALI,Parâmetros!$C$40,IF(D134=AIE,Parâmetros!$C$41,"")),IF(D134=ALI,IF(I134="X",Parâmetros!$B$40,IF(J134="X",Parâmetros!$C$40,IF(K134="X",Parâmetros!$D$40,""))),IF(I134="X",Parâmetros!$B$41,IF(J134="X",Parâmetros!$C$41,IF(K134="X",Parâmetros!$D$41,""))))))</f>
        <v/>
      </c>
      <c r="M134" s="22" t="str">
        <f>IF(C134="I",L134*Resumo!$C$21, IF(C134="A",L134*Resumo!$C$22, IF(C134="E",L134*Resumo!$C$23,"")))</f>
        <v/>
      </c>
      <c r="N134" s="114"/>
      <c r="R134" s="20">
        <f t="shared" si="13"/>
        <v>0</v>
      </c>
      <c r="S134" s="20">
        <f t="shared" si="13"/>
        <v>0</v>
      </c>
      <c r="T134" s="20">
        <f t="shared" si="13"/>
        <v>0</v>
      </c>
    </row>
    <row r="135" spans="1:20" ht="15" customHeight="1" x14ac:dyDescent="0.2">
      <c r="A135" s="1"/>
      <c r="B135" s="1"/>
      <c r="C135" s="108"/>
      <c r="D135" s="69"/>
      <c r="E135" s="1"/>
      <c r="F135" s="1"/>
      <c r="G135" s="1"/>
      <c r="H135" s="1"/>
      <c r="I135" s="21" t="str">
        <f t="shared" si="10"/>
        <v/>
      </c>
      <c r="J135" s="21" t="str">
        <f t="shared" si="11"/>
        <v/>
      </c>
      <c r="K135" s="21" t="str">
        <f t="shared" si="12"/>
        <v/>
      </c>
      <c r="L135" s="22" t="str">
        <f>IF(Identificação!$B$7="Contagem Indicativa",IF(D135=ALI,Parâmetros!$E$40,IF(D135=AIE,Parâmetros!$E$41,"")),IF(Identificação!$B$7="Contagem Estimada",IF(D135=ALI,Parâmetros!$C$40,IF(D135=AIE,Parâmetros!$C$41,"")),IF(D135=ALI,IF(I135="X",Parâmetros!$B$40,IF(J135="X",Parâmetros!$C$40,IF(K135="X",Parâmetros!$D$40,""))),IF(I135="X",Parâmetros!$B$41,IF(J135="X",Parâmetros!$C$41,IF(K135="X",Parâmetros!$D$41,""))))))</f>
        <v/>
      </c>
      <c r="M135" s="22" t="str">
        <f>IF(C135="I",L135*Resumo!$C$21, IF(C135="A",L135*Resumo!$C$22, IF(C135="E",L135*Resumo!$C$23,"")))</f>
        <v/>
      </c>
      <c r="N135" s="114"/>
      <c r="R135" s="20">
        <f t="shared" si="13"/>
        <v>0</v>
      </c>
      <c r="S135" s="20">
        <f t="shared" si="13"/>
        <v>0</v>
      </c>
      <c r="T135" s="20">
        <f t="shared" si="13"/>
        <v>0</v>
      </c>
    </row>
    <row r="136" spans="1:20" ht="15" customHeight="1" x14ac:dyDescent="0.2">
      <c r="A136" s="1"/>
      <c r="B136" s="1"/>
      <c r="C136" s="108"/>
      <c r="D136" s="69"/>
      <c r="E136" s="1"/>
      <c r="F136" s="1"/>
      <c r="G136" s="1"/>
      <c r="H136" s="1"/>
      <c r="I136" s="21" t="str">
        <f t="shared" si="10"/>
        <v/>
      </c>
      <c r="J136" s="21" t="str">
        <f t="shared" si="11"/>
        <v/>
      </c>
      <c r="K136" s="21" t="str">
        <f t="shared" si="12"/>
        <v/>
      </c>
      <c r="L136" s="22" t="str">
        <f>IF(Identificação!$B$7="Contagem Indicativa",IF(D136=ALI,Parâmetros!$E$40,IF(D136=AIE,Parâmetros!$E$41,"")),IF(Identificação!$B$7="Contagem Estimada",IF(D136=ALI,Parâmetros!$C$40,IF(D136=AIE,Parâmetros!$C$41,"")),IF(D136=ALI,IF(I136="X",Parâmetros!$B$40,IF(J136="X",Parâmetros!$C$40,IF(K136="X",Parâmetros!$D$40,""))),IF(I136="X",Parâmetros!$B$41,IF(J136="X",Parâmetros!$C$41,IF(K136="X",Parâmetros!$D$41,""))))))</f>
        <v/>
      </c>
      <c r="M136" s="22" t="str">
        <f>IF(C136="I",L136*Resumo!$C$21, IF(C136="A",L136*Resumo!$C$22, IF(C136="E",L136*Resumo!$C$23,"")))</f>
        <v/>
      </c>
      <c r="N136" s="114"/>
      <c r="R136" s="20">
        <f t="shared" si="13"/>
        <v>0</v>
      </c>
      <c r="S136" s="20">
        <f t="shared" si="13"/>
        <v>0</v>
      </c>
      <c r="T136" s="20">
        <f t="shared" si="13"/>
        <v>0</v>
      </c>
    </row>
    <row r="137" spans="1:20" ht="15" customHeight="1" x14ac:dyDescent="0.2">
      <c r="A137" s="1"/>
      <c r="B137" s="1"/>
      <c r="C137" s="108"/>
      <c r="D137" s="69"/>
      <c r="E137" s="1"/>
      <c r="F137" s="1"/>
      <c r="G137" s="1"/>
      <c r="H137" s="1"/>
      <c r="I137" s="21" t="str">
        <f t="shared" si="10"/>
        <v/>
      </c>
      <c r="J137" s="21" t="str">
        <f t="shared" si="11"/>
        <v/>
      </c>
      <c r="K137" s="21" t="str">
        <f t="shared" si="12"/>
        <v/>
      </c>
      <c r="L137" s="22" t="str">
        <f>IF(Identificação!$B$7="Contagem Indicativa",IF(D137=ALI,Parâmetros!$E$40,IF(D137=AIE,Parâmetros!$E$41,"")),IF(Identificação!$B$7="Contagem Estimada",IF(D137=ALI,Parâmetros!$C$40,IF(D137=AIE,Parâmetros!$C$41,"")),IF(D137=ALI,IF(I137="X",Parâmetros!$B$40,IF(J137="X",Parâmetros!$C$40,IF(K137="X",Parâmetros!$D$40,""))),IF(I137="X",Parâmetros!$B$41,IF(J137="X",Parâmetros!$C$41,IF(K137="X",Parâmetros!$D$41,""))))))</f>
        <v/>
      </c>
      <c r="M137" s="22" t="str">
        <f>IF(C137="I",L137*Resumo!$C$21, IF(C137="A",L137*Resumo!$C$22, IF(C137="E",L137*Resumo!$C$23,"")))</f>
        <v/>
      </c>
      <c r="N137" s="114"/>
      <c r="R137" s="20">
        <f t="shared" si="13"/>
        <v>0</v>
      </c>
      <c r="S137" s="20">
        <f t="shared" si="13"/>
        <v>0</v>
      </c>
      <c r="T137" s="20">
        <f t="shared" si="13"/>
        <v>0</v>
      </c>
    </row>
    <row r="138" spans="1:20" ht="15" customHeight="1" x14ac:dyDescent="0.2">
      <c r="A138" s="1"/>
      <c r="B138" s="1"/>
      <c r="C138" s="108"/>
      <c r="D138" s="69"/>
      <c r="E138" s="1"/>
      <c r="F138" s="1"/>
      <c r="G138" s="1"/>
      <c r="H138" s="1"/>
      <c r="I138" s="21" t="str">
        <f t="shared" si="10"/>
        <v/>
      </c>
      <c r="J138" s="21" t="str">
        <f t="shared" si="11"/>
        <v/>
      </c>
      <c r="K138" s="21" t="str">
        <f t="shared" si="12"/>
        <v/>
      </c>
      <c r="L138" s="22" t="str">
        <f>IF(Identificação!$B$7="Contagem Indicativa",IF(D138=ALI,Parâmetros!$E$40,IF(D138=AIE,Parâmetros!$E$41,"")),IF(Identificação!$B$7="Contagem Estimada",IF(D138=ALI,Parâmetros!$C$40,IF(D138=AIE,Parâmetros!$C$41,"")),IF(D138=ALI,IF(I138="X",Parâmetros!$B$40,IF(J138="X",Parâmetros!$C$40,IF(K138="X",Parâmetros!$D$40,""))),IF(I138="X",Parâmetros!$B$41,IF(J138="X",Parâmetros!$C$41,IF(K138="X",Parâmetros!$D$41,""))))))</f>
        <v/>
      </c>
      <c r="M138" s="22" t="str">
        <f>IF(C138="I",L138*Resumo!$C$21, IF(C138="A",L138*Resumo!$C$22, IF(C138="E",L138*Resumo!$C$23,"")))</f>
        <v/>
      </c>
      <c r="N138" s="114"/>
      <c r="R138" s="20">
        <f t="shared" si="13"/>
        <v>0</v>
      </c>
      <c r="S138" s="20">
        <f t="shared" si="13"/>
        <v>0</v>
      </c>
      <c r="T138" s="20">
        <f t="shared" si="13"/>
        <v>0</v>
      </c>
    </row>
    <row r="139" spans="1:20" ht="15" customHeight="1" x14ac:dyDescent="0.2">
      <c r="A139" s="1"/>
      <c r="B139" s="1"/>
      <c r="C139" s="108"/>
      <c r="D139" s="69"/>
      <c r="E139" s="1"/>
      <c r="F139" s="1"/>
      <c r="G139" s="1"/>
      <c r="H139" s="1"/>
      <c r="I139" s="21" t="str">
        <f t="shared" si="10"/>
        <v/>
      </c>
      <c r="J139" s="21" t="str">
        <f t="shared" si="11"/>
        <v/>
      </c>
      <c r="K139" s="21" t="str">
        <f t="shared" si="12"/>
        <v/>
      </c>
      <c r="L139" s="22" t="str">
        <f>IF(Identificação!$B$7="Contagem Indicativa",IF(D139=ALI,Parâmetros!$E$40,IF(D139=AIE,Parâmetros!$E$41,"")),IF(Identificação!$B$7="Contagem Estimada",IF(D139=ALI,Parâmetros!$C$40,IF(D139=AIE,Parâmetros!$C$41,"")),IF(D139=ALI,IF(I139="X",Parâmetros!$B$40,IF(J139="X",Parâmetros!$C$40,IF(K139="X",Parâmetros!$D$40,""))),IF(I139="X",Parâmetros!$B$41,IF(J139="X",Parâmetros!$C$41,IF(K139="X",Parâmetros!$D$41,""))))))</f>
        <v/>
      </c>
      <c r="M139" s="22" t="str">
        <f>IF(C139="I",L139*Resumo!$C$21, IF(C139="A",L139*Resumo!$C$22, IF(C139="E",L139*Resumo!$C$23,"")))</f>
        <v/>
      </c>
      <c r="N139" s="114"/>
      <c r="R139" s="20">
        <f t="shared" si="13"/>
        <v>0</v>
      </c>
      <c r="S139" s="20">
        <f t="shared" si="13"/>
        <v>0</v>
      </c>
      <c r="T139" s="20">
        <f t="shared" si="13"/>
        <v>0</v>
      </c>
    </row>
    <row r="140" spans="1:20" ht="15" customHeight="1" x14ac:dyDescent="0.2">
      <c r="A140" s="1"/>
      <c r="B140" s="1"/>
      <c r="C140" s="108"/>
      <c r="D140" s="69"/>
      <c r="E140" s="1"/>
      <c r="F140" s="1"/>
      <c r="G140" s="1"/>
      <c r="H140" s="1"/>
      <c r="I140" s="21" t="str">
        <f t="shared" si="10"/>
        <v/>
      </c>
      <c r="J140" s="21" t="str">
        <f t="shared" si="11"/>
        <v/>
      </c>
      <c r="K140" s="21" t="str">
        <f t="shared" si="12"/>
        <v/>
      </c>
      <c r="L140" s="22" t="str">
        <f>IF(Identificação!$B$7="Contagem Indicativa",IF(D140=ALI,Parâmetros!$E$40,IF(D140=AIE,Parâmetros!$E$41,"")),IF(Identificação!$B$7="Contagem Estimada",IF(D140=ALI,Parâmetros!$C$40,IF(D140=AIE,Parâmetros!$C$41,"")),IF(D140=ALI,IF(I140="X",Parâmetros!$B$40,IF(J140="X",Parâmetros!$C$40,IF(K140="X",Parâmetros!$D$40,""))),IF(I140="X",Parâmetros!$B$41,IF(J140="X",Parâmetros!$C$41,IF(K140="X",Parâmetros!$D$41,""))))))</f>
        <v/>
      </c>
      <c r="M140" s="22" t="str">
        <f>IF(C140="I",L140*Resumo!$C$21, IF(C140="A",L140*Resumo!$C$22, IF(C140="E",L140*Resumo!$C$23,"")))</f>
        <v/>
      </c>
      <c r="N140" s="114"/>
      <c r="R140" s="20">
        <f t="shared" si="13"/>
        <v>0</v>
      </c>
      <c r="S140" s="20">
        <f t="shared" si="13"/>
        <v>0</v>
      </c>
      <c r="T140" s="20">
        <f t="shared" si="13"/>
        <v>0</v>
      </c>
    </row>
    <row r="141" spans="1:20" ht="15" customHeight="1" x14ac:dyDescent="0.2">
      <c r="A141" s="1"/>
      <c r="B141" s="1"/>
      <c r="C141" s="108"/>
      <c r="D141" s="69"/>
      <c r="E141" s="1"/>
      <c r="F141" s="1"/>
      <c r="G141" s="1"/>
      <c r="H141" s="1"/>
      <c r="I141" s="21" t="str">
        <f t="shared" si="10"/>
        <v/>
      </c>
      <c r="J141" s="21" t="str">
        <f t="shared" si="11"/>
        <v/>
      </c>
      <c r="K141" s="21" t="str">
        <f t="shared" si="12"/>
        <v/>
      </c>
      <c r="L141" s="22" t="str">
        <f>IF(Identificação!$B$7="Contagem Indicativa",IF(D141=ALI,Parâmetros!$E$40,IF(D141=AIE,Parâmetros!$E$41,"")),IF(Identificação!$B$7="Contagem Estimada",IF(D141=ALI,Parâmetros!$C$40,IF(D141=AIE,Parâmetros!$C$41,"")),IF(D141=ALI,IF(I141="X",Parâmetros!$B$40,IF(J141="X",Parâmetros!$C$40,IF(K141="X",Parâmetros!$D$40,""))),IF(I141="X",Parâmetros!$B$41,IF(J141="X",Parâmetros!$C$41,IF(K141="X",Parâmetros!$D$41,""))))))</f>
        <v/>
      </c>
      <c r="M141" s="22" t="str">
        <f>IF(C141="I",L141*Resumo!$C$21, IF(C141="A",L141*Resumo!$C$22, IF(C141="E",L141*Resumo!$C$23,"")))</f>
        <v/>
      </c>
      <c r="N141" s="114"/>
      <c r="R141" s="20">
        <f t="shared" si="13"/>
        <v>0</v>
      </c>
      <c r="S141" s="20">
        <f t="shared" si="13"/>
        <v>0</v>
      </c>
      <c r="T141" s="20">
        <f t="shared" si="13"/>
        <v>0</v>
      </c>
    </row>
    <row r="142" spans="1:20" ht="15" customHeight="1" x14ac:dyDescent="0.2">
      <c r="A142" s="1"/>
      <c r="B142" s="1"/>
      <c r="C142" s="108"/>
      <c r="D142" s="69"/>
      <c r="E142" s="1"/>
      <c r="F142" s="1"/>
      <c r="G142" s="1"/>
      <c r="H142" s="1"/>
      <c r="I142" s="21" t="str">
        <f t="shared" si="10"/>
        <v/>
      </c>
      <c r="J142" s="21" t="str">
        <f t="shared" si="11"/>
        <v/>
      </c>
      <c r="K142" s="21" t="str">
        <f t="shared" si="12"/>
        <v/>
      </c>
      <c r="L142" s="22" t="str">
        <f>IF(Identificação!$B$7="Contagem Indicativa",IF(D142=ALI,Parâmetros!$E$40,IF(D142=AIE,Parâmetros!$E$41,"")),IF(Identificação!$B$7="Contagem Estimada",IF(D142=ALI,Parâmetros!$C$40,IF(D142=AIE,Parâmetros!$C$41,"")),IF(D142=ALI,IF(I142="X",Parâmetros!$B$40,IF(J142="X",Parâmetros!$C$40,IF(K142="X",Parâmetros!$D$40,""))),IF(I142="X",Parâmetros!$B$41,IF(J142="X",Parâmetros!$C$41,IF(K142="X",Parâmetros!$D$41,""))))))</f>
        <v/>
      </c>
      <c r="M142" s="22" t="str">
        <f>IF(C142="I",L142*Resumo!$C$21, IF(C142="A",L142*Resumo!$C$22, IF(C142="E",L142*Resumo!$C$23,"")))</f>
        <v/>
      </c>
      <c r="N142" s="114"/>
      <c r="R142" s="20">
        <f t="shared" si="13"/>
        <v>0</v>
      </c>
      <c r="S142" s="20">
        <f t="shared" si="13"/>
        <v>0</v>
      </c>
      <c r="T142" s="20">
        <f t="shared" si="13"/>
        <v>0</v>
      </c>
    </row>
    <row r="143" spans="1:20" ht="15" customHeight="1" x14ac:dyDescent="0.2">
      <c r="A143" s="1"/>
      <c r="B143" s="1"/>
      <c r="C143" s="108"/>
      <c r="D143" s="69"/>
      <c r="E143" s="1"/>
      <c r="F143" s="1"/>
      <c r="G143" s="1"/>
      <c r="H143" s="1"/>
      <c r="I143" s="21" t="str">
        <f t="shared" si="10"/>
        <v/>
      </c>
      <c r="J143" s="21" t="str">
        <f t="shared" si="11"/>
        <v/>
      </c>
      <c r="K143" s="21" t="str">
        <f t="shared" si="12"/>
        <v/>
      </c>
      <c r="L143" s="22" t="str">
        <f>IF(Identificação!$B$7="Contagem Indicativa",IF(D143=ALI,Parâmetros!$E$40,IF(D143=AIE,Parâmetros!$E$41,"")),IF(Identificação!$B$7="Contagem Estimada",IF(D143=ALI,Parâmetros!$C$40,IF(D143=AIE,Parâmetros!$C$41,"")),IF(D143=ALI,IF(I143="X",Parâmetros!$B$40,IF(J143="X",Parâmetros!$C$40,IF(K143="X",Parâmetros!$D$40,""))),IF(I143="X",Parâmetros!$B$41,IF(J143="X",Parâmetros!$C$41,IF(K143="X",Parâmetros!$D$41,""))))))</f>
        <v/>
      </c>
      <c r="M143" s="22" t="str">
        <f>IF(C143="I",L143*Resumo!$C$21, IF(C143="A",L143*Resumo!$C$22, IF(C143="E",L143*Resumo!$C$23,"")))</f>
        <v/>
      </c>
      <c r="N143" s="114"/>
      <c r="R143" s="20">
        <f t="shared" si="13"/>
        <v>0</v>
      </c>
      <c r="S143" s="20">
        <f t="shared" si="13"/>
        <v>0</v>
      </c>
      <c r="T143" s="20">
        <f t="shared" si="13"/>
        <v>0</v>
      </c>
    </row>
    <row r="144" spans="1:20" ht="15" customHeight="1" x14ac:dyDescent="0.2">
      <c r="A144" s="1"/>
      <c r="B144" s="1"/>
      <c r="C144" s="108"/>
      <c r="D144" s="69"/>
      <c r="E144" s="1"/>
      <c r="F144" s="1"/>
      <c r="G144" s="1"/>
      <c r="H144" s="1"/>
      <c r="I144" s="21" t="str">
        <f t="shared" si="10"/>
        <v/>
      </c>
      <c r="J144" s="21" t="str">
        <f t="shared" si="11"/>
        <v/>
      </c>
      <c r="K144" s="21" t="str">
        <f t="shared" si="12"/>
        <v/>
      </c>
      <c r="L144" s="22" t="str">
        <f>IF(Identificação!$B$7="Contagem Indicativa",IF(D144=ALI,Parâmetros!$E$40,IF(D144=AIE,Parâmetros!$E$41,"")),IF(Identificação!$B$7="Contagem Estimada",IF(D144=ALI,Parâmetros!$C$40,IF(D144=AIE,Parâmetros!$C$41,"")),IF(D144=ALI,IF(I144="X",Parâmetros!$B$40,IF(J144="X",Parâmetros!$C$40,IF(K144="X",Parâmetros!$D$40,""))),IF(I144="X",Parâmetros!$B$41,IF(J144="X",Parâmetros!$C$41,IF(K144="X",Parâmetros!$D$41,""))))))</f>
        <v/>
      </c>
      <c r="M144" s="22" t="str">
        <f>IF(C144="I",L144*Resumo!$C$21, IF(C144="A",L144*Resumo!$C$22, IF(C144="E",L144*Resumo!$C$23,"")))</f>
        <v/>
      </c>
      <c r="N144" s="114"/>
      <c r="R144" s="20">
        <f t="shared" si="13"/>
        <v>0</v>
      </c>
      <c r="S144" s="20">
        <f t="shared" si="13"/>
        <v>0</v>
      </c>
      <c r="T144" s="20">
        <f t="shared" si="13"/>
        <v>0</v>
      </c>
    </row>
    <row r="145" spans="1:20" ht="15" customHeight="1" x14ac:dyDescent="0.2">
      <c r="A145" s="1"/>
      <c r="B145" s="1"/>
      <c r="C145" s="108"/>
      <c r="D145" s="69"/>
      <c r="E145" s="1"/>
      <c r="F145" s="1"/>
      <c r="G145" s="1"/>
      <c r="H145" s="1"/>
      <c r="I145" s="21" t="str">
        <f t="shared" si="10"/>
        <v/>
      </c>
      <c r="J145" s="21" t="str">
        <f t="shared" si="11"/>
        <v/>
      </c>
      <c r="K145" s="21" t="str">
        <f t="shared" si="12"/>
        <v/>
      </c>
      <c r="L145" s="22" t="str">
        <f>IF(Identificação!$B$7="Contagem Indicativa",IF(D145=ALI,Parâmetros!$E$40,IF(D145=AIE,Parâmetros!$E$41,"")),IF(Identificação!$B$7="Contagem Estimada",IF(D145=ALI,Parâmetros!$C$40,IF(D145=AIE,Parâmetros!$C$41,"")),IF(D145=ALI,IF(I145="X",Parâmetros!$B$40,IF(J145="X",Parâmetros!$C$40,IF(K145="X",Parâmetros!$D$40,""))),IF(I145="X",Parâmetros!$B$41,IF(J145="X",Parâmetros!$C$41,IF(K145="X",Parâmetros!$D$41,""))))))</f>
        <v/>
      </c>
      <c r="M145" s="22" t="str">
        <f>IF(C145="I",L145*Resumo!$C$21, IF(C145="A",L145*Resumo!$C$22, IF(C145="E",L145*Resumo!$C$23,"")))</f>
        <v/>
      </c>
      <c r="N145" s="114"/>
      <c r="R145" s="20">
        <f t="shared" si="13"/>
        <v>0</v>
      </c>
      <c r="S145" s="20">
        <f t="shared" si="13"/>
        <v>0</v>
      </c>
      <c r="T145" s="20">
        <f t="shared" si="13"/>
        <v>0</v>
      </c>
    </row>
    <row r="146" spans="1:20" ht="15" customHeight="1" x14ac:dyDescent="0.2">
      <c r="A146" s="1"/>
      <c r="B146" s="1"/>
      <c r="C146" s="108"/>
      <c r="D146" s="69"/>
      <c r="E146" s="1"/>
      <c r="F146" s="1"/>
      <c r="G146" s="1"/>
      <c r="H146" s="1"/>
      <c r="I146" s="21" t="str">
        <f t="shared" si="10"/>
        <v/>
      </c>
      <c r="J146" s="21" t="str">
        <f t="shared" si="11"/>
        <v/>
      </c>
      <c r="K146" s="21" t="str">
        <f t="shared" si="12"/>
        <v/>
      </c>
      <c r="L146" s="22" t="str">
        <f>IF(Identificação!$B$7="Contagem Indicativa",IF(D146=ALI,Parâmetros!$E$40,IF(D146=AIE,Parâmetros!$E$41,"")),IF(Identificação!$B$7="Contagem Estimada",IF(D146=ALI,Parâmetros!$C$40,IF(D146=AIE,Parâmetros!$C$41,"")),IF(D146=ALI,IF(I146="X",Parâmetros!$B$40,IF(J146="X",Parâmetros!$C$40,IF(K146="X",Parâmetros!$D$40,""))),IF(I146="X",Parâmetros!$B$41,IF(J146="X",Parâmetros!$C$41,IF(K146="X",Parâmetros!$D$41,""))))))</f>
        <v/>
      </c>
      <c r="M146" s="22" t="str">
        <f>IF(C146="I",L146*Resumo!$C$21, IF(C146="A",L146*Resumo!$C$22, IF(C146="E",L146*Resumo!$C$23,"")))</f>
        <v/>
      </c>
      <c r="N146" s="114"/>
      <c r="R146" s="20">
        <f t="shared" si="13"/>
        <v>0</v>
      </c>
      <c r="S146" s="20">
        <f t="shared" si="13"/>
        <v>0</v>
      </c>
      <c r="T146" s="20">
        <f t="shared" si="13"/>
        <v>0</v>
      </c>
    </row>
    <row r="147" spans="1:20" ht="15" customHeight="1" x14ac:dyDescent="0.2">
      <c r="A147" s="1"/>
      <c r="B147" s="1"/>
      <c r="C147" s="108"/>
      <c r="D147" s="69"/>
      <c r="E147" s="1"/>
      <c r="F147" s="1"/>
      <c r="G147" s="1"/>
      <c r="H147" s="1"/>
      <c r="I147" s="21" t="str">
        <f t="shared" si="10"/>
        <v/>
      </c>
      <c r="J147" s="21" t="str">
        <f t="shared" si="11"/>
        <v/>
      </c>
      <c r="K147" s="21" t="str">
        <f t="shared" si="12"/>
        <v/>
      </c>
      <c r="L147" s="22" t="str">
        <f>IF(Identificação!$B$7="Contagem Indicativa",IF(D147=ALI,Parâmetros!$E$40,IF(D147=AIE,Parâmetros!$E$41,"")),IF(Identificação!$B$7="Contagem Estimada",IF(D147=ALI,Parâmetros!$C$40,IF(D147=AIE,Parâmetros!$C$41,"")),IF(D147=ALI,IF(I147="X",Parâmetros!$B$40,IF(J147="X",Parâmetros!$C$40,IF(K147="X",Parâmetros!$D$40,""))),IF(I147="X",Parâmetros!$B$41,IF(J147="X",Parâmetros!$C$41,IF(K147="X",Parâmetros!$D$41,""))))))</f>
        <v/>
      </c>
      <c r="M147" s="22" t="str">
        <f>IF(C147="I",L147*Resumo!$C$21, IF(C147="A",L147*Resumo!$C$22, IF(C147="E",L147*Resumo!$C$23,"")))</f>
        <v/>
      </c>
      <c r="N147" s="114"/>
      <c r="R147" s="20">
        <f t="shared" si="13"/>
        <v>0</v>
      </c>
      <c r="S147" s="20">
        <f t="shared" si="13"/>
        <v>0</v>
      </c>
      <c r="T147" s="20">
        <f t="shared" si="13"/>
        <v>0</v>
      </c>
    </row>
    <row r="148" spans="1:20" ht="15" customHeight="1" x14ac:dyDescent="0.2">
      <c r="A148" s="1"/>
      <c r="B148" s="1"/>
      <c r="C148" s="108"/>
      <c r="D148" s="69"/>
      <c r="E148" s="1"/>
      <c r="F148" s="1"/>
      <c r="G148" s="1"/>
      <c r="H148" s="1"/>
      <c r="I148" s="21" t="str">
        <f t="shared" si="10"/>
        <v/>
      </c>
      <c r="J148" s="21" t="str">
        <f t="shared" si="11"/>
        <v/>
      </c>
      <c r="K148" s="21" t="str">
        <f t="shared" si="12"/>
        <v/>
      </c>
      <c r="L148" s="22" t="str">
        <f>IF(Identificação!$B$7="Contagem Indicativa",IF(D148=ALI,Parâmetros!$E$40,IF(D148=AIE,Parâmetros!$E$41,"")),IF(Identificação!$B$7="Contagem Estimada",IF(D148=ALI,Parâmetros!$C$40,IF(D148=AIE,Parâmetros!$C$41,"")),IF(D148=ALI,IF(I148="X",Parâmetros!$B$40,IF(J148="X",Parâmetros!$C$40,IF(K148="X",Parâmetros!$D$40,""))),IF(I148="X",Parâmetros!$B$41,IF(J148="X",Parâmetros!$C$41,IF(K148="X",Parâmetros!$D$41,""))))))</f>
        <v/>
      </c>
      <c r="M148" s="22" t="str">
        <f>IF(C148="I",L148*Resumo!$C$21, IF(C148="A",L148*Resumo!$C$22, IF(C148="E",L148*Resumo!$C$23,"")))</f>
        <v/>
      </c>
      <c r="N148" s="114"/>
      <c r="R148" s="20">
        <f t="shared" si="13"/>
        <v>0</v>
      </c>
      <c r="S148" s="20">
        <f t="shared" si="13"/>
        <v>0</v>
      </c>
      <c r="T148" s="20">
        <f t="shared" si="13"/>
        <v>0</v>
      </c>
    </row>
    <row r="149" spans="1:20" ht="15" customHeight="1" x14ac:dyDescent="0.2">
      <c r="A149" s="1"/>
      <c r="B149" s="1"/>
      <c r="C149" s="108"/>
      <c r="D149" s="69"/>
      <c r="E149" s="1"/>
      <c r="F149" s="1"/>
      <c r="G149" s="1"/>
      <c r="H149" s="1"/>
      <c r="I149" s="21" t="str">
        <f t="shared" si="10"/>
        <v/>
      </c>
      <c r="J149" s="21" t="str">
        <f t="shared" si="11"/>
        <v/>
      </c>
      <c r="K149" s="21" t="str">
        <f t="shared" si="12"/>
        <v/>
      </c>
      <c r="L149" s="22" t="str">
        <f>IF(Identificação!$B$7="Contagem Indicativa",IF(D149=ALI,Parâmetros!$E$40,IF(D149=AIE,Parâmetros!$E$41,"")),IF(Identificação!$B$7="Contagem Estimada",IF(D149=ALI,Parâmetros!$C$40,IF(D149=AIE,Parâmetros!$C$41,"")),IF(D149=ALI,IF(I149="X",Parâmetros!$B$40,IF(J149="X",Parâmetros!$C$40,IF(K149="X",Parâmetros!$D$40,""))),IF(I149="X",Parâmetros!$B$41,IF(J149="X",Parâmetros!$C$41,IF(K149="X",Parâmetros!$D$41,""))))))</f>
        <v/>
      </c>
      <c r="M149" s="22" t="str">
        <f>IF(C149="I",L149*Resumo!$C$21, IF(C149="A",L149*Resumo!$C$22, IF(C149="E",L149*Resumo!$C$23,"")))</f>
        <v/>
      </c>
      <c r="N149" s="114"/>
      <c r="R149" s="20">
        <f t="shared" si="13"/>
        <v>0</v>
      </c>
      <c r="S149" s="20">
        <f t="shared" si="13"/>
        <v>0</v>
      </c>
      <c r="T149" s="20">
        <f t="shared" si="13"/>
        <v>0</v>
      </c>
    </row>
    <row r="150" spans="1:20" ht="15" customHeight="1" x14ac:dyDescent="0.2">
      <c r="A150" s="1"/>
      <c r="B150" s="1"/>
      <c r="C150" s="108"/>
      <c r="D150" s="69"/>
      <c r="E150" s="1"/>
      <c r="F150" s="1"/>
      <c r="G150" s="1"/>
      <c r="H150" s="1"/>
      <c r="I150" s="21" t="str">
        <f t="shared" si="10"/>
        <v/>
      </c>
      <c r="J150" s="21" t="str">
        <f t="shared" si="11"/>
        <v/>
      </c>
      <c r="K150" s="21" t="str">
        <f t="shared" si="12"/>
        <v/>
      </c>
      <c r="L150" s="22" t="str">
        <f>IF(Identificação!$B$7="Contagem Indicativa",IF(D150=ALI,Parâmetros!$E$40,IF(D150=AIE,Parâmetros!$E$41,"")),IF(Identificação!$B$7="Contagem Estimada",IF(D150=ALI,Parâmetros!$C$40,IF(D150=AIE,Parâmetros!$C$41,"")),IF(D150=ALI,IF(I150="X",Parâmetros!$B$40,IF(J150="X",Parâmetros!$C$40,IF(K150="X",Parâmetros!$D$40,""))),IF(I150="X",Parâmetros!$B$41,IF(J150="X",Parâmetros!$C$41,IF(K150="X",Parâmetros!$D$41,""))))))</f>
        <v/>
      </c>
      <c r="M150" s="22" t="str">
        <f>IF(C150="I",L150*Resumo!$C$21, IF(C150="A",L150*Resumo!$C$22, IF(C150="E",L150*Resumo!$C$23,"")))</f>
        <v/>
      </c>
      <c r="N150" s="114"/>
      <c r="R150" s="20">
        <f t="shared" si="13"/>
        <v>0</v>
      </c>
      <c r="S150" s="20">
        <f t="shared" si="13"/>
        <v>0</v>
      </c>
      <c r="T150" s="20">
        <f t="shared" si="13"/>
        <v>0</v>
      </c>
    </row>
    <row r="151" spans="1:20" ht="15" customHeight="1" x14ac:dyDescent="0.2">
      <c r="A151" s="1"/>
      <c r="B151" s="1"/>
      <c r="C151" s="108"/>
      <c r="D151" s="69"/>
      <c r="E151" s="1"/>
      <c r="F151" s="1"/>
      <c r="G151" s="1"/>
      <c r="H151" s="1"/>
      <c r="I151" s="21" t="str">
        <f t="shared" si="10"/>
        <v/>
      </c>
      <c r="J151" s="21" t="str">
        <f t="shared" si="11"/>
        <v/>
      </c>
      <c r="K151" s="21" t="str">
        <f t="shared" si="12"/>
        <v/>
      </c>
      <c r="L151" s="22" t="str">
        <f>IF(Identificação!$B$7="Contagem Indicativa",IF(D151=ALI,Parâmetros!$E$40,IF(D151=AIE,Parâmetros!$E$41,"")),IF(Identificação!$B$7="Contagem Estimada",IF(D151=ALI,Parâmetros!$C$40,IF(D151=AIE,Parâmetros!$C$41,"")),IF(D151=ALI,IF(I151="X",Parâmetros!$B$40,IF(J151="X",Parâmetros!$C$40,IF(K151="X",Parâmetros!$D$40,""))),IF(I151="X",Parâmetros!$B$41,IF(J151="X",Parâmetros!$C$41,IF(K151="X",Parâmetros!$D$41,""))))))</f>
        <v/>
      </c>
      <c r="M151" s="22" t="str">
        <f>IF(C151="I",L151*Resumo!$C$21, IF(C151="A",L151*Resumo!$C$22, IF(C151="E",L151*Resumo!$C$23,"")))</f>
        <v/>
      </c>
      <c r="N151" s="114"/>
      <c r="R151" s="20">
        <f t="shared" si="13"/>
        <v>0</v>
      </c>
      <c r="S151" s="20">
        <f t="shared" si="13"/>
        <v>0</v>
      </c>
      <c r="T151" s="20">
        <f t="shared" si="13"/>
        <v>0</v>
      </c>
    </row>
    <row r="152" spans="1:20" ht="15" customHeight="1" x14ac:dyDescent="0.2">
      <c r="A152" s="1"/>
      <c r="B152" s="1"/>
      <c r="C152" s="108"/>
      <c r="D152" s="69"/>
      <c r="E152" s="1"/>
      <c r="F152" s="1"/>
      <c r="G152" s="1"/>
      <c r="H152" s="1"/>
      <c r="I152" s="21" t="str">
        <f t="shared" si="10"/>
        <v/>
      </c>
      <c r="J152" s="21" t="str">
        <f t="shared" si="11"/>
        <v/>
      </c>
      <c r="K152" s="21" t="str">
        <f t="shared" si="12"/>
        <v/>
      </c>
      <c r="L152" s="22" t="str">
        <f>IF(Identificação!$B$7="Contagem Indicativa",IF(D152=ALI,Parâmetros!$E$40,IF(D152=AIE,Parâmetros!$E$41,"")),IF(Identificação!$B$7="Contagem Estimada",IF(D152=ALI,Parâmetros!$C$40,IF(D152=AIE,Parâmetros!$C$41,"")),IF(D152=ALI,IF(I152="X",Parâmetros!$B$40,IF(J152="X",Parâmetros!$C$40,IF(K152="X",Parâmetros!$D$40,""))),IF(I152="X",Parâmetros!$B$41,IF(J152="X",Parâmetros!$C$41,IF(K152="X",Parâmetros!$D$41,""))))))</f>
        <v/>
      </c>
      <c r="M152" s="22" t="str">
        <f>IF(C152="I",L152*Resumo!$C$21, IF(C152="A",L152*Resumo!$C$22, IF(C152="E",L152*Resumo!$C$23,"")))</f>
        <v/>
      </c>
      <c r="N152" s="114"/>
      <c r="R152" s="20">
        <f t="shared" si="13"/>
        <v>0</v>
      </c>
      <c r="S152" s="20">
        <f t="shared" si="13"/>
        <v>0</v>
      </c>
      <c r="T152" s="20">
        <f t="shared" si="13"/>
        <v>0</v>
      </c>
    </row>
    <row r="153" spans="1:20" ht="15" customHeight="1" x14ac:dyDescent="0.2">
      <c r="A153" s="1"/>
      <c r="B153" s="1"/>
      <c r="C153" s="108"/>
      <c r="D153" s="69"/>
      <c r="E153" s="1"/>
      <c r="F153" s="1"/>
      <c r="G153" s="1"/>
      <c r="H153" s="1"/>
      <c r="I153" s="21" t="str">
        <f t="shared" si="10"/>
        <v/>
      </c>
      <c r="J153" s="21" t="str">
        <f t="shared" si="11"/>
        <v/>
      </c>
      <c r="K153" s="21" t="str">
        <f t="shared" si="12"/>
        <v/>
      </c>
      <c r="L153" s="22" t="str">
        <f>IF(Identificação!$B$7="Contagem Indicativa",IF(D153=ALI,Parâmetros!$E$40,IF(D153=AIE,Parâmetros!$E$41,"")),IF(Identificação!$B$7="Contagem Estimada",IF(D153=ALI,Parâmetros!$C$40,IF(D153=AIE,Parâmetros!$C$41,"")),IF(D153=ALI,IF(I153="X",Parâmetros!$B$40,IF(J153="X",Parâmetros!$C$40,IF(K153="X",Parâmetros!$D$40,""))),IF(I153="X",Parâmetros!$B$41,IF(J153="X",Parâmetros!$C$41,IF(K153="X",Parâmetros!$D$41,""))))))</f>
        <v/>
      </c>
      <c r="M153" s="22" t="str">
        <f>IF(C153="I",L153*Resumo!$C$21, IF(C153="A",L153*Resumo!$C$22, IF(C153="E",L153*Resumo!$C$23,"")))</f>
        <v/>
      </c>
      <c r="N153" s="114"/>
      <c r="R153" s="20">
        <f t="shared" si="13"/>
        <v>0</v>
      </c>
      <c r="S153" s="20">
        <f t="shared" si="13"/>
        <v>0</v>
      </c>
      <c r="T153" s="20">
        <f t="shared" si="13"/>
        <v>0</v>
      </c>
    </row>
    <row r="154" spans="1:20" ht="15" customHeight="1" x14ac:dyDescent="0.2">
      <c r="A154" s="1"/>
      <c r="B154" s="1"/>
      <c r="C154" s="108"/>
      <c r="D154" s="69"/>
      <c r="E154" s="1"/>
      <c r="F154" s="1"/>
      <c r="G154" s="1"/>
      <c r="H154" s="1"/>
      <c r="I154" s="21" t="str">
        <f t="shared" si="10"/>
        <v/>
      </c>
      <c r="J154" s="21" t="str">
        <f t="shared" si="11"/>
        <v/>
      </c>
      <c r="K154" s="21" t="str">
        <f t="shared" si="12"/>
        <v/>
      </c>
      <c r="L154" s="22" t="str">
        <f>IF(Identificação!$B$7="Contagem Indicativa",IF(D154=ALI,Parâmetros!$E$40,IF(D154=AIE,Parâmetros!$E$41,"")),IF(Identificação!$B$7="Contagem Estimada",IF(D154=ALI,Parâmetros!$C$40,IF(D154=AIE,Parâmetros!$C$41,"")),IF(D154=ALI,IF(I154="X",Parâmetros!$B$40,IF(J154="X",Parâmetros!$C$40,IF(K154="X",Parâmetros!$D$40,""))),IF(I154="X",Parâmetros!$B$41,IF(J154="X",Parâmetros!$C$41,IF(K154="X",Parâmetros!$D$41,""))))))</f>
        <v/>
      </c>
      <c r="M154" s="22" t="str">
        <f>IF(C154="I",L154*Resumo!$C$21, IF(C154="A",L154*Resumo!$C$22, IF(C154="E",L154*Resumo!$C$23,"")))</f>
        <v/>
      </c>
      <c r="N154" s="114"/>
      <c r="R154" s="20">
        <f t="shared" si="13"/>
        <v>0</v>
      </c>
      <c r="S154" s="20">
        <f t="shared" si="13"/>
        <v>0</v>
      </c>
      <c r="T154" s="20">
        <f t="shared" si="13"/>
        <v>0</v>
      </c>
    </row>
    <row r="155" spans="1:20" ht="15" customHeight="1" x14ac:dyDescent="0.2">
      <c r="A155" s="1"/>
      <c r="B155" s="1"/>
      <c r="C155" s="108"/>
      <c r="D155" s="69"/>
      <c r="E155" s="1"/>
      <c r="F155" s="1"/>
      <c r="G155" s="1"/>
      <c r="H155" s="1"/>
      <c r="I155" s="21" t="str">
        <f t="shared" si="10"/>
        <v/>
      </c>
      <c r="J155" s="21" t="str">
        <f t="shared" si="11"/>
        <v/>
      </c>
      <c r="K155" s="21" t="str">
        <f t="shared" si="12"/>
        <v/>
      </c>
      <c r="L155" s="22" t="str">
        <f>IF(Identificação!$B$7="Contagem Indicativa",IF(D155=ALI,Parâmetros!$E$40,IF(D155=AIE,Parâmetros!$E$41,"")),IF(Identificação!$B$7="Contagem Estimada",IF(D155=ALI,Parâmetros!$C$40,IF(D155=AIE,Parâmetros!$C$41,"")),IF(D155=ALI,IF(I155="X",Parâmetros!$B$40,IF(J155="X",Parâmetros!$C$40,IF(K155="X",Parâmetros!$D$40,""))),IF(I155="X",Parâmetros!$B$41,IF(J155="X",Parâmetros!$C$41,IF(K155="X",Parâmetros!$D$41,""))))))</f>
        <v/>
      </c>
      <c r="M155" s="22" t="str">
        <f>IF(C155="I",L155*Resumo!$C$21, IF(C155="A",L155*Resumo!$C$22, IF(C155="E",L155*Resumo!$C$23,"")))</f>
        <v/>
      </c>
      <c r="N155" s="114"/>
      <c r="R155" s="20">
        <f t="shared" si="13"/>
        <v>0</v>
      </c>
      <c r="S155" s="20">
        <f t="shared" si="13"/>
        <v>0</v>
      </c>
      <c r="T155" s="20">
        <f t="shared" si="13"/>
        <v>0</v>
      </c>
    </row>
    <row r="156" spans="1:20" ht="15" customHeight="1" x14ac:dyDescent="0.2">
      <c r="A156" s="1"/>
      <c r="B156" s="1"/>
      <c r="C156" s="108"/>
      <c r="D156" s="69"/>
      <c r="E156" s="1"/>
      <c r="F156" s="1"/>
      <c r="G156" s="1"/>
      <c r="H156" s="1"/>
      <c r="I156" s="21" t="str">
        <f t="shared" si="10"/>
        <v/>
      </c>
      <c r="J156" s="21" t="str">
        <f t="shared" si="11"/>
        <v/>
      </c>
      <c r="K156" s="21" t="str">
        <f t="shared" si="12"/>
        <v/>
      </c>
      <c r="L156" s="22" t="str">
        <f>IF(Identificação!$B$7="Contagem Indicativa",IF(D156=ALI,Parâmetros!$E$40,IF(D156=AIE,Parâmetros!$E$41,"")),IF(Identificação!$B$7="Contagem Estimada",IF(D156=ALI,Parâmetros!$C$40,IF(D156=AIE,Parâmetros!$C$41,"")),IF(D156=ALI,IF(I156="X",Parâmetros!$B$40,IF(J156="X",Parâmetros!$C$40,IF(K156="X",Parâmetros!$D$40,""))),IF(I156="X",Parâmetros!$B$41,IF(J156="X",Parâmetros!$C$41,IF(K156="X",Parâmetros!$D$41,""))))))</f>
        <v/>
      </c>
      <c r="M156" s="22" t="str">
        <f>IF(C156="I",L156*Resumo!$C$21, IF(C156="A",L156*Resumo!$C$22, IF(C156="E",L156*Resumo!$C$23,"")))</f>
        <v/>
      </c>
      <c r="N156" s="114"/>
      <c r="R156" s="20">
        <f t="shared" si="13"/>
        <v>0</v>
      </c>
      <c r="S156" s="20">
        <f t="shared" si="13"/>
        <v>0</v>
      </c>
      <c r="T156" s="20">
        <f t="shared" si="13"/>
        <v>0</v>
      </c>
    </row>
    <row r="157" spans="1:20" ht="15" customHeight="1" x14ac:dyDescent="0.2">
      <c r="A157" s="24"/>
      <c r="B157" s="24"/>
      <c r="C157" s="46"/>
      <c r="D157" s="24"/>
      <c r="E157" s="24"/>
      <c r="F157" s="24"/>
      <c r="G157" s="24"/>
      <c r="H157" s="24"/>
      <c r="I157" s="46"/>
      <c r="J157" s="46"/>
      <c r="K157" s="46"/>
      <c r="L157" s="25"/>
      <c r="M157" s="25"/>
      <c r="N157" s="24"/>
      <c r="R157" s="20">
        <f t="shared" ref="R157:T177" si="14">IF(I157="X",1,0)</f>
        <v>0</v>
      </c>
      <c r="S157" s="20">
        <f t="shared" si="14"/>
        <v>0</v>
      </c>
      <c r="T157" s="20">
        <f t="shared" si="14"/>
        <v>0</v>
      </c>
    </row>
    <row r="158" spans="1:20" ht="15" customHeight="1" x14ac:dyDescent="0.2">
      <c r="A158" s="24"/>
      <c r="B158" s="24"/>
      <c r="C158" s="46"/>
      <c r="D158" s="24"/>
      <c r="E158" s="24"/>
      <c r="F158" s="24"/>
      <c r="G158" s="24"/>
      <c r="H158" s="24"/>
      <c r="I158" s="46"/>
      <c r="J158" s="46"/>
      <c r="K158" s="46"/>
      <c r="L158" s="25"/>
      <c r="M158" s="25"/>
      <c r="N158" s="24"/>
      <c r="R158" s="20">
        <f t="shared" si="14"/>
        <v>0</v>
      </c>
      <c r="S158" s="20">
        <f t="shared" si="14"/>
        <v>0</v>
      </c>
      <c r="T158" s="20">
        <f t="shared" si="14"/>
        <v>0</v>
      </c>
    </row>
    <row r="159" spans="1:20" ht="15" customHeight="1" x14ac:dyDescent="0.2">
      <c r="A159" s="24"/>
      <c r="B159" s="24"/>
      <c r="C159" s="46"/>
      <c r="D159" s="24"/>
      <c r="E159" s="24"/>
      <c r="F159" s="24"/>
      <c r="G159" s="24"/>
      <c r="H159" s="24"/>
      <c r="I159" s="46"/>
      <c r="J159" s="46"/>
      <c r="K159" s="46"/>
      <c r="L159" s="25"/>
      <c r="M159" s="25"/>
      <c r="N159" s="24"/>
      <c r="R159" s="20">
        <f t="shared" si="14"/>
        <v>0</v>
      </c>
      <c r="S159" s="20">
        <f t="shared" si="14"/>
        <v>0</v>
      </c>
      <c r="T159" s="20">
        <f t="shared" si="14"/>
        <v>0</v>
      </c>
    </row>
    <row r="160" spans="1:20" ht="15" customHeight="1" x14ac:dyDescent="0.2">
      <c r="A160" s="24"/>
      <c r="B160" s="24"/>
      <c r="C160" s="46"/>
      <c r="D160" s="24"/>
      <c r="E160" s="24"/>
      <c r="F160" s="24"/>
      <c r="G160" s="24"/>
      <c r="H160" s="24"/>
      <c r="I160" s="46"/>
      <c r="J160" s="46"/>
      <c r="K160" s="46"/>
      <c r="L160" s="25"/>
      <c r="M160" s="25"/>
      <c r="N160" s="24"/>
      <c r="R160" s="20">
        <f t="shared" si="14"/>
        <v>0</v>
      </c>
      <c r="S160" s="20">
        <f t="shared" si="14"/>
        <v>0</v>
      </c>
      <c r="T160" s="20">
        <f t="shared" si="14"/>
        <v>0</v>
      </c>
    </row>
    <row r="161" spans="1:20" ht="15" customHeight="1" x14ac:dyDescent="0.2">
      <c r="A161" s="24"/>
      <c r="B161" s="24"/>
      <c r="C161" s="46"/>
      <c r="D161" s="24"/>
      <c r="E161" s="24"/>
      <c r="F161" s="24"/>
      <c r="G161" s="24"/>
      <c r="H161" s="24"/>
      <c r="I161" s="46"/>
      <c r="J161" s="46"/>
      <c r="K161" s="46"/>
      <c r="L161" s="25"/>
      <c r="M161" s="25"/>
      <c r="N161" s="24"/>
      <c r="R161" s="20">
        <f t="shared" si="14"/>
        <v>0</v>
      </c>
      <c r="S161" s="20">
        <f t="shared" si="14"/>
        <v>0</v>
      </c>
      <c r="T161" s="20">
        <f t="shared" si="14"/>
        <v>0</v>
      </c>
    </row>
    <row r="162" spans="1:20" ht="15" customHeight="1" x14ac:dyDescent="0.2">
      <c r="A162" s="24"/>
      <c r="B162" s="24"/>
      <c r="C162" s="46"/>
      <c r="D162" s="24"/>
      <c r="E162" s="24"/>
      <c r="F162" s="24"/>
      <c r="G162" s="24"/>
      <c r="H162" s="24"/>
      <c r="I162" s="46"/>
      <c r="J162" s="46"/>
      <c r="K162" s="46"/>
      <c r="L162" s="25"/>
      <c r="M162" s="25"/>
      <c r="N162" s="24"/>
      <c r="R162" s="20">
        <f t="shared" si="14"/>
        <v>0</v>
      </c>
      <c r="S162" s="20">
        <f t="shared" si="14"/>
        <v>0</v>
      </c>
      <c r="T162" s="20">
        <f t="shared" si="14"/>
        <v>0</v>
      </c>
    </row>
    <row r="163" spans="1:20" ht="15" customHeight="1" x14ac:dyDescent="0.2">
      <c r="A163" s="24"/>
      <c r="B163" s="24"/>
      <c r="C163" s="46"/>
      <c r="D163" s="24"/>
      <c r="E163" s="24"/>
      <c r="F163" s="24"/>
      <c r="G163" s="24"/>
      <c r="H163" s="24"/>
      <c r="I163" s="46"/>
      <c r="J163" s="46"/>
      <c r="K163" s="46"/>
      <c r="L163" s="25"/>
      <c r="M163" s="25"/>
      <c r="N163" s="24"/>
      <c r="R163" s="20">
        <f t="shared" si="14"/>
        <v>0</v>
      </c>
      <c r="S163" s="20">
        <f t="shared" si="14"/>
        <v>0</v>
      </c>
      <c r="T163" s="20">
        <f t="shared" si="14"/>
        <v>0</v>
      </c>
    </row>
    <row r="164" spans="1:20" ht="15" customHeight="1" x14ac:dyDescent="0.2">
      <c r="A164" s="24"/>
      <c r="B164" s="24"/>
      <c r="C164" s="46"/>
      <c r="D164" s="24"/>
      <c r="E164" s="24"/>
      <c r="F164" s="24"/>
      <c r="G164" s="24"/>
      <c r="H164" s="24"/>
      <c r="I164" s="46"/>
      <c r="J164" s="46"/>
      <c r="K164" s="46"/>
      <c r="L164" s="25"/>
      <c r="M164" s="25"/>
      <c r="N164" s="24"/>
      <c r="R164" s="20">
        <f t="shared" si="14"/>
        <v>0</v>
      </c>
      <c r="S164" s="20">
        <f t="shared" si="14"/>
        <v>0</v>
      </c>
      <c r="T164" s="20">
        <f t="shared" si="14"/>
        <v>0</v>
      </c>
    </row>
    <row r="165" spans="1:20" ht="15" customHeight="1" x14ac:dyDescent="0.2">
      <c r="A165" s="24"/>
      <c r="B165" s="24"/>
      <c r="C165" s="46"/>
      <c r="D165" s="24"/>
      <c r="E165" s="24"/>
      <c r="F165" s="24"/>
      <c r="G165" s="24"/>
      <c r="H165" s="24"/>
      <c r="I165" s="46"/>
      <c r="J165" s="46"/>
      <c r="K165" s="46"/>
      <c r="L165" s="25"/>
      <c r="M165" s="25"/>
      <c r="N165" s="24"/>
      <c r="R165" s="20">
        <f t="shared" si="14"/>
        <v>0</v>
      </c>
      <c r="S165" s="20">
        <f t="shared" si="14"/>
        <v>0</v>
      </c>
      <c r="T165" s="20">
        <f t="shared" si="14"/>
        <v>0</v>
      </c>
    </row>
    <row r="166" spans="1:20" ht="15" customHeight="1" x14ac:dyDescent="0.2">
      <c r="A166" s="24"/>
      <c r="B166" s="24"/>
      <c r="C166" s="46"/>
      <c r="D166" s="24"/>
      <c r="E166" s="24"/>
      <c r="F166" s="24"/>
      <c r="G166" s="24"/>
      <c r="H166" s="24"/>
      <c r="I166" s="46"/>
      <c r="J166" s="46"/>
      <c r="K166" s="46"/>
      <c r="L166" s="25"/>
      <c r="M166" s="25"/>
      <c r="N166" s="24"/>
      <c r="R166" s="20">
        <f t="shared" si="14"/>
        <v>0</v>
      </c>
      <c r="S166" s="20">
        <f t="shared" si="14"/>
        <v>0</v>
      </c>
      <c r="T166" s="20">
        <f t="shared" si="14"/>
        <v>0</v>
      </c>
    </row>
    <row r="167" spans="1:20" ht="15" customHeight="1" x14ac:dyDescent="0.2">
      <c r="A167" s="24"/>
      <c r="B167" s="24"/>
      <c r="C167" s="46"/>
      <c r="D167" s="24"/>
      <c r="E167" s="24"/>
      <c r="F167" s="24"/>
      <c r="G167" s="24"/>
      <c r="H167" s="24"/>
      <c r="I167" s="46"/>
      <c r="J167" s="46"/>
      <c r="K167" s="46"/>
      <c r="L167" s="25"/>
      <c r="M167" s="25"/>
      <c r="N167" s="24"/>
      <c r="R167" s="20">
        <f t="shared" si="14"/>
        <v>0</v>
      </c>
      <c r="S167" s="20">
        <f t="shared" si="14"/>
        <v>0</v>
      </c>
      <c r="T167" s="20">
        <f t="shared" si="14"/>
        <v>0</v>
      </c>
    </row>
    <row r="168" spans="1:20" ht="15" customHeight="1" x14ac:dyDescent="0.2">
      <c r="A168" s="24"/>
      <c r="B168" s="24"/>
      <c r="C168" s="46"/>
      <c r="D168" s="24"/>
      <c r="E168" s="24"/>
      <c r="F168" s="24"/>
      <c r="G168" s="24"/>
      <c r="H168" s="24"/>
      <c r="I168" s="46"/>
      <c r="J168" s="46"/>
      <c r="K168" s="46"/>
      <c r="L168" s="25"/>
      <c r="M168" s="25"/>
      <c r="N168" s="24"/>
      <c r="R168" s="20">
        <f t="shared" si="14"/>
        <v>0</v>
      </c>
      <c r="S168" s="20">
        <f t="shared" si="14"/>
        <v>0</v>
      </c>
      <c r="T168" s="20">
        <f t="shared" si="14"/>
        <v>0</v>
      </c>
    </row>
    <row r="169" spans="1:20" ht="15" customHeight="1" x14ac:dyDescent="0.2">
      <c r="A169" s="24"/>
      <c r="B169" s="24"/>
      <c r="C169" s="46"/>
      <c r="D169" s="24"/>
      <c r="E169" s="24"/>
      <c r="F169" s="24"/>
      <c r="G169" s="24"/>
      <c r="H169" s="24"/>
      <c r="I169" s="46"/>
      <c r="J169" s="46"/>
      <c r="K169" s="46"/>
      <c r="L169" s="25"/>
      <c r="M169" s="25"/>
      <c r="N169" s="24"/>
      <c r="R169" s="20">
        <f t="shared" si="14"/>
        <v>0</v>
      </c>
      <c r="S169" s="20">
        <f t="shared" si="14"/>
        <v>0</v>
      </c>
      <c r="T169" s="20">
        <f t="shared" si="14"/>
        <v>0</v>
      </c>
    </row>
    <row r="170" spans="1:20" ht="15" customHeight="1" x14ac:dyDescent="0.2">
      <c r="A170" s="24"/>
      <c r="B170" s="24"/>
      <c r="C170" s="46"/>
      <c r="D170" s="24"/>
      <c r="E170" s="24"/>
      <c r="F170" s="24"/>
      <c r="G170" s="24"/>
      <c r="H170" s="24"/>
      <c r="I170" s="46"/>
      <c r="J170" s="46"/>
      <c r="K170" s="46"/>
      <c r="L170" s="25"/>
      <c r="M170" s="25"/>
      <c r="N170" s="24"/>
      <c r="R170" s="20">
        <f t="shared" si="14"/>
        <v>0</v>
      </c>
      <c r="S170" s="20">
        <f t="shared" si="14"/>
        <v>0</v>
      </c>
      <c r="T170" s="20">
        <f t="shared" si="14"/>
        <v>0</v>
      </c>
    </row>
    <row r="171" spans="1:20" ht="15" customHeight="1" x14ac:dyDescent="0.2">
      <c r="A171" s="24"/>
      <c r="B171" s="24"/>
      <c r="C171" s="46"/>
      <c r="D171" s="24"/>
      <c r="E171" s="24"/>
      <c r="F171" s="24"/>
      <c r="G171" s="24"/>
      <c r="H171" s="24"/>
      <c r="I171" s="46"/>
      <c r="J171" s="46"/>
      <c r="K171" s="46"/>
      <c r="L171" s="25"/>
      <c r="M171" s="25"/>
      <c r="N171" s="24"/>
      <c r="R171" s="20">
        <f t="shared" si="14"/>
        <v>0</v>
      </c>
      <c r="S171" s="20">
        <f t="shared" si="14"/>
        <v>0</v>
      </c>
      <c r="T171" s="20">
        <f t="shared" si="14"/>
        <v>0</v>
      </c>
    </row>
    <row r="172" spans="1:20" ht="15" customHeight="1" x14ac:dyDescent="0.2">
      <c r="A172" s="24"/>
      <c r="B172" s="24"/>
      <c r="C172" s="46"/>
      <c r="D172" s="24"/>
      <c r="E172" s="24"/>
      <c r="F172" s="24"/>
      <c r="G172" s="24"/>
      <c r="H172" s="24"/>
      <c r="I172" s="46"/>
      <c r="J172" s="46"/>
      <c r="K172" s="46"/>
      <c r="L172" s="25"/>
      <c r="M172" s="25"/>
      <c r="N172" s="24"/>
      <c r="R172" s="20">
        <f t="shared" si="14"/>
        <v>0</v>
      </c>
      <c r="S172" s="20">
        <f t="shared" si="14"/>
        <v>0</v>
      </c>
      <c r="T172" s="20">
        <f t="shared" si="14"/>
        <v>0</v>
      </c>
    </row>
    <row r="173" spans="1:20" ht="15" customHeight="1" x14ac:dyDescent="0.2">
      <c r="A173" s="24"/>
      <c r="B173" s="24"/>
      <c r="C173" s="46"/>
      <c r="D173" s="24"/>
      <c r="E173" s="24"/>
      <c r="F173" s="24"/>
      <c r="G173" s="24"/>
      <c r="H173" s="24"/>
      <c r="I173" s="46"/>
      <c r="J173" s="46"/>
      <c r="K173" s="46"/>
      <c r="L173" s="25"/>
      <c r="M173" s="25"/>
      <c r="N173" s="24"/>
      <c r="R173" s="20">
        <f t="shared" si="14"/>
        <v>0</v>
      </c>
      <c r="S173" s="20">
        <f t="shared" si="14"/>
        <v>0</v>
      </c>
      <c r="T173" s="20">
        <f t="shared" si="14"/>
        <v>0</v>
      </c>
    </row>
    <row r="174" spans="1:20" ht="15" customHeight="1" x14ac:dyDescent="0.2">
      <c r="A174" s="24"/>
      <c r="B174" s="24"/>
      <c r="C174" s="46"/>
      <c r="D174" s="24"/>
      <c r="E174" s="24"/>
      <c r="F174" s="24"/>
      <c r="G174" s="24"/>
      <c r="H174" s="24"/>
      <c r="I174" s="46"/>
      <c r="J174" s="46"/>
      <c r="K174" s="46"/>
      <c r="L174" s="25"/>
      <c r="M174" s="25"/>
      <c r="N174" s="24"/>
      <c r="R174" s="20">
        <f t="shared" si="14"/>
        <v>0</v>
      </c>
      <c r="S174" s="20">
        <f t="shared" si="14"/>
        <v>0</v>
      </c>
      <c r="T174" s="20">
        <f t="shared" si="14"/>
        <v>0</v>
      </c>
    </row>
    <row r="175" spans="1:20" ht="15" customHeight="1" x14ac:dyDescent="0.2">
      <c r="A175" s="24"/>
      <c r="B175" s="24"/>
      <c r="C175" s="46"/>
      <c r="D175" s="24"/>
      <c r="E175" s="24"/>
      <c r="F175" s="24"/>
      <c r="G175" s="24"/>
      <c r="H175" s="24"/>
      <c r="I175" s="46"/>
      <c r="J175" s="46"/>
      <c r="K175" s="46"/>
      <c r="L175" s="25"/>
      <c r="M175" s="25"/>
      <c r="N175" s="24"/>
      <c r="R175" s="20">
        <f t="shared" si="14"/>
        <v>0</v>
      </c>
      <c r="S175" s="20">
        <f t="shared" si="14"/>
        <v>0</v>
      </c>
      <c r="T175" s="20">
        <f t="shared" si="14"/>
        <v>0</v>
      </c>
    </row>
    <row r="176" spans="1:20" ht="15" customHeight="1" x14ac:dyDescent="0.2">
      <c r="A176" s="24"/>
      <c r="B176" s="24"/>
      <c r="C176" s="46"/>
      <c r="D176" s="24"/>
      <c r="E176" s="24"/>
      <c r="F176" s="24"/>
      <c r="G176" s="24"/>
      <c r="H176" s="24"/>
      <c r="I176" s="46"/>
      <c r="J176" s="46"/>
      <c r="K176" s="46"/>
      <c r="L176" s="25"/>
      <c r="M176" s="25"/>
      <c r="N176" s="24"/>
      <c r="R176" s="20">
        <f t="shared" si="14"/>
        <v>0</v>
      </c>
      <c r="S176" s="20">
        <f t="shared" si="14"/>
        <v>0</v>
      </c>
      <c r="T176" s="20">
        <f t="shared" si="14"/>
        <v>0</v>
      </c>
    </row>
    <row r="177" spans="1:20" ht="15" customHeight="1" x14ac:dyDescent="0.2">
      <c r="A177" s="24"/>
      <c r="B177" s="24"/>
      <c r="C177" s="46"/>
      <c r="D177" s="24"/>
      <c r="E177" s="24"/>
      <c r="F177" s="24"/>
      <c r="G177" s="24"/>
      <c r="H177" s="24"/>
      <c r="I177" s="46"/>
      <c r="J177" s="46"/>
      <c r="K177" s="46"/>
      <c r="L177" s="25"/>
      <c r="M177" s="25"/>
      <c r="N177" s="24"/>
      <c r="R177" s="20">
        <f t="shared" si="14"/>
        <v>0</v>
      </c>
      <c r="S177" s="20">
        <f t="shared" si="14"/>
        <v>0</v>
      </c>
      <c r="T177" s="20">
        <f t="shared" si="14"/>
        <v>0</v>
      </c>
    </row>
    <row r="178" spans="1:20" ht="15" customHeight="1" x14ac:dyDescent="0.2">
      <c r="A178" s="24"/>
      <c r="B178" s="24"/>
      <c r="C178" s="46"/>
      <c r="D178" s="24"/>
      <c r="E178" s="24"/>
      <c r="F178" s="24"/>
      <c r="G178" s="24"/>
      <c r="H178" s="24"/>
      <c r="I178" s="46"/>
      <c r="J178" s="46"/>
      <c r="K178" s="46"/>
      <c r="L178" s="25"/>
      <c r="M178" s="25"/>
      <c r="N178" s="24"/>
      <c r="R178" s="20">
        <f t="shared" ref="R178:T241" si="15">IF(I178="X",1,0)</f>
        <v>0</v>
      </c>
      <c r="S178" s="20">
        <f t="shared" si="15"/>
        <v>0</v>
      </c>
      <c r="T178" s="20">
        <f t="shared" si="15"/>
        <v>0</v>
      </c>
    </row>
    <row r="179" spans="1:20" ht="15" customHeight="1" x14ac:dyDescent="0.2">
      <c r="A179" s="24"/>
      <c r="B179" s="24"/>
      <c r="C179" s="46"/>
      <c r="D179" s="24"/>
      <c r="E179" s="24"/>
      <c r="F179" s="24"/>
      <c r="G179" s="24"/>
      <c r="H179" s="24"/>
      <c r="I179" s="46"/>
      <c r="J179" s="46"/>
      <c r="K179" s="46"/>
      <c r="L179" s="25"/>
      <c r="M179" s="25"/>
      <c r="N179" s="24"/>
      <c r="R179" s="20">
        <f t="shared" si="15"/>
        <v>0</v>
      </c>
      <c r="S179" s="20">
        <f t="shared" si="15"/>
        <v>0</v>
      </c>
      <c r="T179" s="20">
        <f t="shared" si="15"/>
        <v>0</v>
      </c>
    </row>
    <row r="180" spans="1:20" ht="15" customHeight="1" x14ac:dyDescent="0.2">
      <c r="A180" s="24"/>
      <c r="B180" s="24"/>
      <c r="C180" s="46"/>
      <c r="D180" s="24"/>
      <c r="E180" s="24"/>
      <c r="F180" s="24"/>
      <c r="G180" s="24"/>
      <c r="H180" s="24"/>
      <c r="I180" s="46"/>
      <c r="J180" s="46"/>
      <c r="K180" s="46"/>
      <c r="L180" s="25"/>
      <c r="M180" s="25"/>
      <c r="N180" s="24"/>
      <c r="R180" s="20">
        <f t="shared" si="15"/>
        <v>0</v>
      </c>
      <c r="S180" s="20">
        <f t="shared" si="15"/>
        <v>0</v>
      </c>
      <c r="T180" s="20">
        <f t="shared" si="15"/>
        <v>0</v>
      </c>
    </row>
    <row r="181" spans="1:20" ht="15" customHeight="1" x14ac:dyDescent="0.2">
      <c r="A181" s="24"/>
      <c r="B181" s="24"/>
      <c r="C181" s="46"/>
      <c r="D181" s="24"/>
      <c r="E181" s="24"/>
      <c r="F181" s="24"/>
      <c r="G181" s="24"/>
      <c r="H181" s="24"/>
      <c r="I181" s="46"/>
      <c r="J181" s="46"/>
      <c r="K181" s="46"/>
      <c r="L181" s="25"/>
      <c r="M181" s="25"/>
      <c r="N181" s="24"/>
      <c r="R181" s="20">
        <f t="shared" si="15"/>
        <v>0</v>
      </c>
      <c r="S181" s="20">
        <f t="shared" si="15"/>
        <v>0</v>
      </c>
      <c r="T181" s="20">
        <f t="shared" si="15"/>
        <v>0</v>
      </c>
    </row>
    <row r="182" spans="1:20" ht="15" customHeight="1" x14ac:dyDescent="0.2">
      <c r="A182" s="24"/>
      <c r="B182" s="24"/>
      <c r="C182" s="46"/>
      <c r="D182" s="24"/>
      <c r="E182" s="24"/>
      <c r="F182" s="24"/>
      <c r="G182" s="24"/>
      <c r="H182" s="24"/>
      <c r="I182" s="46"/>
      <c r="J182" s="46"/>
      <c r="K182" s="46"/>
      <c r="L182" s="25"/>
      <c r="M182" s="25"/>
      <c r="N182" s="24"/>
      <c r="R182" s="20">
        <f t="shared" si="15"/>
        <v>0</v>
      </c>
      <c r="S182" s="20">
        <f t="shared" si="15"/>
        <v>0</v>
      </c>
      <c r="T182" s="20">
        <f t="shared" si="15"/>
        <v>0</v>
      </c>
    </row>
    <row r="183" spans="1:20" ht="15" customHeight="1" x14ac:dyDescent="0.2">
      <c r="A183" s="24"/>
      <c r="B183" s="24"/>
      <c r="C183" s="46"/>
      <c r="D183" s="24"/>
      <c r="E183" s="24"/>
      <c r="F183" s="24"/>
      <c r="G183" s="24"/>
      <c r="H183" s="24"/>
      <c r="I183" s="46"/>
      <c r="J183" s="46"/>
      <c r="K183" s="46"/>
      <c r="L183" s="25"/>
      <c r="M183" s="25"/>
      <c r="N183" s="24"/>
      <c r="R183" s="20">
        <f t="shared" si="15"/>
        <v>0</v>
      </c>
      <c r="S183" s="20">
        <f t="shared" si="15"/>
        <v>0</v>
      </c>
      <c r="T183" s="20">
        <f t="shared" si="15"/>
        <v>0</v>
      </c>
    </row>
    <row r="184" spans="1:20" ht="15" customHeight="1" x14ac:dyDescent="0.2">
      <c r="A184" s="24"/>
      <c r="B184" s="24"/>
      <c r="C184" s="46"/>
      <c r="D184" s="24"/>
      <c r="E184" s="24"/>
      <c r="F184" s="24"/>
      <c r="G184" s="24"/>
      <c r="H184" s="24"/>
      <c r="I184" s="46"/>
      <c r="J184" s="46"/>
      <c r="K184" s="46"/>
      <c r="L184" s="25"/>
      <c r="M184" s="25"/>
      <c r="N184" s="24"/>
      <c r="R184" s="20">
        <f t="shared" si="15"/>
        <v>0</v>
      </c>
      <c r="S184" s="20">
        <f t="shared" si="15"/>
        <v>0</v>
      </c>
      <c r="T184" s="20">
        <f t="shared" si="15"/>
        <v>0</v>
      </c>
    </row>
    <row r="185" spans="1:20" ht="15" customHeight="1" x14ac:dyDescent="0.2">
      <c r="A185" s="24"/>
      <c r="B185" s="24"/>
      <c r="C185" s="46"/>
      <c r="D185" s="24"/>
      <c r="E185" s="24"/>
      <c r="F185" s="24"/>
      <c r="G185" s="24"/>
      <c r="H185" s="24"/>
      <c r="I185" s="46"/>
      <c r="J185" s="46"/>
      <c r="K185" s="46"/>
      <c r="L185" s="25"/>
      <c r="M185" s="25"/>
      <c r="N185" s="24"/>
      <c r="R185" s="20">
        <f t="shared" si="15"/>
        <v>0</v>
      </c>
      <c r="S185" s="20">
        <f t="shared" si="15"/>
        <v>0</v>
      </c>
      <c r="T185" s="20">
        <f t="shared" si="15"/>
        <v>0</v>
      </c>
    </row>
    <row r="186" spans="1:20" ht="15" customHeight="1" x14ac:dyDescent="0.2">
      <c r="A186" s="24"/>
      <c r="B186" s="24"/>
      <c r="C186" s="46"/>
      <c r="D186" s="24"/>
      <c r="E186" s="24"/>
      <c r="F186" s="24"/>
      <c r="G186" s="24"/>
      <c r="H186" s="24"/>
      <c r="I186" s="46"/>
      <c r="J186" s="46"/>
      <c r="K186" s="46"/>
      <c r="L186" s="25"/>
      <c r="M186" s="25"/>
      <c r="N186" s="24"/>
      <c r="R186" s="20">
        <f t="shared" si="15"/>
        <v>0</v>
      </c>
      <c r="S186" s="20">
        <f t="shared" si="15"/>
        <v>0</v>
      </c>
      <c r="T186" s="20">
        <f t="shared" si="15"/>
        <v>0</v>
      </c>
    </row>
    <row r="187" spans="1:20" ht="15" customHeight="1" x14ac:dyDescent="0.2">
      <c r="A187" s="24"/>
      <c r="B187" s="24"/>
      <c r="C187" s="46"/>
      <c r="D187" s="24"/>
      <c r="E187" s="24"/>
      <c r="F187" s="24"/>
      <c r="G187" s="24"/>
      <c r="H187" s="24"/>
      <c r="I187" s="46"/>
      <c r="J187" s="46"/>
      <c r="K187" s="46"/>
      <c r="L187" s="25"/>
      <c r="M187" s="25"/>
      <c r="N187" s="24"/>
      <c r="R187" s="20">
        <f t="shared" si="15"/>
        <v>0</v>
      </c>
      <c r="S187" s="20">
        <f t="shared" si="15"/>
        <v>0</v>
      </c>
      <c r="T187" s="20">
        <f t="shared" si="15"/>
        <v>0</v>
      </c>
    </row>
    <row r="188" spans="1:20" ht="15" customHeight="1" x14ac:dyDescent="0.2">
      <c r="A188" s="24"/>
      <c r="B188" s="24"/>
      <c r="C188" s="46"/>
      <c r="D188" s="24"/>
      <c r="E188" s="24"/>
      <c r="F188" s="24"/>
      <c r="G188" s="24"/>
      <c r="H188" s="24"/>
      <c r="I188" s="46"/>
      <c r="J188" s="46"/>
      <c r="K188" s="46"/>
      <c r="L188" s="25"/>
      <c r="M188" s="25"/>
      <c r="N188" s="24"/>
      <c r="R188" s="20">
        <f t="shared" si="15"/>
        <v>0</v>
      </c>
      <c r="S188" s="20">
        <f t="shared" si="15"/>
        <v>0</v>
      </c>
      <c r="T188" s="20">
        <f t="shared" si="15"/>
        <v>0</v>
      </c>
    </row>
    <row r="189" spans="1:20" ht="15" customHeight="1" x14ac:dyDescent="0.2">
      <c r="A189" s="24"/>
      <c r="B189" s="24"/>
      <c r="C189" s="46"/>
      <c r="D189" s="24"/>
      <c r="E189" s="24"/>
      <c r="F189" s="24"/>
      <c r="G189" s="24"/>
      <c r="H189" s="24"/>
      <c r="I189" s="46"/>
      <c r="J189" s="46"/>
      <c r="K189" s="46"/>
      <c r="L189" s="25"/>
      <c r="M189" s="25"/>
      <c r="N189" s="24"/>
      <c r="R189" s="20">
        <f t="shared" si="15"/>
        <v>0</v>
      </c>
      <c r="S189" s="20">
        <f t="shared" si="15"/>
        <v>0</v>
      </c>
      <c r="T189" s="20">
        <f t="shared" si="15"/>
        <v>0</v>
      </c>
    </row>
    <row r="190" spans="1:20" ht="15" customHeight="1" x14ac:dyDescent="0.2">
      <c r="A190" s="24"/>
      <c r="B190" s="24"/>
      <c r="C190" s="46"/>
      <c r="D190" s="24"/>
      <c r="E190" s="24"/>
      <c r="F190" s="24"/>
      <c r="G190" s="24"/>
      <c r="H190" s="24"/>
      <c r="I190" s="46"/>
      <c r="J190" s="46"/>
      <c r="K190" s="46"/>
      <c r="L190" s="25"/>
      <c r="M190" s="25"/>
      <c r="N190" s="24"/>
      <c r="R190" s="20">
        <f t="shared" si="15"/>
        <v>0</v>
      </c>
      <c r="S190" s="20">
        <f t="shared" si="15"/>
        <v>0</v>
      </c>
      <c r="T190" s="20">
        <f t="shared" si="15"/>
        <v>0</v>
      </c>
    </row>
    <row r="191" spans="1:20" ht="15" customHeight="1" x14ac:dyDescent="0.2">
      <c r="A191" s="24"/>
      <c r="B191" s="24"/>
      <c r="C191" s="46"/>
      <c r="D191" s="24"/>
      <c r="E191" s="24"/>
      <c r="F191" s="24"/>
      <c r="G191" s="24"/>
      <c r="H191" s="24"/>
      <c r="I191" s="46"/>
      <c r="J191" s="46"/>
      <c r="K191" s="46"/>
      <c r="L191" s="25"/>
      <c r="M191" s="25"/>
      <c r="N191" s="24"/>
      <c r="R191" s="20">
        <f t="shared" si="15"/>
        <v>0</v>
      </c>
      <c r="S191" s="20">
        <f t="shared" si="15"/>
        <v>0</v>
      </c>
      <c r="T191" s="20">
        <f t="shared" si="15"/>
        <v>0</v>
      </c>
    </row>
    <row r="192" spans="1:20" ht="15" customHeight="1" x14ac:dyDescent="0.2">
      <c r="A192" s="24"/>
      <c r="B192" s="24"/>
      <c r="C192" s="46"/>
      <c r="D192" s="24"/>
      <c r="E192" s="24"/>
      <c r="F192" s="24"/>
      <c r="G192" s="24"/>
      <c r="H192" s="24"/>
      <c r="I192" s="46"/>
      <c r="J192" s="46"/>
      <c r="K192" s="46"/>
      <c r="L192" s="25"/>
      <c r="M192" s="25"/>
      <c r="N192" s="24"/>
      <c r="R192" s="20">
        <f t="shared" si="15"/>
        <v>0</v>
      </c>
      <c r="S192" s="20">
        <f t="shared" si="15"/>
        <v>0</v>
      </c>
      <c r="T192" s="20">
        <f t="shared" si="15"/>
        <v>0</v>
      </c>
    </row>
    <row r="193" spans="1:20" ht="15" customHeight="1" x14ac:dyDescent="0.2">
      <c r="A193" s="24"/>
      <c r="B193" s="24"/>
      <c r="C193" s="46"/>
      <c r="D193" s="24"/>
      <c r="E193" s="24"/>
      <c r="F193" s="24"/>
      <c r="G193" s="24"/>
      <c r="H193" s="24"/>
      <c r="I193" s="46"/>
      <c r="J193" s="46"/>
      <c r="K193" s="46"/>
      <c r="L193" s="25"/>
      <c r="M193" s="25"/>
      <c r="N193" s="24"/>
      <c r="R193" s="20">
        <f t="shared" si="15"/>
        <v>0</v>
      </c>
      <c r="S193" s="20">
        <f t="shared" si="15"/>
        <v>0</v>
      </c>
      <c r="T193" s="20">
        <f t="shared" si="15"/>
        <v>0</v>
      </c>
    </row>
    <row r="194" spans="1:20" ht="15" customHeight="1" x14ac:dyDescent="0.2">
      <c r="A194" s="24"/>
      <c r="B194" s="24"/>
      <c r="C194" s="46"/>
      <c r="D194" s="24"/>
      <c r="E194" s="24"/>
      <c r="F194" s="24"/>
      <c r="G194" s="24"/>
      <c r="H194" s="24"/>
      <c r="I194" s="46"/>
      <c r="J194" s="46"/>
      <c r="K194" s="46"/>
      <c r="L194" s="25"/>
      <c r="M194" s="25"/>
      <c r="N194" s="24"/>
      <c r="R194" s="20">
        <f t="shared" si="15"/>
        <v>0</v>
      </c>
      <c r="S194" s="20">
        <f t="shared" si="15"/>
        <v>0</v>
      </c>
      <c r="T194" s="20">
        <f t="shared" si="15"/>
        <v>0</v>
      </c>
    </row>
    <row r="195" spans="1:20" ht="15" customHeight="1" x14ac:dyDescent="0.2">
      <c r="A195" s="24"/>
      <c r="B195" s="24"/>
      <c r="C195" s="46"/>
      <c r="D195" s="24"/>
      <c r="E195" s="24"/>
      <c r="F195" s="24"/>
      <c r="G195" s="24"/>
      <c r="H195" s="24"/>
      <c r="I195" s="46"/>
      <c r="J195" s="46"/>
      <c r="K195" s="46"/>
      <c r="L195" s="25"/>
      <c r="M195" s="25"/>
      <c r="N195" s="24"/>
      <c r="R195" s="20">
        <f t="shared" si="15"/>
        <v>0</v>
      </c>
      <c r="S195" s="20">
        <f t="shared" si="15"/>
        <v>0</v>
      </c>
      <c r="T195" s="20">
        <f t="shared" si="15"/>
        <v>0</v>
      </c>
    </row>
    <row r="196" spans="1:20" ht="15" customHeight="1" x14ac:dyDescent="0.2">
      <c r="A196" s="24"/>
      <c r="B196" s="24"/>
      <c r="C196" s="46"/>
      <c r="D196" s="24"/>
      <c r="E196" s="24"/>
      <c r="F196" s="24"/>
      <c r="G196" s="24"/>
      <c r="H196" s="24"/>
      <c r="I196" s="46"/>
      <c r="J196" s="46"/>
      <c r="K196" s="46"/>
      <c r="L196" s="25"/>
      <c r="M196" s="25"/>
      <c r="N196" s="24"/>
      <c r="R196" s="20">
        <f t="shared" si="15"/>
        <v>0</v>
      </c>
      <c r="S196" s="20">
        <f t="shared" si="15"/>
        <v>0</v>
      </c>
      <c r="T196" s="20">
        <f t="shared" si="15"/>
        <v>0</v>
      </c>
    </row>
    <row r="197" spans="1:20" ht="15" customHeight="1" x14ac:dyDescent="0.2">
      <c r="A197" s="24"/>
      <c r="B197" s="24"/>
      <c r="C197" s="46"/>
      <c r="D197" s="24"/>
      <c r="E197" s="24"/>
      <c r="F197" s="24"/>
      <c r="G197" s="24"/>
      <c r="H197" s="24"/>
      <c r="I197" s="46"/>
      <c r="J197" s="46"/>
      <c r="K197" s="46"/>
      <c r="L197" s="25"/>
      <c r="M197" s="25"/>
      <c r="N197" s="24"/>
      <c r="R197" s="20">
        <f t="shared" si="15"/>
        <v>0</v>
      </c>
      <c r="S197" s="20">
        <f t="shared" si="15"/>
        <v>0</v>
      </c>
      <c r="T197" s="20">
        <f t="shared" si="15"/>
        <v>0</v>
      </c>
    </row>
    <row r="198" spans="1:20" ht="15" customHeight="1" x14ac:dyDescent="0.2">
      <c r="A198" s="24"/>
      <c r="B198" s="24"/>
      <c r="C198" s="46"/>
      <c r="D198" s="24"/>
      <c r="E198" s="24"/>
      <c r="F198" s="24"/>
      <c r="G198" s="24"/>
      <c r="H198" s="24"/>
      <c r="I198" s="46"/>
      <c r="J198" s="46"/>
      <c r="K198" s="46"/>
      <c r="L198" s="25"/>
      <c r="M198" s="25"/>
      <c r="N198" s="24"/>
      <c r="R198" s="20">
        <f t="shared" si="15"/>
        <v>0</v>
      </c>
      <c r="S198" s="20">
        <f t="shared" si="15"/>
        <v>0</v>
      </c>
      <c r="T198" s="20">
        <f t="shared" si="15"/>
        <v>0</v>
      </c>
    </row>
    <row r="199" spans="1:20" ht="15" customHeight="1" x14ac:dyDescent="0.2">
      <c r="A199" s="24"/>
      <c r="B199" s="24"/>
      <c r="C199" s="46"/>
      <c r="D199" s="24"/>
      <c r="E199" s="24"/>
      <c r="F199" s="24"/>
      <c r="G199" s="24"/>
      <c r="H199" s="24"/>
      <c r="I199" s="46"/>
      <c r="J199" s="46"/>
      <c r="K199" s="46"/>
      <c r="L199" s="25"/>
      <c r="M199" s="25"/>
      <c r="N199" s="24"/>
      <c r="R199" s="20">
        <f t="shared" si="15"/>
        <v>0</v>
      </c>
      <c r="S199" s="20">
        <f t="shared" si="15"/>
        <v>0</v>
      </c>
      <c r="T199" s="20">
        <f t="shared" si="15"/>
        <v>0</v>
      </c>
    </row>
    <row r="200" spans="1:20" ht="15" customHeight="1" x14ac:dyDescent="0.2">
      <c r="A200" s="24"/>
      <c r="B200" s="24"/>
      <c r="C200" s="46"/>
      <c r="D200" s="24"/>
      <c r="E200" s="24"/>
      <c r="F200" s="24"/>
      <c r="G200" s="24"/>
      <c r="H200" s="24"/>
      <c r="I200" s="46"/>
      <c r="J200" s="46"/>
      <c r="K200" s="46"/>
      <c r="L200" s="25"/>
      <c r="M200" s="25"/>
      <c r="N200" s="24"/>
      <c r="R200" s="20">
        <f t="shared" si="15"/>
        <v>0</v>
      </c>
      <c r="S200" s="20">
        <f t="shared" si="15"/>
        <v>0</v>
      </c>
      <c r="T200" s="20">
        <f t="shared" si="15"/>
        <v>0</v>
      </c>
    </row>
    <row r="201" spans="1:20" ht="15" customHeight="1" x14ac:dyDescent="0.2">
      <c r="A201" s="24"/>
      <c r="B201" s="24"/>
      <c r="C201" s="46"/>
      <c r="D201" s="24"/>
      <c r="E201" s="24"/>
      <c r="F201" s="24"/>
      <c r="G201" s="24"/>
      <c r="H201" s="24"/>
      <c r="I201" s="46"/>
      <c r="J201" s="46"/>
      <c r="K201" s="46"/>
      <c r="L201" s="25"/>
      <c r="M201" s="25"/>
      <c r="N201" s="24"/>
      <c r="R201" s="20">
        <f t="shared" si="15"/>
        <v>0</v>
      </c>
      <c r="S201" s="20">
        <f t="shared" si="15"/>
        <v>0</v>
      </c>
      <c r="T201" s="20">
        <f t="shared" si="15"/>
        <v>0</v>
      </c>
    </row>
    <row r="202" spans="1:20" ht="15" customHeight="1" x14ac:dyDescent="0.2">
      <c r="A202" s="24"/>
      <c r="B202" s="24"/>
      <c r="C202" s="46"/>
      <c r="D202" s="24"/>
      <c r="E202" s="24"/>
      <c r="F202" s="24"/>
      <c r="G202" s="24"/>
      <c r="H202" s="24"/>
      <c r="I202" s="46"/>
      <c r="J202" s="46"/>
      <c r="K202" s="46"/>
      <c r="L202" s="25"/>
      <c r="M202" s="25"/>
      <c r="N202" s="24"/>
      <c r="R202" s="20">
        <f t="shared" si="15"/>
        <v>0</v>
      </c>
      <c r="S202" s="20">
        <f t="shared" si="15"/>
        <v>0</v>
      </c>
      <c r="T202" s="20">
        <f t="shared" si="15"/>
        <v>0</v>
      </c>
    </row>
    <row r="203" spans="1:20" ht="15" customHeight="1" x14ac:dyDescent="0.2">
      <c r="A203" s="24"/>
      <c r="B203" s="24"/>
      <c r="C203" s="46"/>
      <c r="D203" s="24"/>
      <c r="E203" s="24"/>
      <c r="F203" s="24"/>
      <c r="G203" s="24"/>
      <c r="H203" s="24"/>
      <c r="I203" s="46"/>
      <c r="J203" s="46"/>
      <c r="K203" s="46"/>
      <c r="L203" s="25"/>
      <c r="M203" s="25"/>
      <c r="N203" s="24"/>
      <c r="R203" s="20">
        <f t="shared" si="15"/>
        <v>0</v>
      </c>
      <c r="S203" s="20">
        <f t="shared" si="15"/>
        <v>0</v>
      </c>
      <c r="T203" s="20">
        <f t="shared" si="15"/>
        <v>0</v>
      </c>
    </row>
    <row r="204" spans="1:20" ht="15" customHeight="1" x14ac:dyDescent="0.2">
      <c r="A204" s="24"/>
      <c r="B204" s="24"/>
      <c r="C204" s="46"/>
      <c r="D204" s="24"/>
      <c r="E204" s="24"/>
      <c r="F204" s="24"/>
      <c r="G204" s="24"/>
      <c r="H204" s="24"/>
      <c r="I204" s="46"/>
      <c r="J204" s="46"/>
      <c r="K204" s="46"/>
      <c r="L204" s="25"/>
      <c r="M204" s="25"/>
      <c r="N204" s="24"/>
      <c r="R204" s="20">
        <f t="shared" si="15"/>
        <v>0</v>
      </c>
      <c r="S204" s="20">
        <f t="shared" si="15"/>
        <v>0</v>
      </c>
      <c r="T204" s="20">
        <f t="shared" si="15"/>
        <v>0</v>
      </c>
    </row>
    <row r="205" spans="1:20" ht="15" customHeight="1" x14ac:dyDescent="0.2">
      <c r="A205" s="24"/>
      <c r="B205" s="24"/>
      <c r="C205" s="46"/>
      <c r="D205" s="24"/>
      <c r="E205" s="24"/>
      <c r="F205" s="24"/>
      <c r="G205" s="24"/>
      <c r="H205" s="24"/>
      <c r="I205" s="46"/>
      <c r="J205" s="46"/>
      <c r="K205" s="46"/>
      <c r="L205" s="25"/>
      <c r="M205" s="25"/>
      <c r="N205" s="24"/>
      <c r="R205" s="20">
        <f t="shared" si="15"/>
        <v>0</v>
      </c>
      <c r="S205" s="20">
        <f t="shared" si="15"/>
        <v>0</v>
      </c>
      <c r="T205" s="20">
        <f t="shared" si="15"/>
        <v>0</v>
      </c>
    </row>
    <row r="206" spans="1:20" ht="15" customHeight="1" x14ac:dyDescent="0.2">
      <c r="A206" s="24"/>
      <c r="B206" s="24"/>
      <c r="C206" s="46"/>
      <c r="D206" s="24"/>
      <c r="E206" s="24"/>
      <c r="F206" s="24"/>
      <c r="G206" s="24"/>
      <c r="H206" s="24"/>
      <c r="I206" s="46"/>
      <c r="J206" s="46"/>
      <c r="K206" s="46"/>
      <c r="L206" s="25"/>
      <c r="M206" s="25"/>
      <c r="N206" s="24"/>
      <c r="R206" s="20">
        <f t="shared" si="15"/>
        <v>0</v>
      </c>
      <c r="S206" s="20">
        <f t="shared" si="15"/>
        <v>0</v>
      </c>
      <c r="T206" s="20">
        <f t="shared" si="15"/>
        <v>0</v>
      </c>
    </row>
    <row r="207" spans="1:20" ht="15" customHeight="1" x14ac:dyDescent="0.2">
      <c r="A207" s="24"/>
      <c r="B207" s="24"/>
      <c r="C207" s="46"/>
      <c r="D207" s="24"/>
      <c r="E207" s="24"/>
      <c r="F207" s="24"/>
      <c r="G207" s="24"/>
      <c r="H207" s="24"/>
      <c r="I207" s="46"/>
      <c r="J207" s="46"/>
      <c r="K207" s="46"/>
      <c r="L207" s="25"/>
      <c r="M207" s="25"/>
      <c r="N207" s="24"/>
      <c r="R207" s="20">
        <f t="shared" si="15"/>
        <v>0</v>
      </c>
      <c r="S207" s="20">
        <f t="shared" si="15"/>
        <v>0</v>
      </c>
      <c r="T207" s="20">
        <f t="shared" si="15"/>
        <v>0</v>
      </c>
    </row>
    <row r="208" spans="1:20" ht="15" customHeight="1" x14ac:dyDescent="0.2">
      <c r="A208" s="24"/>
      <c r="B208" s="24"/>
      <c r="C208" s="46"/>
      <c r="D208" s="24"/>
      <c r="E208" s="24"/>
      <c r="F208" s="24"/>
      <c r="G208" s="24"/>
      <c r="H208" s="24"/>
      <c r="I208" s="46"/>
      <c r="J208" s="46"/>
      <c r="K208" s="46"/>
      <c r="L208" s="25"/>
      <c r="M208" s="25"/>
      <c r="N208" s="24"/>
      <c r="R208" s="20">
        <f t="shared" si="15"/>
        <v>0</v>
      </c>
      <c r="S208" s="20">
        <f t="shared" si="15"/>
        <v>0</v>
      </c>
      <c r="T208" s="20">
        <f t="shared" si="15"/>
        <v>0</v>
      </c>
    </row>
    <row r="209" spans="1:20" ht="15" customHeight="1" x14ac:dyDescent="0.2">
      <c r="A209" s="24"/>
      <c r="B209" s="24"/>
      <c r="C209" s="46"/>
      <c r="D209" s="24"/>
      <c r="E209" s="24"/>
      <c r="F209" s="24"/>
      <c r="G209" s="24"/>
      <c r="H209" s="24"/>
      <c r="I209" s="46"/>
      <c r="J209" s="46"/>
      <c r="K209" s="46"/>
      <c r="L209" s="25"/>
      <c r="M209" s="25"/>
      <c r="N209" s="24"/>
      <c r="R209" s="20">
        <f t="shared" si="15"/>
        <v>0</v>
      </c>
      <c r="S209" s="20">
        <f t="shared" si="15"/>
        <v>0</v>
      </c>
      <c r="T209" s="20">
        <f t="shared" si="15"/>
        <v>0</v>
      </c>
    </row>
    <row r="210" spans="1:20" ht="15" customHeight="1" x14ac:dyDescent="0.2">
      <c r="A210" s="24"/>
      <c r="B210" s="24"/>
      <c r="C210" s="46"/>
      <c r="D210" s="24"/>
      <c r="E210" s="24"/>
      <c r="F210" s="24"/>
      <c r="G210" s="24"/>
      <c r="H210" s="24"/>
      <c r="I210" s="46"/>
      <c r="J210" s="46"/>
      <c r="K210" s="46"/>
      <c r="L210" s="25"/>
      <c r="M210" s="25"/>
      <c r="N210" s="24"/>
      <c r="R210" s="20">
        <f t="shared" si="15"/>
        <v>0</v>
      </c>
      <c r="S210" s="20">
        <f t="shared" si="15"/>
        <v>0</v>
      </c>
      <c r="T210" s="20">
        <f t="shared" si="15"/>
        <v>0</v>
      </c>
    </row>
    <row r="211" spans="1:20" ht="15" customHeight="1" x14ac:dyDescent="0.2">
      <c r="A211" s="24"/>
      <c r="B211" s="24"/>
      <c r="C211" s="46"/>
      <c r="D211" s="24"/>
      <c r="E211" s="24"/>
      <c r="F211" s="24"/>
      <c r="G211" s="24"/>
      <c r="H211" s="24"/>
      <c r="I211" s="46"/>
      <c r="J211" s="46"/>
      <c r="K211" s="46"/>
      <c r="L211" s="25"/>
      <c r="M211" s="25"/>
      <c r="N211" s="24"/>
      <c r="R211" s="20">
        <f t="shared" si="15"/>
        <v>0</v>
      </c>
      <c r="S211" s="20">
        <f t="shared" si="15"/>
        <v>0</v>
      </c>
      <c r="T211" s="20">
        <f t="shared" si="15"/>
        <v>0</v>
      </c>
    </row>
    <row r="212" spans="1:20" ht="15" customHeight="1" x14ac:dyDescent="0.2">
      <c r="A212" s="24"/>
      <c r="B212" s="24"/>
      <c r="C212" s="46"/>
      <c r="D212" s="24"/>
      <c r="E212" s="24"/>
      <c r="F212" s="24"/>
      <c r="G212" s="24"/>
      <c r="H212" s="24"/>
      <c r="I212" s="46"/>
      <c r="J212" s="46"/>
      <c r="K212" s="46"/>
      <c r="L212" s="25"/>
      <c r="M212" s="25"/>
      <c r="N212" s="24"/>
      <c r="R212" s="20">
        <f t="shared" si="15"/>
        <v>0</v>
      </c>
      <c r="S212" s="20">
        <f t="shared" si="15"/>
        <v>0</v>
      </c>
      <c r="T212" s="20">
        <f t="shared" si="15"/>
        <v>0</v>
      </c>
    </row>
    <row r="213" spans="1:20" ht="15" customHeight="1" x14ac:dyDescent="0.2">
      <c r="A213" s="24"/>
      <c r="B213" s="24"/>
      <c r="C213" s="46"/>
      <c r="D213" s="24"/>
      <c r="E213" s="24"/>
      <c r="F213" s="24"/>
      <c r="G213" s="24"/>
      <c r="H213" s="24"/>
      <c r="I213" s="46"/>
      <c r="J213" s="46"/>
      <c r="K213" s="46"/>
      <c r="L213" s="25"/>
      <c r="M213" s="25"/>
      <c r="N213" s="24"/>
      <c r="R213" s="20">
        <f t="shared" si="15"/>
        <v>0</v>
      </c>
      <c r="S213" s="20">
        <f t="shared" si="15"/>
        <v>0</v>
      </c>
      <c r="T213" s="20">
        <f t="shared" si="15"/>
        <v>0</v>
      </c>
    </row>
    <row r="214" spans="1:20" ht="15" customHeight="1" x14ac:dyDescent="0.2">
      <c r="A214" s="24"/>
      <c r="B214" s="24"/>
      <c r="C214" s="46"/>
      <c r="D214" s="24"/>
      <c r="E214" s="24"/>
      <c r="F214" s="24"/>
      <c r="G214" s="24"/>
      <c r="H214" s="24"/>
      <c r="I214" s="46"/>
      <c r="J214" s="46"/>
      <c r="K214" s="46"/>
      <c r="L214" s="25"/>
      <c r="M214" s="25"/>
      <c r="N214" s="24"/>
      <c r="R214" s="20">
        <f t="shared" si="15"/>
        <v>0</v>
      </c>
      <c r="S214" s="20">
        <f t="shared" si="15"/>
        <v>0</v>
      </c>
      <c r="T214" s="20">
        <f t="shared" si="15"/>
        <v>0</v>
      </c>
    </row>
    <row r="215" spans="1:20" ht="15" customHeight="1" x14ac:dyDescent="0.2">
      <c r="A215" s="24"/>
      <c r="B215" s="24"/>
      <c r="C215" s="46"/>
      <c r="D215" s="24"/>
      <c r="E215" s="24"/>
      <c r="F215" s="24"/>
      <c r="G215" s="24"/>
      <c r="H215" s="24"/>
      <c r="I215" s="46"/>
      <c r="J215" s="46"/>
      <c r="K215" s="46"/>
      <c r="L215" s="25"/>
      <c r="M215" s="25"/>
      <c r="N215" s="24"/>
      <c r="R215" s="20">
        <f t="shared" si="15"/>
        <v>0</v>
      </c>
      <c r="S215" s="20">
        <f t="shared" si="15"/>
        <v>0</v>
      </c>
      <c r="T215" s="20">
        <f t="shared" si="15"/>
        <v>0</v>
      </c>
    </row>
    <row r="216" spans="1:20" ht="15" customHeight="1" x14ac:dyDescent="0.2">
      <c r="A216" s="24"/>
      <c r="B216" s="24"/>
      <c r="C216" s="46"/>
      <c r="D216" s="24"/>
      <c r="E216" s="24"/>
      <c r="F216" s="24"/>
      <c r="G216" s="24"/>
      <c r="H216" s="24"/>
      <c r="I216" s="46"/>
      <c r="J216" s="46"/>
      <c r="K216" s="46"/>
      <c r="L216" s="25"/>
      <c r="M216" s="25"/>
      <c r="N216" s="24"/>
      <c r="R216" s="20">
        <f t="shared" si="15"/>
        <v>0</v>
      </c>
      <c r="S216" s="20">
        <f t="shared" si="15"/>
        <v>0</v>
      </c>
      <c r="T216" s="20">
        <f t="shared" si="15"/>
        <v>0</v>
      </c>
    </row>
    <row r="217" spans="1:20" ht="15" customHeight="1" x14ac:dyDescent="0.2">
      <c r="A217" s="24"/>
      <c r="B217" s="24"/>
      <c r="C217" s="46"/>
      <c r="D217" s="24"/>
      <c r="E217" s="24"/>
      <c r="F217" s="24"/>
      <c r="G217" s="24"/>
      <c r="H217" s="24"/>
      <c r="I217" s="46"/>
      <c r="J217" s="46"/>
      <c r="K217" s="46"/>
      <c r="L217" s="25"/>
      <c r="M217" s="25"/>
      <c r="N217" s="24"/>
      <c r="R217" s="20">
        <f t="shared" si="15"/>
        <v>0</v>
      </c>
      <c r="S217" s="20">
        <f t="shared" si="15"/>
        <v>0</v>
      </c>
      <c r="T217" s="20">
        <f t="shared" si="15"/>
        <v>0</v>
      </c>
    </row>
    <row r="218" spans="1:20" ht="15" customHeight="1" x14ac:dyDescent="0.2">
      <c r="A218" s="24"/>
      <c r="B218" s="24"/>
      <c r="C218" s="46"/>
      <c r="D218" s="24"/>
      <c r="E218" s="24"/>
      <c r="F218" s="24"/>
      <c r="G218" s="24"/>
      <c r="H218" s="24"/>
      <c r="I218" s="46"/>
      <c r="J218" s="46"/>
      <c r="K218" s="46"/>
      <c r="L218" s="25"/>
      <c r="M218" s="25"/>
      <c r="N218" s="24"/>
      <c r="R218" s="20">
        <f t="shared" si="15"/>
        <v>0</v>
      </c>
      <c r="S218" s="20">
        <f t="shared" si="15"/>
        <v>0</v>
      </c>
      <c r="T218" s="20">
        <f t="shared" si="15"/>
        <v>0</v>
      </c>
    </row>
    <row r="219" spans="1:20" ht="15" customHeight="1" x14ac:dyDescent="0.2">
      <c r="A219" s="24"/>
      <c r="B219" s="24"/>
      <c r="C219" s="46"/>
      <c r="D219" s="24"/>
      <c r="E219" s="24"/>
      <c r="F219" s="24"/>
      <c r="G219" s="24"/>
      <c r="H219" s="24"/>
      <c r="I219" s="46"/>
      <c r="J219" s="46"/>
      <c r="K219" s="46"/>
      <c r="L219" s="25"/>
      <c r="M219" s="25"/>
      <c r="N219" s="24"/>
      <c r="R219" s="20">
        <f t="shared" si="15"/>
        <v>0</v>
      </c>
      <c r="S219" s="20">
        <f t="shared" si="15"/>
        <v>0</v>
      </c>
      <c r="T219" s="20">
        <f t="shared" si="15"/>
        <v>0</v>
      </c>
    </row>
    <row r="220" spans="1:20" ht="15" customHeight="1" x14ac:dyDescent="0.2">
      <c r="A220" s="24"/>
      <c r="B220" s="24"/>
      <c r="C220" s="46"/>
      <c r="D220" s="24"/>
      <c r="E220" s="24"/>
      <c r="F220" s="24"/>
      <c r="G220" s="24"/>
      <c r="H220" s="24"/>
      <c r="I220" s="46"/>
      <c r="J220" s="46"/>
      <c r="K220" s="46"/>
      <c r="L220" s="25"/>
      <c r="M220" s="25"/>
      <c r="N220" s="24"/>
      <c r="R220" s="20">
        <f t="shared" si="15"/>
        <v>0</v>
      </c>
      <c r="S220" s="20">
        <f t="shared" si="15"/>
        <v>0</v>
      </c>
      <c r="T220" s="20">
        <f t="shared" si="15"/>
        <v>0</v>
      </c>
    </row>
    <row r="221" spans="1:20" ht="15" customHeight="1" x14ac:dyDescent="0.2">
      <c r="A221" s="24"/>
      <c r="B221" s="24"/>
      <c r="C221" s="46"/>
      <c r="D221" s="24"/>
      <c r="E221" s="24"/>
      <c r="F221" s="24"/>
      <c r="G221" s="24"/>
      <c r="H221" s="24"/>
      <c r="I221" s="46"/>
      <c r="J221" s="46"/>
      <c r="K221" s="46"/>
      <c r="L221" s="25"/>
      <c r="M221" s="25"/>
      <c r="N221" s="24"/>
      <c r="R221" s="20">
        <f t="shared" si="15"/>
        <v>0</v>
      </c>
      <c r="S221" s="20">
        <f t="shared" si="15"/>
        <v>0</v>
      </c>
      <c r="T221" s="20">
        <f t="shared" si="15"/>
        <v>0</v>
      </c>
    </row>
    <row r="222" spans="1:20" ht="15" customHeight="1" x14ac:dyDescent="0.2">
      <c r="A222" s="24"/>
      <c r="B222" s="24"/>
      <c r="C222" s="46"/>
      <c r="D222" s="24"/>
      <c r="E222" s="24"/>
      <c r="F222" s="24"/>
      <c r="G222" s="24"/>
      <c r="H222" s="24"/>
      <c r="I222" s="46"/>
      <c r="J222" s="46"/>
      <c r="K222" s="46"/>
      <c r="L222" s="25"/>
      <c r="M222" s="25"/>
      <c r="N222" s="24"/>
      <c r="R222" s="20">
        <f t="shared" si="15"/>
        <v>0</v>
      </c>
      <c r="S222" s="20">
        <f t="shared" si="15"/>
        <v>0</v>
      </c>
      <c r="T222" s="20">
        <f t="shared" si="15"/>
        <v>0</v>
      </c>
    </row>
    <row r="223" spans="1:20" ht="15" customHeight="1" x14ac:dyDescent="0.2">
      <c r="A223" s="24"/>
      <c r="B223" s="24"/>
      <c r="C223" s="46"/>
      <c r="D223" s="24"/>
      <c r="E223" s="24"/>
      <c r="F223" s="24"/>
      <c r="G223" s="24"/>
      <c r="H223" s="24"/>
      <c r="I223" s="46"/>
      <c r="J223" s="46"/>
      <c r="K223" s="46"/>
      <c r="L223" s="25"/>
      <c r="M223" s="25"/>
      <c r="N223" s="24"/>
      <c r="R223" s="20">
        <f t="shared" si="15"/>
        <v>0</v>
      </c>
      <c r="S223" s="20">
        <f t="shared" si="15"/>
        <v>0</v>
      </c>
      <c r="T223" s="20">
        <f t="shared" si="15"/>
        <v>0</v>
      </c>
    </row>
    <row r="224" spans="1:20" ht="15" customHeight="1" x14ac:dyDescent="0.2">
      <c r="A224" s="24"/>
      <c r="B224" s="24"/>
      <c r="C224" s="46"/>
      <c r="D224" s="24"/>
      <c r="E224" s="24"/>
      <c r="F224" s="24"/>
      <c r="G224" s="24"/>
      <c r="H224" s="24"/>
      <c r="I224" s="46"/>
      <c r="J224" s="46"/>
      <c r="K224" s="46"/>
      <c r="L224" s="25"/>
      <c r="M224" s="25"/>
      <c r="N224" s="24"/>
      <c r="R224" s="20">
        <f t="shared" si="15"/>
        <v>0</v>
      </c>
      <c r="S224" s="20">
        <f t="shared" si="15"/>
        <v>0</v>
      </c>
      <c r="T224" s="20">
        <f t="shared" si="15"/>
        <v>0</v>
      </c>
    </row>
    <row r="225" spans="1:20" ht="15" customHeight="1" x14ac:dyDescent="0.2">
      <c r="A225" s="24"/>
      <c r="B225" s="24"/>
      <c r="C225" s="46"/>
      <c r="D225" s="24"/>
      <c r="E225" s="24"/>
      <c r="F225" s="24"/>
      <c r="G225" s="24"/>
      <c r="H225" s="24"/>
      <c r="I225" s="46"/>
      <c r="J225" s="46"/>
      <c r="K225" s="46"/>
      <c r="L225" s="25"/>
      <c r="M225" s="25"/>
      <c r="N225" s="24"/>
      <c r="R225" s="20">
        <f t="shared" si="15"/>
        <v>0</v>
      </c>
      <c r="S225" s="20">
        <f t="shared" si="15"/>
        <v>0</v>
      </c>
      <c r="T225" s="20">
        <f t="shared" si="15"/>
        <v>0</v>
      </c>
    </row>
    <row r="226" spans="1:20" ht="15" customHeight="1" x14ac:dyDescent="0.2">
      <c r="A226" s="24"/>
      <c r="B226" s="24"/>
      <c r="C226" s="46"/>
      <c r="D226" s="24"/>
      <c r="E226" s="24"/>
      <c r="F226" s="24"/>
      <c r="G226" s="24"/>
      <c r="H226" s="24"/>
      <c r="I226" s="46"/>
      <c r="J226" s="46"/>
      <c r="K226" s="46"/>
      <c r="L226" s="25"/>
      <c r="M226" s="25"/>
      <c r="N226" s="24"/>
      <c r="R226" s="20">
        <f t="shared" si="15"/>
        <v>0</v>
      </c>
      <c r="S226" s="20">
        <f t="shared" si="15"/>
        <v>0</v>
      </c>
      <c r="T226" s="20">
        <f t="shared" si="15"/>
        <v>0</v>
      </c>
    </row>
    <row r="227" spans="1:20" ht="15" customHeight="1" x14ac:dyDescent="0.2">
      <c r="A227" s="24"/>
      <c r="B227" s="24"/>
      <c r="C227" s="46"/>
      <c r="D227" s="24"/>
      <c r="E227" s="24"/>
      <c r="F227" s="24"/>
      <c r="G227" s="24"/>
      <c r="H227" s="24"/>
      <c r="I227" s="46"/>
      <c r="J227" s="46"/>
      <c r="K227" s="46"/>
      <c r="L227" s="25"/>
      <c r="M227" s="25"/>
      <c r="N227" s="24"/>
      <c r="R227" s="20">
        <f t="shared" si="15"/>
        <v>0</v>
      </c>
      <c r="S227" s="20">
        <f t="shared" si="15"/>
        <v>0</v>
      </c>
      <c r="T227" s="20">
        <f t="shared" si="15"/>
        <v>0</v>
      </c>
    </row>
    <row r="228" spans="1:20" ht="15" customHeight="1" x14ac:dyDescent="0.2">
      <c r="A228" s="24"/>
      <c r="B228" s="24"/>
      <c r="C228" s="46"/>
      <c r="D228" s="24"/>
      <c r="E228" s="24"/>
      <c r="F228" s="24"/>
      <c r="G228" s="24"/>
      <c r="H228" s="24"/>
      <c r="I228" s="46"/>
      <c r="J228" s="46"/>
      <c r="K228" s="46"/>
      <c r="L228" s="25"/>
      <c r="M228" s="25"/>
      <c r="N228" s="24"/>
      <c r="R228" s="20">
        <f t="shared" si="15"/>
        <v>0</v>
      </c>
      <c r="S228" s="20">
        <f t="shared" si="15"/>
        <v>0</v>
      </c>
      <c r="T228" s="20">
        <f t="shared" si="15"/>
        <v>0</v>
      </c>
    </row>
    <row r="229" spans="1:20" ht="15" customHeight="1" x14ac:dyDescent="0.2">
      <c r="A229" s="24"/>
      <c r="B229" s="24"/>
      <c r="C229" s="46"/>
      <c r="D229" s="24"/>
      <c r="E229" s="24"/>
      <c r="F229" s="24"/>
      <c r="G229" s="24"/>
      <c r="H229" s="24"/>
      <c r="I229" s="46"/>
      <c r="J229" s="46"/>
      <c r="K229" s="46"/>
      <c r="L229" s="25"/>
      <c r="M229" s="25"/>
      <c r="N229" s="24"/>
      <c r="R229" s="20">
        <f t="shared" si="15"/>
        <v>0</v>
      </c>
      <c r="S229" s="20">
        <f t="shared" si="15"/>
        <v>0</v>
      </c>
      <c r="T229" s="20">
        <f t="shared" si="15"/>
        <v>0</v>
      </c>
    </row>
    <row r="230" spans="1:20" ht="15" customHeight="1" x14ac:dyDescent="0.2">
      <c r="A230" s="24"/>
      <c r="B230" s="24"/>
      <c r="C230" s="46"/>
      <c r="D230" s="24"/>
      <c r="E230" s="24"/>
      <c r="F230" s="24"/>
      <c r="G230" s="24"/>
      <c r="H230" s="24"/>
      <c r="I230" s="46"/>
      <c r="J230" s="46"/>
      <c r="K230" s="46"/>
      <c r="L230" s="25"/>
      <c r="M230" s="25"/>
      <c r="N230" s="24"/>
      <c r="R230" s="20">
        <f t="shared" si="15"/>
        <v>0</v>
      </c>
      <c r="S230" s="20">
        <f t="shared" si="15"/>
        <v>0</v>
      </c>
      <c r="T230" s="20">
        <f t="shared" si="15"/>
        <v>0</v>
      </c>
    </row>
    <row r="231" spans="1:20" ht="15" customHeight="1" x14ac:dyDescent="0.2">
      <c r="A231" s="24"/>
      <c r="B231" s="24"/>
      <c r="C231" s="46"/>
      <c r="D231" s="24"/>
      <c r="E231" s="24"/>
      <c r="F231" s="24"/>
      <c r="G231" s="24"/>
      <c r="H231" s="24"/>
      <c r="I231" s="46"/>
      <c r="J231" s="46"/>
      <c r="K231" s="46"/>
      <c r="L231" s="25"/>
      <c r="M231" s="25"/>
      <c r="N231" s="24"/>
      <c r="R231" s="20">
        <f t="shared" si="15"/>
        <v>0</v>
      </c>
      <c r="S231" s="20">
        <f t="shared" si="15"/>
        <v>0</v>
      </c>
      <c r="T231" s="20">
        <f t="shared" si="15"/>
        <v>0</v>
      </c>
    </row>
    <row r="232" spans="1:20" ht="15" customHeight="1" x14ac:dyDescent="0.2">
      <c r="A232" s="24"/>
      <c r="B232" s="24"/>
      <c r="C232" s="46"/>
      <c r="D232" s="24"/>
      <c r="E232" s="24"/>
      <c r="F232" s="24"/>
      <c r="G232" s="24"/>
      <c r="H232" s="24"/>
      <c r="I232" s="46"/>
      <c r="J232" s="46"/>
      <c r="K232" s="46"/>
      <c r="L232" s="25"/>
      <c r="M232" s="25"/>
      <c r="N232" s="24"/>
      <c r="R232" s="20">
        <f t="shared" si="15"/>
        <v>0</v>
      </c>
      <c r="S232" s="20">
        <f t="shared" si="15"/>
        <v>0</v>
      </c>
      <c r="T232" s="20">
        <f t="shared" si="15"/>
        <v>0</v>
      </c>
    </row>
    <row r="233" spans="1:20" ht="15" customHeight="1" x14ac:dyDescent="0.2">
      <c r="A233" s="24"/>
      <c r="B233" s="24"/>
      <c r="C233" s="46"/>
      <c r="D233" s="24"/>
      <c r="E233" s="24"/>
      <c r="F233" s="24"/>
      <c r="G233" s="24"/>
      <c r="H233" s="24"/>
      <c r="I233" s="46"/>
      <c r="J233" s="46"/>
      <c r="K233" s="46"/>
      <c r="L233" s="25"/>
      <c r="M233" s="25"/>
      <c r="N233" s="24"/>
      <c r="R233" s="20">
        <f t="shared" si="15"/>
        <v>0</v>
      </c>
      <c r="S233" s="20">
        <f t="shared" si="15"/>
        <v>0</v>
      </c>
      <c r="T233" s="20">
        <f t="shared" si="15"/>
        <v>0</v>
      </c>
    </row>
    <row r="234" spans="1:20" ht="15" customHeight="1" x14ac:dyDescent="0.2">
      <c r="A234" s="24"/>
      <c r="B234" s="24"/>
      <c r="C234" s="46"/>
      <c r="D234" s="24"/>
      <c r="E234" s="24"/>
      <c r="F234" s="24"/>
      <c r="G234" s="24"/>
      <c r="H234" s="24"/>
      <c r="I234" s="46"/>
      <c r="J234" s="46"/>
      <c r="K234" s="46"/>
      <c r="L234" s="25"/>
      <c r="M234" s="25"/>
      <c r="N234" s="24"/>
      <c r="R234" s="20">
        <f t="shared" si="15"/>
        <v>0</v>
      </c>
      <c r="S234" s="20">
        <f t="shared" si="15"/>
        <v>0</v>
      </c>
      <c r="T234" s="20">
        <f t="shared" si="15"/>
        <v>0</v>
      </c>
    </row>
    <row r="235" spans="1:20" ht="15" customHeight="1" x14ac:dyDescent="0.2">
      <c r="A235" s="24"/>
      <c r="B235" s="24"/>
      <c r="C235" s="46"/>
      <c r="D235" s="24"/>
      <c r="E235" s="24"/>
      <c r="F235" s="24"/>
      <c r="G235" s="24"/>
      <c r="H235" s="24"/>
      <c r="I235" s="46"/>
      <c r="J235" s="46"/>
      <c r="K235" s="46"/>
      <c r="L235" s="25"/>
      <c r="M235" s="25"/>
      <c r="N235" s="24"/>
      <c r="R235" s="20">
        <f t="shared" si="15"/>
        <v>0</v>
      </c>
      <c r="S235" s="20">
        <f t="shared" si="15"/>
        <v>0</v>
      </c>
      <c r="T235" s="20">
        <f t="shared" si="15"/>
        <v>0</v>
      </c>
    </row>
    <row r="236" spans="1:20" ht="15" customHeight="1" x14ac:dyDescent="0.2">
      <c r="A236" s="24"/>
      <c r="B236" s="24"/>
      <c r="C236" s="46"/>
      <c r="D236" s="24"/>
      <c r="E236" s="24"/>
      <c r="F236" s="24"/>
      <c r="G236" s="24"/>
      <c r="H236" s="24"/>
      <c r="I236" s="46"/>
      <c r="J236" s="46"/>
      <c r="K236" s="46"/>
      <c r="L236" s="25"/>
      <c r="M236" s="25"/>
      <c r="N236" s="24"/>
      <c r="R236" s="20">
        <f t="shared" si="15"/>
        <v>0</v>
      </c>
      <c r="S236" s="20">
        <f t="shared" si="15"/>
        <v>0</v>
      </c>
      <c r="T236" s="20">
        <f t="shared" si="15"/>
        <v>0</v>
      </c>
    </row>
    <row r="237" spans="1:20" ht="15" customHeight="1" x14ac:dyDescent="0.2">
      <c r="A237" s="24"/>
      <c r="B237" s="24"/>
      <c r="C237" s="46"/>
      <c r="D237" s="24"/>
      <c r="E237" s="24"/>
      <c r="F237" s="24"/>
      <c r="G237" s="24"/>
      <c r="H237" s="24"/>
      <c r="I237" s="46"/>
      <c r="J237" s="46"/>
      <c r="K237" s="46"/>
      <c r="L237" s="25"/>
      <c r="M237" s="25"/>
      <c r="N237" s="24"/>
      <c r="R237" s="20">
        <f t="shared" si="15"/>
        <v>0</v>
      </c>
      <c r="S237" s="20">
        <f t="shared" si="15"/>
        <v>0</v>
      </c>
      <c r="T237" s="20">
        <f t="shared" si="15"/>
        <v>0</v>
      </c>
    </row>
    <row r="238" spans="1:20" ht="15" customHeight="1" x14ac:dyDescent="0.2">
      <c r="A238" s="24"/>
      <c r="B238" s="24"/>
      <c r="C238" s="46"/>
      <c r="D238" s="24"/>
      <c r="E238" s="24"/>
      <c r="F238" s="24"/>
      <c r="G238" s="24"/>
      <c r="H238" s="24"/>
      <c r="I238" s="46"/>
      <c r="J238" s="46"/>
      <c r="K238" s="46"/>
      <c r="L238" s="25"/>
      <c r="M238" s="25"/>
      <c r="N238" s="24"/>
      <c r="R238" s="20">
        <f t="shared" si="15"/>
        <v>0</v>
      </c>
      <c r="S238" s="20">
        <f t="shared" si="15"/>
        <v>0</v>
      </c>
      <c r="T238" s="20">
        <f t="shared" si="15"/>
        <v>0</v>
      </c>
    </row>
    <row r="239" spans="1:20" ht="15" customHeight="1" x14ac:dyDescent="0.2">
      <c r="A239" s="24"/>
      <c r="B239" s="24"/>
      <c r="C239" s="46"/>
      <c r="D239" s="24"/>
      <c r="E239" s="24"/>
      <c r="F239" s="24"/>
      <c r="G239" s="24"/>
      <c r="H239" s="24"/>
      <c r="I239" s="46"/>
      <c r="J239" s="46"/>
      <c r="K239" s="46"/>
      <c r="L239" s="25"/>
      <c r="M239" s="25"/>
      <c r="N239" s="24"/>
      <c r="R239" s="20">
        <f t="shared" si="15"/>
        <v>0</v>
      </c>
      <c r="S239" s="20">
        <f t="shared" si="15"/>
        <v>0</v>
      </c>
      <c r="T239" s="20">
        <f t="shared" si="15"/>
        <v>0</v>
      </c>
    </row>
    <row r="240" spans="1:20" ht="15" customHeight="1" x14ac:dyDescent="0.2">
      <c r="A240" s="24"/>
      <c r="B240" s="24"/>
      <c r="C240" s="46"/>
      <c r="D240" s="24"/>
      <c r="E240" s="24"/>
      <c r="F240" s="24"/>
      <c r="G240" s="24"/>
      <c r="H240" s="24"/>
      <c r="I240" s="46"/>
      <c r="J240" s="46"/>
      <c r="K240" s="46"/>
      <c r="L240" s="25"/>
      <c r="M240" s="25"/>
      <c r="N240" s="24"/>
      <c r="R240" s="20">
        <f t="shared" si="15"/>
        <v>0</v>
      </c>
      <c r="S240" s="20">
        <f t="shared" si="15"/>
        <v>0</v>
      </c>
      <c r="T240" s="20">
        <f t="shared" si="15"/>
        <v>0</v>
      </c>
    </row>
    <row r="241" spans="1:20" ht="15" customHeight="1" x14ac:dyDescent="0.2">
      <c r="A241" s="24"/>
      <c r="B241" s="24"/>
      <c r="C241" s="46"/>
      <c r="D241" s="24"/>
      <c r="E241" s="24"/>
      <c r="F241" s="24"/>
      <c r="G241" s="24"/>
      <c r="H241" s="24"/>
      <c r="I241" s="46"/>
      <c r="J241" s="46"/>
      <c r="K241" s="46"/>
      <c r="L241" s="25"/>
      <c r="M241" s="25"/>
      <c r="N241" s="24"/>
      <c r="R241" s="20">
        <f t="shared" si="15"/>
        <v>0</v>
      </c>
      <c r="S241" s="20">
        <f t="shared" si="15"/>
        <v>0</v>
      </c>
      <c r="T241" s="20">
        <f t="shared" si="15"/>
        <v>0</v>
      </c>
    </row>
    <row r="242" spans="1:20" ht="15" customHeight="1" x14ac:dyDescent="0.2">
      <c r="A242" s="24"/>
      <c r="B242" s="24"/>
      <c r="C242" s="46"/>
      <c r="D242" s="24"/>
      <c r="E242" s="24"/>
      <c r="F242" s="24"/>
      <c r="G242" s="24"/>
      <c r="H242" s="24"/>
      <c r="I242" s="46"/>
      <c r="J242" s="46"/>
      <c r="K242" s="46"/>
      <c r="L242" s="25"/>
      <c r="M242" s="25"/>
      <c r="N242" s="24"/>
      <c r="R242" s="20">
        <f t="shared" ref="R242:T287" si="16">IF(I242="X",1,0)</f>
        <v>0</v>
      </c>
      <c r="S242" s="20">
        <f t="shared" si="16"/>
        <v>0</v>
      </c>
      <c r="T242" s="20">
        <f t="shared" si="16"/>
        <v>0</v>
      </c>
    </row>
    <row r="243" spans="1:20" ht="15" customHeight="1" x14ac:dyDescent="0.2">
      <c r="A243" s="24"/>
      <c r="B243" s="24"/>
      <c r="C243" s="46"/>
      <c r="D243" s="24"/>
      <c r="E243" s="24"/>
      <c r="F243" s="24"/>
      <c r="G243" s="24"/>
      <c r="H243" s="24"/>
      <c r="I243" s="46"/>
      <c r="J243" s="46"/>
      <c r="K243" s="46"/>
      <c r="L243" s="25"/>
      <c r="M243" s="25"/>
      <c r="N243" s="24"/>
      <c r="R243" s="20">
        <f t="shared" si="16"/>
        <v>0</v>
      </c>
      <c r="S243" s="20">
        <f t="shared" si="16"/>
        <v>0</v>
      </c>
      <c r="T243" s="20">
        <f t="shared" si="16"/>
        <v>0</v>
      </c>
    </row>
    <row r="244" spans="1:20" ht="15" customHeight="1" x14ac:dyDescent="0.2">
      <c r="A244" s="24"/>
      <c r="B244" s="24"/>
      <c r="C244" s="46"/>
      <c r="D244" s="24"/>
      <c r="E244" s="24"/>
      <c r="F244" s="24"/>
      <c r="G244" s="24"/>
      <c r="H244" s="24"/>
      <c r="I244" s="46"/>
      <c r="J244" s="46"/>
      <c r="K244" s="46"/>
      <c r="L244" s="25"/>
      <c r="M244" s="25"/>
      <c r="N244" s="24"/>
      <c r="R244" s="20">
        <f t="shared" si="16"/>
        <v>0</v>
      </c>
      <c r="S244" s="20">
        <f t="shared" si="16"/>
        <v>0</v>
      </c>
      <c r="T244" s="20">
        <f t="shared" si="16"/>
        <v>0</v>
      </c>
    </row>
    <row r="245" spans="1:20" ht="15" customHeight="1" x14ac:dyDescent="0.2">
      <c r="A245" s="24"/>
      <c r="B245" s="24"/>
      <c r="C245" s="46"/>
      <c r="D245" s="24"/>
      <c r="E245" s="24"/>
      <c r="F245" s="24"/>
      <c r="G245" s="24"/>
      <c r="H245" s="24"/>
      <c r="I245" s="46"/>
      <c r="J245" s="46"/>
      <c r="K245" s="46"/>
      <c r="L245" s="25"/>
      <c r="M245" s="25"/>
      <c r="N245" s="24"/>
      <c r="R245" s="20">
        <f t="shared" si="16"/>
        <v>0</v>
      </c>
      <c r="S245" s="20">
        <f t="shared" si="16"/>
        <v>0</v>
      </c>
      <c r="T245" s="20">
        <f t="shared" si="16"/>
        <v>0</v>
      </c>
    </row>
    <row r="246" spans="1:20" ht="15" customHeight="1" x14ac:dyDescent="0.2">
      <c r="A246" s="24"/>
      <c r="B246" s="24"/>
      <c r="C246" s="46"/>
      <c r="D246" s="24"/>
      <c r="E246" s="24"/>
      <c r="F246" s="24"/>
      <c r="G246" s="24"/>
      <c r="H246" s="24"/>
      <c r="I246" s="46"/>
      <c r="J246" s="46"/>
      <c r="K246" s="46"/>
      <c r="L246" s="25"/>
      <c r="M246" s="25"/>
      <c r="N246" s="24"/>
      <c r="R246" s="20">
        <f t="shared" si="16"/>
        <v>0</v>
      </c>
      <c r="S246" s="20">
        <f t="shared" si="16"/>
        <v>0</v>
      </c>
      <c r="T246" s="20">
        <f t="shared" si="16"/>
        <v>0</v>
      </c>
    </row>
    <row r="247" spans="1:20" ht="15" customHeight="1" x14ac:dyDescent="0.2">
      <c r="A247" s="24"/>
      <c r="B247" s="24"/>
      <c r="C247" s="46"/>
      <c r="D247" s="24"/>
      <c r="E247" s="24"/>
      <c r="F247" s="24"/>
      <c r="G247" s="24"/>
      <c r="H247" s="24"/>
      <c r="I247" s="46"/>
      <c r="J247" s="46"/>
      <c r="K247" s="46"/>
      <c r="L247" s="25"/>
      <c r="M247" s="25"/>
      <c r="N247" s="24"/>
      <c r="R247" s="20">
        <f t="shared" si="16"/>
        <v>0</v>
      </c>
      <c r="S247" s="20">
        <f t="shared" si="16"/>
        <v>0</v>
      </c>
      <c r="T247" s="20">
        <f t="shared" si="16"/>
        <v>0</v>
      </c>
    </row>
    <row r="248" spans="1:20" ht="15" customHeight="1" x14ac:dyDescent="0.2">
      <c r="A248" s="24"/>
      <c r="B248" s="24"/>
      <c r="C248" s="46"/>
      <c r="D248" s="24"/>
      <c r="E248" s="24"/>
      <c r="F248" s="24"/>
      <c r="G248" s="24"/>
      <c r="H248" s="24"/>
      <c r="I248" s="46"/>
      <c r="J248" s="46"/>
      <c r="K248" s="46"/>
      <c r="L248" s="25"/>
      <c r="M248" s="25"/>
      <c r="N248" s="24"/>
      <c r="R248" s="20">
        <f t="shared" si="16"/>
        <v>0</v>
      </c>
      <c r="S248" s="20">
        <f t="shared" si="16"/>
        <v>0</v>
      </c>
      <c r="T248" s="20">
        <f t="shared" si="16"/>
        <v>0</v>
      </c>
    </row>
    <row r="249" spans="1:20" ht="15" customHeight="1" x14ac:dyDescent="0.2">
      <c r="A249" s="24"/>
      <c r="B249" s="24"/>
      <c r="C249" s="46"/>
      <c r="D249" s="24"/>
      <c r="E249" s="24"/>
      <c r="F249" s="24"/>
      <c r="G249" s="24"/>
      <c r="H249" s="24"/>
      <c r="I249" s="46"/>
      <c r="J249" s="46"/>
      <c r="K249" s="46"/>
      <c r="L249" s="25"/>
      <c r="M249" s="25"/>
      <c r="N249" s="24"/>
      <c r="R249" s="20">
        <f t="shared" si="16"/>
        <v>0</v>
      </c>
      <c r="S249" s="20">
        <f t="shared" si="16"/>
        <v>0</v>
      </c>
      <c r="T249" s="20">
        <f t="shared" si="16"/>
        <v>0</v>
      </c>
    </row>
    <row r="250" spans="1:20" ht="15" customHeight="1" x14ac:dyDescent="0.2">
      <c r="A250" s="24"/>
      <c r="B250" s="24"/>
      <c r="C250" s="46"/>
      <c r="D250" s="24"/>
      <c r="E250" s="24"/>
      <c r="F250" s="24"/>
      <c r="G250" s="24"/>
      <c r="H250" s="24"/>
      <c r="I250" s="46"/>
      <c r="J250" s="46"/>
      <c r="K250" s="46"/>
      <c r="L250" s="25"/>
      <c r="M250" s="25"/>
      <c r="N250" s="24"/>
      <c r="R250" s="20">
        <f t="shared" si="16"/>
        <v>0</v>
      </c>
      <c r="S250" s="20">
        <f t="shared" si="16"/>
        <v>0</v>
      </c>
      <c r="T250" s="20">
        <f t="shared" si="16"/>
        <v>0</v>
      </c>
    </row>
    <row r="251" spans="1:20" ht="15" customHeight="1" x14ac:dyDescent="0.2">
      <c r="A251" s="24"/>
      <c r="B251" s="24"/>
      <c r="C251" s="46"/>
      <c r="D251" s="24"/>
      <c r="E251" s="24"/>
      <c r="F251" s="24"/>
      <c r="G251" s="24"/>
      <c r="H251" s="24"/>
      <c r="I251" s="46"/>
      <c r="J251" s="46"/>
      <c r="K251" s="46"/>
      <c r="L251" s="25"/>
      <c r="M251" s="25"/>
      <c r="N251" s="24"/>
      <c r="R251" s="20">
        <f t="shared" si="16"/>
        <v>0</v>
      </c>
      <c r="S251" s="20">
        <f t="shared" si="16"/>
        <v>0</v>
      </c>
      <c r="T251" s="20">
        <f t="shared" si="16"/>
        <v>0</v>
      </c>
    </row>
    <row r="252" spans="1:20" ht="15" customHeight="1" x14ac:dyDescent="0.2">
      <c r="A252" s="24"/>
      <c r="B252" s="24"/>
      <c r="C252" s="46"/>
      <c r="D252" s="24"/>
      <c r="E252" s="24"/>
      <c r="F252" s="24"/>
      <c r="G252" s="24"/>
      <c r="H252" s="24"/>
      <c r="I252" s="46"/>
      <c r="J252" s="46"/>
      <c r="K252" s="46"/>
      <c r="L252" s="25"/>
      <c r="M252" s="25"/>
      <c r="N252" s="24"/>
      <c r="R252" s="20">
        <f t="shared" si="16"/>
        <v>0</v>
      </c>
      <c r="S252" s="20">
        <f t="shared" si="16"/>
        <v>0</v>
      </c>
      <c r="T252" s="20">
        <f t="shared" si="16"/>
        <v>0</v>
      </c>
    </row>
    <row r="253" spans="1:20" ht="15" customHeight="1" x14ac:dyDescent="0.2">
      <c r="A253" s="24"/>
      <c r="B253" s="24"/>
      <c r="C253" s="46"/>
      <c r="D253" s="24"/>
      <c r="E253" s="24"/>
      <c r="F253" s="24"/>
      <c r="G253" s="24"/>
      <c r="H253" s="24"/>
      <c r="I253" s="46"/>
      <c r="J253" s="46"/>
      <c r="K253" s="46"/>
      <c r="L253" s="25"/>
      <c r="M253" s="25"/>
      <c r="N253" s="24"/>
      <c r="R253" s="20">
        <f t="shared" si="16"/>
        <v>0</v>
      </c>
      <c r="S253" s="20">
        <f t="shared" si="16"/>
        <v>0</v>
      </c>
      <c r="T253" s="20">
        <f t="shared" si="16"/>
        <v>0</v>
      </c>
    </row>
    <row r="254" spans="1:20" ht="15" customHeight="1" x14ac:dyDescent="0.2">
      <c r="A254" s="24"/>
      <c r="B254" s="24"/>
      <c r="C254" s="46"/>
      <c r="D254" s="24"/>
      <c r="E254" s="24"/>
      <c r="F254" s="24"/>
      <c r="G254" s="24"/>
      <c r="H254" s="24"/>
      <c r="I254" s="46"/>
      <c r="J254" s="46"/>
      <c r="K254" s="46"/>
      <c r="L254" s="25"/>
      <c r="M254" s="25"/>
      <c r="N254" s="24"/>
      <c r="R254" s="20">
        <f t="shared" si="16"/>
        <v>0</v>
      </c>
      <c r="S254" s="20">
        <f t="shared" si="16"/>
        <v>0</v>
      </c>
      <c r="T254" s="20">
        <f t="shared" si="16"/>
        <v>0</v>
      </c>
    </row>
    <row r="255" spans="1:20" ht="15" customHeight="1" x14ac:dyDescent="0.2">
      <c r="A255" s="24"/>
      <c r="B255" s="24"/>
      <c r="C255" s="46"/>
      <c r="D255" s="24"/>
      <c r="E255" s="24"/>
      <c r="F255" s="24"/>
      <c r="G255" s="24"/>
      <c r="H255" s="24"/>
      <c r="I255" s="46"/>
      <c r="J255" s="46"/>
      <c r="K255" s="46"/>
      <c r="L255" s="25"/>
      <c r="M255" s="25"/>
      <c r="N255" s="24"/>
      <c r="R255" s="20">
        <f t="shared" si="16"/>
        <v>0</v>
      </c>
      <c r="S255" s="20">
        <f t="shared" si="16"/>
        <v>0</v>
      </c>
      <c r="T255" s="20">
        <f t="shared" si="16"/>
        <v>0</v>
      </c>
    </row>
    <row r="256" spans="1:20" ht="15" customHeight="1" x14ac:dyDescent="0.2">
      <c r="A256" s="24"/>
      <c r="B256" s="24"/>
      <c r="C256" s="46"/>
      <c r="D256" s="24"/>
      <c r="E256" s="24"/>
      <c r="F256" s="24"/>
      <c r="G256" s="24"/>
      <c r="H256" s="24"/>
      <c r="I256" s="46"/>
      <c r="J256" s="46"/>
      <c r="K256" s="46"/>
      <c r="L256" s="25"/>
      <c r="M256" s="25"/>
      <c r="N256" s="24"/>
      <c r="R256" s="20">
        <f t="shared" si="16"/>
        <v>0</v>
      </c>
      <c r="S256" s="20">
        <f t="shared" si="16"/>
        <v>0</v>
      </c>
      <c r="T256" s="20">
        <f t="shared" si="16"/>
        <v>0</v>
      </c>
    </row>
    <row r="257" spans="1:20" ht="15" customHeight="1" x14ac:dyDescent="0.2">
      <c r="A257" s="24"/>
      <c r="B257" s="24"/>
      <c r="C257" s="46"/>
      <c r="D257" s="24"/>
      <c r="E257" s="24"/>
      <c r="F257" s="24"/>
      <c r="G257" s="24"/>
      <c r="H257" s="24"/>
      <c r="I257" s="46"/>
      <c r="J257" s="46"/>
      <c r="K257" s="46"/>
      <c r="L257" s="25"/>
      <c r="M257" s="25"/>
      <c r="N257" s="24"/>
      <c r="R257" s="20">
        <f t="shared" si="16"/>
        <v>0</v>
      </c>
      <c r="S257" s="20">
        <f t="shared" si="16"/>
        <v>0</v>
      </c>
      <c r="T257" s="20">
        <f t="shared" si="16"/>
        <v>0</v>
      </c>
    </row>
    <row r="258" spans="1:20" ht="15" customHeight="1" x14ac:dyDescent="0.2">
      <c r="A258" s="24"/>
      <c r="B258" s="24"/>
      <c r="C258" s="46"/>
      <c r="D258" s="24"/>
      <c r="E258" s="24"/>
      <c r="F258" s="24"/>
      <c r="G258" s="24"/>
      <c r="H258" s="24"/>
      <c r="I258" s="46"/>
      <c r="J258" s="46"/>
      <c r="K258" s="46"/>
      <c r="L258" s="25"/>
      <c r="M258" s="25"/>
      <c r="N258" s="24"/>
      <c r="R258" s="20">
        <f t="shared" si="16"/>
        <v>0</v>
      </c>
      <c r="S258" s="20">
        <f t="shared" si="16"/>
        <v>0</v>
      </c>
      <c r="T258" s="20">
        <f t="shared" si="16"/>
        <v>0</v>
      </c>
    </row>
    <row r="259" spans="1:20" ht="15" customHeight="1" x14ac:dyDescent="0.2">
      <c r="A259" s="24"/>
      <c r="B259" s="24"/>
      <c r="C259" s="46"/>
      <c r="D259" s="24"/>
      <c r="E259" s="24"/>
      <c r="F259" s="24"/>
      <c r="G259" s="24"/>
      <c r="H259" s="24"/>
      <c r="I259" s="46"/>
      <c r="J259" s="46"/>
      <c r="K259" s="46"/>
      <c r="L259" s="25"/>
      <c r="M259" s="25"/>
      <c r="N259" s="24"/>
      <c r="R259" s="20">
        <f t="shared" si="16"/>
        <v>0</v>
      </c>
      <c r="S259" s="20">
        <f t="shared" si="16"/>
        <v>0</v>
      </c>
      <c r="T259" s="20">
        <f t="shared" si="16"/>
        <v>0</v>
      </c>
    </row>
    <row r="260" spans="1:20" ht="15" customHeight="1" x14ac:dyDescent="0.2">
      <c r="A260" s="24"/>
      <c r="B260" s="24"/>
      <c r="C260" s="46"/>
      <c r="D260" s="24"/>
      <c r="E260" s="24"/>
      <c r="F260" s="24"/>
      <c r="G260" s="24"/>
      <c r="H260" s="24"/>
      <c r="I260" s="46"/>
      <c r="J260" s="46"/>
      <c r="K260" s="46"/>
      <c r="L260" s="25"/>
      <c r="M260" s="25"/>
      <c r="N260" s="24"/>
      <c r="R260" s="20">
        <f t="shared" si="16"/>
        <v>0</v>
      </c>
      <c r="S260" s="20">
        <f t="shared" si="16"/>
        <v>0</v>
      </c>
      <c r="T260" s="20">
        <f t="shared" si="16"/>
        <v>0</v>
      </c>
    </row>
    <row r="261" spans="1:20" ht="15" customHeight="1" x14ac:dyDescent="0.2">
      <c r="A261" s="24"/>
      <c r="B261" s="24"/>
      <c r="C261" s="46"/>
      <c r="D261" s="24"/>
      <c r="E261" s="24"/>
      <c r="F261" s="24"/>
      <c r="G261" s="24"/>
      <c r="H261" s="24"/>
      <c r="I261" s="46"/>
      <c r="J261" s="46"/>
      <c r="K261" s="46"/>
      <c r="L261" s="25"/>
      <c r="M261" s="25"/>
      <c r="N261" s="24"/>
      <c r="R261" s="20">
        <f t="shared" si="16"/>
        <v>0</v>
      </c>
      <c r="S261" s="20">
        <f t="shared" si="16"/>
        <v>0</v>
      </c>
      <c r="T261" s="20">
        <f t="shared" si="16"/>
        <v>0</v>
      </c>
    </row>
    <row r="262" spans="1:20" ht="15" customHeight="1" x14ac:dyDescent="0.2">
      <c r="A262" s="24"/>
      <c r="B262" s="24"/>
      <c r="C262" s="46"/>
      <c r="D262" s="24"/>
      <c r="E262" s="24"/>
      <c r="F262" s="24"/>
      <c r="G262" s="24"/>
      <c r="H262" s="24"/>
      <c r="I262" s="46"/>
      <c r="J262" s="46"/>
      <c r="K262" s="46"/>
      <c r="L262" s="25"/>
      <c r="M262" s="25"/>
      <c r="N262" s="24"/>
      <c r="R262" s="20">
        <f t="shared" si="16"/>
        <v>0</v>
      </c>
      <c r="S262" s="20">
        <f t="shared" si="16"/>
        <v>0</v>
      </c>
      <c r="T262" s="20">
        <f t="shared" si="16"/>
        <v>0</v>
      </c>
    </row>
    <row r="263" spans="1:20" ht="15" customHeight="1" x14ac:dyDescent="0.2">
      <c r="A263" s="24"/>
      <c r="B263" s="24"/>
      <c r="C263" s="46"/>
      <c r="D263" s="24"/>
      <c r="E263" s="24"/>
      <c r="F263" s="24"/>
      <c r="G263" s="24"/>
      <c r="H263" s="24"/>
      <c r="I263" s="46"/>
      <c r="J263" s="46"/>
      <c r="K263" s="46"/>
      <c r="L263" s="25"/>
      <c r="M263" s="25"/>
      <c r="N263" s="24"/>
      <c r="R263" s="20">
        <f t="shared" si="16"/>
        <v>0</v>
      </c>
      <c r="S263" s="20">
        <f t="shared" si="16"/>
        <v>0</v>
      </c>
      <c r="T263" s="20">
        <f t="shared" si="16"/>
        <v>0</v>
      </c>
    </row>
    <row r="264" spans="1:20" ht="15" customHeight="1" x14ac:dyDescent="0.2">
      <c r="A264" s="24"/>
      <c r="B264" s="24"/>
      <c r="C264" s="46"/>
      <c r="D264" s="24"/>
      <c r="E264" s="24"/>
      <c r="F264" s="24"/>
      <c r="G264" s="24"/>
      <c r="H264" s="24"/>
      <c r="I264" s="46"/>
      <c r="J264" s="46"/>
      <c r="K264" s="46"/>
      <c r="L264" s="25"/>
      <c r="M264" s="25"/>
      <c r="N264" s="24"/>
      <c r="R264" s="20">
        <f t="shared" si="16"/>
        <v>0</v>
      </c>
      <c r="S264" s="20">
        <f t="shared" si="16"/>
        <v>0</v>
      </c>
      <c r="T264" s="20">
        <f t="shared" si="16"/>
        <v>0</v>
      </c>
    </row>
    <row r="265" spans="1:20" ht="15" customHeight="1" x14ac:dyDescent="0.2">
      <c r="A265" s="24"/>
      <c r="B265" s="24"/>
      <c r="C265" s="46"/>
      <c r="D265" s="24"/>
      <c r="E265" s="24"/>
      <c r="F265" s="24"/>
      <c r="G265" s="24"/>
      <c r="H265" s="24"/>
      <c r="I265" s="46"/>
      <c r="J265" s="46"/>
      <c r="K265" s="46"/>
      <c r="L265" s="25"/>
      <c r="M265" s="25"/>
      <c r="N265" s="24"/>
      <c r="R265" s="20">
        <f t="shared" si="16"/>
        <v>0</v>
      </c>
      <c r="S265" s="20">
        <f t="shared" si="16"/>
        <v>0</v>
      </c>
      <c r="T265" s="20">
        <f t="shared" si="16"/>
        <v>0</v>
      </c>
    </row>
    <row r="266" spans="1:20" ht="15" customHeight="1" x14ac:dyDescent="0.2">
      <c r="A266" s="24"/>
      <c r="B266" s="24"/>
      <c r="C266" s="46"/>
      <c r="D266" s="24"/>
      <c r="E266" s="24"/>
      <c r="F266" s="24"/>
      <c r="G266" s="24"/>
      <c r="H266" s="24"/>
      <c r="I266" s="46"/>
      <c r="J266" s="46"/>
      <c r="K266" s="46"/>
      <c r="L266" s="25"/>
      <c r="M266" s="25"/>
      <c r="N266" s="24"/>
      <c r="R266" s="20">
        <f t="shared" si="16"/>
        <v>0</v>
      </c>
      <c r="S266" s="20">
        <f t="shared" si="16"/>
        <v>0</v>
      </c>
      <c r="T266" s="20">
        <f t="shared" si="16"/>
        <v>0</v>
      </c>
    </row>
    <row r="267" spans="1:20" ht="15" customHeight="1" x14ac:dyDescent="0.2">
      <c r="A267" s="24"/>
      <c r="B267" s="24"/>
      <c r="C267" s="46"/>
      <c r="D267" s="24"/>
      <c r="E267" s="24"/>
      <c r="F267" s="24"/>
      <c r="G267" s="24"/>
      <c r="H267" s="24"/>
      <c r="I267" s="46"/>
      <c r="J267" s="46"/>
      <c r="K267" s="46"/>
      <c r="L267" s="25"/>
      <c r="M267" s="25"/>
      <c r="N267" s="24"/>
      <c r="R267" s="20">
        <f t="shared" si="16"/>
        <v>0</v>
      </c>
      <c r="S267" s="20">
        <f t="shared" si="16"/>
        <v>0</v>
      </c>
      <c r="T267" s="20">
        <f t="shared" si="16"/>
        <v>0</v>
      </c>
    </row>
    <row r="268" spans="1:20" ht="15" customHeight="1" x14ac:dyDescent="0.2">
      <c r="A268" s="24"/>
      <c r="B268" s="24"/>
      <c r="C268" s="46"/>
      <c r="D268" s="24"/>
      <c r="E268" s="24"/>
      <c r="F268" s="24"/>
      <c r="G268" s="24"/>
      <c r="H268" s="24"/>
      <c r="I268" s="46"/>
      <c r="J268" s="46"/>
      <c r="K268" s="46"/>
      <c r="L268" s="25"/>
      <c r="M268" s="25"/>
      <c r="N268" s="24"/>
      <c r="R268" s="20">
        <f t="shared" si="16"/>
        <v>0</v>
      </c>
      <c r="S268" s="20">
        <f t="shared" si="16"/>
        <v>0</v>
      </c>
      <c r="T268" s="20">
        <f t="shared" si="16"/>
        <v>0</v>
      </c>
    </row>
    <row r="269" spans="1:20" ht="15" customHeight="1" x14ac:dyDescent="0.2">
      <c r="A269" s="24"/>
      <c r="B269" s="24"/>
      <c r="C269" s="46"/>
      <c r="D269" s="24"/>
      <c r="E269" s="24"/>
      <c r="F269" s="24"/>
      <c r="G269" s="24"/>
      <c r="H269" s="24"/>
      <c r="I269" s="46"/>
      <c r="J269" s="46"/>
      <c r="K269" s="46"/>
      <c r="L269" s="25"/>
      <c r="M269" s="25"/>
      <c r="N269" s="24"/>
      <c r="R269" s="20">
        <f t="shared" si="16"/>
        <v>0</v>
      </c>
      <c r="S269" s="20">
        <f t="shared" si="16"/>
        <v>0</v>
      </c>
      <c r="T269" s="20">
        <f t="shared" si="16"/>
        <v>0</v>
      </c>
    </row>
    <row r="270" spans="1:20" ht="15" customHeight="1" x14ac:dyDescent="0.2">
      <c r="A270" s="24"/>
      <c r="B270" s="24"/>
      <c r="C270" s="46"/>
      <c r="D270" s="24"/>
      <c r="E270" s="24"/>
      <c r="F270" s="24"/>
      <c r="G270" s="24"/>
      <c r="H270" s="24"/>
      <c r="I270" s="46"/>
      <c r="J270" s="46"/>
      <c r="K270" s="46"/>
      <c r="L270" s="25"/>
      <c r="M270" s="25"/>
      <c r="N270" s="24"/>
      <c r="R270" s="20">
        <f t="shared" si="16"/>
        <v>0</v>
      </c>
      <c r="S270" s="20">
        <f t="shared" si="16"/>
        <v>0</v>
      </c>
      <c r="T270" s="20">
        <f t="shared" si="16"/>
        <v>0</v>
      </c>
    </row>
    <row r="271" spans="1:20" ht="15" customHeight="1" x14ac:dyDescent="0.2">
      <c r="A271" s="24"/>
      <c r="B271" s="24"/>
      <c r="C271" s="46"/>
      <c r="D271" s="24"/>
      <c r="E271" s="24"/>
      <c r="F271" s="24"/>
      <c r="G271" s="24"/>
      <c r="H271" s="24"/>
      <c r="I271" s="46"/>
      <c r="J271" s="46"/>
      <c r="K271" s="46"/>
      <c r="L271" s="25"/>
      <c r="M271" s="25"/>
      <c r="N271" s="24"/>
      <c r="R271" s="20">
        <f t="shared" si="16"/>
        <v>0</v>
      </c>
      <c r="S271" s="20">
        <f t="shared" si="16"/>
        <v>0</v>
      </c>
      <c r="T271" s="20">
        <f t="shared" si="16"/>
        <v>0</v>
      </c>
    </row>
    <row r="272" spans="1:20" ht="15" customHeight="1" x14ac:dyDescent="0.2">
      <c r="A272" s="24"/>
      <c r="B272" s="24"/>
      <c r="C272" s="46"/>
      <c r="D272" s="24"/>
      <c r="E272" s="24"/>
      <c r="F272" s="24"/>
      <c r="G272" s="24"/>
      <c r="H272" s="24"/>
      <c r="I272" s="46"/>
      <c r="J272" s="46"/>
      <c r="K272" s="46"/>
      <c r="L272" s="25"/>
      <c r="M272" s="25"/>
      <c r="N272" s="24"/>
      <c r="R272" s="20">
        <f t="shared" si="16"/>
        <v>0</v>
      </c>
      <c r="S272" s="20">
        <f t="shared" si="16"/>
        <v>0</v>
      </c>
      <c r="T272" s="20">
        <f t="shared" si="16"/>
        <v>0</v>
      </c>
    </row>
    <row r="273" spans="1:20" ht="15" customHeight="1" x14ac:dyDescent="0.2">
      <c r="A273" s="24"/>
      <c r="B273" s="24"/>
      <c r="C273" s="46"/>
      <c r="D273" s="24"/>
      <c r="E273" s="24"/>
      <c r="F273" s="24"/>
      <c r="G273" s="24"/>
      <c r="H273" s="24"/>
      <c r="I273" s="46"/>
      <c r="J273" s="46"/>
      <c r="K273" s="46"/>
      <c r="L273" s="25"/>
      <c r="M273" s="25"/>
      <c r="N273" s="24"/>
      <c r="R273" s="20">
        <f t="shared" si="16"/>
        <v>0</v>
      </c>
      <c r="S273" s="20">
        <f t="shared" si="16"/>
        <v>0</v>
      </c>
      <c r="T273" s="20">
        <f t="shared" si="16"/>
        <v>0</v>
      </c>
    </row>
    <row r="274" spans="1:20" ht="15" customHeight="1" x14ac:dyDescent="0.2">
      <c r="A274" s="24"/>
      <c r="B274" s="24"/>
      <c r="C274" s="46"/>
      <c r="D274" s="24"/>
      <c r="E274" s="24"/>
      <c r="F274" s="24"/>
      <c r="G274" s="24"/>
      <c r="H274" s="24"/>
      <c r="I274" s="46"/>
      <c r="J274" s="46"/>
      <c r="K274" s="46"/>
      <c r="L274" s="25"/>
      <c r="M274" s="25"/>
      <c r="N274" s="24"/>
      <c r="R274" s="20">
        <f t="shared" si="16"/>
        <v>0</v>
      </c>
      <c r="S274" s="20">
        <f t="shared" si="16"/>
        <v>0</v>
      </c>
      <c r="T274" s="20">
        <f t="shared" si="16"/>
        <v>0</v>
      </c>
    </row>
    <row r="275" spans="1:20" ht="15" customHeight="1" x14ac:dyDescent="0.2">
      <c r="A275" s="24"/>
      <c r="B275" s="24"/>
      <c r="C275" s="46"/>
      <c r="D275" s="24"/>
      <c r="E275" s="24"/>
      <c r="F275" s="24"/>
      <c r="G275" s="24"/>
      <c r="H275" s="24"/>
      <c r="I275" s="46"/>
      <c r="J275" s="46"/>
      <c r="K275" s="46"/>
      <c r="L275" s="25"/>
      <c r="M275" s="25"/>
      <c r="N275" s="24"/>
      <c r="R275" s="20">
        <f t="shared" si="16"/>
        <v>0</v>
      </c>
      <c r="S275" s="20">
        <f t="shared" si="16"/>
        <v>0</v>
      </c>
      <c r="T275" s="20">
        <f t="shared" si="16"/>
        <v>0</v>
      </c>
    </row>
    <row r="276" spans="1:20" ht="15" customHeight="1" x14ac:dyDescent="0.2">
      <c r="A276" s="24"/>
      <c r="B276" s="24"/>
      <c r="C276" s="46"/>
      <c r="D276" s="24"/>
      <c r="E276" s="24"/>
      <c r="F276" s="24"/>
      <c r="G276" s="24"/>
      <c r="H276" s="24"/>
      <c r="I276" s="46"/>
      <c r="J276" s="46"/>
      <c r="K276" s="46"/>
      <c r="L276" s="25"/>
      <c r="M276" s="25"/>
      <c r="N276" s="24"/>
      <c r="R276" s="20">
        <f t="shared" si="16"/>
        <v>0</v>
      </c>
      <c r="S276" s="20">
        <f t="shared" si="16"/>
        <v>0</v>
      </c>
      <c r="T276" s="20">
        <f t="shared" si="16"/>
        <v>0</v>
      </c>
    </row>
    <row r="277" spans="1:20" ht="15" customHeight="1" x14ac:dyDescent="0.2">
      <c r="A277" s="24"/>
      <c r="B277" s="24"/>
      <c r="C277" s="46"/>
      <c r="D277" s="24"/>
      <c r="E277" s="24"/>
      <c r="F277" s="24"/>
      <c r="G277" s="24"/>
      <c r="H277" s="24"/>
      <c r="I277" s="46"/>
      <c r="J277" s="46"/>
      <c r="K277" s="46"/>
      <c r="L277" s="25"/>
      <c r="M277" s="25"/>
      <c r="N277" s="24"/>
      <c r="R277" s="20">
        <f t="shared" si="16"/>
        <v>0</v>
      </c>
      <c r="S277" s="20">
        <f t="shared" si="16"/>
        <v>0</v>
      </c>
      <c r="T277" s="20">
        <f t="shared" si="16"/>
        <v>0</v>
      </c>
    </row>
    <row r="278" spans="1:20" ht="15" customHeight="1" x14ac:dyDescent="0.2">
      <c r="A278" s="24"/>
      <c r="B278" s="24"/>
      <c r="C278" s="46"/>
      <c r="D278" s="24"/>
      <c r="E278" s="24"/>
      <c r="F278" s="24"/>
      <c r="G278" s="24"/>
      <c r="H278" s="24"/>
      <c r="I278" s="46"/>
      <c r="J278" s="46"/>
      <c r="K278" s="46"/>
      <c r="L278" s="25"/>
      <c r="M278" s="25"/>
      <c r="N278" s="24"/>
      <c r="R278" s="20">
        <f t="shared" si="16"/>
        <v>0</v>
      </c>
      <c r="S278" s="20">
        <f t="shared" si="16"/>
        <v>0</v>
      </c>
      <c r="T278" s="20">
        <f t="shared" si="16"/>
        <v>0</v>
      </c>
    </row>
    <row r="279" spans="1:20" ht="15" customHeight="1" x14ac:dyDescent="0.2">
      <c r="A279" s="24"/>
      <c r="B279" s="24"/>
      <c r="C279" s="46"/>
      <c r="D279" s="24"/>
      <c r="E279" s="24"/>
      <c r="F279" s="24"/>
      <c r="G279" s="24"/>
      <c r="H279" s="24"/>
      <c r="I279" s="46"/>
      <c r="J279" s="46"/>
      <c r="K279" s="46"/>
      <c r="L279" s="25"/>
      <c r="M279" s="25"/>
      <c r="N279" s="24"/>
      <c r="R279" s="20">
        <f t="shared" si="16"/>
        <v>0</v>
      </c>
      <c r="S279" s="20">
        <f t="shared" si="16"/>
        <v>0</v>
      </c>
      <c r="T279" s="20">
        <f t="shared" si="16"/>
        <v>0</v>
      </c>
    </row>
    <row r="280" spans="1:20" ht="15" customHeight="1" x14ac:dyDescent="0.2">
      <c r="A280" s="24"/>
      <c r="B280" s="24"/>
      <c r="C280" s="46"/>
      <c r="D280" s="24"/>
      <c r="E280" s="24"/>
      <c r="F280" s="24"/>
      <c r="G280" s="24"/>
      <c r="H280" s="24"/>
      <c r="I280" s="46"/>
      <c r="J280" s="46"/>
      <c r="K280" s="46"/>
      <c r="L280" s="25"/>
      <c r="M280" s="25"/>
      <c r="N280" s="24"/>
      <c r="R280" s="20">
        <f t="shared" si="16"/>
        <v>0</v>
      </c>
      <c r="S280" s="20">
        <f t="shared" si="16"/>
        <v>0</v>
      </c>
      <c r="T280" s="20">
        <f t="shared" si="16"/>
        <v>0</v>
      </c>
    </row>
    <row r="281" spans="1:20" ht="15" customHeight="1" x14ac:dyDescent="0.2">
      <c r="A281" s="24"/>
      <c r="B281" s="24"/>
      <c r="C281" s="46"/>
      <c r="D281" s="24"/>
      <c r="E281" s="24"/>
      <c r="F281" s="24"/>
      <c r="G281" s="24"/>
      <c r="H281" s="24"/>
      <c r="I281" s="46"/>
      <c r="J281" s="46"/>
      <c r="K281" s="46"/>
      <c r="L281" s="25"/>
      <c r="M281" s="25"/>
      <c r="N281" s="24"/>
      <c r="R281" s="20">
        <f t="shared" si="16"/>
        <v>0</v>
      </c>
      <c r="S281" s="20">
        <f t="shared" si="16"/>
        <v>0</v>
      </c>
      <c r="T281" s="20">
        <f t="shared" si="16"/>
        <v>0</v>
      </c>
    </row>
    <row r="282" spans="1:20" ht="15" customHeight="1" x14ac:dyDescent="0.2">
      <c r="A282" s="24"/>
      <c r="B282" s="24"/>
      <c r="C282" s="46"/>
      <c r="D282" s="24"/>
      <c r="E282" s="24"/>
      <c r="F282" s="24"/>
      <c r="G282" s="24"/>
      <c r="H282" s="24"/>
      <c r="I282" s="46"/>
      <c r="J282" s="46"/>
      <c r="K282" s="46"/>
      <c r="L282" s="25"/>
      <c r="M282" s="25"/>
      <c r="N282" s="24"/>
      <c r="R282" s="20">
        <f t="shared" si="16"/>
        <v>0</v>
      </c>
      <c r="S282" s="20">
        <f t="shared" si="16"/>
        <v>0</v>
      </c>
      <c r="T282" s="20">
        <f t="shared" si="16"/>
        <v>0</v>
      </c>
    </row>
    <row r="283" spans="1:20" ht="15" customHeight="1" x14ac:dyDescent="0.2">
      <c r="A283" s="24"/>
      <c r="B283" s="24"/>
      <c r="C283" s="46"/>
      <c r="D283" s="24"/>
      <c r="E283" s="24"/>
      <c r="F283" s="24"/>
      <c r="G283" s="24"/>
      <c r="H283" s="24"/>
      <c r="I283" s="46"/>
      <c r="J283" s="46"/>
      <c r="K283" s="46"/>
      <c r="L283" s="25"/>
      <c r="M283" s="25"/>
      <c r="N283" s="24"/>
      <c r="R283" s="20">
        <f t="shared" si="16"/>
        <v>0</v>
      </c>
      <c r="S283" s="20">
        <f t="shared" si="16"/>
        <v>0</v>
      </c>
      <c r="T283" s="20">
        <f t="shared" si="16"/>
        <v>0</v>
      </c>
    </row>
    <row r="284" spans="1:20" ht="15" customHeight="1" x14ac:dyDescent="0.2">
      <c r="A284" s="24"/>
      <c r="B284" s="24"/>
      <c r="C284" s="46"/>
      <c r="D284" s="24"/>
      <c r="E284" s="24"/>
      <c r="F284" s="24"/>
      <c r="G284" s="24"/>
      <c r="H284" s="24"/>
      <c r="I284" s="46"/>
      <c r="J284" s="46"/>
      <c r="K284" s="46"/>
      <c r="L284" s="25"/>
      <c r="M284" s="25"/>
      <c r="N284" s="24"/>
      <c r="R284" s="20">
        <f t="shared" si="16"/>
        <v>0</v>
      </c>
      <c r="S284" s="20">
        <f t="shared" si="16"/>
        <v>0</v>
      </c>
      <c r="T284" s="20">
        <f t="shared" si="16"/>
        <v>0</v>
      </c>
    </row>
    <row r="285" spans="1:20" ht="15" customHeight="1" x14ac:dyDescent="0.2">
      <c r="A285" s="24"/>
      <c r="B285" s="24"/>
      <c r="C285" s="46"/>
      <c r="D285" s="24"/>
      <c r="E285" s="24"/>
      <c r="F285" s="24"/>
      <c r="G285" s="24"/>
      <c r="H285" s="24"/>
      <c r="I285" s="46"/>
      <c r="J285" s="46"/>
      <c r="K285" s="46"/>
      <c r="L285" s="25"/>
      <c r="M285" s="25"/>
      <c r="N285" s="24"/>
      <c r="R285" s="20">
        <f t="shared" si="16"/>
        <v>0</v>
      </c>
      <c r="S285" s="20">
        <f t="shared" si="16"/>
        <v>0</v>
      </c>
      <c r="T285" s="20">
        <f t="shared" si="16"/>
        <v>0</v>
      </c>
    </row>
    <row r="286" spans="1:20" ht="15" customHeight="1" x14ac:dyDescent="0.2">
      <c r="A286" s="24"/>
      <c r="B286" s="24"/>
      <c r="C286" s="46"/>
      <c r="D286" s="24"/>
      <c r="E286" s="24"/>
      <c r="F286" s="24"/>
      <c r="G286" s="24"/>
      <c r="H286" s="24"/>
      <c r="I286" s="46"/>
      <c r="J286" s="46"/>
      <c r="K286" s="46"/>
      <c r="L286" s="25"/>
      <c r="M286" s="25"/>
      <c r="N286" s="24"/>
      <c r="R286" s="20">
        <f t="shared" si="16"/>
        <v>0</v>
      </c>
      <c r="S286" s="20">
        <f t="shared" si="16"/>
        <v>0</v>
      </c>
      <c r="T286" s="20">
        <f t="shared" si="16"/>
        <v>0</v>
      </c>
    </row>
    <row r="287" spans="1:20" ht="15" customHeight="1" x14ac:dyDescent="0.2">
      <c r="A287" s="24"/>
      <c r="B287" s="24"/>
      <c r="C287" s="46"/>
      <c r="D287" s="24"/>
      <c r="E287" s="24"/>
      <c r="F287" s="24"/>
      <c r="G287" s="24"/>
      <c r="H287" s="24"/>
      <c r="I287" s="46"/>
      <c r="J287" s="46"/>
      <c r="K287" s="46"/>
      <c r="L287" s="25"/>
      <c r="M287" s="25"/>
      <c r="N287" s="24"/>
      <c r="R287" s="20">
        <f t="shared" si="16"/>
        <v>0</v>
      </c>
      <c r="S287" s="20">
        <f t="shared" si="16"/>
        <v>0</v>
      </c>
      <c r="T287" s="20">
        <f t="shared" si="16"/>
        <v>0</v>
      </c>
    </row>
  </sheetData>
  <sheetProtection formatColumns="0" formatRows="0"/>
  <mergeCells count="12">
    <mergeCell ref="A1:N1"/>
    <mergeCell ref="A2:A3"/>
    <mergeCell ref="R2:T2"/>
    <mergeCell ref="I2:K2"/>
    <mergeCell ref="D2:D3"/>
    <mergeCell ref="E2:F2"/>
    <mergeCell ref="G2:H2"/>
    <mergeCell ref="M2:M3"/>
    <mergeCell ref="N2:N3"/>
    <mergeCell ref="L2:L3"/>
    <mergeCell ref="B2:B3"/>
    <mergeCell ref="C2:C3"/>
  </mergeCells>
  <phoneticPr fontId="0" type="noConversion"/>
  <dataValidations count="2">
    <dataValidation type="list" allowBlank="1" showInputMessage="1" showErrorMessage="1" sqref="D8:D156 D4:D6">
      <formula1>ALI_AIE_CODE</formula1>
    </dataValidation>
    <dataValidation type="list" allowBlank="1" showInputMessage="1" showErrorMessage="1" sqref="C13:C156">
      <formula1>"I,A,E,"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49"/>
  <sheetViews>
    <sheetView showGridLines="0" zoomScale="65" zoomScaleNormal="65" workbookViewId="0">
      <pane ySplit="3" topLeftCell="A4" activePane="bottomLeft" state="frozen"/>
      <selection pane="bottomLeft" activeCell="F20" sqref="F20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0" t="s">
        <v>77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</row>
    <row r="2" spans="1:30" s="23" customFormat="1" ht="25.5" customHeight="1" x14ac:dyDescent="0.2">
      <c r="A2" s="157" t="s">
        <v>55</v>
      </c>
      <c r="B2" s="157" t="s">
        <v>56</v>
      </c>
      <c r="C2" s="157" t="s">
        <v>57</v>
      </c>
      <c r="D2" s="157" t="s">
        <v>51</v>
      </c>
      <c r="E2" s="157" t="s">
        <v>6</v>
      </c>
      <c r="F2" s="157"/>
      <c r="G2" s="157" t="s">
        <v>7</v>
      </c>
      <c r="H2" s="157"/>
      <c r="I2" s="157" t="s">
        <v>37</v>
      </c>
      <c r="J2" s="157"/>
      <c r="K2" s="157"/>
      <c r="L2" s="157" t="s">
        <v>54</v>
      </c>
      <c r="M2" s="157" t="s">
        <v>58</v>
      </c>
      <c r="N2" s="157" t="s">
        <v>30</v>
      </c>
      <c r="O2" s="76"/>
      <c r="P2" s="76"/>
      <c r="Q2" s="76"/>
      <c r="W2" s="158" t="s">
        <v>35</v>
      </c>
      <c r="X2" s="158"/>
      <c r="Y2" s="158"/>
    </row>
    <row r="3" spans="1:30" s="23" customFormat="1" ht="18.75" customHeight="1" x14ac:dyDescent="0.2">
      <c r="A3" s="157"/>
      <c r="B3" s="157"/>
      <c r="C3" s="157"/>
      <c r="D3" s="157"/>
      <c r="E3" s="78" t="s">
        <v>29</v>
      </c>
      <c r="F3" s="78" t="s">
        <v>26</v>
      </c>
      <c r="G3" s="78" t="s">
        <v>29</v>
      </c>
      <c r="H3" s="78" t="s">
        <v>26</v>
      </c>
      <c r="I3" s="78" t="s">
        <v>42</v>
      </c>
      <c r="J3" s="78" t="s">
        <v>43</v>
      </c>
      <c r="K3" s="78" t="s">
        <v>45</v>
      </c>
      <c r="L3" s="157"/>
      <c r="M3" s="157"/>
      <c r="N3" s="157"/>
      <c r="O3" s="76" t="s">
        <v>31</v>
      </c>
      <c r="P3" s="76" t="s">
        <v>32</v>
      </c>
      <c r="Q3" s="76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90" t="s">
        <v>112</v>
      </c>
      <c r="B4" s="88" t="s">
        <v>123</v>
      </c>
      <c r="C4" s="111" t="s">
        <v>3</v>
      </c>
      <c r="D4" s="105" t="s">
        <v>41</v>
      </c>
      <c r="E4" s="106">
        <v>3</v>
      </c>
      <c r="F4" s="72" t="s">
        <v>135</v>
      </c>
      <c r="G4" s="106">
        <v>14</v>
      </c>
      <c r="H4" s="89" t="s">
        <v>136</v>
      </c>
      <c r="I4" s="21" t="str">
        <f>IF(D4=EE,IF(OR(AND(E4&gt;-1,E4&lt;2,G4&gt;0,G4&lt;16),AND(E4&gt;1,E4&lt;3,G4&gt;0,G4&lt;5)),"X",""),IF(OR(AND(E4&gt;-1,E4&lt;2,G4&gt;0,G4&lt;20),AND(E4&gt;1,E4&lt;4,G4&gt;0,G4&lt;6)),"X",""))</f>
        <v/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>X</v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5</v>
      </c>
      <c r="M4" s="22">
        <f>IF(C4="I",L4*Resumo!$C$21, IF(C4="A",L4*Resumo!$C$22, IF(C4="E",L4*Resumo!$C$23,"")))</f>
        <v>5</v>
      </c>
      <c r="N4" s="72"/>
      <c r="O4" s="77">
        <f t="shared" ref="O4:Q6" si="0">IF(I4="X",1,0)</f>
        <v>0</v>
      </c>
      <c r="P4" s="77">
        <f t="shared" si="0"/>
        <v>1</v>
      </c>
      <c r="Q4" s="77">
        <f t="shared" si="0"/>
        <v>0</v>
      </c>
      <c r="S4">
        <f>IF(C4="I",L4,IF(C4="A",L4/2,IF(C4="E",L4/4,"")))</f>
        <v>5</v>
      </c>
      <c r="W4" s="20">
        <f t="shared" ref="W4:W29" si="1">IF(I4="X",1,0)</f>
        <v>0</v>
      </c>
      <c r="X4" s="20">
        <f t="shared" ref="X4:X29" si="2">IF(J4="X",1,0)</f>
        <v>1</v>
      </c>
      <c r="Y4" s="20">
        <f t="shared" ref="Y4:Y29" si="3">IF(K4="X",1,0)</f>
        <v>0</v>
      </c>
      <c r="AA4" t="s">
        <v>39</v>
      </c>
      <c r="AB4" s="29">
        <f>SUMIF($D$4:$D$926,"EE",W$4:W$926)</f>
        <v>0</v>
      </c>
      <c r="AC4" s="29">
        <f>SUMIF($D$4:$D$926,"EE",X$4:X$926)</f>
        <v>0</v>
      </c>
      <c r="AD4" s="29">
        <f>SUMIF($D$4:$D$926,"EE",Y$4:Y$926)</f>
        <v>0</v>
      </c>
    </row>
    <row r="5" spans="1:30" ht="15" customHeight="1" x14ac:dyDescent="0.2">
      <c r="A5" s="90" t="s">
        <v>112</v>
      </c>
      <c r="B5" s="88" t="s">
        <v>124</v>
      </c>
      <c r="C5" s="110" t="s">
        <v>3</v>
      </c>
      <c r="D5" s="108" t="s">
        <v>41</v>
      </c>
      <c r="E5" s="106">
        <v>3</v>
      </c>
      <c r="F5" s="72" t="s">
        <v>135</v>
      </c>
      <c r="G5" s="14">
        <v>18</v>
      </c>
      <c r="H5" s="89" t="s">
        <v>137</v>
      </c>
      <c r="I5" s="21" t="str">
        <f>IF(D5=EE,IF(OR(AND(E5&gt;-1,E5&lt;2,G5&gt;0,G5&lt;16),AND(E5&gt;1,E5&lt;3,G5&gt;0,G5&lt;5)),"X",""),IF(OR(AND(E5&gt;-1,E5&lt;2,G5&gt;0,G5&lt;20),AND(E5&gt;1,E5&lt;4,G5&gt;0,G5&lt;6)),"X",""))</f>
        <v/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>X</v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5</v>
      </c>
      <c r="M5" s="22">
        <f>IF(C5="I",L5*Resumo!$C$21, IF(C5="A",L5*Resumo!$C$22, IF(C5="E",L5*Resumo!$C$23,"")))</f>
        <v>5</v>
      </c>
      <c r="N5" s="72"/>
      <c r="O5" s="77">
        <f>IF(I5="X",1,0)</f>
        <v>0</v>
      </c>
      <c r="P5" s="77">
        <f>IF(J5="X",1,0)</f>
        <v>1</v>
      </c>
      <c r="Q5" s="77">
        <f>IF(K5="X",1,0)</f>
        <v>0</v>
      </c>
      <c r="S5">
        <f>IF(C5="I",L5,IF(C5="A",L5/2,IF(C5="E",L5/4,"")))</f>
        <v>5</v>
      </c>
      <c r="W5" s="20">
        <f t="shared" si="1"/>
        <v>0</v>
      </c>
      <c r="X5" s="20">
        <f t="shared" si="2"/>
        <v>1</v>
      </c>
      <c r="Y5" s="20">
        <f t="shared" si="3"/>
        <v>0</v>
      </c>
      <c r="AA5" t="s">
        <v>41</v>
      </c>
      <c r="AB5" s="29">
        <f>SUMIF($D$4:$D$926,"SE",W$4:W$926)</f>
        <v>0</v>
      </c>
      <c r="AC5" s="29">
        <f>SUMIF($D$4:$D$926,"SE",X$4:X$926)</f>
        <v>5</v>
      </c>
      <c r="AD5" s="29">
        <f>SUMIF($D$4:$D$926,"SE",Y$4:Y$926)</f>
        <v>2</v>
      </c>
    </row>
    <row r="6" spans="1:30" ht="15" customHeight="1" x14ac:dyDescent="0.2">
      <c r="A6" s="90" t="s">
        <v>112</v>
      </c>
      <c r="B6" s="90" t="s">
        <v>125</v>
      </c>
      <c r="C6" s="108" t="s">
        <v>3</v>
      </c>
      <c r="D6" s="108" t="s">
        <v>41</v>
      </c>
      <c r="E6" s="106">
        <v>3</v>
      </c>
      <c r="F6" s="72" t="s">
        <v>135</v>
      </c>
      <c r="G6" s="33">
        <v>19</v>
      </c>
      <c r="H6" s="89" t="s">
        <v>138</v>
      </c>
      <c r="I6" s="21" t="str">
        <f t="shared" ref="I6:I28" si="4">IF(D6=EE,IF(OR(AND(E6&gt;-1,E6&lt;2,G6&gt;0,G6&lt;16),AND(E6&gt;1,E6&lt;3,G6&gt;0,G6&lt;5)),"X",""),IF(OR(AND(E6&gt;-1,E6&lt;2,G6&gt;0,G6&lt;20),AND(E6&gt;1,E6&lt;4,G6&gt;0,G6&lt;6)),"X",""))</f>
        <v/>
      </c>
      <c r="J6" s="21" t="str">
        <f t="shared" ref="J6:J28" si="5">IF(D6=EE,IF(OR(AND(E6&gt;-1,E6&lt;2,G6&gt;15),AND(E6&gt;1,E6&lt;3,G6&gt;4,G6&lt;16),AND(E6&gt;2,G6&gt;0,G6&lt;5)),"X",""),IF(OR(AND(E6&gt;-1,E6&lt;2,G6&gt;19),AND(E6&gt;1,E6&lt;4,G6&gt;5,G6&lt;20),AND(E6&gt;3,G6&gt;0,G6&lt;6)),"X",""))</f>
        <v>X</v>
      </c>
      <c r="K6" s="21" t="str">
        <f t="shared" ref="K6:K28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5</v>
      </c>
      <c r="M6" s="22">
        <f>IF(C6="I",L6*Resumo!$C$21, IF(C6="A",L6*Resumo!$C$22, IF(C6="E",L6*Resumo!$C$23,"")))</f>
        <v>5</v>
      </c>
      <c r="N6" s="15"/>
      <c r="O6" s="77">
        <f t="shared" si="0"/>
        <v>0</v>
      </c>
      <c r="P6" s="77">
        <f t="shared" si="0"/>
        <v>1</v>
      </c>
      <c r="Q6" s="77">
        <f t="shared" si="0"/>
        <v>0</v>
      </c>
      <c r="S6">
        <f>IF(C6="I",L6,IF(C6="A",L6/2,IF(C6="E",L6/4,"")))</f>
        <v>5</v>
      </c>
      <c r="W6" s="20">
        <f t="shared" si="1"/>
        <v>0</v>
      </c>
      <c r="X6" s="20">
        <f t="shared" si="2"/>
        <v>1</v>
      </c>
      <c r="Y6" s="20">
        <f t="shared" si="3"/>
        <v>0</v>
      </c>
      <c r="AA6" t="s">
        <v>40</v>
      </c>
      <c r="AB6" s="29">
        <f>SUMIF($D$4:$D$926,"CE",W$4:W$926)</f>
        <v>0</v>
      </c>
      <c r="AC6" s="29">
        <f>SUMIF($D$4:$D$926,"CE",X$4:X$926)</f>
        <v>1</v>
      </c>
      <c r="AD6" s="29">
        <f>SUMIF($D$4:$D$926,"CE",Y$4:Y$926)</f>
        <v>0</v>
      </c>
    </row>
    <row r="7" spans="1:30" ht="15" customHeight="1" x14ac:dyDescent="0.2">
      <c r="A7" s="90" t="s">
        <v>112</v>
      </c>
      <c r="B7" s="90" t="s">
        <v>132</v>
      </c>
      <c r="C7" s="108" t="s">
        <v>3</v>
      </c>
      <c r="D7" s="108" t="s">
        <v>41</v>
      </c>
      <c r="E7" s="106">
        <v>3</v>
      </c>
      <c r="F7" s="72" t="s">
        <v>135</v>
      </c>
      <c r="G7" s="33">
        <v>16</v>
      </c>
      <c r="H7" s="89" t="s">
        <v>139</v>
      </c>
      <c r="I7" s="21" t="str">
        <f t="shared" si="4"/>
        <v/>
      </c>
      <c r="J7" s="21" t="str">
        <f t="shared" si="5"/>
        <v>X</v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5</v>
      </c>
      <c r="M7" s="22">
        <f>IF(C7="I",L7*Resumo!$C$21, IF(C7="A",L7*Resumo!$C$22, IF(C7="E",L7*Resumo!$C$23,"")))</f>
        <v>5</v>
      </c>
      <c r="N7" s="15"/>
      <c r="O7" s="77"/>
      <c r="P7" s="77"/>
      <c r="Q7" s="77"/>
      <c r="W7" s="20">
        <f t="shared" si="1"/>
        <v>0</v>
      </c>
      <c r="X7" s="20">
        <f t="shared" si="2"/>
        <v>1</v>
      </c>
      <c r="Y7" s="20">
        <f t="shared" si="3"/>
        <v>0</v>
      </c>
    </row>
    <row r="8" spans="1:30" ht="15" customHeight="1" x14ac:dyDescent="0.2">
      <c r="A8" s="90" t="s">
        <v>112</v>
      </c>
      <c r="B8" s="90" t="s">
        <v>133</v>
      </c>
      <c r="C8" s="108" t="s">
        <v>3</v>
      </c>
      <c r="D8" s="108" t="s">
        <v>41</v>
      </c>
      <c r="E8" s="106">
        <v>3</v>
      </c>
      <c r="F8" s="72" t="s">
        <v>135</v>
      </c>
      <c r="G8" s="33">
        <v>14</v>
      </c>
      <c r="H8" s="72" t="s">
        <v>140</v>
      </c>
      <c r="I8" s="21" t="str">
        <f t="shared" si="4"/>
        <v/>
      </c>
      <c r="J8" s="21" t="str">
        <f t="shared" si="5"/>
        <v>X</v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5</v>
      </c>
      <c r="M8" s="22">
        <f>IF(C8="I",L8*Resumo!$C$21, IF(C8="A",L8*Resumo!$C$22, IF(C8="E",L8*Resumo!$C$23,"")))</f>
        <v>5</v>
      </c>
      <c r="N8" s="15"/>
      <c r="O8" s="77"/>
      <c r="P8" s="77"/>
      <c r="Q8" s="77"/>
      <c r="W8" s="20">
        <f t="shared" si="1"/>
        <v>0</v>
      </c>
      <c r="X8" s="20">
        <f t="shared" si="2"/>
        <v>1</v>
      </c>
      <c r="Y8" s="20">
        <f t="shared" si="3"/>
        <v>0</v>
      </c>
    </row>
    <row r="9" spans="1:30" ht="15" customHeight="1" x14ac:dyDescent="0.2">
      <c r="A9" s="90" t="s">
        <v>129</v>
      </c>
      <c r="B9" s="88" t="s">
        <v>117</v>
      </c>
      <c r="C9" s="111" t="s">
        <v>3</v>
      </c>
      <c r="D9" s="105" t="s">
        <v>41</v>
      </c>
      <c r="E9" s="106">
        <v>5</v>
      </c>
      <c r="F9" s="72" t="s">
        <v>120</v>
      </c>
      <c r="G9" s="14">
        <v>25</v>
      </c>
      <c r="H9" s="72" t="s">
        <v>131</v>
      </c>
      <c r="I9" s="21" t="str">
        <f t="shared" si="4"/>
        <v/>
      </c>
      <c r="J9" s="21" t="str">
        <f t="shared" si="5"/>
        <v/>
      </c>
      <c r="K9" s="21" t="str">
        <f t="shared" si="6"/>
        <v>X</v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7</v>
      </c>
      <c r="M9" s="22">
        <f>IF(C9="I",L9*Resumo!$C$21, IF(C9="A",L9*Resumo!$C$22, IF(C9="E",L9*Resumo!$C$23,"")))</f>
        <v>7</v>
      </c>
      <c r="N9" s="72"/>
      <c r="O9" s="77"/>
      <c r="P9" s="77"/>
      <c r="Q9" s="77"/>
      <c r="W9" s="20">
        <f t="shared" si="1"/>
        <v>0</v>
      </c>
      <c r="X9" s="20">
        <f t="shared" si="2"/>
        <v>0</v>
      </c>
      <c r="Y9" s="20">
        <f t="shared" si="3"/>
        <v>1</v>
      </c>
    </row>
    <row r="10" spans="1:30" ht="15" customHeight="1" x14ac:dyDescent="0.2">
      <c r="A10" s="71" t="s">
        <v>114</v>
      </c>
      <c r="B10" s="88" t="s">
        <v>118</v>
      </c>
      <c r="C10" s="108" t="s">
        <v>3</v>
      </c>
      <c r="D10" s="108" t="s">
        <v>40</v>
      </c>
      <c r="E10" s="85">
        <v>2</v>
      </c>
      <c r="F10" s="72" t="s">
        <v>127</v>
      </c>
      <c r="G10" s="14">
        <v>6</v>
      </c>
      <c r="H10" s="72" t="s">
        <v>128</v>
      </c>
      <c r="I10" s="21" t="str">
        <f t="shared" si="4"/>
        <v/>
      </c>
      <c r="J10" s="21" t="str">
        <f t="shared" si="5"/>
        <v>X</v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4</v>
      </c>
      <c r="M10" s="22">
        <f>IF(C10="I",L10*Resumo!$C$21, IF(C10="A",L10*Resumo!$C$22, IF(C10="E",L10*Resumo!$C$23,"")))</f>
        <v>4</v>
      </c>
      <c r="N10" s="15"/>
      <c r="O10" s="77"/>
      <c r="P10" s="77"/>
      <c r="Q10" s="77"/>
      <c r="W10" s="20">
        <f t="shared" si="1"/>
        <v>0</v>
      </c>
      <c r="X10" s="20">
        <f t="shared" si="2"/>
        <v>1</v>
      </c>
      <c r="Y10" s="20">
        <f t="shared" si="3"/>
        <v>0</v>
      </c>
    </row>
    <row r="11" spans="1:30" ht="15" customHeight="1" x14ac:dyDescent="0.2">
      <c r="A11" s="71" t="s">
        <v>115</v>
      </c>
      <c r="B11" s="90" t="s">
        <v>119</v>
      </c>
      <c r="C11" s="108" t="s">
        <v>3</v>
      </c>
      <c r="D11" s="108" t="s">
        <v>41</v>
      </c>
      <c r="E11" s="85">
        <v>3</v>
      </c>
      <c r="F11" s="72" t="s">
        <v>134</v>
      </c>
      <c r="G11" s="14">
        <v>25</v>
      </c>
      <c r="H11" s="72" t="s">
        <v>131</v>
      </c>
      <c r="I11" s="21" t="str">
        <f t="shared" si="4"/>
        <v/>
      </c>
      <c r="J11" s="21" t="str">
        <f t="shared" si="5"/>
        <v/>
      </c>
      <c r="K11" s="21" t="str">
        <f t="shared" si="6"/>
        <v>X</v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7</v>
      </c>
      <c r="M11" s="22">
        <f>IF(C11="I",L11*Resumo!$C$21, IF(C11="A",L11*Resumo!$C$22, IF(C11="E",L11*Resumo!$C$23,"")))</f>
        <v>7</v>
      </c>
      <c r="N11" s="15"/>
      <c r="O11" s="77"/>
      <c r="P11" s="77"/>
      <c r="Q11" s="77"/>
      <c r="W11" s="20">
        <f t="shared" si="1"/>
        <v>0</v>
      </c>
      <c r="X11" s="20">
        <f t="shared" si="2"/>
        <v>0</v>
      </c>
      <c r="Y11" s="20">
        <f t="shared" si="3"/>
        <v>1</v>
      </c>
    </row>
    <row r="12" spans="1:30" ht="15" customHeight="1" x14ac:dyDescent="0.2">
      <c r="A12" s="71"/>
      <c r="B12" s="83"/>
      <c r="C12" s="108"/>
      <c r="D12" s="108"/>
      <c r="E12" s="14"/>
      <c r="F12" s="72"/>
      <c r="G12" s="14"/>
      <c r="H12" s="72"/>
      <c r="I12" s="21" t="str">
        <f t="shared" si="4"/>
        <v/>
      </c>
      <c r="J12" s="21" t="str">
        <f t="shared" si="5"/>
        <v/>
      </c>
      <c r="K12" s="21" t="str">
        <f t="shared" si="6"/>
        <v/>
      </c>
      <c r="L12" s="22" t="str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/>
      </c>
      <c r="M12" s="22" t="str">
        <f>IF(C12="I",L12*Resumo!$C$21, IF(C12="A",L12*Resumo!$C$22, IF(C12="E",L12*Resumo!$C$23,"")))</f>
        <v/>
      </c>
      <c r="N12" s="15"/>
      <c r="O12" s="77"/>
      <c r="P12" s="77"/>
      <c r="Q12" s="77"/>
      <c r="W12" s="20">
        <f t="shared" si="1"/>
        <v>0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71"/>
      <c r="B13" s="83"/>
      <c r="C13" s="108"/>
      <c r="D13" s="108"/>
      <c r="E13" s="14"/>
      <c r="F13" s="72"/>
      <c r="G13" s="14"/>
      <c r="H13" s="72"/>
      <c r="I13" s="21" t="str">
        <f t="shared" si="4"/>
        <v/>
      </c>
      <c r="J13" s="21" t="str">
        <f t="shared" si="5"/>
        <v/>
      </c>
      <c r="K13" s="21" t="str">
        <f t="shared" si="6"/>
        <v/>
      </c>
      <c r="L13" s="22" t="str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/>
      </c>
      <c r="M13" s="22" t="str">
        <f>IF(C13="I",L13*Resumo!$C$21, IF(C13="A",L13*Resumo!$C$22, IF(C13="E",L13*Resumo!$C$23,"")))</f>
        <v/>
      </c>
      <c r="N13" s="15"/>
      <c r="O13" s="77"/>
      <c r="P13" s="77"/>
      <c r="Q13" s="77"/>
      <c r="W13" s="20"/>
      <c r="X13" s="20"/>
      <c r="Y13" s="20"/>
    </row>
    <row r="14" spans="1:30" ht="15" customHeight="1" x14ac:dyDescent="0.2">
      <c r="A14" s="71"/>
      <c r="B14" s="83"/>
      <c r="C14" s="108"/>
      <c r="D14" s="108"/>
      <c r="E14" s="14"/>
      <c r="F14" s="72"/>
      <c r="G14" s="14"/>
      <c r="H14" s="72"/>
      <c r="I14" s="21" t="str">
        <f t="shared" si="4"/>
        <v/>
      </c>
      <c r="J14" s="21" t="str">
        <f t="shared" si="5"/>
        <v/>
      </c>
      <c r="K14" s="21" t="str">
        <f t="shared" si="6"/>
        <v/>
      </c>
      <c r="L14" s="22" t="str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/>
      </c>
      <c r="M14" s="22" t="str">
        <f>IF(C14="I",L14*Resumo!$C$21, IF(C14="A",L14*Resumo!$C$22, IF(C14="E",L14*Resumo!$C$23,"")))</f>
        <v/>
      </c>
      <c r="N14" s="72"/>
      <c r="O14" s="77"/>
      <c r="P14" s="77"/>
      <c r="Q14" s="77"/>
      <c r="W14" s="20"/>
      <c r="X14" s="20"/>
      <c r="Y14" s="20"/>
    </row>
    <row r="15" spans="1:30" ht="15" customHeight="1" x14ac:dyDescent="0.2">
      <c r="A15" s="71"/>
      <c r="B15" s="83"/>
      <c r="C15" s="108"/>
      <c r="D15" s="108"/>
      <c r="E15" s="14"/>
      <c r="F15" s="72"/>
      <c r="G15" s="14"/>
      <c r="H15" s="72"/>
      <c r="I15" s="21" t="str">
        <f t="shared" si="4"/>
        <v/>
      </c>
      <c r="J15" s="21" t="str">
        <f t="shared" si="5"/>
        <v/>
      </c>
      <c r="K15" s="21" t="str">
        <f t="shared" si="6"/>
        <v/>
      </c>
      <c r="L15" s="22" t="str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/>
      </c>
      <c r="M15" s="22" t="str">
        <f>IF(C15="I",L15*Resumo!$C$21, IF(C15="A",L15*Resumo!$C$22, IF(C15="E",L15*Resumo!$C$23,"")))</f>
        <v/>
      </c>
      <c r="N15" s="72"/>
      <c r="O15" s="77"/>
      <c r="P15" s="77"/>
      <c r="Q15" s="77"/>
      <c r="W15" s="20"/>
      <c r="X15" s="20"/>
      <c r="Y15" s="20"/>
    </row>
    <row r="16" spans="1:30" ht="15" customHeight="1" x14ac:dyDescent="0.2">
      <c r="A16" s="71"/>
      <c r="B16" s="83"/>
      <c r="C16" s="108"/>
      <c r="D16" s="108"/>
      <c r="E16" s="14"/>
      <c r="F16" s="72"/>
      <c r="G16" s="14"/>
      <c r="H16" s="72"/>
      <c r="I16" s="21" t="str">
        <f t="shared" si="4"/>
        <v/>
      </c>
      <c r="J16" s="21" t="str">
        <f t="shared" si="5"/>
        <v/>
      </c>
      <c r="K16" s="21" t="str">
        <f t="shared" si="6"/>
        <v/>
      </c>
      <c r="L16" s="22" t="str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/>
      </c>
      <c r="M16" s="22" t="str">
        <f>IF(C16="I",L16*Resumo!$C$21, IF(C16="A",L16*Resumo!$C$22, IF(C16="E",L16*Resumo!$C$23,"")))</f>
        <v/>
      </c>
      <c r="N16" s="72"/>
      <c r="O16" s="77"/>
      <c r="P16" s="77"/>
      <c r="Q16" s="77"/>
      <c r="W16" s="20"/>
      <c r="X16" s="20"/>
      <c r="Y16" s="20"/>
    </row>
    <row r="17" spans="1:25" ht="15" customHeight="1" x14ac:dyDescent="0.2">
      <c r="A17" s="71"/>
      <c r="B17" s="82"/>
      <c r="C17" s="108"/>
      <c r="D17" s="108"/>
      <c r="E17" s="14"/>
      <c r="F17" s="72"/>
      <c r="G17" s="14"/>
      <c r="H17" s="72"/>
      <c r="I17" s="21" t="str">
        <f t="shared" si="4"/>
        <v/>
      </c>
      <c r="J17" s="21" t="str">
        <f t="shared" si="5"/>
        <v/>
      </c>
      <c r="K17" s="21" t="str">
        <f t="shared" si="6"/>
        <v/>
      </c>
      <c r="L17" s="22" t="str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/>
      </c>
      <c r="M17" s="22" t="str">
        <f>IF(C17="I",L17*Resumo!$C$21, IF(C17="A",L17*Resumo!$C$22, IF(C17="E",L17*Resumo!$C$23,"")))</f>
        <v/>
      </c>
      <c r="N17" s="72"/>
      <c r="O17" s="77"/>
      <c r="P17" s="77"/>
      <c r="Q17" s="77"/>
      <c r="W17" s="20"/>
      <c r="X17" s="20"/>
      <c r="Y17" s="20"/>
    </row>
    <row r="18" spans="1:25" ht="15" customHeight="1" x14ac:dyDescent="0.2">
      <c r="A18" s="71"/>
      <c r="B18" s="82"/>
      <c r="C18" s="108"/>
      <c r="D18" s="108"/>
      <c r="E18" s="14"/>
      <c r="F18" s="72"/>
      <c r="G18" s="14"/>
      <c r="H18" s="72"/>
      <c r="I18" s="21" t="str">
        <f t="shared" si="4"/>
        <v/>
      </c>
      <c r="J18" s="21" t="str">
        <f t="shared" si="5"/>
        <v/>
      </c>
      <c r="K18" s="21" t="str">
        <f t="shared" si="6"/>
        <v/>
      </c>
      <c r="L18" s="22" t="str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/>
      </c>
      <c r="M18" s="22" t="str">
        <f>IF(C18="I",L18*Resumo!$C$21, IF(C18="A",L18*Resumo!$C$22, IF(C18="E",L18*Resumo!$C$23,"")))</f>
        <v/>
      </c>
      <c r="N18" s="72"/>
      <c r="O18" s="77"/>
      <c r="P18" s="77"/>
      <c r="Q18" s="77"/>
      <c r="W18" s="20"/>
      <c r="X18" s="20"/>
      <c r="Y18" s="20"/>
    </row>
    <row r="19" spans="1:25" ht="15" customHeight="1" x14ac:dyDescent="0.2">
      <c r="A19" s="71"/>
      <c r="B19" s="82"/>
      <c r="C19" s="108"/>
      <c r="D19" s="108"/>
      <c r="E19" s="14"/>
      <c r="F19" s="72"/>
      <c r="G19" s="14"/>
      <c r="H19" s="72"/>
      <c r="I19" s="21" t="str">
        <f t="shared" si="4"/>
        <v/>
      </c>
      <c r="J19" s="21" t="str">
        <f t="shared" si="5"/>
        <v/>
      </c>
      <c r="K19" s="21" t="str">
        <f t="shared" si="6"/>
        <v/>
      </c>
      <c r="L19" s="22" t="str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/>
      </c>
      <c r="M19" s="22" t="str">
        <f>IF(C19="I",L19*Resumo!$C$21, IF(C19="A",L19*Resumo!$C$22, IF(C19="E",L19*Resumo!$C$23,"")))</f>
        <v/>
      </c>
      <c r="N19" s="72"/>
      <c r="O19" s="77"/>
      <c r="P19" s="77"/>
      <c r="Q19" s="77"/>
      <c r="W19" s="20"/>
      <c r="X19" s="20"/>
      <c r="Y19" s="20"/>
    </row>
    <row r="20" spans="1:25" ht="15" customHeight="1" x14ac:dyDescent="0.2">
      <c r="A20" s="71"/>
      <c r="B20" s="82"/>
      <c r="C20" s="108"/>
      <c r="D20" s="108"/>
      <c r="E20" s="14"/>
      <c r="F20" s="72"/>
      <c r="G20" s="14"/>
      <c r="H20" s="72"/>
      <c r="I20" s="21" t="str">
        <f t="shared" si="4"/>
        <v/>
      </c>
      <c r="J20" s="21" t="str">
        <f t="shared" si="5"/>
        <v/>
      </c>
      <c r="K20" s="21" t="str">
        <f t="shared" si="6"/>
        <v/>
      </c>
      <c r="L20" s="22" t="str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/>
      </c>
      <c r="M20" s="22" t="str">
        <f>IF(C20="I",L20*Resumo!$C$21, IF(C20="A",L20*Resumo!$C$22, IF(C20="E",L20*Resumo!$C$23,"")))</f>
        <v/>
      </c>
      <c r="N20" s="72"/>
      <c r="O20" s="77"/>
      <c r="P20" s="77"/>
      <c r="Q20" s="77"/>
      <c r="W20" s="20"/>
      <c r="X20" s="20"/>
      <c r="Y20" s="20"/>
    </row>
    <row r="21" spans="1:25" ht="15" customHeight="1" x14ac:dyDescent="0.2">
      <c r="A21" s="71"/>
      <c r="B21" s="82"/>
      <c r="C21" s="108"/>
      <c r="D21" s="108"/>
      <c r="E21" s="14"/>
      <c r="F21" s="72"/>
      <c r="G21" s="14"/>
      <c r="H21" s="72"/>
      <c r="I21" s="21" t="str">
        <f t="shared" si="4"/>
        <v/>
      </c>
      <c r="J21" s="21" t="str">
        <f t="shared" si="5"/>
        <v/>
      </c>
      <c r="K21" s="21" t="str">
        <f t="shared" si="6"/>
        <v/>
      </c>
      <c r="L21" s="22" t="str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/>
      </c>
      <c r="M21" s="22" t="str">
        <f>IF(C21="I",L21*Resumo!$C$21, IF(C21="A",L21*Resumo!$C$22, IF(C21="E",L21*Resumo!$C$23,"")))</f>
        <v/>
      </c>
      <c r="N21" s="72"/>
      <c r="O21" s="77"/>
      <c r="P21" s="77"/>
      <c r="Q21" s="77"/>
      <c r="W21" s="20"/>
      <c r="X21" s="20"/>
      <c r="Y21" s="20"/>
    </row>
    <row r="22" spans="1:25" ht="15" customHeight="1" x14ac:dyDescent="0.2">
      <c r="A22" s="71"/>
      <c r="B22" s="82"/>
      <c r="C22" s="108"/>
      <c r="D22" s="108"/>
      <c r="E22" s="14"/>
      <c r="F22" s="72"/>
      <c r="G22" s="7"/>
      <c r="H22" s="72"/>
      <c r="I22" s="21" t="str">
        <f t="shared" si="4"/>
        <v/>
      </c>
      <c r="J22" s="21" t="str">
        <f t="shared" si="5"/>
        <v/>
      </c>
      <c r="K22" s="21" t="str">
        <f t="shared" si="6"/>
        <v/>
      </c>
      <c r="L22" s="22" t="str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/>
      </c>
      <c r="M22" s="22" t="str">
        <f>IF(C22="I",L22*Resumo!$C$21, IF(C22="A",L22*Resumo!$C$22, IF(C22="E",L22*Resumo!$C$23,"")))</f>
        <v/>
      </c>
      <c r="N22" s="72"/>
      <c r="O22" s="77"/>
      <c r="P22" s="77"/>
      <c r="Q22" s="77"/>
      <c r="W22" s="20"/>
      <c r="X22" s="20"/>
      <c r="Y22" s="20"/>
    </row>
    <row r="23" spans="1:25" ht="15" customHeight="1" x14ac:dyDescent="0.2">
      <c r="A23" s="71"/>
      <c r="B23" s="82"/>
      <c r="C23" s="108"/>
      <c r="D23" s="108"/>
      <c r="E23" s="14"/>
      <c r="F23" s="72"/>
      <c r="G23" s="14"/>
      <c r="H23" s="72"/>
      <c r="I23" s="21" t="str">
        <f t="shared" si="4"/>
        <v/>
      </c>
      <c r="J23" s="21" t="str">
        <f t="shared" si="5"/>
        <v/>
      </c>
      <c r="K23" s="21" t="str">
        <f t="shared" si="6"/>
        <v/>
      </c>
      <c r="L23" s="22" t="str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/>
      </c>
      <c r="M23" s="22" t="str">
        <f>IF(C23="I",L23*Resumo!$C$21, IF(C23="A",L23*Resumo!$C$22, IF(C23="E",L23*Resumo!$C$23,"")))</f>
        <v/>
      </c>
      <c r="N23" s="15"/>
      <c r="O23" s="77"/>
      <c r="P23" s="77"/>
      <c r="Q23" s="77"/>
      <c r="W23" s="20">
        <f t="shared" si="1"/>
        <v>0</v>
      </c>
      <c r="X23" s="20">
        <f t="shared" si="2"/>
        <v>0</v>
      </c>
      <c r="Y23" s="20">
        <f t="shared" si="3"/>
        <v>0</v>
      </c>
    </row>
    <row r="24" spans="1:25" ht="15" customHeight="1" x14ac:dyDescent="0.2">
      <c r="A24" s="71"/>
      <c r="B24" s="82"/>
      <c r="C24" s="108"/>
      <c r="D24" s="108"/>
      <c r="E24" s="14"/>
      <c r="F24" s="72"/>
      <c r="G24" s="14"/>
      <c r="H24" s="72"/>
      <c r="I24" s="21" t="str">
        <f t="shared" si="4"/>
        <v/>
      </c>
      <c r="J24" s="21" t="str">
        <f t="shared" si="5"/>
        <v/>
      </c>
      <c r="K24" s="21" t="str">
        <f t="shared" si="6"/>
        <v/>
      </c>
      <c r="L24" s="22" t="str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/>
      </c>
      <c r="M24" s="22" t="str">
        <f>IF(C24="I",L24*Resumo!$C$21, IF(C24="A",L24*Resumo!$C$22, IF(C24="E",L24*Resumo!$C$23,"")))</f>
        <v/>
      </c>
      <c r="N24" s="72"/>
      <c r="O24" s="77"/>
      <c r="P24" s="77"/>
      <c r="Q24" s="77"/>
      <c r="W24" s="20">
        <f t="shared" si="1"/>
        <v>0</v>
      </c>
      <c r="X24" s="20">
        <f t="shared" si="2"/>
        <v>0</v>
      </c>
      <c r="Y24" s="20">
        <f t="shared" si="3"/>
        <v>0</v>
      </c>
    </row>
    <row r="25" spans="1:25" ht="15" customHeight="1" x14ac:dyDescent="0.2">
      <c r="A25" s="71"/>
      <c r="B25" s="82"/>
      <c r="C25" s="108"/>
      <c r="D25" s="108"/>
      <c r="E25" s="14"/>
      <c r="F25" s="72"/>
      <c r="G25" s="14"/>
      <c r="H25" s="72"/>
      <c r="I25" s="21" t="str">
        <f t="shared" si="4"/>
        <v/>
      </c>
      <c r="J25" s="21" t="str">
        <f t="shared" si="5"/>
        <v/>
      </c>
      <c r="K25" s="21" t="str">
        <f t="shared" si="6"/>
        <v/>
      </c>
      <c r="L25" s="22" t="str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/>
      </c>
      <c r="M25" s="22" t="str">
        <f>IF(C25="I",L25*Resumo!$C$21, IF(C25="A",L25*Resumo!$C$22, IF(C25="E",L25*Resumo!$C$23,"")))</f>
        <v/>
      </c>
      <c r="N25" s="72"/>
      <c r="O25" s="77"/>
      <c r="P25" s="77"/>
      <c r="Q25" s="77"/>
      <c r="W25" s="20">
        <f t="shared" si="1"/>
        <v>0</v>
      </c>
      <c r="X25" s="20">
        <f t="shared" si="2"/>
        <v>0</v>
      </c>
      <c r="Y25" s="20">
        <f t="shared" si="3"/>
        <v>0</v>
      </c>
    </row>
    <row r="26" spans="1:25" ht="15" customHeight="1" x14ac:dyDescent="0.2">
      <c r="A26" s="71"/>
      <c r="B26" s="82"/>
      <c r="C26" s="108"/>
      <c r="D26" s="108"/>
      <c r="E26" s="14"/>
      <c r="F26" s="72"/>
      <c r="G26" s="14"/>
      <c r="H26" s="72"/>
      <c r="I26" s="21" t="str">
        <f t="shared" si="4"/>
        <v/>
      </c>
      <c r="J26" s="21" t="str">
        <f t="shared" si="5"/>
        <v/>
      </c>
      <c r="K26" s="21" t="str">
        <f t="shared" si="6"/>
        <v/>
      </c>
      <c r="L26" s="22" t="str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/>
      </c>
      <c r="M26" s="22" t="str">
        <f>IF(C26="I",L26*Resumo!$C$21, IF(C26="A",L26*Resumo!$C$22, IF(C26="E",L26*Resumo!$C$23,"")))</f>
        <v/>
      </c>
      <c r="N26" s="72"/>
      <c r="O26" s="77"/>
      <c r="P26" s="77"/>
      <c r="Q26" s="77"/>
      <c r="W26" s="20">
        <f t="shared" si="1"/>
        <v>0</v>
      </c>
      <c r="X26" s="20">
        <f t="shared" si="2"/>
        <v>0</v>
      </c>
      <c r="Y26" s="20">
        <f t="shared" si="3"/>
        <v>0</v>
      </c>
    </row>
    <row r="27" spans="1:25" ht="15" customHeight="1" x14ac:dyDescent="0.2">
      <c r="A27" s="71"/>
      <c r="B27" s="82"/>
      <c r="C27" s="108"/>
      <c r="D27" s="108"/>
      <c r="E27" s="14"/>
      <c r="F27" s="72"/>
      <c r="G27" s="14"/>
      <c r="H27" s="72"/>
      <c r="I27" s="21" t="str">
        <f t="shared" si="4"/>
        <v/>
      </c>
      <c r="J27" s="21" t="str">
        <f t="shared" si="5"/>
        <v/>
      </c>
      <c r="K27" s="21" t="str">
        <f t="shared" si="6"/>
        <v/>
      </c>
      <c r="L27" s="22" t="str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/>
      </c>
      <c r="M27" s="22" t="str">
        <f>IF(C27="I",L27*Resumo!$C$21, IF(C27="A",L27*Resumo!$C$22, IF(C27="E",L27*Resumo!$C$23,"")))</f>
        <v/>
      </c>
      <c r="N27" s="72"/>
      <c r="O27" s="77"/>
      <c r="P27" s="77"/>
      <c r="Q27" s="77"/>
      <c r="W27" s="20">
        <f t="shared" si="1"/>
        <v>0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71"/>
      <c r="B28" s="82"/>
      <c r="C28" s="108"/>
      <c r="D28" s="108"/>
      <c r="E28" s="14"/>
      <c r="F28" s="72"/>
      <c r="G28" s="14"/>
      <c r="H28" s="72"/>
      <c r="I28" s="21" t="str">
        <f t="shared" si="4"/>
        <v/>
      </c>
      <c r="J28" s="21" t="str">
        <f t="shared" si="5"/>
        <v/>
      </c>
      <c r="K28" s="21" t="str">
        <f t="shared" si="6"/>
        <v/>
      </c>
      <c r="L28" s="22" t="str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/>
      </c>
      <c r="M28" s="22" t="str">
        <f>IF(C28="I",L28*Resumo!$C$21, IF(C28="A",L28*Resumo!$C$22, IF(C28="E",L28*Resumo!$C$23,"")))</f>
        <v/>
      </c>
      <c r="N28" s="72"/>
      <c r="O28" s="77"/>
      <c r="P28" s="77"/>
      <c r="Q28" s="77"/>
      <c r="W28" s="20">
        <f t="shared" si="1"/>
        <v>0</v>
      </c>
      <c r="X28" s="20">
        <f t="shared" si="2"/>
        <v>0</v>
      </c>
      <c r="Y28" s="20">
        <f t="shared" si="3"/>
        <v>0</v>
      </c>
    </row>
    <row r="29" spans="1:25" ht="15" customHeight="1" x14ac:dyDescent="0.2">
      <c r="A29" s="71"/>
      <c r="B29" s="82"/>
      <c r="C29" s="108"/>
      <c r="D29" s="108"/>
      <c r="E29" s="14"/>
      <c r="F29" s="72"/>
      <c r="G29" s="14"/>
      <c r="H29" s="72"/>
      <c r="I29" s="21" t="str">
        <f t="shared" ref="I29:I86" si="7">IF(D29=EE,IF(OR(AND(E29&gt;-1,E29&lt;2,G29&gt;0,G29&lt;16),AND(E29&gt;1,E29&lt;3,G29&gt;0,G29&lt;5)),"X",""),IF(OR(AND(E29&gt;-1,E29&lt;2,G29&gt;0,G29&lt;20),AND(E29&gt;1,E29&lt;4,G29&gt;0,G29&lt;6)),"X",""))</f>
        <v/>
      </c>
      <c r="J29" s="21" t="str">
        <f t="shared" ref="J29:J86" si="8">IF(D29=EE,IF(OR(AND(E29&gt;-1,E29&lt;2,G29&gt;15),AND(E29&gt;1,E29&lt;3,G29&gt;4,G29&lt;16),AND(E29&gt;2,G29&gt;0,G29&lt;5)),"X",""),IF(OR(AND(E29&gt;-1,E29&lt;2,G29&gt;19),AND(E29&gt;1,E29&lt;4,G29&gt;5,G29&lt;20),AND(E29&gt;3,G29&gt;0,G29&lt;6)),"X",""))</f>
        <v/>
      </c>
      <c r="K29" s="21" t="str">
        <f t="shared" ref="K29:K46" si="9">IF(D29=EE,IF(OR(AND(E29&gt;1,E29&lt;3,G29&gt;15),AND(E29&gt;2,G29&gt;4)),"X",""),IF(OR(AND(E29&gt;1,E29&lt;4,G29&gt;19),AND(E29&gt;3,G29&gt;5)),"X",""))</f>
        <v/>
      </c>
      <c r="L29" s="22" t="str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/>
      </c>
      <c r="M29" s="22" t="str">
        <f>IF(C29="I",L29*Resumo!$C$21, IF(C29="A",L29*Resumo!$C$22, IF(C29="E",L29*Resumo!$C$23,"")))</f>
        <v/>
      </c>
      <c r="N29" s="72"/>
      <c r="O29" s="77"/>
      <c r="P29" s="77"/>
      <c r="Q29" s="77"/>
      <c r="W29" s="20">
        <f t="shared" si="1"/>
        <v>0</v>
      </c>
      <c r="X29" s="20">
        <f t="shared" si="2"/>
        <v>0</v>
      </c>
      <c r="Y29" s="20">
        <f t="shared" si="3"/>
        <v>0</v>
      </c>
    </row>
    <row r="30" spans="1:25" ht="15" customHeight="1" x14ac:dyDescent="0.2">
      <c r="A30" s="71"/>
      <c r="B30" s="82"/>
      <c r="C30" s="108"/>
      <c r="D30" s="108"/>
      <c r="E30" s="14"/>
      <c r="F30" s="72"/>
      <c r="G30" s="14"/>
      <c r="H30" s="72"/>
      <c r="I30" s="21" t="str">
        <f t="shared" si="7"/>
        <v/>
      </c>
      <c r="J30" s="21" t="str">
        <f t="shared" si="8"/>
        <v/>
      </c>
      <c r="K30" s="21" t="str">
        <f t="shared" si="9"/>
        <v/>
      </c>
      <c r="L30" s="22" t="str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/>
      </c>
      <c r="M30" s="22" t="str">
        <f>IF(C30="I",L30*Resumo!$C$21, IF(C30="A",L30*Resumo!$C$22, IF(C30="E",L30*Resumo!$C$23,"")))</f>
        <v/>
      </c>
      <c r="N30" s="72"/>
      <c r="O30" s="77"/>
      <c r="P30" s="77"/>
      <c r="Q30" s="77"/>
      <c r="W30" s="20">
        <f t="shared" ref="W30:Y84" si="10">IF(I30="X",1,0)</f>
        <v>0</v>
      </c>
      <c r="X30" s="20">
        <f t="shared" si="10"/>
        <v>0</v>
      </c>
      <c r="Y30" s="20">
        <f t="shared" si="10"/>
        <v>0</v>
      </c>
    </row>
    <row r="31" spans="1:25" ht="15" customHeight="1" x14ac:dyDescent="0.2">
      <c r="A31" s="71"/>
      <c r="B31" s="82"/>
      <c r="C31" s="108"/>
      <c r="D31" s="108"/>
      <c r="E31" s="14"/>
      <c r="F31" s="72"/>
      <c r="G31" s="14"/>
      <c r="H31" s="72"/>
      <c r="I31" s="21" t="str">
        <f t="shared" si="7"/>
        <v/>
      </c>
      <c r="J31" s="21" t="str">
        <f t="shared" si="8"/>
        <v/>
      </c>
      <c r="K31" s="21" t="str">
        <f t="shared" si="9"/>
        <v/>
      </c>
      <c r="L31" s="22" t="str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/>
      </c>
      <c r="M31" s="22" t="str">
        <f>IF(C31="I",L31*Resumo!$C$21, IF(C31="A",L31*Resumo!$C$22, IF(C31="E",L31*Resumo!$C$23,"")))</f>
        <v/>
      </c>
      <c r="N31" s="72"/>
      <c r="O31" s="77"/>
      <c r="P31" s="77"/>
      <c r="Q31" s="77"/>
      <c r="W31" s="20">
        <f t="shared" si="10"/>
        <v>0</v>
      </c>
      <c r="X31" s="20">
        <f t="shared" si="10"/>
        <v>0</v>
      </c>
      <c r="Y31" s="20">
        <f t="shared" si="10"/>
        <v>0</v>
      </c>
    </row>
    <row r="32" spans="1:25" ht="15" customHeight="1" x14ac:dyDescent="0.2">
      <c r="A32" s="71"/>
      <c r="B32" s="82"/>
      <c r="C32" s="108"/>
      <c r="D32" s="108"/>
      <c r="E32" s="14"/>
      <c r="F32" s="72"/>
      <c r="G32" s="14"/>
      <c r="H32" s="72"/>
      <c r="I32" s="21" t="str">
        <f t="shared" si="7"/>
        <v/>
      </c>
      <c r="J32" s="21" t="str">
        <f t="shared" si="8"/>
        <v/>
      </c>
      <c r="K32" s="21" t="str">
        <f t="shared" si="9"/>
        <v/>
      </c>
      <c r="L32" s="22" t="str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/>
      </c>
      <c r="M32" s="22" t="str">
        <f>IF(C32="I",L32*Resumo!$C$21, IF(C32="A",L32*Resumo!$C$22, IF(C32="E",L32*Resumo!$C$23,"")))</f>
        <v/>
      </c>
      <c r="N32" s="72"/>
      <c r="O32" s="77"/>
      <c r="P32" s="77"/>
      <c r="Q32" s="77"/>
      <c r="W32" s="20">
        <f t="shared" si="10"/>
        <v>0</v>
      </c>
      <c r="X32" s="20">
        <f t="shared" si="10"/>
        <v>0</v>
      </c>
      <c r="Y32" s="20">
        <f t="shared" si="10"/>
        <v>0</v>
      </c>
    </row>
    <row r="33" spans="1:25" ht="15" customHeight="1" x14ac:dyDescent="0.2">
      <c r="A33" s="71"/>
      <c r="B33" s="82"/>
      <c r="C33" s="108"/>
      <c r="D33" s="108"/>
      <c r="E33" s="14"/>
      <c r="F33" s="72"/>
      <c r="G33" s="14"/>
      <c r="H33" s="72"/>
      <c r="I33" s="21" t="str">
        <f t="shared" si="7"/>
        <v/>
      </c>
      <c r="J33" s="21" t="str">
        <f t="shared" si="8"/>
        <v/>
      </c>
      <c r="K33" s="21" t="str">
        <f t="shared" si="9"/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72"/>
      <c r="O33" s="77"/>
      <c r="P33" s="77"/>
      <c r="Q33" s="77"/>
      <c r="W33" s="20">
        <f t="shared" si="10"/>
        <v>0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71"/>
      <c r="B34" s="82"/>
      <c r="C34" s="108"/>
      <c r="D34" s="108"/>
      <c r="E34" s="14"/>
      <c r="F34" s="72"/>
      <c r="G34" s="14"/>
      <c r="H34" s="72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72"/>
      <c r="O34" s="77"/>
      <c r="P34" s="77"/>
      <c r="Q34" s="77"/>
      <c r="W34" s="20">
        <f t="shared" si="10"/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71"/>
      <c r="B35" s="82"/>
      <c r="C35" s="108"/>
      <c r="D35" s="108"/>
      <c r="E35" s="14"/>
      <c r="F35" s="72"/>
      <c r="G35" s="14"/>
      <c r="H35" s="72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15"/>
      <c r="O35" s="77"/>
      <c r="P35" s="77"/>
      <c r="Q35" s="77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71"/>
      <c r="B36" s="82"/>
      <c r="C36" s="108"/>
      <c r="D36" s="108"/>
      <c r="E36" s="14"/>
      <c r="F36" s="72"/>
      <c r="G36" s="14"/>
      <c r="H36" s="72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72"/>
      <c r="O36" s="77"/>
      <c r="P36" s="77"/>
      <c r="Q36" s="77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71"/>
      <c r="B37" s="82"/>
      <c r="C37" s="108"/>
      <c r="D37" s="108"/>
      <c r="E37" s="14"/>
      <c r="F37" s="72"/>
      <c r="G37" s="14"/>
      <c r="H37" s="72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15"/>
      <c r="O37" s="77"/>
      <c r="P37" s="77"/>
      <c r="Q37" s="77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71"/>
      <c r="B38" s="83"/>
      <c r="C38" s="108"/>
      <c r="D38" s="108"/>
      <c r="E38" s="14"/>
      <c r="F38" s="72"/>
      <c r="G38" s="14"/>
      <c r="H38" s="72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15"/>
      <c r="O38" s="77"/>
      <c r="P38" s="77"/>
      <c r="Q38" s="77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33"/>
      <c r="B39" s="86"/>
      <c r="C39" s="108"/>
      <c r="D39" s="108"/>
      <c r="E39" s="14"/>
      <c r="F39" s="72"/>
      <c r="G39" s="14"/>
      <c r="H39" s="72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72"/>
      <c r="O39" s="77"/>
      <c r="P39" s="77"/>
      <c r="Q39" s="77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71"/>
      <c r="B40" s="86"/>
      <c r="C40" s="108"/>
      <c r="D40" s="108"/>
      <c r="E40" s="14"/>
      <c r="F40" s="72"/>
      <c r="G40" s="14"/>
      <c r="H40" s="72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7"/>
      <c r="P40" s="77"/>
      <c r="Q40" s="77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71"/>
      <c r="B41" s="86"/>
      <c r="C41" s="108"/>
      <c r="D41" s="108"/>
      <c r="E41" s="14"/>
      <c r="F41" s="72"/>
      <c r="G41" s="14"/>
      <c r="H41" s="72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15"/>
      <c r="O41" s="77"/>
      <c r="P41" s="77"/>
      <c r="Q41" s="77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71"/>
      <c r="B42" s="86"/>
      <c r="C42" s="108"/>
      <c r="D42" s="108"/>
      <c r="E42" s="14"/>
      <c r="F42" s="72"/>
      <c r="G42" s="14"/>
      <c r="H42" s="72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72"/>
      <c r="O42" s="77"/>
      <c r="P42" s="77"/>
      <c r="Q42" s="77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71"/>
      <c r="B43" s="86"/>
      <c r="C43" s="108"/>
      <c r="D43" s="108"/>
      <c r="E43" s="14"/>
      <c r="F43" s="72"/>
      <c r="G43" s="14"/>
      <c r="H43" s="72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7"/>
      <c r="P43" s="77"/>
      <c r="Q43" s="77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71"/>
      <c r="B44" s="86"/>
      <c r="C44" s="108"/>
      <c r="D44" s="108"/>
      <c r="E44" s="14"/>
      <c r="F44" s="72"/>
      <c r="G44" s="14"/>
      <c r="H44" s="72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15"/>
      <c r="O44" s="77"/>
      <c r="P44" s="77"/>
      <c r="Q44" s="77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71"/>
      <c r="B45" s="86"/>
      <c r="C45" s="108"/>
      <c r="D45" s="108"/>
      <c r="E45" s="14"/>
      <c r="F45" s="72"/>
      <c r="G45" s="14"/>
      <c r="H45" s="72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72"/>
      <c r="O45" s="77"/>
      <c r="P45" s="77"/>
      <c r="Q45" s="77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71"/>
      <c r="B46" s="86"/>
      <c r="C46" s="108"/>
      <c r="D46" s="108"/>
      <c r="E46" s="14"/>
      <c r="F46" s="72"/>
      <c r="G46" s="14"/>
      <c r="H46" s="72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15"/>
      <c r="O46" s="77"/>
      <c r="P46" s="77"/>
      <c r="Q46" s="77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71"/>
      <c r="B47" s="86"/>
      <c r="C47" s="108"/>
      <c r="D47" s="108"/>
      <c r="E47" s="14"/>
      <c r="F47" s="72"/>
      <c r="G47" s="14"/>
      <c r="H47" s="72"/>
      <c r="I47" s="21" t="str">
        <f t="shared" si="7"/>
        <v/>
      </c>
      <c r="J47" s="21" t="str">
        <f t="shared" si="8"/>
        <v/>
      </c>
      <c r="K47" s="21" t="str">
        <f t="shared" ref="K47:K83" si="11">IF(D47=EE,IF(OR(AND(E47&gt;1,E47&lt;3,G47&gt;15),AND(E47&gt;2,G47&gt;4)),"X",""),IF(OR(AND(E47&gt;1,E47&lt;4,G47&gt;19),AND(E47&gt;3,G47&gt;5)),"X",""))</f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72"/>
      <c r="O47" s="77"/>
      <c r="P47" s="77"/>
      <c r="Q47" s="77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71"/>
      <c r="B48" s="86"/>
      <c r="C48" s="108"/>
      <c r="D48" s="108"/>
      <c r="E48" s="14"/>
      <c r="F48" s="72"/>
      <c r="G48" s="14"/>
      <c r="H48" s="72"/>
      <c r="I48" s="21" t="str">
        <f t="shared" si="7"/>
        <v/>
      </c>
      <c r="J48" s="21" t="str">
        <f t="shared" si="8"/>
        <v/>
      </c>
      <c r="K48" s="21" t="str">
        <f t="shared" si="11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7"/>
      <c r="P48" s="77"/>
      <c r="Q48" s="77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71"/>
      <c r="B49" s="86"/>
      <c r="C49" s="108"/>
      <c r="D49" s="108"/>
      <c r="E49" s="14"/>
      <c r="F49" s="72"/>
      <c r="G49" s="14"/>
      <c r="H49" s="72"/>
      <c r="I49" s="21" t="str">
        <f t="shared" si="7"/>
        <v/>
      </c>
      <c r="J49" s="21" t="str">
        <f t="shared" si="8"/>
        <v/>
      </c>
      <c r="K49" s="21" t="str">
        <f t="shared" si="11"/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15"/>
      <c r="O49" s="77"/>
      <c r="P49" s="77"/>
      <c r="Q49" s="77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81"/>
      <c r="B50" s="86"/>
      <c r="C50" s="108"/>
      <c r="D50" s="108"/>
      <c r="E50" s="14"/>
      <c r="F50" s="72"/>
      <c r="G50" s="14"/>
      <c r="H50" s="72"/>
      <c r="I50" s="21" t="str">
        <f t="shared" si="7"/>
        <v/>
      </c>
      <c r="J50" s="21" t="str">
        <f t="shared" si="8"/>
        <v/>
      </c>
      <c r="K50" s="21" t="str">
        <f t="shared" si="11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72"/>
      <c r="O50" s="77"/>
      <c r="P50" s="77"/>
      <c r="Q50" s="77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81"/>
      <c r="B51" s="86"/>
      <c r="C51" s="108"/>
      <c r="D51" s="13"/>
      <c r="E51" s="14"/>
      <c r="F51" s="72"/>
      <c r="G51" s="14"/>
      <c r="H51" s="72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7"/>
      <c r="P51" s="77"/>
      <c r="Q51" s="77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81"/>
      <c r="B52" s="82"/>
      <c r="C52" s="108"/>
      <c r="D52" s="108"/>
      <c r="E52" s="14"/>
      <c r="F52" s="72"/>
      <c r="G52" s="14"/>
      <c r="H52" s="72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15"/>
      <c r="O52" s="77"/>
      <c r="P52" s="77"/>
      <c r="Q52" s="77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81"/>
      <c r="B53" s="86"/>
      <c r="C53" s="108"/>
      <c r="D53" s="13"/>
      <c r="E53" s="14"/>
      <c r="F53" s="72"/>
      <c r="G53" s="14"/>
      <c r="H53" s="72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72"/>
      <c r="O53" s="77"/>
      <c r="P53" s="77"/>
      <c r="Q53" s="77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81"/>
      <c r="B54" s="82"/>
      <c r="C54" s="108"/>
      <c r="D54" s="104"/>
      <c r="E54" s="14"/>
      <c r="F54" s="72"/>
      <c r="G54" s="14"/>
      <c r="H54" s="72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7"/>
      <c r="P54" s="77"/>
      <c r="Q54" s="77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81"/>
      <c r="B55" s="83"/>
      <c r="C55" s="108"/>
      <c r="D55" s="33"/>
      <c r="E55" s="14"/>
      <c r="F55" s="72"/>
      <c r="G55" s="14"/>
      <c r="H55" s="72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15"/>
      <c r="O55" s="77"/>
      <c r="P55" s="77"/>
      <c r="Q55" s="77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81"/>
      <c r="B56" s="72"/>
      <c r="C56" s="108"/>
      <c r="D56" s="33"/>
      <c r="E56" s="14"/>
      <c r="F56" s="72"/>
      <c r="G56" s="14"/>
      <c r="H56" s="72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72"/>
      <c r="O56" s="77"/>
      <c r="P56" s="77"/>
      <c r="Q56" s="77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81"/>
      <c r="B57" s="72"/>
      <c r="C57" s="108"/>
      <c r="D57" s="33"/>
      <c r="E57" s="14"/>
      <c r="F57" s="72"/>
      <c r="G57" s="14"/>
      <c r="H57" s="72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72"/>
      <c r="O57" s="77"/>
      <c r="P57" s="77"/>
      <c r="Q57" s="77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81"/>
      <c r="B58" s="72"/>
      <c r="C58" s="108"/>
      <c r="D58" s="33"/>
      <c r="E58" s="14"/>
      <c r="F58" s="72"/>
      <c r="G58" s="14"/>
      <c r="H58" s="72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15"/>
      <c r="O58" s="77"/>
      <c r="P58" s="77"/>
      <c r="Q58" s="77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81"/>
      <c r="B59" s="72"/>
      <c r="C59" s="108"/>
      <c r="D59" s="33"/>
      <c r="E59" s="14"/>
      <c r="F59" s="72"/>
      <c r="G59" s="14"/>
      <c r="H59" s="72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72"/>
      <c r="O59" s="77"/>
      <c r="P59" s="77"/>
      <c r="Q59" s="77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81"/>
      <c r="B60" s="33"/>
      <c r="C60" s="108"/>
      <c r="D60" s="33"/>
      <c r="E60" s="14"/>
      <c r="F60" s="72"/>
      <c r="G60" s="14"/>
      <c r="H60" s="72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15"/>
      <c r="O60" s="77"/>
      <c r="P60" s="77"/>
      <c r="Q60" s="77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81"/>
      <c r="B61" s="72"/>
      <c r="C61" s="108"/>
      <c r="D61" s="33"/>
      <c r="E61" s="14"/>
      <c r="F61" s="72"/>
      <c r="G61" s="14"/>
      <c r="H61" s="72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15"/>
      <c r="O61" s="77"/>
      <c r="P61" s="77"/>
      <c r="Q61" s="77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81"/>
      <c r="B62" s="72"/>
      <c r="C62" s="108"/>
      <c r="D62" s="33"/>
      <c r="E62" s="14"/>
      <c r="F62" s="33"/>
      <c r="G62" s="14"/>
      <c r="H62" s="72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15"/>
      <c r="O62" s="77"/>
      <c r="P62" s="77"/>
      <c r="Q62" s="77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81"/>
      <c r="B63" s="72"/>
      <c r="C63" s="108"/>
      <c r="D63" s="33"/>
      <c r="E63" s="14"/>
      <c r="F63" s="72"/>
      <c r="G63" s="14"/>
      <c r="H63" s="72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72"/>
      <c r="O63" s="77"/>
      <c r="P63" s="77"/>
      <c r="Q63" s="77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81"/>
      <c r="B64" s="72"/>
      <c r="C64" s="108"/>
      <c r="D64" s="33"/>
      <c r="E64" s="14"/>
      <c r="F64" s="72"/>
      <c r="G64" s="14"/>
      <c r="H64" s="72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7"/>
      <c r="P64" s="77"/>
      <c r="Q64" s="77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81"/>
      <c r="B65" s="83"/>
      <c r="C65" s="108"/>
      <c r="D65" s="33"/>
      <c r="E65" s="14"/>
      <c r="F65" s="72"/>
      <c r="G65" s="14"/>
      <c r="H65" s="72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72"/>
      <c r="O65" s="77"/>
      <c r="P65" s="77"/>
      <c r="Q65" s="77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81"/>
      <c r="B66" s="72"/>
      <c r="C66" s="108"/>
      <c r="D66" s="33"/>
      <c r="E66" s="14"/>
      <c r="F66" s="72"/>
      <c r="G66" s="14"/>
      <c r="H66" s="72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7"/>
      <c r="P66" s="77"/>
      <c r="Q66" s="77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81"/>
      <c r="B67" s="72"/>
      <c r="C67" s="108"/>
      <c r="D67" s="33"/>
      <c r="E67" s="85"/>
      <c r="F67" s="72"/>
      <c r="G67" s="33"/>
      <c r="H67" s="72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15"/>
      <c r="O67" s="77"/>
      <c r="P67" s="77"/>
      <c r="Q67" s="77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81"/>
      <c r="B68" s="72"/>
      <c r="C68" s="108"/>
      <c r="D68" s="33"/>
      <c r="E68" s="14"/>
      <c r="F68" s="72"/>
      <c r="G68" s="14"/>
      <c r="H68" s="72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72"/>
      <c r="O68" s="77"/>
      <c r="P68" s="77"/>
      <c r="Q68" s="77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81"/>
      <c r="B69" s="72"/>
      <c r="C69" s="108"/>
      <c r="D69" s="33"/>
      <c r="E69" s="14"/>
      <c r="F69" s="72"/>
      <c r="G69" s="14"/>
      <c r="H69" s="72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72"/>
      <c r="O69" s="77"/>
      <c r="P69" s="77"/>
      <c r="Q69" s="77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81"/>
      <c r="B70" s="72"/>
      <c r="C70" s="108"/>
      <c r="D70" s="33"/>
      <c r="E70" s="14"/>
      <c r="F70" s="72"/>
      <c r="G70" s="14"/>
      <c r="H70" s="72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15"/>
      <c r="O70" s="77"/>
      <c r="P70" s="77"/>
      <c r="Q70" s="77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81"/>
      <c r="B71" s="33"/>
      <c r="C71" s="108"/>
      <c r="D71" s="33"/>
      <c r="E71" s="14"/>
      <c r="F71" s="72"/>
      <c r="G71" s="14"/>
      <c r="H71" s="72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72"/>
      <c r="O71" s="77"/>
      <c r="P71" s="77"/>
      <c r="Q71" s="77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81"/>
      <c r="B72" s="33"/>
      <c r="C72" s="108"/>
      <c r="D72" s="33"/>
      <c r="E72" s="33"/>
      <c r="F72" s="72"/>
      <c r="G72" s="14"/>
      <c r="H72" s="72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15"/>
      <c r="O72" s="77"/>
      <c r="P72" s="77"/>
      <c r="Q72" s="77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81"/>
      <c r="B73" s="81"/>
      <c r="C73" s="108"/>
      <c r="D73" s="33"/>
      <c r="E73" s="14"/>
      <c r="F73" s="72"/>
      <c r="G73" s="14"/>
      <c r="H73" s="72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15"/>
      <c r="O73" s="77"/>
      <c r="P73" s="77"/>
      <c r="Q73" s="77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81"/>
      <c r="B74" s="81"/>
      <c r="C74" s="108"/>
      <c r="D74" s="33"/>
      <c r="E74" s="14"/>
      <c r="F74" s="72"/>
      <c r="G74" s="14"/>
      <c r="H74" s="72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7"/>
      <c r="P74" s="77"/>
      <c r="Q74" s="77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81"/>
      <c r="B75" s="72"/>
      <c r="C75" s="108"/>
      <c r="D75" s="33"/>
      <c r="E75" s="14"/>
      <c r="F75" s="72"/>
      <c r="G75" s="14"/>
      <c r="H75" s="15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7"/>
      <c r="P75" s="77"/>
      <c r="Q75" s="77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81"/>
      <c r="B76" s="83"/>
      <c r="C76" s="108"/>
      <c r="D76" s="33"/>
      <c r="E76" s="14"/>
      <c r="F76" s="72"/>
      <c r="G76" s="14"/>
      <c r="H76" s="15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7"/>
      <c r="P76" s="77"/>
      <c r="Q76" s="77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33"/>
      <c r="B77" s="33"/>
      <c r="C77" s="108"/>
      <c r="D77" s="33"/>
      <c r="E77" s="14"/>
      <c r="F77" s="72"/>
      <c r="G77" s="14"/>
      <c r="H77" s="15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7"/>
      <c r="P77" s="77"/>
      <c r="Q77" s="77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81"/>
      <c r="B78" s="72"/>
      <c r="C78" s="108"/>
      <c r="D78" s="33"/>
      <c r="E78" s="14"/>
      <c r="F78" s="72"/>
      <c r="G78" s="14"/>
      <c r="H78" s="15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7"/>
      <c r="P78" s="77"/>
      <c r="Q78" s="77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81"/>
      <c r="B79" s="72"/>
      <c r="C79" s="108"/>
      <c r="D79" s="33"/>
      <c r="E79" s="14"/>
      <c r="F79" s="72"/>
      <c r="G79" s="14"/>
      <c r="H79" s="72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7"/>
      <c r="P79" s="77"/>
      <c r="Q79" s="77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81"/>
      <c r="B80" s="72"/>
      <c r="C80" s="108"/>
      <c r="D80" s="33"/>
      <c r="E80" s="14"/>
      <c r="F80" s="33"/>
      <c r="G80" s="14"/>
      <c r="H80" s="72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7"/>
      <c r="P80" s="77"/>
      <c r="Q80" s="77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81"/>
      <c r="B81" s="72"/>
      <c r="C81" s="108"/>
      <c r="D81" s="33"/>
      <c r="E81" s="14"/>
      <c r="F81" s="72"/>
      <c r="G81" s="14"/>
      <c r="H81" s="72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7"/>
      <c r="P81" s="77"/>
      <c r="Q81" s="77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81"/>
      <c r="B82" s="72"/>
      <c r="C82" s="108"/>
      <c r="D82" s="33"/>
      <c r="E82" s="14"/>
      <c r="F82" s="72"/>
      <c r="G82" s="14"/>
      <c r="H82" s="72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7"/>
      <c r="P82" s="77"/>
      <c r="Q82" s="77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81"/>
      <c r="B83" s="83"/>
      <c r="C83" s="108"/>
      <c r="D83" s="33"/>
      <c r="E83" s="14"/>
      <c r="F83" s="72"/>
      <c r="G83" s="14"/>
      <c r="H83" s="72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7"/>
      <c r="P83" s="77"/>
      <c r="Q83" s="77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81"/>
      <c r="B84" s="72"/>
      <c r="C84" s="108"/>
      <c r="D84" s="33"/>
      <c r="E84" s="14"/>
      <c r="F84" s="72"/>
      <c r="G84" s="14"/>
      <c r="H84" s="72"/>
      <c r="I84" s="21" t="str">
        <f t="shared" si="7"/>
        <v/>
      </c>
      <c r="J84" s="21" t="str">
        <f t="shared" si="8"/>
        <v/>
      </c>
      <c r="K84" s="21" t="str">
        <f t="shared" ref="K84:K146" si="12">IF(D84=EE,IF(OR(AND(E84&gt;1,E84&lt;3,G84&gt;15),AND(E84&gt;2,G84&gt;4)),"X",""),IF(OR(AND(E84&gt;1,E84&lt;4,G84&gt;19),AND(E84&gt;3,G84&gt;5)),"X",""))</f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7"/>
      <c r="P84" s="77"/>
      <c r="Q84" s="77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 x14ac:dyDescent="0.2">
      <c r="A85" s="81"/>
      <c r="B85" s="72"/>
      <c r="C85" s="108"/>
      <c r="D85" s="33"/>
      <c r="E85" s="14"/>
      <c r="F85" s="72"/>
      <c r="G85" s="14"/>
      <c r="H85" s="72"/>
      <c r="I85" s="21" t="str">
        <f t="shared" si="7"/>
        <v/>
      </c>
      <c r="J85" s="21" t="str">
        <f t="shared" si="8"/>
        <v/>
      </c>
      <c r="K85" s="21"/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7"/>
      <c r="P85" s="77"/>
      <c r="Q85" s="77"/>
      <c r="W85" s="20"/>
      <c r="X85" s="20"/>
      <c r="Y85" s="20"/>
    </row>
    <row r="86" spans="1:25" ht="15" customHeight="1" x14ac:dyDescent="0.2">
      <c r="A86" s="81"/>
      <c r="B86" s="83"/>
      <c r="C86" s="108"/>
      <c r="D86" s="33"/>
      <c r="E86" s="14"/>
      <c r="F86" s="72"/>
      <c r="G86" s="14"/>
      <c r="H86" s="72"/>
      <c r="I86" s="21" t="str">
        <f t="shared" si="7"/>
        <v/>
      </c>
      <c r="J86" s="21" t="str">
        <f t="shared" si="8"/>
        <v/>
      </c>
      <c r="K86" s="21" t="str">
        <f t="shared" si="12"/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7"/>
      <c r="P86" s="77"/>
      <c r="Q86" s="77"/>
      <c r="W86" s="20">
        <f t="shared" ref="W86:Y147" si="13">IF(I86="X",1,0)</f>
        <v>0</v>
      </c>
      <c r="X86" s="20">
        <f t="shared" si="13"/>
        <v>0</v>
      </c>
      <c r="Y86" s="20">
        <f t="shared" si="13"/>
        <v>0</v>
      </c>
    </row>
    <row r="87" spans="1:25" ht="15" customHeight="1" x14ac:dyDescent="0.2">
      <c r="A87" s="81"/>
      <c r="B87" s="83"/>
      <c r="C87" s="108"/>
      <c r="D87" s="33"/>
      <c r="E87" s="14"/>
      <c r="F87" s="72"/>
      <c r="G87" s="14"/>
      <c r="H87" s="72"/>
      <c r="I87" s="21" t="str">
        <f t="shared" ref="I87:I97" si="14">IF(D87=EE,IF(OR(AND(E87&gt;-1,E87&lt;2,G87&gt;0,G87&lt;16),AND(E87&gt;1,E87&lt;3,G87&gt;0,G87&lt;5)),"X",""),IF(OR(AND(E87&gt;-1,E87&lt;2,G87&gt;0,G87&lt;20),AND(E87&gt;1,E87&lt;4,G87&gt;0,G87&lt;6)),"X",""))</f>
        <v/>
      </c>
      <c r="J87" s="21" t="str">
        <f t="shared" ref="J87:J106" si="15">IF(D87=EE,IF(OR(AND(E87&gt;-1,E87&lt;2,G87&gt;15),AND(E87&gt;1,E87&lt;3,G87&gt;4,G87&lt;16),AND(E87&gt;2,G87&gt;0,G87&lt;5)),"X",""),IF(OR(AND(E87&gt;-1,E87&lt;2,G87&gt;19),AND(E87&gt;1,E87&lt;4,G87&gt;5,G87&lt;20),AND(E87&gt;3,G87&gt;0,G87&lt;6)),"X",""))</f>
        <v/>
      </c>
      <c r="K87" s="21"/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7"/>
      <c r="P87" s="77"/>
      <c r="Q87" s="77"/>
      <c r="W87" s="20"/>
      <c r="X87" s="20"/>
      <c r="Y87" s="20"/>
    </row>
    <row r="88" spans="1:25" ht="15" customHeight="1" x14ac:dyDescent="0.2">
      <c r="A88" s="81"/>
      <c r="B88" s="72"/>
      <c r="C88" s="108"/>
      <c r="D88" s="33"/>
      <c r="E88" s="14"/>
      <c r="F88" s="72"/>
      <c r="G88" s="14"/>
      <c r="H88" s="72"/>
      <c r="I88" s="21" t="str">
        <f t="shared" si="14"/>
        <v/>
      </c>
      <c r="J88" s="21" t="str">
        <f t="shared" si="15"/>
        <v/>
      </c>
      <c r="K88" s="21" t="str">
        <f t="shared" si="12"/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7"/>
      <c r="P88" s="77"/>
      <c r="Q88" s="77"/>
      <c r="W88" s="20">
        <f t="shared" si="13"/>
        <v>0</v>
      </c>
      <c r="X88" s="20">
        <f t="shared" si="13"/>
        <v>0</v>
      </c>
      <c r="Y88" s="20">
        <f t="shared" si="13"/>
        <v>0</v>
      </c>
    </row>
    <row r="89" spans="1:25" ht="15" customHeight="1" x14ac:dyDescent="0.2">
      <c r="A89" s="81"/>
      <c r="B89" s="72"/>
      <c r="C89" s="108"/>
      <c r="D89" s="33"/>
      <c r="E89" s="85"/>
      <c r="F89" s="72"/>
      <c r="G89" s="33"/>
      <c r="H89" s="72"/>
      <c r="I89" s="21" t="str">
        <f t="shared" si="14"/>
        <v/>
      </c>
      <c r="J89" s="21" t="str">
        <f t="shared" si="15"/>
        <v/>
      </c>
      <c r="K89" s="21" t="str">
        <f t="shared" si="12"/>
        <v/>
      </c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7"/>
      <c r="P89" s="77"/>
      <c r="Q89" s="77"/>
      <c r="W89" s="20">
        <f t="shared" si="13"/>
        <v>0</v>
      </c>
      <c r="X89" s="20">
        <f t="shared" si="13"/>
        <v>0</v>
      </c>
      <c r="Y89" s="20">
        <f t="shared" si="13"/>
        <v>0</v>
      </c>
    </row>
    <row r="90" spans="1:25" ht="15" customHeight="1" x14ac:dyDescent="0.2">
      <c r="A90" s="81"/>
      <c r="B90" s="72"/>
      <c r="C90" s="108"/>
      <c r="D90" s="33"/>
      <c r="E90" s="14"/>
      <c r="F90" s="72"/>
      <c r="G90" s="14"/>
      <c r="H90" s="72"/>
      <c r="I90" s="21" t="str">
        <f t="shared" si="14"/>
        <v/>
      </c>
      <c r="J90" s="21" t="str">
        <f t="shared" si="15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7"/>
      <c r="P90" s="77"/>
      <c r="Q90" s="77"/>
      <c r="W90" s="20">
        <f t="shared" si="13"/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81"/>
      <c r="B91" s="83"/>
      <c r="C91" s="108"/>
      <c r="D91" s="33"/>
      <c r="E91" s="14"/>
      <c r="F91" s="72"/>
      <c r="G91" s="14"/>
      <c r="H91" s="72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7"/>
      <c r="P91" s="77"/>
      <c r="Q91" s="77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81"/>
      <c r="B92" s="83"/>
      <c r="C92" s="108"/>
      <c r="D92" s="33"/>
      <c r="E92" s="14"/>
      <c r="F92" s="72"/>
      <c r="G92" s="14"/>
      <c r="H92" s="72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7"/>
      <c r="P92" s="77"/>
      <c r="Q92" s="77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81"/>
      <c r="B93" s="81"/>
      <c r="C93" s="108"/>
      <c r="D93" s="33"/>
      <c r="E93" s="14"/>
      <c r="F93" s="72"/>
      <c r="G93" s="14"/>
      <c r="H93" s="72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7"/>
      <c r="P93" s="77"/>
      <c r="Q93" s="77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81"/>
      <c r="B94" s="33"/>
      <c r="C94" s="108"/>
      <c r="D94" s="33"/>
      <c r="E94" s="14"/>
      <c r="F94" s="72"/>
      <c r="G94" s="14"/>
      <c r="H94" s="72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7"/>
      <c r="P94" s="77"/>
      <c r="Q94" s="77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81"/>
      <c r="B95" s="81"/>
      <c r="C95" s="108"/>
      <c r="D95" s="33"/>
      <c r="E95" s="14"/>
      <c r="F95" s="72"/>
      <c r="G95" s="14"/>
      <c r="H95" s="72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7"/>
      <c r="P95" s="77"/>
      <c r="Q95" s="77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81"/>
      <c r="B96" s="83"/>
      <c r="C96" s="108"/>
      <c r="D96" s="33"/>
      <c r="E96" s="14"/>
      <c r="F96" s="72"/>
      <c r="G96" s="14"/>
      <c r="H96" s="72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7"/>
      <c r="P96" s="77"/>
      <c r="Q96" s="77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81"/>
      <c r="B97" s="83"/>
      <c r="C97" s="108"/>
      <c r="D97" s="33"/>
      <c r="E97" s="14"/>
      <c r="F97" s="72"/>
      <c r="G97" s="14"/>
      <c r="H97" s="72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7"/>
      <c r="P97" s="77"/>
      <c r="Q97" s="77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81"/>
      <c r="B98" s="81"/>
      <c r="C98" s="108"/>
      <c r="D98" s="33"/>
      <c r="E98" s="14"/>
      <c r="F98" s="72"/>
      <c r="G98" s="14"/>
      <c r="H98" s="72"/>
      <c r="I98" s="21" t="str">
        <f t="shared" ref="I98:I146" si="16">IF(D98=EE,IF(OR(AND(E98&gt;-1,E98&lt;2,G98&gt;0,G98&lt;16),AND(E98&gt;1,E98&lt;3,G98&gt;0,G98&lt;5)),"X",""),IF(OR(AND(E98&gt;-1,E98&lt;2,G98&gt;0,G98&lt;20),AND(E98&gt;1,E98&lt;4,G98&gt;0,G98&lt;6)),"X",""))</f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7"/>
      <c r="P98" s="77"/>
      <c r="Q98" s="77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33"/>
      <c r="B99" s="33"/>
      <c r="C99" s="108"/>
      <c r="D99" s="33"/>
      <c r="E99" s="14"/>
      <c r="F99" s="72"/>
      <c r="G99" s="14"/>
      <c r="H99" s="72"/>
      <c r="I99" s="21" t="str">
        <f t="shared" si="16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7"/>
      <c r="P99" s="77"/>
      <c r="Q99" s="77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81"/>
      <c r="B100" s="81"/>
      <c r="C100" s="108"/>
      <c r="D100" s="33"/>
      <c r="E100" s="14"/>
      <c r="F100" s="72"/>
      <c r="G100" s="14"/>
      <c r="H100" s="72"/>
      <c r="I100" s="21" t="str">
        <f t="shared" si="16"/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7"/>
      <c r="P100" s="77"/>
      <c r="Q100" s="77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81"/>
      <c r="B101" s="83"/>
      <c r="C101" s="108"/>
      <c r="D101" s="33"/>
      <c r="E101" s="14"/>
      <c r="F101" s="72"/>
      <c r="G101" s="14"/>
      <c r="H101" s="72"/>
      <c r="I101" s="21" t="str">
        <f t="shared" si="16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7"/>
      <c r="P101" s="77"/>
      <c r="Q101" s="77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81"/>
      <c r="B102" s="83"/>
      <c r="C102" s="108"/>
      <c r="D102" s="33"/>
      <c r="E102" s="14"/>
      <c r="F102" s="72"/>
      <c r="G102" s="14"/>
      <c r="H102" s="72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7"/>
      <c r="P102" s="77"/>
      <c r="Q102" s="77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81"/>
      <c r="B103" s="81"/>
      <c r="C103" s="108"/>
      <c r="D103" s="33"/>
      <c r="E103" s="14"/>
      <c r="F103" s="72"/>
      <c r="G103" s="14"/>
      <c r="H103" s="72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7"/>
      <c r="P103" s="77"/>
      <c r="Q103" s="77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81"/>
      <c r="B104" s="81"/>
      <c r="C104" s="108"/>
      <c r="D104" s="33"/>
      <c r="E104" s="14"/>
      <c r="F104" s="72"/>
      <c r="G104" s="14"/>
      <c r="H104" s="72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7"/>
      <c r="P104" s="77"/>
      <c r="Q104" s="77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81"/>
      <c r="B105" s="81"/>
      <c r="C105" s="108"/>
      <c r="D105" s="33"/>
      <c r="E105" s="14"/>
      <c r="F105" s="72"/>
      <c r="G105" s="14"/>
      <c r="H105" s="72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7"/>
      <c r="P105" s="77"/>
      <c r="Q105" s="77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81"/>
      <c r="B106" s="33"/>
      <c r="C106" s="108"/>
      <c r="D106" s="33"/>
      <c r="E106" s="14"/>
      <c r="F106" s="72"/>
      <c r="G106" s="14"/>
      <c r="H106" s="72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7"/>
      <c r="P106" s="77"/>
      <c r="Q106" s="77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81"/>
      <c r="B107" s="33"/>
      <c r="C107" s="108"/>
      <c r="D107" s="33"/>
      <c r="E107" s="14"/>
      <c r="F107" s="72"/>
      <c r="G107" s="14"/>
      <c r="H107" s="72"/>
      <c r="I107" s="21" t="str">
        <f t="shared" si="16"/>
        <v/>
      </c>
      <c r="J107" s="21" t="str">
        <f t="shared" ref="J107:J146" si="17">IF(D107=EE,IF(OR(AND(E107&gt;-1,E107&lt;2,G107&gt;15),AND(E107&gt;1,E107&lt;3,G107&gt;4,G107&lt;16),AND(E107&gt;2,G107&gt;0,G107&lt;5)),"X",""),IF(OR(AND(E107&gt;-1,E107&lt;2,G107&gt;19),AND(E107&gt;1,E107&lt;4,G107&gt;5,G107&lt;20),AND(E107&gt;3,G107&gt;0,G107&lt;6)),"X",""))</f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7"/>
      <c r="P107" s="77"/>
      <c r="Q107" s="77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81"/>
      <c r="B108" s="81"/>
      <c r="C108" s="108"/>
      <c r="D108" s="33"/>
      <c r="E108" s="14"/>
      <c r="F108" s="72"/>
      <c r="G108" s="14"/>
      <c r="H108" s="72"/>
      <c r="I108" s="21" t="str">
        <f t="shared" si="16"/>
        <v/>
      </c>
      <c r="J108" s="21" t="str">
        <f t="shared" si="17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7"/>
      <c r="P108" s="77"/>
      <c r="Q108" s="77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81"/>
      <c r="B109" s="81"/>
      <c r="C109" s="108"/>
      <c r="D109" s="33"/>
      <c r="E109" s="14"/>
      <c r="F109" s="72"/>
      <c r="G109" s="14"/>
      <c r="H109" s="72"/>
      <c r="I109" s="21" t="str">
        <f t="shared" si="16"/>
        <v/>
      </c>
      <c r="J109" s="21" t="str">
        <f t="shared" si="17"/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7"/>
      <c r="P109" s="77"/>
      <c r="Q109" s="77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33"/>
      <c r="B110" s="84"/>
      <c r="C110" s="108"/>
      <c r="D110" s="14"/>
      <c r="E110" s="14"/>
      <c r="F110" s="72"/>
      <c r="G110" s="14"/>
      <c r="H110" s="15"/>
      <c r="I110" s="21" t="str">
        <f t="shared" si="16"/>
        <v/>
      </c>
      <c r="J110" s="21" t="str">
        <f t="shared" si="17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7"/>
      <c r="P110" s="77"/>
      <c r="Q110" s="77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16"/>
      <c r="B111" s="15"/>
      <c r="C111" s="108"/>
      <c r="D111" s="14"/>
      <c r="E111" s="14"/>
      <c r="F111" s="14"/>
      <c r="G111" s="14"/>
      <c r="H111" s="14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7"/>
      <c r="P111" s="77"/>
      <c r="Q111" s="77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16"/>
      <c r="B112" s="15"/>
      <c r="C112" s="108"/>
      <c r="D112" s="14"/>
      <c r="E112" s="14"/>
      <c r="F112" s="14"/>
      <c r="G112" s="14"/>
      <c r="H112" s="14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7"/>
      <c r="P112" s="77"/>
      <c r="Q112" s="77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16"/>
      <c r="B113" s="83"/>
      <c r="C113" s="108"/>
      <c r="D113" s="33"/>
      <c r="E113" s="14"/>
      <c r="F113" s="72"/>
      <c r="G113" s="14"/>
      <c r="H113" s="72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7"/>
      <c r="P113" s="77"/>
      <c r="Q113" s="77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83"/>
      <c r="C114" s="108"/>
      <c r="D114" s="33"/>
      <c r="E114" s="14"/>
      <c r="F114" s="72"/>
      <c r="G114" s="14"/>
      <c r="H114" s="72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7"/>
      <c r="P114" s="77"/>
      <c r="Q114" s="77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15"/>
      <c r="C115" s="108"/>
      <c r="D115" s="14"/>
      <c r="E115" s="14"/>
      <c r="F115" s="14"/>
      <c r="G115" s="14"/>
      <c r="H115" s="14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7"/>
      <c r="P115" s="77"/>
      <c r="Q115" s="77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15"/>
      <c r="C116" s="108"/>
      <c r="D116" s="14"/>
      <c r="E116" s="14"/>
      <c r="F116" s="14"/>
      <c r="G116" s="14"/>
      <c r="H116" s="14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7"/>
      <c r="P116" s="77"/>
      <c r="Q116" s="77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15"/>
      <c r="C117" s="108"/>
      <c r="D117" s="14"/>
      <c r="E117" s="14"/>
      <c r="F117" s="14"/>
      <c r="G117" s="14"/>
      <c r="H117" s="14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7"/>
      <c r="P117" s="77"/>
      <c r="Q117" s="77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8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7"/>
      <c r="P118" s="77"/>
      <c r="Q118" s="77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8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7"/>
      <c r="P119" s="77"/>
      <c r="Q119" s="77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8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7"/>
      <c r="P120" s="77"/>
      <c r="Q120" s="77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8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7"/>
      <c r="P121" s="77"/>
      <c r="Q121" s="77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8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7"/>
      <c r="P122" s="77"/>
      <c r="Q122" s="77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8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7"/>
      <c r="P123" s="77"/>
      <c r="Q123" s="77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8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7"/>
      <c r="P124" s="77"/>
      <c r="Q124" s="77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8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7"/>
      <c r="P125" s="77"/>
      <c r="Q125" s="77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8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7"/>
      <c r="P126" s="77"/>
      <c r="Q126" s="77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8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7"/>
      <c r="P127" s="77"/>
      <c r="Q127" s="77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8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7"/>
      <c r="P128" s="77"/>
      <c r="Q128" s="77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8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7"/>
      <c r="P129" s="77"/>
      <c r="Q129" s="77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8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7"/>
      <c r="P130" s="77"/>
      <c r="Q130" s="77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8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7"/>
      <c r="P131" s="77"/>
      <c r="Q131" s="77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8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7"/>
      <c r="P132" s="77"/>
      <c r="Q132" s="77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8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7"/>
      <c r="P133" s="77"/>
      <c r="Q133" s="77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8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7"/>
      <c r="P134" s="77"/>
      <c r="Q134" s="77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8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7"/>
      <c r="P135" s="77"/>
      <c r="Q135" s="77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8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7"/>
      <c r="P136" s="77"/>
      <c r="Q136" s="77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8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7"/>
      <c r="P137" s="77"/>
      <c r="Q137" s="77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8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7"/>
      <c r="P138" s="77"/>
      <c r="Q138" s="77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8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7"/>
      <c r="P139" s="77"/>
      <c r="Q139" s="77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8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7"/>
      <c r="P140" s="77"/>
      <c r="Q140" s="77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8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7"/>
      <c r="P141" s="77"/>
      <c r="Q141" s="77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8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7"/>
      <c r="P142" s="77"/>
      <c r="Q142" s="77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8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7"/>
      <c r="P143" s="77"/>
      <c r="Q143" s="77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8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7"/>
      <c r="P144" s="77"/>
      <c r="Q144" s="77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8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7"/>
      <c r="P145" s="77"/>
      <c r="Q145" s="77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8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7"/>
      <c r="P146" s="77"/>
      <c r="Q146" s="77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8"/>
      <c r="D147" s="14"/>
      <c r="E147" s="14"/>
      <c r="F147" s="14"/>
      <c r="G147" s="14"/>
      <c r="H147" s="14"/>
      <c r="I147" s="21" t="str">
        <f t="shared" ref="I147:I210" si="18">IF(D147=EE,IF(OR(AND(E147&gt;-1,E147&lt;2,G147&gt;0,G147&lt;16),AND(E147&gt;1,E147&lt;3,G147&gt;0,G147&lt;5)),"X",""),IF(OR(AND(E147&gt;-1,E147&lt;2,G147&gt;0,G147&lt;20),AND(E147&gt;1,E147&lt;4,G147&gt;0,G147&lt;6)),"X",""))</f>
        <v/>
      </c>
      <c r="J147" s="21" t="str">
        <f t="shared" ref="J147:J210" si="19">IF(D147=EE,IF(OR(AND(E147&gt;-1,E147&lt;2,G147&gt;15),AND(E147&gt;1,E147&lt;3,G147&gt;4,G147&lt;16),AND(E147&gt;2,G147&gt;0,G147&lt;5)),"X",""),IF(OR(AND(E147&gt;-1,E147&lt;2,G147&gt;19),AND(E147&gt;1,E147&lt;4,G147&gt;5,G147&lt;20),AND(E147&gt;3,G147&gt;0,G147&lt;6)),"X",""))</f>
        <v/>
      </c>
      <c r="K147" s="21" t="str">
        <f t="shared" ref="K147:K210" si="20">IF(D147=EE,IF(OR(AND(E147&gt;1,E147&lt;3,G147&gt;15),AND(E147&gt;2,G147&gt;4)),"X",""),IF(OR(AND(E147&gt;1,E147&lt;4,G147&gt;19),AND(E147&gt;3,G147&gt;5)),"X",""))</f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7"/>
      <c r="P147" s="77"/>
      <c r="Q147" s="77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 x14ac:dyDescent="0.2">
      <c r="A148" s="16"/>
      <c r="B148" s="15"/>
      <c r="C148" s="108"/>
      <c r="D148" s="14"/>
      <c r="E148" s="14"/>
      <c r="F148" s="14"/>
      <c r="G148" s="14"/>
      <c r="H148" s="14"/>
      <c r="I148" s="21" t="str">
        <f t="shared" si="18"/>
        <v/>
      </c>
      <c r="J148" s="21" t="str">
        <f t="shared" si="19"/>
        <v/>
      </c>
      <c r="K148" s="21" t="str">
        <f t="shared" si="20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7"/>
      <c r="P148" s="77"/>
      <c r="Q148" s="77"/>
      <c r="W148" s="20">
        <f t="shared" ref="W148:Y211" si="21">IF(I148="X",1,0)</f>
        <v>0</v>
      </c>
      <c r="X148" s="20">
        <f t="shared" si="21"/>
        <v>0</v>
      </c>
      <c r="Y148" s="20">
        <f t="shared" si="21"/>
        <v>0</v>
      </c>
    </row>
    <row r="149" spans="1:25" ht="15" customHeight="1" x14ac:dyDescent="0.2">
      <c r="A149" s="16"/>
      <c r="B149" s="15"/>
      <c r="C149" s="108"/>
      <c r="D149" s="14"/>
      <c r="E149" s="14"/>
      <c r="F149" s="14"/>
      <c r="G149" s="14"/>
      <c r="H149" s="14"/>
      <c r="I149" s="21" t="str">
        <f t="shared" si="18"/>
        <v/>
      </c>
      <c r="J149" s="21" t="str">
        <f t="shared" si="19"/>
        <v/>
      </c>
      <c r="K149" s="21" t="str">
        <f t="shared" si="20"/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7"/>
      <c r="P149" s="77"/>
      <c r="Q149" s="77"/>
      <c r="W149" s="20">
        <f t="shared" si="21"/>
        <v>0</v>
      </c>
      <c r="X149" s="20">
        <f t="shared" si="21"/>
        <v>0</v>
      </c>
      <c r="Y149" s="20">
        <f t="shared" si="21"/>
        <v>0</v>
      </c>
    </row>
    <row r="150" spans="1:25" ht="15" customHeight="1" x14ac:dyDescent="0.2">
      <c r="A150" s="16"/>
      <c r="B150" s="15"/>
      <c r="C150" s="108"/>
      <c r="D150" s="14"/>
      <c r="E150" s="14"/>
      <c r="F150" s="14"/>
      <c r="G150" s="14"/>
      <c r="H150" s="14"/>
      <c r="I150" s="21" t="str">
        <f t="shared" si="18"/>
        <v/>
      </c>
      <c r="J150" s="21" t="str">
        <f t="shared" si="19"/>
        <v/>
      </c>
      <c r="K150" s="21" t="str">
        <f t="shared" si="20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7"/>
      <c r="P150" s="77"/>
      <c r="Q150" s="77"/>
      <c r="W150" s="20">
        <f t="shared" si="21"/>
        <v>0</v>
      </c>
      <c r="X150" s="20">
        <f t="shared" si="21"/>
        <v>0</v>
      </c>
      <c r="Y150" s="20">
        <f t="shared" si="21"/>
        <v>0</v>
      </c>
    </row>
    <row r="151" spans="1:25" ht="15" customHeight="1" x14ac:dyDescent="0.2">
      <c r="A151" s="16"/>
      <c r="B151" s="15"/>
      <c r="C151" s="108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7"/>
      <c r="P151" s="77"/>
      <c r="Q151" s="77"/>
      <c r="W151" s="20">
        <f t="shared" si="21"/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8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7"/>
      <c r="P152" s="77"/>
      <c r="Q152" s="77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8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7"/>
      <c r="P153" s="77"/>
      <c r="Q153" s="77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8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7"/>
      <c r="P154" s="77"/>
      <c r="Q154" s="77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8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7"/>
      <c r="P155" s="77"/>
      <c r="Q155" s="77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8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7"/>
      <c r="P156" s="77"/>
      <c r="Q156" s="77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8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7"/>
      <c r="P157" s="77"/>
      <c r="Q157" s="77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8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7"/>
      <c r="P158" s="77"/>
      <c r="Q158" s="77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8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7"/>
      <c r="P159" s="77"/>
      <c r="Q159" s="77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8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7"/>
      <c r="P160" s="77"/>
      <c r="Q160" s="77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8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7"/>
      <c r="P161" s="77"/>
      <c r="Q161" s="77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8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7"/>
      <c r="P162" s="77"/>
      <c r="Q162" s="77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8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7"/>
      <c r="P163" s="77"/>
      <c r="Q163" s="77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8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7"/>
      <c r="P164" s="77"/>
      <c r="Q164" s="77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8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7"/>
      <c r="P165" s="77"/>
      <c r="Q165" s="77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8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7"/>
      <c r="P166" s="77"/>
      <c r="Q166" s="77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8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7"/>
      <c r="P167" s="77"/>
      <c r="Q167" s="77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8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7"/>
      <c r="P168" s="77"/>
      <c r="Q168" s="77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8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7"/>
      <c r="P169" s="77"/>
      <c r="Q169" s="77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8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7"/>
      <c r="P170" s="77"/>
      <c r="Q170" s="77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8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7"/>
      <c r="P171" s="77"/>
      <c r="Q171" s="77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8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7"/>
      <c r="P172" s="77"/>
      <c r="Q172" s="77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8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7"/>
      <c r="P173" s="77"/>
      <c r="Q173" s="77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8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7"/>
      <c r="P174" s="77"/>
      <c r="Q174" s="77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8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7"/>
      <c r="P175" s="77"/>
      <c r="Q175" s="77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8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7"/>
      <c r="P176" s="77"/>
      <c r="Q176" s="77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8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7"/>
      <c r="P177" s="77"/>
      <c r="Q177" s="77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8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7"/>
      <c r="P178" s="77"/>
      <c r="Q178" s="77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8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7"/>
      <c r="P179" s="77"/>
      <c r="Q179" s="77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8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7"/>
      <c r="P180" s="77"/>
      <c r="Q180" s="77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8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7"/>
      <c r="P181" s="77"/>
      <c r="Q181" s="77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8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7"/>
      <c r="P182" s="77"/>
      <c r="Q182" s="77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8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7"/>
      <c r="P183" s="77"/>
      <c r="Q183" s="77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8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7"/>
      <c r="P184" s="77"/>
      <c r="Q184" s="77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8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7"/>
      <c r="P185" s="77"/>
      <c r="Q185" s="77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8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7"/>
      <c r="P186" s="77"/>
      <c r="Q186" s="77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8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7"/>
      <c r="P187" s="77"/>
      <c r="Q187" s="77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8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7"/>
      <c r="P188" s="77"/>
      <c r="Q188" s="77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8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7"/>
      <c r="P189" s="77"/>
      <c r="Q189" s="77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8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7"/>
      <c r="P190" s="77"/>
      <c r="Q190" s="77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8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7"/>
      <c r="P191" s="77"/>
      <c r="Q191" s="77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8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7"/>
      <c r="P192" s="77"/>
      <c r="Q192" s="77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8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7"/>
      <c r="P193" s="77"/>
      <c r="Q193" s="77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8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7"/>
      <c r="P194" s="77"/>
      <c r="Q194" s="77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8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7"/>
      <c r="P195" s="77"/>
      <c r="Q195" s="77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8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7"/>
      <c r="P196" s="77"/>
      <c r="Q196" s="77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8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7"/>
      <c r="P197" s="77"/>
      <c r="Q197" s="77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8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7"/>
      <c r="P198" s="77"/>
      <c r="Q198" s="77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8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7"/>
      <c r="P199" s="77"/>
      <c r="Q199" s="77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8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7"/>
      <c r="P200" s="77"/>
      <c r="Q200" s="77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8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7"/>
      <c r="P201" s="77"/>
      <c r="Q201" s="77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8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7"/>
      <c r="P202" s="77"/>
      <c r="Q202" s="77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8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7"/>
      <c r="P203" s="77"/>
      <c r="Q203" s="77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8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7"/>
      <c r="P204" s="77"/>
      <c r="Q204" s="77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8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7"/>
      <c r="P205" s="77"/>
      <c r="Q205" s="77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8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7"/>
      <c r="P206" s="77"/>
      <c r="Q206" s="77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8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7"/>
      <c r="P207" s="77"/>
      <c r="Q207" s="77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8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7"/>
      <c r="P208" s="77"/>
      <c r="Q208" s="77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8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7"/>
      <c r="P209" s="77"/>
      <c r="Q209" s="77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8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7"/>
      <c r="P210" s="77"/>
      <c r="Q210" s="77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8"/>
      <c r="D211" s="14"/>
      <c r="E211" s="14"/>
      <c r="F211" s="14"/>
      <c r="G211" s="14"/>
      <c r="H211" s="14"/>
      <c r="I211" s="21" t="str">
        <f t="shared" ref="I211:I274" si="22">IF(D211=EE,IF(OR(AND(E211&gt;-1,E211&lt;2,G211&gt;0,G211&lt;16),AND(E211&gt;1,E211&lt;3,G211&gt;0,G211&lt;5)),"X",""),IF(OR(AND(E211&gt;-1,E211&lt;2,G211&gt;0,G211&lt;20),AND(E211&gt;1,E211&lt;4,G211&gt;0,G211&lt;6)),"X",""))</f>
        <v/>
      </c>
      <c r="J211" s="21" t="str">
        <f t="shared" ref="J211:J274" si="23">IF(D211=EE,IF(OR(AND(E211&gt;-1,E211&lt;2,G211&gt;15),AND(E211&gt;1,E211&lt;3,G211&gt;4,G211&lt;16),AND(E211&gt;2,G211&gt;0,G211&lt;5)),"X",""),IF(OR(AND(E211&gt;-1,E211&lt;2,G211&gt;19),AND(E211&gt;1,E211&lt;4,G211&gt;5,G211&lt;20),AND(E211&gt;3,G211&gt;0,G211&lt;6)),"X",""))</f>
        <v/>
      </c>
      <c r="K211" s="21" t="str">
        <f t="shared" ref="K211:K274" si="24">IF(D211=EE,IF(OR(AND(E211&gt;1,E211&lt;3,G211&gt;15),AND(E211&gt;2,G211&gt;4)),"X",""),IF(OR(AND(E211&gt;1,E211&lt;4,G211&gt;19),AND(E211&gt;3,G211&gt;5)),"X",""))</f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7"/>
      <c r="P211" s="77"/>
      <c r="Q211" s="77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 x14ac:dyDescent="0.2">
      <c r="A212" s="16"/>
      <c r="B212" s="15"/>
      <c r="C212" s="108"/>
      <c r="D212" s="14"/>
      <c r="E212" s="14"/>
      <c r="F212" s="14"/>
      <c r="G212" s="14"/>
      <c r="H212" s="14"/>
      <c r="I212" s="21" t="str">
        <f t="shared" si="22"/>
        <v/>
      </c>
      <c r="J212" s="21" t="str">
        <f t="shared" si="23"/>
        <v/>
      </c>
      <c r="K212" s="21" t="str">
        <f t="shared" si="24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7"/>
      <c r="P212" s="77"/>
      <c r="Q212" s="77"/>
      <c r="W212" s="20">
        <f t="shared" ref="W212:Y275" si="25">IF(I212="X",1,0)</f>
        <v>0</v>
      </c>
      <c r="X212" s="20">
        <f t="shared" si="25"/>
        <v>0</v>
      </c>
      <c r="Y212" s="20">
        <f t="shared" si="25"/>
        <v>0</v>
      </c>
    </row>
    <row r="213" spans="1:25" ht="15" customHeight="1" x14ac:dyDescent="0.2">
      <c r="A213" s="16"/>
      <c r="B213" s="15"/>
      <c r="C213" s="108"/>
      <c r="D213" s="14"/>
      <c r="E213" s="14"/>
      <c r="F213" s="14"/>
      <c r="G213" s="14"/>
      <c r="H213" s="14"/>
      <c r="I213" s="21" t="str">
        <f t="shared" si="22"/>
        <v/>
      </c>
      <c r="J213" s="21" t="str">
        <f t="shared" si="23"/>
        <v/>
      </c>
      <c r="K213" s="21" t="str">
        <f t="shared" si="24"/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7"/>
      <c r="P213" s="77"/>
      <c r="Q213" s="77"/>
      <c r="W213" s="20">
        <f t="shared" si="25"/>
        <v>0</v>
      </c>
      <c r="X213" s="20">
        <f t="shared" si="25"/>
        <v>0</v>
      </c>
      <c r="Y213" s="20">
        <f t="shared" si="25"/>
        <v>0</v>
      </c>
    </row>
    <row r="214" spans="1:25" ht="15" customHeight="1" x14ac:dyDescent="0.2">
      <c r="A214" s="16"/>
      <c r="B214" s="15"/>
      <c r="C214" s="108"/>
      <c r="D214" s="14"/>
      <c r="E214" s="14"/>
      <c r="F214" s="14"/>
      <c r="G214" s="14"/>
      <c r="H214" s="14"/>
      <c r="I214" s="21" t="str">
        <f t="shared" si="22"/>
        <v/>
      </c>
      <c r="J214" s="21" t="str">
        <f t="shared" si="23"/>
        <v/>
      </c>
      <c r="K214" s="21" t="str">
        <f t="shared" si="24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7"/>
      <c r="P214" s="77"/>
      <c r="Q214" s="77"/>
      <c r="W214" s="20">
        <f t="shared" si="25"/>
        <v>0</v>
      </c>
      <c r="X214" s="20">
        <f t="shared" si="25"/>
        <v>0</v>
      </c>
      <c r="Y214" s="20">
        <f t="shared" si="25"/>
        <v>0</v>
      </c>
    </row>
    <row r="215" spans="1:25" ht="15" customHeight="1" x14ac:dyDescent="0.2">
      <c r="A215" s="16"/>
      <c r="B215" s="15"/>
      <c r="C215" s="108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7"/>
      <c r="P215" s="77"/>
      <c r="Q215" s="77"/>
      <c r="W215" s="20">
        <f t="shared" si="25"/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8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7"/>
      <c r="P216" s="77"/>
      <c r="Q216" s="77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8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7"/>
      <c r="P217" s="77"/>
      <c r="Q217" s="77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8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7"/>
      <c r="P218" s="77"/>
      <c r="Q218" s="77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8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7"/>
      <c r="P219" s="77"/>
      <c r="Q219" s="77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8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7"/>
      <c r="P220" s="77"/>
      <c r="Q220" s="77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8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7"/>
      <c r="P221" s="77"/>
      <c r="Q221" s="77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8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7"/>
      <c r="P222" s="77"/>
      <c r="Q222" s="77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8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7"/>
      <c r="P223" s="77"/>
      <c r="Q223" s="77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8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7"/>
      <c r="P224" s="77"/>
      <c r="Q224" s="77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8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7"/>
      <c r="P225" s="77"/>
      <c r="Q225" s="77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8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7"/>
      <c r="P226" s="77"/>
      <c r="Q226" s="77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8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7"/>
      <c r="P227" s="77"/>
      <c r="Q227" s="77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8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7"/>
      <c r="P228" s="77"/>
      <c r="Q228" s="77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8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7"/>
      <c r="P229" s="77"/>
      <c r="Q229" s="77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8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7"/>
      <c r="P230" s="77"/>
      <c r="Q230" s="77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8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7"/>
      <c r="P231" s="77"/>
      <c r="Q231" s="77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8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7"/>
      <c r="P232" s="77"/>
      <c r="Q232" s="77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8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7"/>
      <c r="P233" s="77"/>
      <c r="Q233" s="77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8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7"/>
      <c r="P234" s="77"/>
      <c r="Q234" s="77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8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7"/>
      <c r="P235" s="77"/>
      <c r="Q235" s="77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8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7"/>
      <c r="P236" s="77"/>
      <c r="Q236" s="77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8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7"/>
      <c r="P237" s="77"/>
      <c r="Q237" s="77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8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7"/>
      <c r="P238" s="77"/>
      <c r="Q238" s="77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8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7"/>
      <c r="P239" s="77"/>
      <c r="Q239" s="77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8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7"/>
      <c r="P240" s="77"/>
      <c r="Q240" s="77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8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7"/>
      <c r="P241" s="77"/>
      <c r="Q241" s="77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8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7"/>
      <c r="P242" s="77"/>
      <c r="Q242" s="77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8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7"/>
      <c r="P243" s="77"/>
      <c r="Q243" s="77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8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7"/>
      <c r="P244" s="77"/>
      <c r="Q244" s="77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8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7"/>
      <c r="P245" s="77"/>
      <c r="Q245" s="77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8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7"/>
      <c r="P246" s="77"/>
      <c r="Q246" s="77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8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7"/>
      <c r="P247" s="77"/>
      <c r="Q247" s="77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8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7"/>
      <c r="P248" s="77"/>
      <c r="Q248" s="77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8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7"/>
      <c r="P249" s="77"/>
      <c r="Q249" s="77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8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7"/>
      <c r="P250" s="77"/>
      <c r="Q250" s="77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8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7"/>
      <c r="P251" s="77"/>
      <c r="Q251" s="77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8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7"/>
      <c r="P252" s="77"/>
      <c r="Q252" s="77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8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7"/>
      <c r="P253" s="77"/>
      <c r="Q253" s="77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8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7"/>
      <c r="P254" s="77"/>
      <c r="Q254" s="77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8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7"/>
      <c r="P255" s="77"/>
      <c r="Q255" s="77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8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7"/>
      <c r="P256" s="77"/>
      <c r="Q256" s="77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8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7"/>
      <c r="P257" s="77"/>
      <c r="Q257" s="77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8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7"/>
      <c r="P258" s="77"/>
      <c r="Q258" s="77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8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7"/>
      <c r="P259" s="77"/>
      <c r="Q259" s="77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8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7"/>
      <c r="P260" s="77"/>
      <c r="Q260" s="77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8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7"/>
      <c r="P261" s="77"/>
      <c r="Q261" s="77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8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7"/>
      <c r="P262" s="77"/>
      <c r="Q262" s="77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8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7"/>
      <c r="P263" s="77"/>
      <c r="Q263" s="77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8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7"/>
      <c r="P264" s="77"/>
      <c r="Q264" s="77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8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7"/>
      <c r="P265" s="77"/>
      <c r="Q265" s="77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8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7"/>
      <c r="P266" s="77"/>
      <c r="Q266" s="77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8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7"/>
      <c r="P267" s="77"/>
      <c r="Q267" s="77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8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7"/>
      <c r="P268" s="77"/>
      <c r="Q268" s="77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8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7"/>
      <c r="P269" s="77"/>
      <c r="Q269" s="77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8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7"/>
      <c r="P270" s="77"/>
      <c r="Q270" s="77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8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7"/>
      <c r="P271" s="77"/>
      <c r="Q271" s="77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8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7"/>
      <c r="P272" s="77"/>
      <c r="Q272" s="77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8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7"/>
      <c r="P273" s="77"/>
      <c r="Q273" s="77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8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7"/>
      <c r="P274" s="77"/>
      <c r="Q274" s="77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8"/>
      <c r="D275" s="14"/>
      <c r="E275" s="14"/>
      <c r="F275" s="14"/>
      <c r="G275" s="14"/>
      <c r="H275" s="14"/>
      <c r="I275" s="21" t="str">
        <f t="shared" ref="I275:I338" si="26">IF(D275=EE,IF(OR(AND(E275&gt;-1,E275&lt;2,G275&gt;0,G275&lt;16),AND(E275&gt;1,E275&lt;3,G275&gt;0,G275&lt;5)),"X",""),IF(OR(AND(E275&gt;-1,E275&lt;2,G275&gt;0,G275&lt;20),AND(E275&gt;1,E275&lt;4,G275&gt;0,G275&lt;6)),"X",""))</f>
        <v/>
      </c>
      <c r="J275" s="21" t="str">
        <f t="shared" ref="J275:J338" si="27">IF(D275=EE,IF(OR(AND(E275&gt;-1,E275&lt;2,G275&gt;15),AND(E275&gt;1,E275&lt;3,G275&gt;4,G275&lt;16),AND(E275&gt;2,G275&gt;0,G275&lt;5)),"X",""),IF(OR(AND(E275&gt;-1,E275&lt;2,G275&gt;19),AND(E275&gt;1,E275&lt;4,G275&gt;5,G275&lt;20),AND(E275&gt;3,G275&gt;0,G275&lt;6)),"X",""))</f>
        <v/>
      </c>
      <c r="K275" s="21" t="str">
        <f t="shared" ref="K275:K338" si="28">IF(D275=EE,IF(OR(AND(E275&gt;1,E275&lt;3,G275&gt;15),AND(E275&gt;2,G275&gt;4)),"X",""),IF(OR(AND(E275&gt;1,E275&lt;4,G275&gt;19),AND(E275&gt;3,G275&gt;5)),"X",""))</f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7"/>
      <c r="P275" s="77"/>
      <c r="Q275" s="77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 x14ac:dyDescent="0.2">
      <c r="A276" s="16"/>
      <c r="B276" s="15"/>
      <c r="C276" s="108"/>
      <c r="D276" s="14"/>
      <c r="E276" s="14"/>
      <c r="F276" s="14"/>
      <c r="G276" s="14"/>
      <c r="H276" s="14"/>
      <c r="I276" s="21" t="str">
        <f t="shared" si="26"/>
        <v/>
      </c>
      <c r="J276" s="21" t="str">
        <f t="shared" si="27"/>
        <v/>
      </c>
      <c r="K276" s="21" t="str">
        <f t="shared" si="28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7"/>
      <c r="P276" s="77"/>
      <c r="Q276" s="77"/>
      <c r="W276" s="20">
        <f t="shared" ref="W276:Y339" si="29">IF(I276="X",1,0)</f>
        <v>0</v>
      </c>
      <c r="X276" s="20">
        <f t="shared" si="29"/>
        <v>0</v>
      </c>
      <c r="Y276" s="20">
        <f t="shared" si="29"/>
        <v>0</v>
      </c>
    </row>
    <row r="277" spans="1:25" ht="15" customHeight="1" x14ac:dyDescent="0.2">
      <c r="A277" s="16"/>
      <c r="B277" s="15"/>
      <c r="C277" s="108"/>
      <c r="D277" s="14"/>
      <c r="E277" s="14"/>
      <c r="F277" s="14"/>
      <c r="G277" s="14"/>
      <c r="H277" s="14"/>
      <c r="I277" s="21" t="str">
        <f t="shared" si="26"/>
        <v/>
      </c>
      <c r="J277" s="21" t="str">
        <f t="shared" si="27"/>
        <v/>
      </c>
      <c r="K277" s="21" t="str">
        <f t="shared" si="28"/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7"/>
      <c r="P277" s="77"/>
      <c r="Q277" s="77"/>
      <c r="W277" s="20">
        <f t="shared" si="29"/>
        <v>0</v>
      </c>
      <c r="X277" s="20">
        <f t="shared" si="29"/>
        <v>0</v>
      </c>
      <c r="Y277" s="20">
        <f t="shared" si="29"/>
        <v>0</v>
      </c>
    </row>
    <row r="278" spans="1:25" ht="15" customHeight="1" x14ac:dyDescent="0.2">
      <c r="A278" s="16"/>
      <c r="B278" s="15"/>
      <c r="C278" s="108"/>
      <c r="D278" s="14"/>
      <c r="E278" s="14"/>
      <c r="F278" s="14"/>
      <c r="G278" s="14"/>
      <c r="H278" s="14"/>
      <c r="I278" s="21" t="str">
        <f t="shared" si="26"/>
        <v/>
      </c>
      <c r="J278" s="21" t="str">
        <f t="shared" si="27"/>
        <v/>
      </c>
      <c r="K278" s="21" t="str">
        <f t="shared" si="28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7"/>
      <c r="P278" s="77"/>
      <c r="Q278" s="77"/>
      <c r="W278" s="20">
        <f t="shared" si="29"/>
        <v>0</v>
      </c>
      <c r="X278" s="20">
        <f t="shared" si="29"/>
        <v>0</v>
      </c>
      <c r="Y278" s="20">
        <f t="shared" si="29"/>
        <v>0</v>
      </c>
    </row>
    <row r="279" spans="1:25" ht="15" customHeight="1" x14ac:dyDescent="0.2">
      <c r="A279" s="16"/>
      <c r="B279" s="15"/>
      <c r="C279" s="108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7"/>
      <c r="P279" s="77"/>
      <c r="Q279" s="77"/>
      <c r="W279" s="20">
        <f t="shared" si="29"/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8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7"/>
      <c r="P280" s="77"/>
      <c r="Q280" s="77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8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7"/>
      <c r="P281" s="77"/>
      <c r="Q281" s="77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8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7"/>
      <c r="P282" s="77"/>
      <c r="Q282" s="77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8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7"/>
      <c r="P283" s="77"/>
      <c r="Q283" s="77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8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7"/>
      <c r="P284" s="77"/>
      <c r="Q284" s="77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8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7"/>
      <c r="P285" s="77"/>
      <c r="Q285" s="77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8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7"/>
      <c r="P286" s="77"/>
      <c r="Q286" s="77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8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7"/>
      <c r="P287" s="77"/>
      <c r="Q287" s="77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8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7"/>
      <c r="P288" s="77"/>
      <c r="Q288" s="77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8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7"/>
      <c r="P289" s="77"/>
      <c r="Q289" s="77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8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7"/>
      <c r="P290" s="77"/>
      <c r="Q290" s="77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8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7"/>
      <c r="P291" s="77"/>
      <c r="Q291" s="77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8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7"/>
      <c r="P292" s="77"/>
      <c r="Q292" s="77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8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7"/>
      <c r="P293" s="77"/>
      <c r="Q293" s="77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8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7"/>
      <c r="P294" s="77"/>
      <c r="Q294" s="77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8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7"/>
      <c r="P295" s="77"/>
      <c r="Q295" s="77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8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7"/>
      <c r="P296" s="77"/>
      <c r="Q296" s="77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8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7"/>
      <c r="P297" s="77"/>
      <c r="Q297" s="77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8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7"/>
      <c r="P298" s="77"/>
      <c r="Q298" s="77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8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7"/>
      <c r="P299" s="77"/>
      <c r="Q299" s="77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8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7"/>
      <c r="P300" s="77"/>
      <c r="Q300" s="77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8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7"/>
      <c r="P301" s="77"/>
      <c r="Q301" s="77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8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7"/>
      <c r="P302" s="77"/>
      <c r="Q302" s="77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8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7"/>
      <c r="P303" s="77"/>
      <c r="Q303" s="77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8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7"/>
      <c r="P304" s="77"/>
      <c r="Q304" s="77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8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7"/>
      <c r="P305" s="77"/>
      <c r="Q305" s="77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8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7"/>
      <c r="P306" s="77"/>
      <c r="Q306" s="77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8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7"/>
      <c r="P307" s="77"/>
      <c r="Q307" s="77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8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7"/>
      <c r="P308" s="77"/>
      <c r="Q308" s="77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8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7"/>
      <c r="P309" s="77"/>
      <c r="Q309" s="77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8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7"/>
      <c r="P310" s="77"/>
      <c r="Q310" s="77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8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7"/>
      <c r="P311" s="77"/>
      <c r="Q311" s="77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8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7"/>
      <c r="P312" s="77"/>
      <c r="Q312" s="77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8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7"/>
      <c r="P313" s="77"/>
      <c r="Q313" s="77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8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7"/>
      <c r="P314" s="77"/>
      <c r="Q314" s="77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8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7"/>
      <c r="P315" s="77"/>
      <c r="Q315" s="77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8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7"/>
      <c r="P316" s="77"/>
      <c r="Q316" s="77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8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7"/>
      <c r="P317" s="77"/>
      <c r="Q317" s="77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8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7"/>
      <c r="P318" s="77"/>
      <c r="Q318" s="77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8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7"/>
      <c r="P319" s="77"/>
      <c r="Q319" s="77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8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7"/>
      <c r="P320" s="77"/>
      <c r="Q320" s="77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8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7"/>
      <c r="P321" s="77"/>
      <c r="Q321" s="77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8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7"/>
      <c r="P322" s="77"/>
      <c r="Q322" s="77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8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7"/>
      <c r="P323" s="77"/>
      <c r="Q323" s="77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8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7"/>
      <c r="P324" s="77"/>
      <c r="Q324" s="77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8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7"/>
      <c r="P325" s="77"/>
      <c r="Q325" s="77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8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7"/>
      <c r="P326" s="77"/>
      <c r="Q326" s="77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8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7"/>
      <c r="P327" s="77"/>
      <c r="Q327" s="77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8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7"/>
      <c r="P328" s="77"/>
      <c r="Q328" s="77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8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7"/>
      <c r="P329" s="77"/>
      <c r="Q329" s="77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8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7"/>
      <c r="P330" s="77"/>
      <c r="Q330" s="77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8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7"/>
      <c r="P331" s="77"/>
      <c r="Q331" s="77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8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7"/>
      <c r="P332" s="77"/>
      <c r="Q332" s="77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8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7"/>
      <c r="P333" s="77"/>
      <c r="Q333" s="77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8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7"/>
      <c r="P334" s="77"/>
      <c r="Q334" s="77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8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7"/>
      <c r="P335" s="77"/>
      <c r="Q335" s="77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8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7"/>
      <c r="P336" s="77"/>
      <c r="Q336" s="77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8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7"/>
      <c r="P337" s="77"/>
      <c r="Q337" s="77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8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7"/>
      <c r="P338" s="77"/>
      <c r="Q338" s="77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8"/>
      <c r="D339" s="14"/>
      <c r="E339" s="14"/>
      <c r="F339" s="14"/>
      <c r="G339" s="14"/>
      <c r="H339" s="14"/>
      <c r="I339" s="21" t="str">
        <f t="shared" ref="I339:I402" si="30">IF(D339=EE,IF(OR(AND(E339&gt;-1,E339&lt;2,G339&gt;0,G339&lt;16),AND(E339&gt;1,E339&lt;3,G339&gt;0,G339&lt;5)),"X",""),IF(OR(AND(E339&gt;-1,E339&lt;2,G339&gt;0,G339&lt;20),AND(E339&gt;1,E339&lt;4,G339&gt;0,G339&lt;6)),"X",""))</f>
        <v/>
      </c>
      <c r="J339" s="21" t="str">
        <f t="shared" ref="J339:J402" si="31">IF(D339=EE,IF(OR(AND(E339&gt;-1,E339&lt;2,G339&gt;15),AND(E339&gt;1,E339&lt;3,G339&gt;4,G339&lt;16),AND(E339&gt;2,G339&gt;0,G339&lt;5)),"X",""),IF(OR(AND(E339&gt;-1,E339&lt;2,G339&gt;19),AND(E339&gt;1,E339&lt;4,G339&gt;5,G339&lt;20),AND(E339&gt;3,G339&gt;0,G339&lt;6)),"X",""))</f>
        <v/>
      </c>
      <c r="K339" s="21" t="str">
        <f t="shared" ref="K339:K402" si="32">IF(D339=EE,IF(OR(AND(E339&gt;1,E339&lt;3,G339&gt;15),AND(E339&gt;2,G339&gt;4)),"X",""),IF(OR(AND(E339&gt;1,E339&lt;4,G339&gt;19),AND(E339&gt;3,G339&gt;5)),"X",""))</f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7"/>
      <c r="P339" s="77"/>
      <c r="Q339" s="77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 x14ac:dyDescent="0.2">
      <c r="A340" s="16"/>
      <c r="B340" s="15"/>
      <c r="C340" s="108"/>
      <c r="D340" s="14"/>
      <c r="E340" s="14"/>
      <c r="F340" s="14"/>
      <c r="G340" s="14"/>
      <c r="H340" s="14"/>
      <c r="I340" s="21" t="str">
        <f t="shared" si="30"/>
        <v/>
      </c>
      <c r="J340" s="21" t="str">
        <f t="shared" si="31"/>
        <v/>
      </c>
      <c r="K340" s="21" t="str">
        <f t="shared" si="32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7"/>
      <c r="P340" s="77"/>
      <c r="Q340" s="77"/>
      <c r="W340" s="20">
        <f t="shared" ref="W340:Y403" si="33">IF(I340="X",1,0)</f>
        <v>0</v>
      </c>
      <c r="X340" s="20">
        <f t="shared" si="33"/>
        <v>0</v>
      </c>
      <c r="Y340" s="20">
        <f t="shared" si="33"/>
        <v>0</v>
      </c>
    </row>
    <row r="341" spans="1:25" ht="15" customHeight="1" x14ac:dyDescent="0.2">
      <c r="A341" s="16"/>
      <c r="B341" s="15"/>
      <c r="C341" s="108"/>
      <c r="D341" s="14"/>
      <c r="E341" s="14"/>
      <c r="F341" s="14"/>
      <c r="G341" s="14"/>
      <c r="H341" s="14"/>
      <c r="I341" s="21" t="str">
        <f t="shared" si="30"/>
        <v/>
      </c>
      <c r="J341" s="21" t="str">
        <f t="shared" si="31"/>
        <v/>
      </c>
      <c r="K341" s="21" t="str">
        <f t="shared" si="32"/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7"/>
      <c r="P341" s="77"/>
      <c r="Q341" s="77"/>
      <c r="W341" s="20">
        <f t="shared" si="33"/>
        <v>0</v>
      </c>
      <c r="X341" s="20">
        <f t="shared" si="33"/>
        <v>0</v>
      </c>
      <c r="Y341" s="20">
        <f t="shared" si="33"/>
        <v>0</v>
      </c>
    </row>
    <row r="342" spans="1:25" ht="15" customHeight="1" x14ac:dyDescent="0.2">
      <c r="A342" s="16"/>
      <c r="B342" s="15"/>
      <c r="C342" s="108"/>
      <c r="D342" s="14"/>
      <c r="E342" s="14"/>
      <c r="F342" s="14"/>
      <c r="G342" s="14"/>
      <c r="H342" s="14"/>
      <c r="I342" s="21" t="str">
        <f t="shared" si="30"/>
        <v/>
      </c>
      <c r="J342" s="21" t="str">
        <f t="shared" si="31"/>
        <v/>
      </c>
      <c r="K342" s="21" t="str">
        <f t="shared" si="32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7"/>
      <c r="P342" s="77"/>
      <c r="Q342" s="77"/>
      <c r="W342" s="20">
        <f t="shared" si="33"/>
        <v>0</v>
      </c>
      <c r="X342" s="20">
        <f t="shared" si="33"/>
        <v>0</v>
      </c>
      <c r="Y342" s="20">
        <f t="shared" si="33"/>
        <v>0</v>
      </c>
    </row>
    <row r="343" spans="1:25" ht="15" customHeight="1" x14ac:dyDescent="0.2">
      <c r="A343" s="16"/>
      <c r="B343" s="15"/>
      <c r="C343" s="108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7"/>
      <c r="P343" s="77"/>
      <c r="Q343" s="77"/>
      <c r="W343" s="20">
        <f t="shared" si="33"/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8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7"/>
      <c r="P344" s="77"/>
      <c r="Q344" s="77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8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7"/>
      <c r="P345" s="77"/>
      <c r="Q345" s="77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8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7"/>
      <c r="P346" s="77"/>
      <c r="Q346" s="77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8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7"/>
      <c r="P347" s="77"/>
      <c r="Q347" s="77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8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7"/>
      <c r="P348" s="77"/>
      <c r="Q348" s="77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8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7"/>
      <c r="P349" s="77"/>
      <c r="Q349" s="77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8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7"/>
      <c r="P350" s="77"/>
      <c r="Q350" s="77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8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7"/>
      <c r="P351" s="77"/>
      <c r="Q351" s="77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8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7"/>
      <c r="P352" s="77"/>
      <c r="Q352" s="77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8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7"/>
      <c r="P353" s="77"/>
      <c r="Q353" s="77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8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7"/>
      <c r="P354" s="77"/>
      <c r="Q354" s="77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8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7"/>
      <c r="P355" s="77"/>
      <c r="Q355" s="77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8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7"/>
      <c r="P356" s="77"/>
      <c r="Q356" s="77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8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7"/>
      <c r="P357" s="77"/>
      <c r="Q357" s="77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8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7"/>
      <c r="P358" s="77"/>
      <c r="Q358" s="77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8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7"/>
      <c r="P359" s="77"/>
      <c r="Q359" s="77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8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7"/>
      <c r="P360" s="77"/>
      <c r="Q360" s="77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8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7"/>
      <c r="P361" s="77"/>
      <c r="Q361" s="77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8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7"/>
      <c r="P362" s="77"/>
      <c r="Q362" s="77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8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7"/>
      <c r="P363" s="77"/>
      <c r="Q363" s="77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8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7"/>
      <c r="P364" s="77"/>
      <c r="Q364" s="77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8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7"/>
      <c r="P365" s="77"/>
      <c r="Q365" s="77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8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7"/>
      <c r="P366" s="77"/>
      <c r="Q366" s="77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8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7"/>
      <c r="P367" s="77"/>
      <c r="Q367" s="77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8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7"/>
      <c r="P368" s="77"/>
      <c r="Q368" s="77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8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7"/>
      <c r="P369" s="77"/>
      <c r="Q369" s="77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8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7"/>
      <c r="P370" s="77"/>
      <c r="Q370" s="77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8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7"/>
      <c r="P371" s="77"/>
      <c r="Q371" s="77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8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7"/>
      <c r="P372" s="77"/>
      <c r="Q372" s="77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8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7"/>
      <c r="P373" s="77"/>
      <c r="Q373" s="77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8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7"/>
      <c r="P374" s="77"/>
      <c r="Q374" s="77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8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7"/>
      <c r="P375" s="77"/>
      <c r="Q375" s="77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8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7"/>
      <c r="P376" s="77"/>
      <c r="Q376" s="77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8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7"/>
      <c r="P377" s="77"/>
      <c r="Q377" s="77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8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7"/>
      <c r="P378" s="77"/>
      <c r="Q378" s="77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8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7"/>
      <c r="P379" s="77"/>
      <c r="Q379" s="77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8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7"/>
      <c r="P380" s="77"/>
      <c r="Q380" s="77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8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7"/>
      <c r="P381" s="77"/>
      <c r="Q381" s="77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8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7"/>
      <c r="P382" s="77"/>
      <c r="Q382" s="77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8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7"/>
      <c r="P383" s="77"/>
      <c r="Q383" s="77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8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7"/>
      <c r="P384" s="77"/>
      <c r="Q384" s="77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8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7"/>
      <c r="P385" s="77"/>
      <c r="Q385" s="77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8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7"/>
      <c r="P386" s="77"/>
      <c r="Q386" s="77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8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7"/>
      <c r="P387" s="77"/>
      <c r="Q387" s="77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8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7"/>
      <c r="P388" s="77"/>
      <c r="Q388" s="77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8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7"/>
      <c r="P389" s="77"/>
      <c r="Q389" s="77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8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7"/>
      <c r="P390" s="77"/>
      <c r="Q390" s="77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8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7"/>
      <c r="P391" s="77"/>
      <c r="Q391" s="77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8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7"/>
      <c r="P392" s="77"/>
      <c r="Q392" s="77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8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7"/>
      <c r="P393" s="77"/>
      <c r="Q393" s="77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8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7"/>
      <c r="P394" s="77"/>
      <c r="Q394" s="77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8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7"/>
      <c r="P395" s="77"/>
      <c r="Q395" s="77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8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7"/>
      <c r="P396" s="77"/>
      <c r="Q396" s="77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8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7"/>
      <c r="P397" s="77"/>
      <c r="Q397" s="77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8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7"/>
      <c r="P398" s="77"/>
      <c r="Q398" s="77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8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7"/>
      <c r="P399" s="77"/>
      <c r="Q399" s="77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8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7"/>
      <c r="P400" s="77"/>
      <c r="Q400" s="77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8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7"/>
      <c r="P401" s="77"/>
      <c r="Q401" s="77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8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7"/>
      <c r="P402" s="77"/>
      <c r="Q402" s="77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8"/>
      <c r="D403" s="14"/>
      <c r="E403" s="14"/>
      <c r="F403" s="14"/>
      <c r="G403" s="14"/>
      <c r="H403" s="14"/>
      <c r="I403" s="21" t="str">
        <f t="shared" ref="I403:I466" si="34">IF(D403=EE,IF(OR(AND(E403&gt;-1,E403&lt;2,G403&gt;0,G403&lt;16),AND(E403&gt;1,E403&lt;3,G403&gt;0,G403&lt;5)),"X",""),IF(OR(AND(E403&gt;-1,E403&lt;2,G403&gt;0,G403&lt;20),AND(E403&gt;1,E403&lt;4,G403&gt;0,G403&lt;6)),"X",""))</f>
        <v/>
      </c>
      <c r="J403" s="21" t="str">
        <f t="shared" ref="J403:J466" si="35">IF(D403=EE,IF(OR(AND(E403&gt;-1,E403&lt;2,G403&gt;15),AND(E403&gt;1,E403&lt;3,G403&gt;4,G403&lt;16),AND(E403&gt;2,G403&gt;0,G403&lt;5)),"X",""),IF(OR(AND(E403&gt;-1,E403&lt;2,G403&gt;19),AND(E403&gt;1,E403&lt;4,G403&gt;5,G403&lt;20),AND(E403&gt;3,G403&gt;0,G403&lt;6)),"X",""))</f>
        <v/>
      </c>
      <c r="K403" s="21" t="str">
        <f t="shared" ref="K403:K466" si="36">IF(D403=EE,IF(OR(AND(E403&gt;1,E403&lt;3,G403&gt;15),AND(E403&gt;2,G403&gt;4)),"X",""),IF(OR(AND(E403&gt;1,E403&lt;4,G403&gt;19),AND(E403&gt;3,G403&gt;5)),"X",""))</f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7"/>
      <c r="P403" s="77"/>
      <c r="Q403" s="77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 x14ac:dyDescent="0.2">
      <c r="A404" s="16"/>
      <c r="B404" s="15"/>
      <c r="C404" s="108"/>
      <c r="D404" s="14"/>
      <c r="E404" s="14"/>
      <c r="F404" s="14"/>
      <c r="G404" s="14"/>
      <c r="H404" s="14"/>
      <c r="I404" s="21" t="str">
        <f t="shared" si="34"/>
        <v/>
      </c>
      <c r="J404" s="21" t="str">
        <f t="shared" si="35"/>
        <v/>
      </c>
      <c r="K404" s="21" t="str">
        <f t="shared" si="36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7"/>
      <c r="P404" s="77"/>
      <c r="Q404" s="77"/>
      <c r="W404" s="20">
        <f t="shared" ref="W404:Y467" si="37">IF(I404="X",1,0)</f>
        <v>0</v>
      </c>
      <c r="X404" s="20">
        <f t="shared" si="37"/>
        <v>0</v>
      </c>
      <c r="Y404" s="20">
        <f t="shared" si="37"/>
        <v>0</v>
      </c>
    </row>
    <row r="405" spans="1:25" ht="15" customHeight="1" x14ac:dyDescent="0.2">
      <c r="A405" s="16"/>
      <c r="B405" s="15"/>
      <c r="C405" s="108"/>
      <c r="D405" s="14"/>
      <c r="E405" s="14"/>
      <c r="F405" s="14"/>
      <c r="G405" s="14"/>
      <c r="H405" s="14"/>
      <c r="I405" s="21" t="str">
        <f t="shared" si="34"/>
        <v/>
      </c>
      <c r="J405" s="21" t="str">
        <f t="shared" si="35"/>
        <v/>
      </c>
      <c r="K405" s="21" t="str">
        <f t="shared" si="36"/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7"/>
      <c r="P405" s="77"/>
      <c r="Q405" s="77"/>
      <c r="W405" s="20">
        <f t="shared" si="37"/>
        <v>0</v>
      </c>
      <c r="X405" s="20">
        <f t="shared" si="37"/>
        <v>0</v>
      </c>
      <c r="Y405" s="20">
        <f t="shared" si="37"/>
        <v>0</v>
      </c>
    </row>
    <row r="406" spans="1:25" ht="15" customHeight="1" x14ac:dyDescent="0.2">
      <c r="A406" s="16"/>
      <c r="B406" s="15"/>
      <c r="C406" s="108"/>
      <c r="D406" s="14"/>
      <c r="E406" s="14"/>
      <c r="F406" s="14"/>
      <c r="G406" s="14"/>
      <c r="H406" s="14"/>
      <c r="I406" s="21" t="str">
        <f t="shared" si="34"/>
        <v/>
      </c>
      <c r="J406" s="21" t="str">
        <f t="shared" si="35"/>
        <v/>
      </c>
      <c r="K406" s="21" t="str">
        <f t="shared" si="36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7"/>
      <c r="P406" s="77"/>
      <c r="Q406" s="77"/>
      <c r="W406" s="20">
        <f t="shared" si="37"/>
        <v>0</v>
      </c>
      <c r="X406" s="20">
        <f t="shared" si="37"/>
        <v>0</v>
      </c>
      <c r="Y406" s="20">
        <f t="shared" si="37"/>
        <v>0</v>
      </c>
    </row>
    <row r="407" spans="1:25" ht="15" customHeight="1" x14ac:dyDescent="0.2">
      <c r="A407" s="16"/>
      <c r="B407" s="15"/>
      <c r="C407" s="108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7"/>
      <c r="P407" s="77"/>
      <c r="Q407" s="77"/>
      <c r="W407" s="20">
        <f t="shared" si="37"/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8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7"/>
      <c r="P408" s="77"/>
      <c r="Q408" s="77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8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7"/>
      <c r="P409" s="77"/>
      <c r="Q409" s="77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8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7"/>
      <c r="P410" s="77"/>
      <c r="Q410" s="77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8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7"/>
      <c r="P411" s="77"/>
      <c r="Q411" s="77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8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7"/>
      <c r="P412" s="77"/>
      <c r="Q412" s="77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8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7"/>
      <c r="P413" s="77"/>
      <c r="Q413" s="77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8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7"/>
      <c r="P414" s="77"/>
      <c r="Q414" s="77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8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7"/>
      <c r="P415" s="77"/>
      <c r="Q415" s="77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8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7"/>
      <c r="P416" s="77"/>
      <c r="Q416" s="77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8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7"/>
      <c r="P417" s="77"/>
      <c r="Q417" s="77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8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7"/>
      <c r="P418" s="77"/>
      <c r="Q418" s="77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8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7"/>
      <c r="P419" s="77"/>
      <c r="Q419" s="77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8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7"/>
      <c r="P420" s="77"/>
      <c r="Q420" s="77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8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7"/>
      <c r="P421" s="77"/>
      <c r="Q421" s="77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8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7"/>
      <c r="P422" s="77"/>
      <c r="Q422" s="77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8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7"/>
      <c r="P423" s="77"/>
      <c r="Q423" s="77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8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7"/>
      <c r="P424" s="77"/>
      <c r="Q424" s="77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8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7"/>
      <c r="P425" s="77"/>
      <c r="Q425" s="77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8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7"/>
      <c r="P426" s="77"/>
      <c r="Q426" s="77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8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7"/>
      <c r="P427" s="77"/>
      <c r="Q427" s="77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8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7"/>
      <c r="P428" s="77"/>
      <c r="Q428" s="77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8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7"/>
      <c r="P429" s="77"/>
      <c r="Q429" s="77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8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7"/>
      <c r="P430" s="77"/>
      <c r="Q430" s="77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8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7"/>
      <c r="P431" s="77"/>
      <c r="Q431" s="77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8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7"/>
      <c r="P432" s="77"/>
      <c r="Q432" s="77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8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7"/>
      <c r="P433" s="77"/>
      <c r="Q433" s="77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8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7"/>
      <c r="P434" s="77"/>
      <c r="Q434" s="77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8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7"/>
      <c r="P435" s="77"/>
      <c r="Q435" s="77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8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7"/>
      <c r="P436" s="77"/>
      <c r="Q436" s="77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8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7"/>
      <c r="P437" s="77"/>
      <c r="Q437" s="77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8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7"/>
      <c r="P438" s="77"/>
      <c r="Q438" s="77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8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7"/>
      <c r="P439" s="77"/>
      <c r="Q439" s="77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8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7"/>
      <c r="P440" s="77"/>
      <c r="Q440" s="77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8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7"/>
      <c r="P441" s="77"/>
      <c r="Q441" s="77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8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7"/>
      <c r="P442" s="77"/>
      <c r="Q442" s="77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8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7"/>
      <c r="P443" s="77"/>
      <c r="Q443" s="77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8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7"/>
      <c r="P444" s="77"/>
      <c r="Q444" s="77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8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7"/>
      <c r="P445" s="77"/>
      <c r="Q445" s="77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8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7"/>
      <c r="P446" s="77"/>
      <c r="Q446" s="77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8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7"/>
      <c r="P447" s="77"/>
      <c r="Q447" s="77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8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7"/>
      <c r="P448" s="77"/>
      <c r="Q448" s="77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8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7"/>
      <c r="P449" s="77"/>
      <c r="Q449" s="77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8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7"/>
      <c r="P450" s="77"/>
      <c r="Q450" s="77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8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7"/>
      <c r="P451" s="77"/>
      <c r="Q451" s="77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8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7"/>
      <c r="P452" s="77"/>
      <c r="Q452" s="77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8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7"/>
      <c r="P453" s="77"/>
      <c r="Q453" s="77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8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7"/>
      <c r="P454" s="77"/>
      <c r="Q454" s="77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8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7"/>
      <c r="P455" s="77"/>
      <c r="Q455" s="77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8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7"/>
      <c r="P456" s="77"/>
      <c r="Q456" s="77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8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7"/>
      <c r="P457" s="77"/>
      <c r="Q457" s="77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8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7"/>
      <c r="P458" s="77"/>
      <c r="Q458" s="77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8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7"/>
      <c r="P459" s="77"/>
      <c r="Q459" s="77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8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7"/>
      <c r="P460" s="77"/>
      <c r="Q460" s="77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8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7"/>
      <c r="P461" s="77"/>
      <c r="Q461" s="77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8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7"/>
      <c r="P462" s="77"/>
      <c r="Q462" s="77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8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7"/>
      <c r="P463" s="77"/>
      <c r="Q463" s="77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8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7"/>
      <c r="P464" s="77"/>
      <c r="Q464" s="77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8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7"/>
      <c r="P465" s="77"/>
      <c r="Q465" s="77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8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7"/>
      <c r="P466" s="77"/>
      <c r="Q466" s="77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8"/>
      <c r="D467" s="14"/>
      <c r="E467" s="14"/>
      <c r="F467" s="14"/>
      <c r="G467" s="14"/>
      <c r="H467" s="14"/>
      <c r="I467" s="21" t="str">
        <f t="shared" ref="I467:I530" si="38">IF(D467=EE,IF(OR(AND(E467&gt;-1,E467&lt;2,G467&gt;0,G467&lt;16),AND(E467&gt;1,E467&lt;3,G467&gt;0,G467&lt;5)),"X",""),IF(OR(AND(E467&gt;-1,E467&lt;2,G467&gt;0,G467&lt;20),AND(E467&gt;1,E467&lt;4,G467&gt;0,G467&lt;6)),"X",""))</f>
        <v/>
      </c>
      <c r="J467" s="21" t="str">
        <f t="shared" ref="J467:J530" si="39">IF(D467=EE,IF(OR(AND(E467&gt;-1,E467&lt;2,G467&gt;15),AND(E467&gt;1,E467&lt;3,G467&gt;4,G467&lt;16),AND(E467&gt;2,G467&gt;0,G467&lt;5)),"X",""),IF(OR(AND(E467&gt;-1,E467&lt;2,G467&gt;19),AND(E467&gt;1,E467&lt;4,G467&gt;5,G467&lt;20),AND(E467&gt;3,G467&gt;0,G467&lt;6)),"X",""))</f>
        <v/>
      </c>
      <c r="K467" s="21" t="str">
        <f t="shared" ref="K467:K530" si="40">IF(D467=EE,IF(OR(AND(E467&gt;1,E467&lt;3,G467&gt;15),AND(E467&gt;2,G467&gt;4)),"X",""),IF(OR(AND(E467&gt;1,E467&lt;4,G467&gt;19),AND(E467&gt;3,G467&gt;5)),"X",""))</f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7"/>
      <c r="P467" s="77"/>
      <c r="Q467" s="77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 x14ac:dyDescent="0.2">
      <c r="A468" s="16"/>
      <c r="B468" s="15"/>
      <c r="C468" s="108"/>
      <c r="D468" s="14"/>
      <c r="E468" s="14"/>
      <c r="F468" s="14"/>
      <c r="G468" s="14"/>
      <c r="H468" s="14"/>
      <c r="I468" s="21" t="str">
        <f t="shared" si="38"/>
        <v/>
      </c>
      <c r="J468" s="21" t="str">
        <f t="shared" si="39"/>
        <v/>
      </c>
      <c r="K468" s="21" t="str">
        <f t="shared" si="40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7"/>
      <c r="P468" s="77"/>
      <c r="Q468" s="77"/>
      <c r="W468" s="20">
        <f t="shared" ref="W468:Y531" si="41">IF(I468="X",1,0)</f>
        <v>0</v>
      </c>
      <c r="X468" s="20">
        <f t="shared" si="41"/>
        <v>0</v>
      </c>
      <c r="Y468" s="20">
        <f t="shared" si="41"/>
        <v>0</v>
      </c>
    </row>
    <row r="469" spans="1:25" ht="15" customHeight="1" x14ac:dyDescent="0.2">
      <c r="A469" s="16"/>
      <c r="B469" s="15"/>
      <c r="C469" s="108"/>
      <c r="D469" s="14"/>
      <c r="E469" s="14"/>
      <c r="F469" s="14"/>
      <c r="G469" s="14"/>
      <c r="H469" s="14"/>
      <c r="I469" s="21" t="str">
        <f t="shared" si="38"/>
        <v/>
      </c>
      <c r="J469" s="21" t="str">
        <f t="shared" si="39"/>
        <v/>
      </c>
      <c r="K469" s="21" t="str">
        <f t="shared" si="40"/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7"/>
      <c r="P469" s="77"/>
      <c r="Q469" s="77"/>
      <c r="W469" s="20">
        <f t="shared" si="41"/>
        <v>0</v>
      </c>
      <c r="X469" s="20">
        <f t="shared" si="41"/>
        <v>0</v>
      </c>
      <c r="Y469" s="20">
        <f t="shared" si="41"/>
        <v>0</v>
      </c>
    </row>
    <row r="470" spans="1:25" ht="15" customHeight="1" x14ac:dyDescent="0.2">
      <c r="A470" s="16"/>
      <c r="B470" s="15"/>
      <c r="C470" s="108"/>
      <c r="D470" s="14"/>
      <c r="E470" s="14"/>
      <c r="F470" s="14"/>
      <c r="G470" s="14"/>
      <c r="H470" s="14"/>
      <c r="I470" s="21" t="str">
        <f t="shared" si="38"/>
        <v/>
      </c>
      <c r="J470" s="21" t="str">
        <f t="shared" si="39"/>
        <v/>
      </c>
      <c r="K470" s="21" t="str">
        <f t="shared" si="40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7"/>
      <c r="P470" s="77"/>
      <c r="Q470" s="77"/>
      <c r="W470" s="20">
        <f t="shared" si="41"/>
        <v>0</v>
      </c>
      <c r="X470" s="20">
        <f t="shared" si="41"/>
        <v>0</v>
      </c>
      <c r="Y470" s="20">
        <f t="shared" si="41"/>
        <v>0</v>
      </c>
    </row>
    <row r="471" spans="1:25" ht="15" customHeight="1" x14ac:dyDescent="0.2">
      <c r="A471" s="16"/>
      <c r="B471" s="15"/>
      <c r="C471" s="108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7"/>
      <c r="P471" s="77"/>
      <c r="Q471" s="77"/>
      <c r="W471" s="20">
        <f t="shared" si="41"/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8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7"/>
      <c r="P472" s="77"/>
      <c r="Q472" s="77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8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7"/>
      <c r="P473" s="77"/>
      <c r="Q473" s="77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8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7"/>
      <c r="P474" s="77"/>
      <c r="Q474" s="77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8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7"/>
      <c r="P475" s="77"/>
      <c r="Q475" s="77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8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7"/>
      <c r="P476" s="77"/>
      <c r="Q476" s="77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8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7"/>
      <c r="P477" s="77"/>
      <c r="Q477" s="77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8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7"/>
      <c r="P478" s="77"/>
      <c r="Q478" s="77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8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7"/>
      <c r="P479" s="77"/>
      <c r="Q479" s="77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8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7"/>
      <c r="P480" s="77"/>
      <c r="Q480" s="77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8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7"/>
      <c r="P481" s="77"/>
      <c r="Q481" s="77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8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7"/>
      <c r="P482" s="77"/>
      <c r="Q482" s="77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8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7"/>
      <c r="P483" s="77"/>
      <c r="Q483" s="77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8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7"/>
      <c r="P484" s="77"/>
      <c r="Q484" s="77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8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7"/>
      <c r="P485" s="77"/>
      <c r="Q485" s="77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8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7"/>
      <c r="P486" s="77"/>
      <c r="Q486" s="77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8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7"/>
      <c r="P487" s="77"/>
      <c r="Q487" s="77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8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7"/>
      <c r="P488" s="77"/>
      <c r="Q488" s="77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8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7"/>
      <c r="P489" s="77"/>
      <c r="Q489" s="77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8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7"/>
      <c r="P490" s="77"/>
      <c r="Q490" s="77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8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7"/>
      <c r="P491" s="77"/>
      <c r="Q491" s="77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8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7"/>
      <c r="P492" s="77"/>
      <c r="Q492" s="77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8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7"/>
      <c r="P493" s="77"/>
      <c r="Q493" s="77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8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7"/>
      <c r="P494" s="77"/>
      <c r="Q494" s="77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8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7"/>
      <c r="P495" s="77"/>
      <c r="Q495" s="77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8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7"/>
      <c r="P496" s="77"/>
      <c r="Q496" s="77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8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7"/>
      <c r="P497" s="77"/>
      <c r="Q497" s="77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8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7"/>
      <c r="P498" s="77"/>
      <c r="Q498" s="77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8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7"/>
      <c r="P499" s="77"/>
      <c r="Q499" s="77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8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7"/>
      <c r="P500" s="77"/>
      <c r="Q500" s="77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8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7"/>
      <c r="P501" s="77"/>
      <c r="Q501" s="77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8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7"/>
      <c r="P502" s="77"/>
      <c r="Q502" s="77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8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7"/>
      <c r="P503" s="77"/>
      <c r="Q503" s="77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8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7"/>
      <c r="P504" s="77"/>
      <c r="Q504" s="77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8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7"/>
      <c r="P505" s="77"/>
      <c r="Q505" s="77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8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7"/>
      <c r="P506" s="77"/>
      <c r="Q506" s="77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8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7"/>
      <c r="P507" s="77"/>
      <c r="Q507" s="77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8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7"/>
      <c r="P508" s="77"/>
      <c r="Q508" s="77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8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7"/>
      <c r="P509" s="77"/>
      <c r="Q509" s="77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8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7"/>
      <c r="P510" s="77"/>
      <c r="Q510" s="77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8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7"/>
      <c r="P511" s="77"/>
      <c r="Q511" s="77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8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7"/>
      <c r="P512" s="77"/>
      <c r="Q512" s="77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8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7"/>
      <c r="P513" s="77"/>
      <c r="Q513" s="77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8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7"/>
      <c r="P514" s="77"/>
      <c r="Q514" s="77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8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7"/>
      <c r="P515" s="77"/>
      <c r="Q515" s="77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8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7"/>
      <c r="P516" s="77"/>
      <c r="Q516" s="77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8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7"/>
      <c r="P517" s="77"/>
      <c r="Q517" s="77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8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7"/>
      <c r="P518" s="77"/>
      <c r="Q518" s="77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8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7"/>
      <c r="P519" s="77"/>
      <c r="Q519" s="77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8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7"/>
      <c r="P520" s="77"/>
      <c r="Q520" s="77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8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7"/>
      <c r="P521" s="77"/>
      <c r="Q521" s="77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8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7"/>
      <c r="P522" s="77"/>
      <c r="Q522" s="77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8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7"/>
      <c r="P523" s="77"/>
      <c r="Q523" s="77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8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7"/>
      <c r="P524" s="77"/>
      <c r="Q524" s="77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8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7"/>
      <c r="P525" s="77"/>
      <c r="Q525" s="77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8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7"/>
      <c r="P526" s="77"/>
      <c r="Q526" s="77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8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7"/>
      <c r="P527" s="77"/>
      <c r="Q527" s="77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8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7"/>
      <c r="P528" s="77"/>
      <c r="Q528" s="77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8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7"/>
      <c r="P529" s="77"/>
      <c r="Q529" s="77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8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7"/>
      <c r="P530" s="77"/>
      <c r="Q530" s="77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8"/>
      <c r="D531" s="14"/>
      <c r="E531" s="14"/>
      <c r="F531" s="14"/>
      <c r="G531" s="14"/>
      <c r="H531" s="14"/>
      <c r="I531" s="21" t="str">
        <f t="shared" ref="I531:I594" si="42">IF(D531=EE,IF(OR(AND(E531&gt;-1,E531&lt;2,G531&gt;0,G531&lt;16),AND(E531&gt;1,E531&lt;3,G531&gt;0,G531&lt;5)),"X",""),IF(OR(AND(E531&gt;-1,E531&lt;2,G531&gt;0,G531&lt;20),AND(E531&gt;1,E531&lt;4,G531&gt;0,G531&lt;6)),"X",""))</f>
        <v/>
      </c>
      <c r="J531" s="21" t="str">
        <f t="shared" ref="J531:J594" si="43">IF(D531=EE,IF(OR(AND(E531&gt;-1,E531&lt;2,G531&gt;15),AND(E531&gt;1,E531&lt;3,G531&gt;4,G531&lt;16),AND(E531&gt;2,G531&gt;0,G531&lt;5)),"X",""),IF(OR(AND(E531&gt;-1,E531&lt;2,G531&gt;19),AND(E531&gt;1,E531&lt;4,G531&gt;5,G531&lt;20),AND(E531&gt;3,G531&gt;0,G531&lt;6)),"X",""))</f>
        <v/>
      </c>
      <c r="K531" s="21" t="str">
        <f t="shared" ref="K531:K594" si="44">IF(D531=EE,IF(OR(AND(E531&gt;1,E531&lt;3,G531&gt;15),AND(E531&gt;2,G531&gt;4)),"X",""),IF(OR(AND(E531&gt;1,E531&lt;4,G531&gt;19),AND(E531&gt;3,G531&gt;5)),"X",""))</f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7"/>
      <c r="P531" s="77"/>
      <c r="Q531" s="77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 x14ac:dyDescent="0.2">
      <c r="A532" s="16"/>
      <c r="B532" s="15"/>
      <c r="C532" s="108"/>
      <c r="D532" s="14"/>
      <c r="E532" s="14"/>
      <c r="F532" s="14"/>
      <c r="G532" s="14"/>
      <c r="H532" s="14"/>
      <c r="I532" s="21" t="str">
        <f t="shared" si="42"/>
        <v/>
      </c>
      <c r="J532" s="21" t="str">
        <f t="shared" si="43"/>
        <v/>
      </c>
      <c r="K532" s="21" t="str">
        <f t="shared" si="44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7"/>
      <c r="P532" s="77"/>
      <c r="Q532" s="77"/>
      <c r="W532" s="20">
        <f t="shared" ref="W532:Y595" si="45">IF(I532="X",1,0)</f>
        <v>0</v>
      </c>
      <c r="X532" s="20">
        <f t="shared" si="45"/>
        <v>0</v>
      </c>
      <c r="Y532" s="20">
        <f t="shared" si="45"/>
        <v>0</v>
      </c>
    </row>
    <row r="533" spans="1:25" ht="15" customHeight="1" x14ac:dyDescent="0.2">
      <c r="A533" s="16"/>
      <c r="B533" s="15"/>
      <c r="C533" s="108"/>
      <c r="D533" s="14"/>
      <c r="E533" s="14"/>
      <c r="F533" s="14"/>
      <c r="G533" s="14"/>
      <c r="H533" s="14"/>
      <c r="I533" s="21" t="str">
        <f t="shared" si="42"/>
        <v/>
      </c>
      <c r="J533" s="21" t="str">
        <f t="shared" si="43"/>
        <v/>
      </c>
      <c r="K533" s="21" t="str">
        <f t="shared" si="44"/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7"/>
      <c r="P533" s="77"/>
      <c r="Q533" s="77"/>
      <c r="W533" s="20">
        <f t="shared" si="45"/>
        <v>0</v>
      </c>
      <c r="X533" s="20">
        <f t="shared" si="45"/>
        <v>0</v>
      </c>
      <c r="Y533" s="20">
        <f t="shared" si="45"/>
        <v>0</v>
      </c>
    </row>
    <row r="534" spans="1:25" ht="15" customHeight="1" x14ac:dyDescent="0.2">
      <c r="A534" s="16"/>
      <c r="B534" s="15"/>
      <c r="C534" s="108"/>
      <c r="D534" s="14"/>
      <c r="E534" s="14"/>
      <c r="F534" s="14"/>
      <c r="G534" s="14"/>
      <c r="H534" s="14"/>
      <c r="I534" s="21" t="str">
        <f t="shared" si="42"/>
        <v/>
      </c>
      <c r="J534" s="21" t="str">
        <f t="shared" si="43"/>
        <v/>
      </c>
      <c r="K534" s="21" t="str">
        <f t="shared" si="44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7"/>
      <c r="P534" s="77"/>
      <c r="Q534" s="77"/>
      <c r="W534" s="20">
        <f t="shared" si="45"/>
        <v>0</v>
      </c>
      <c r="X534" s="20">
        <f t="shared" si="45"/>
        <v>0</v>
      </c>
      <c r="Y534" s="20">
        <f t="shared" si="45"/>
        <v>0</v>
      </c>
    </row>
    <row r="535" spans="1:25" ht="15" customHeight="1" x14ac:dyDescent="0.2">
      <c r="A535" s="16"/>
      <c r="B535" s="15"/>
      <c r="C535" s="108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7"/>
      <c r="P535" s="77"/>
      <c r="Q535" s="77"/>
      <c r="W535" s="20">
        <f t="shared" si="45"/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8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7"/>
      <c r="P536" s="77"/>
      <c r="Q536" s="77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8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7"/>
      <c r="P537" s="77"/>
      <c r="Q537" s="77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8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7"/>
      <c r="P538" s="77"/>
      <c r="Q538" s="77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8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7"/>
      <c r="P539" s="77"/>
      <c r="Q539" s="77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8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7"/>
      <c r="P540" s="77"/>
      <c r="Q540" s="77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8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7"/>
      <c r="P541" s="77"/>
      <c r="Q541" s="77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8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7"/>
      <c r="P542" s="77"/>
      <c r="Q542" s="77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8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7"/>
      <c r="P543" s="77"/>
      <c r="Q543" s="77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8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7"/>
      <c r="P544" s="77"/>
      <c r="Q544" s="77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8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7"/>
      <c r="P545" s="77"/>
      <c r="Q545" s="77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8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7"/>
      <c r="P546" s="77"/>
      <c r="Q546" s="77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8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7"/>
      <c r="P547" s="77"/>
      <c r="Q547" s="77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8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7"/>
      <c r="P548" s="77"/>
      <c r="Q548" s="77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8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7"/>
      <c r="P549" s="77"/>
      <c r="Q549" s="77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8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7"/>
      <c r="P550" s="77"/>
      <c r="Q550" s="77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8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7"/>
      <c r="P551" s="77"/>
      <c r="Q551" s="77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8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7"/>
      <c r="P552" s="77"/>
      <c r="Q552" s="77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8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7"/>
      <c r="P553" s="77"/>
      <c r="Q553" s="77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8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7"/>
      <c r="P554" s="77"/>
      <c r="Q554" s="77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8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7"/>
      <c r="P555" s="77"/>
      <c r="Q555" s="77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8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7"/>
      <c r="P556" s="77"/>
      <c r="Q556" s="77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8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7"/>
      <c r="P557" s="77"/>
      <c r="Q557" s="77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8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7"/>
      <c r="P558" s="77"/>
      <c r="Q558" s="77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8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7"/>
      <c r="P559" s="77"/>
      <c r="Q559" s="77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8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7"/>
      <c r="P560" s="77"/>
      <c r="Q560" s="77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8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7"/>
      <c r="P561" s="77"/>
      <c r="Q561" s="77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8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7"/>
      <c r="P562" s="77"/>
      <c r="Q562" s="77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8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7"/>
      <c r="P563" s="77"/>
      <c r="Q563" s="77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8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7"/>
      <c r="P564" s="77"/>
      <c r="Q564" s="77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8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7"/>
      <c r="P565" s="77"/>
      <c r="Q565" s="77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8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7"/>
      <c r="P566" s="77"/>
      <c r="Q566" s="77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8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7"/>
      <c r="P567" s="77"/>
      <c r="Q567" s="77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8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7"/>
      <c r="P568" s="77"/>
      <c r="Q568" s="77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8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7"/>
      <c r="P569" s="77"/>
      <c r="Q569" s="77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8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7"/>
      <c r="P570" s="77"/>
      <c r="Q570" s="77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8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7"/>
      <c r="P571" s="77"/>
      <c r="Q571" s="77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8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7"/>
      <c r="P572" s="77"/>
      <c r="Q572" s="77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8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7"/>
      <c r="P573" s="77"/>
      <c r="Q573" s="77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8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7"/>
      <c r="P574" s="77"/>
      <c r="Q574" s="77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8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7"/>
      <c r="P575" s="77"/>
      <c r="Q575" s="77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8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7"/>
      <c r="P576" s="77"/>
      <c r="Q576" s="77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8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7"/>
      <c r="P577" s="77"/>
      <c r="Q577" s="77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8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7"/>
      <c r="P578" s="77"/>
      <c r="Q578" s="77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8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7"/>
      <c r="P579" s="77"/>
      <c r="Q579" s="77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8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7"/>
      <c r="P580" s="77"/>
      <c r="Q580" s="77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8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7"/>
      <c r="P581" s="77"/>
      <c r="Q581" s="77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8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7"/>
      <c r="P582" s="77"/>
      <c r="Q582" s="77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8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7"/>
      <c r="P583" s="77"/>
      <c r="Q583" s="77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8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7"/>
      <c r="P584" s="77"/>
      <c r="Q584" s="77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8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7"/>
      <c r="P585" s="77"/>
      <c r="Q585" s="77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8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7"/>
      <c r="P586" s="77"/>
      <c r="Q586" s="77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8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7"/>
      <c r="P587" s="77"/>
      <c r="Q587" s="77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8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7"/>
      <c r="P588" s="77"/>
      <c r="Q588" s="77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8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7"/>
      <c r="P589" s="77"/>
      <c r="Q589" s="77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8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7"/>
      <c r="P590" s="77"/>
      <c r="Q590" s="77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8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7"/>
      <c r="P591" s="77"/>
      <c r="Q591" s="77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8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7"/>
      <c r="P592" s="77"/>
      <c r="Q592" s="77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8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7"/>
      <c r="P593" s="77"/>
      <c r="Q593" s="77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8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7"/>
      <c r="P594" s="77"/>
      <c r="Q594" s="77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8"/>
      <c r="D595" s="14"/>
      <c r="E595" s="14"/>
      <c r="F595" s="14"/>
      <c r="G595" s="14"/>
      <c r="H595" s="14"/>
      <c r="I595" s="21" t="str">
        <f t="shared" ref="I595:I658" si="46">IF(D595=EE,IF(OR(AND(E595&gt;-1,E595&lt;2,G595&gt;0,G595&lt;16),AND(E595&gt;1,E595&lt;3,G595&gt;0,G595&lt;5)),"X",""),IF(OR(AND(E595&gt;-1,E595&lt;2,G595&gt;0,G595&lt;20),AND(E595&gt;1,E595&lt;4,G595&gt;0,G595&lt;6)),"X",""))</f>
        <v/>
      </c>
      <c r="J595" s="21" t="str">
        <f t="shared" ref="J595:J658" si="47">IF(D595=EE,IF(OR(AND(E595&gt;-1,E595&lt;2,G595&gt;15),AND(E595&gt;1,E595&lt;3,G595&gt;4,G595&lt;16),AND(E595&gt;2,G595&gt;0,G595&lt;5)),"X",""),IF(OR(AND(E595&gt;-1,E595&lt;2,G595&gt;19),AND(E595&gt;1,E595&lt;4,G595&gt;5,G595&lt;20),AND(E595&gt;3,G595&gt;0,G595&lt;6)),"X",""))</f>
        <v/>
      </c>
      <c r="K595" s="21" t="str">
        <f t="shared" ref="K595:K658" si="48">IF(D595=EE,IF(OR(AND(E595&gt;1,E595&lt;3,G595&gt;15),AND(E595&gt;2,G595&gt;4)),"X",""),IF(OR(AND(E595&gt;1,E595&lt;4,G595&gt;19),AND(E595&gt;3,G595&gt;5)),"X",""))</f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7"/>
      <c r="P595" s="77"/>
      <c r="Q595" s="77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 x14ac:dyDescent="0.2">
      <c r="A596" s="16"/>
      <c r="B596" s="15"/>
      <c r="C596" s="108"/>
      <c r="D596" s="14"/>
      <c r="E596" s="14"/>
      <c r="F596" s="14"/>
      <c r="G596" s="14"/>
      <c r="H596" s="14"/>
      <c r="I596" s="21" t="str">
        <f t="shared" si="46"/>
        <v/>
      </c>
      <c r="J596" s="21" t="str">
        <f t="shared" si="47"/>
        <v/>
      </c>
      <c r="K596" s="21" t="str">
        <f t="shared" si="48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7"/>
      <c r="P596" s="77"/>
      <c r="Q596" s="77"/>
      <c r="W596" s="20">
        <f t="shared" ref="W596:Y659" si="49">IF(I596="X",1,0)</f>
        <v>0</v>
      </c>
      <c r="X596" s="20">
        <f t="shared" si="49"/>
        <v>0</v>
      </c>
      <c r="Y596" s="20">
        <f t="shared" si="49"/>
        <v>0</v>
      </c>
    </row>
    <row r="597" spans="1:25" ht="15" customHeight="1" x14ac:dyDescent="0.2">
      <c r="A597" s="16"/>
      <c r="B597" s="15"/>
      <c r="C597" s="108"/>
      <c r="D597" s="14"/>
      <c r="E597" s="14"/>
      <c r="F597" s="14"/>
      <c r="G597" s="14"/>
      <c r="H597" s="14"/>
      <c r="I597" s="21" t="str">
        <f t="shared" si="46"/>
        <v/>
      </c>
      <c r="J597" s="21" t="str">
        <f t="shared" si="47"/>
        <v/>
      </c>
      <c r="K597" s="21" t="str">
        <f t="shared" si="48"/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7"/>
      <c r="P597" s="77"/>
      <c r="Q597" s="77"/>
      <c r="W597" s="20">
        <f t="shared" si="49"/>
        <v>0</v>
      </c>
      <c r="X597" s="20">
        <f t="shared" si="49"/>
        <v>0</v>
      </c>
      <c r="Y597" s="20">
        <f t="shared" si="49"/>
        <v>0</v>
      </c>
    </row>
    <row r="598" spans="1:25" ht="15" customHeight="1" x14ac:dyDescent="0.2">
      <c r="A598" s="16"/>
      <c r="B598" s="15"/>
      <c r="C598" s="108"/>
      <c r="D598" s="14"/>
      <c r="E598" s="14"/>
      <c r="F598" s="14"/>
      <c r="G598" s="14"/>
      <c r="H598" s="14"/>
      <c r="I598" s="21" t="str">
        <f t="shared" si="46"/>
        <v/>
      </c>
      <c r="J598" s="21" t="str">
        <f t="shared" si="47"/>
        <v/>
      </c>
      <c r="K598" s="21" t="str">
        <f t="shared" si="48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7"/>
      <c r="P598" s="77"/>
      <c r="Q598" s="77"/>
      <c r="W598" s="20">
        <f t="shared" si="49"/>
        <v>0</v>
      </c>
      <c r="X598" s="20">
        <f t="shared" si="49"/>
        <v>0</v>
      </c>
      <c r="Y598" s="20">
        <f t="shared" si="49"/>
        <v>0</v>
      </c>
    </row>
    <row r="599" spans="1:25" ht="15" customHeight="1" x14ac:dyDescent="0.2">
      <c r="A599" s="16"/>
      <c r="B599" s="15"/>
      <c r="C599" s="108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7"/>
      <c r="P599" s="77"/>
      <c r="Q599" s="77"/>
      <c r="W599" s="20">
        <f t="shared" si="49"/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8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7"/>
      <c r="P600" s="77"/>
      <c r="Q600" s="77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8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7"/>
      <c r="P601" s="77"/>
      <c r="Q601" s="77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8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7"/>
      <c r="P602" s="77"/>
      <c r="Q602" s="77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8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7"/>
      <c r="P603" s="77"/>
      <c r="Q603" s="77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8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7"/>
      <c r="P604" s="77"/>
      <c r="Q604" s="77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8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7"/>
      <c r="P605" s="77"/>
      <c r="Q605" s="77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8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7"/>
      <c r="P606" s="77"/>
      <c r="Q606" s="77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8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7"/>
      <c r="P607" s="77"/>
      <c r="Q607" s="77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8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7"/>
      <c r="P608" s="77"/>
      <c r="Q608" s="77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8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7"/>
      <c r="P609" s="77"/>
      <c r="Q609" s="77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8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7"/>
      <c r="P610" s="77"/>
      <c r="Q610" s="77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8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7"/>
      <c r="P611" s="77"/>
      <c r="Q611" s="77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8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7"/>
      <c r="P612" s="77"/>
      <c r="Q612" s="77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8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7"/>
      <c r="P613" s="77"/>
      <c r="Q613" s="77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8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7"/>
      <c r="P614" s="77"/>
      <c r="Q614" s="77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8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7"/>
      <c r="P615" s="77"/>
      <c r="Q615" s="77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8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7"/>
      <c r="P616" s="77"/>
      <c r="Q616" s="77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8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7"/>
      <c r="P617" s="77"/>
      <c r="Q617" s="77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8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7"/>
      <c r="P618" s="77"/>
      <c r="Q618" s="77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8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7"/>
      <c r="P619" s="77"/>
      <c r="Q619" s="77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8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7"/>
      <c r="P620" s="77"/>
      <c r="Q620" s="77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8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7"/>
      <c r="P621" s="77"/>
      <c r="Q621" s="77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8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7"/>
      <c r="P622" s="77"/>
      <c r="Q622" s="77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8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7"/>
      <c r="P623" s="77"/>
      <c r="Q623" s="77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8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7"/>
      <c r="P624" s="77"/>
      <c r="Q624" s="77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8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7"/>
      <c r="P625" s="77"/>
      <c r="Q625" s="77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8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7"/>
      <c r="P626" s="77"/>
      <c r="Q626" s="77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8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7"/>
      <c r="P627" s="77"/>
      <c r="Q627" s="77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8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7"/>
      <c r="P628" s="77"/>
      <c r="Q628" s="77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8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7"/>
      <c r="P629" s="77"/>
      <c r="Q629" s="77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8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7"/>
      <c r="P630" s="77"/>
      <c r="Q630" s="77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8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7"/>
      <c r="P631" s="77"/>
      <c r="Q631" s="77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8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7"/>
      <c r="P632" s="77"/>
      <c r="Q632" s="77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8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7"/>
      <c r="P633" s="77"/>
      <c r="Q633" s="77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8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7"/>
      <c r="P634" s="77"/>
      <c r="Q634" s="77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8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7"/>
      <c r="P635" s="77"/>
      <c r="Q635" s="77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8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7"/>
      <c r="P636" s="77"/>
      <c r="Q636" s="77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8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7"/>
      <c r="P637" s="77"/>
      <c r="Q637" s="77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8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7"/>
      <c r="P638" s="77"/>
      <c r="Q638" s="77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8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7"/>
      <c r="P639" s="77"/>
      <c r="Q639" s="77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8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7"/>
      <c r="P640" s="77"/>
      <c r="Q640" s="77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8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7"/>
      <c r="P641" s="77"/>
      <c r="Q641" s="77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8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7"/>
      <c r="P642" s="77"/>
      <c r="Q642" s="77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8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7"/>
      <c r="P643" s="77"/>
      <c r="Q643" s="77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8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7"/>
      <c r="P644" s="77"/>
      <c r="Q644" s="77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8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7"/>
      <c r="P645" s="77"/>
      <c r="Q645" s="77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8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7"/>
      <c r="P646" s="77"/>
      <c r="Q646" s="77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8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7"/>
      <c r="P647" s="77"/>
      <c r="Q647" s="77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8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7"/>
      <c r="P648" s="77"/>
      <c r="Q648" s="77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8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7"/>
      <c r="P649" s="77"/>
      <c r="Q649" s="77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8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7"/>
      <c r="P650" s="77"/>
      <c r="Q650" s="77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8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7"/>
      <c r="P651" s="77"/>
      <c r="Q651" s="77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8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7"/>
      <c r="P652" s="77"/>
      <c r="Q652" s="77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8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7"/>
      <c r="P653" s="77"/>
      <c r="Q653" s="77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8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7"/>
      <c r="P654" s="77"/>
      <c r="Q654" s="77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8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7"/>
      <c r="P655" s="77"/>
      <c r="Q655" s="77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8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7"/>
      <c r="P656" s="77"/>
      <c r="Q656" s="77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8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7"/>
      <c r="P657" s="77"/>
      <c r="Q657" s="77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8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7"/>
      <c r="P658" s="77"/>
      <c r="Q658" s="77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8"/>
      <c r="D659" s="14"/>
      <c r="E659" s="14"/>
      <c r="F659" s="14"/>
      <c r="G659" s="14"/>
      <c r="H659" s="14"/>
      <c r="I659" s="21" t="str">
        <f t="shared" ref="I659:I722" si="50">IF(D659=EE,IF(OR(AND(E659&gt;-1,E659&lt;2,G659&gt;0,G659&lt;16),AND(E659&gt;1,E659&lt;3,G659&gt;0,G659&lt;5)),"X",""),IF(OR(AND(E659&gt;-1,E659&lt;2,G659&gt;0,G659&lt;20),AND(E659&gt;1,E659&lt;4,G659&gt;0,G659&lt;6)),"X",""))</f>
        <v/>
      </c>
      <c r="J659" s="21" t="str">
        <f t="shared" ref="J659:J722" si="51">IF(D659=EE,IF(OR(AND(E659&gt;-1,E659&lt;2,G659&gt;15),AND(E659&gt;1,E659&lt;3,G659&gt;4,G659&lt;16),AND(E659&gt;2,G659&gt;0,G659&lt;5)),"X",""),IF(OR(AND(E659&gt;-1,E659&lt;2,G659&gt;19),AND(E659&gt;1,E659&lt;4,G659&gt;5,G659&lt;20),AND(E659&gt;3,G659&gt;0,G659&lt;6)),"X",""))</f>
        <v/>
      </c>
      <c r="K659" s="21" t="str">
        <f t="shared" ref="K659:K722" si="52">IF(D659=EE,IF(OR(AND(E659&gt;1,E659&lt;3,G659&gt;15),AND(E659&gt;2,G659&gt;4)),"X",""),IF(OR(AND(E659&gt;1,E659&lt;4,G659&gt;19),AND(E659&gt;3,G659&gt;5)),"X",""))</f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7"/>
      <c r="P659" s="77"/>
      <c r="Q659" s="77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 x14ac:dyDescent="0.2">
      <c r="A660" s="16"/>
      <c r="B660" s="15"/>
      <c r="C660" s="108"/>
      <c r="D660" s="14"/>
      <c r="E660" s="14"/>
      <c r="F660" s="14"/>
      <c r="G660" s="14"/>
      <c r="H660" s="14"/>
      <c r="I660" s="21" t="str">
        <f t="shared" si="50"/>
        <v/>
      </c>
      <c r="J660" s="21" t="str">
        <f t="shared" si="51"/>
        <v/>
      </c>
      <c r="K660" s="21" t="str">
        <f t="shared" si="52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7"/>
      <c r="P660" s="77"/>
      <c r="Q660" s="77"/>
      <c r="W660" s="20">
        <f t="shared" ref="W660:Y723" si="53">IF(I660="X",1,0)</f>
        <v>0</v>
      </c>
      <c r="X660" s="20">
        <f t="shared" si="53"/>
        <v>0</v>
      </c>
      <c r="Y660" s="20">
        <f t="shared" si="53"/>
        <v>0</v>
      </c>
    </row>
    <row r="661" spans="1:25" ht="15" customHeight="1" x14ac:dyDescent="0.2">
      <c r="A661" s="16"/>
      <c r="B661" s="15"/>
      <c r="C661" s="108"/>
      <c r="D661" s="14"/>
      <c r="E661" s="14"/>
      <c r="F661" s="14"/>
      <c r="G661" s="14"/>
      <c r="H661" s="14"/>
      <c r="I661" s="21" t="str">
        <f t="shared" si="50"/>
        <v/>
      </c>
      <c r="J661" s="21" t="str">
        <f t="shared" si="51"/>
        <v/>
      </c>
      <c r="K661" s="21" t="str">
        <f t="shared" si="52"/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7"/>
      <c r="P661" s="77"/>
      <c r="Q661" s="77"/>
      <c r="W661" s="20">
        <f t="shared" si="53"/>
        <v>0</v>
      </c>
      <c r="X661" s="20">
        <f t="shared" si="53"/>
        <v>0</v>
      </c>
      <c r="Y661" s="20">
        <f t="shared" si="53"/>
        <v>0</v>
      </c>
    </row>
    <row r="662" spans="1:25" ht="15" customHeight="1" x14ac:dyDescent="0.2">
      <c r="A662" s="16"/>
      <c r="B662" s="15"/>
      <c r="C662" s="108"/>
      <c r="D662" s="14"/>
      <c r="E662" s="14"/>
      <c r="F662" s="14"/>
      <c r="G662" s="14"/>
      <c r="H662" s="14"/>
      <c r="I662" s="21" t="str">
        <f t="shared" si="50"/>
        <v/>
      </c>
      <c r="J662" s="21" t="str">
        <f t="shared" si="51"/>
        <v/>
      </c>
      <c r="K662" s="21" t="str">
        <f t="shared" si="52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7"/>
      <c r="P662" s="77"/>
      <c r="Q662" s="77"/>
      <c r="W662" s="20">
        <f t="shared" si="53"/>
        <v>0</v>
      </c>
      <c r="X662" s="20">
        <f t="shared" si="53"/>
        <v>0</v>
      </c>
      <c r="Y662" s="20">
        <f t="shared" si="53"/>
        <v>0</v>
      </c>
    </row>
    <row r="663" spans="1:25" ht="15" customHeight="1" x14ac:dyDescent="0.2">
      <c r="A663" s="16"/>
      <c r="B663" s="15"/>
      <c r="C663" s="108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7"/>
      <c r="P663" s="77"/>
      <c r="Q663" s="77"/>
      <c r="W663" s="20">
        <f t="shared" si="53"/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8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7"/>
      <c r="P664" s="77"/>
      <c r="Q664" s="77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8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7"/>
      <c r="P665" s="77"/>
      <c r="Q665" s="77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8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7"/>
      <c r="P666" s="77"/>
      <c r="Q666" s="77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8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7"/>
      <c r="P667" s="77"/>
      <c r="Q667" s="77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8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7"/>
      <c r="P668" s="77"/>
      <c r="Q668" s="77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8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7"/>
      <c r="P669" s="77"/>
      <c r="Q669" s="77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8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7"/>
      <c r="P670" s="77"/>
      <c r="Q670" s="77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8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7"/>
      <c r="P671" s="77"/>
      <c r="Q671" s="77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8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7"/>
      <c r="P672" s="77"/>
      <c r="Q672" s="77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8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7"/>
      <c r="P673" s="77"/>
      <c r="Q673" s="77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8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7"/>
      <c r="P674" s="77"/>
      <c r="Q674" s="77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8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7"/>
      <c r="P675" s="77"/>
      <c r="Q675" s="77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8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7"/>
      <c r="P676" s="77"/>
      <c r="Q676" s="77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8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7"/>
      <c r="P677" s="77"/>
      <c r="Q677" s="77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8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7"/>
      <c r="P678" s="77"/>
      <c r="Q678" s="77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8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7"/>
      <c r="P679" s="77"/>
      <c r="Q679" s="77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8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7"/>
      <c r="P680" s="77"/>
      <c r="Q680" s="77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8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7"/>
      <c r="P681" s="77"/>
      <c r="Q681" s="77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8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7"/>
      <c r="P682" s="77"/>
      <c r="Q682" s="77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8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7"/>
      <c r="P683" s="77"/>
      <c r="Q683" s="77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8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7"/>
      <c r="P684" s="77"/>
      <c r="Q684" s="77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8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7"/>
      <c r="P685" s="77"/>
      <c r="Q685" s="77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8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7"/>
      <c r="P686" s="77"/>
      <c r="Q686" s="77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8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7"/>
      <c r="P687" s="77"/>
      <c r="Q687" s="77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8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7"/>
      <c r="P688" s="77"/>
      <c r="Q688" s="77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8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7"/>
      <c r="P689" s="77"/>
      <c r="Q689" s="77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8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7"/>
      <c r="P690" s="77"/>
      <c r="Q690" s="77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8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7"/>
      <c r="P691" s="77"/>
      <c r="Q691" s="77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8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7"/>
      <c r="P692" s="77"/>
      <c r="Q692" s="77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8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7"/>
      <c r="P693" s="77"/>
      <c r="Q693" s="77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8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7"/>
      <c r="P694" s="77"/>
      <c r="Q694" s="77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8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7"/>
      <c r="P695" s="77"/>
      <c r="Q695" s="77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8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7"/>
      <c r="P696" s="77"/>
      <c r="Q696" s="77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8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7"/>
      <c r="P697" s="77"/>
      <c r="Q697" s="77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8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7"/>
      <c r="P698" s="77"/>
      <c r="Q698" s="77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8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7"/>
      <c r="P699" s="77"/>
      <c r="Q699" s="77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8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7"/>
      <c r="P700" s="77"/>
      <c r="Q700" s="77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8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7"/>
      <c r="P701" s="77"/>
      <c r="Q701" s="77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8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7"/>
      <c r="P702" s="77"/>
      <c r="Q702" s="77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8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7"/>
      <c r="P703" s="77"/>
      <c r="Q703" s="77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8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7"/>
      <c r="P704" s="77"/>
      <c r="Q704" s="77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8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7"/>
      <c r="P705" s="77"/>
      <c r="Q705" s="77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8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7"/>
      <c r="P706" s="77"/>
      <c r="Q706" s="77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8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7"/>
      <c r="P707" s="77"/>
      <c r="Q707" s="77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8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7"/>
      <c r="P708" s="77"/>
      <c r="Q708" s="77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8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7"/>
      <c r="P709" s="77"/>
      <c r="Q709" s="77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8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7"/>
      <c r="P710" s="77"/>
      <c r="Q710" s="77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8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7"/>
      <c r="P711" s="77"/>
      <c r="Q711" s="77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8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7"/>
      <c r="P712" s="77"/>
      <c r="Q712" s="77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8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7"/>
      <c r="P713" s="77"/>
      <c r="Q713" s="77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8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7"/>
      <c r="P714" s="77"/>
      <c r="Q714" s="77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8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7"/>
      <c r="P715" s="77"/>
      <c r="Q715" s="77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8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7"/>
      <c r="P716" s="77"/>
      <c r="Q716" s="77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8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7"/>
      <c r="P717" s="77"/>
      <c r="Q717" s="77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8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7"/>
      <c r="P718" s="77"/>
      <c r="Q718" s="77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8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7"/>
      <c r="P719" s="77"/>
      <c r="Q719" s="77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8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7"/>
      <c r="P720" s="77"/>
      <c r="Q720" s="77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8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7"/>
      <c r="P721" s="77"/>
      <c r="Q721" s="77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8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7"/>
      <c r="P722" s="77"/>
      <c r="Q722" s="77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8"/>
      <c r="D723" s="14"/>
      <c r="E723" s="14"/>
      <c r="F723" s="14"/>
      <c r="G723" s="14"/>
      <c r="H723" s="14"/>
      <c r="I723" s="21" t="str">
        <f t="shared" ref="I723:I786" si="54">IF(D723=EE,IF(OR(AND(E723&gt;-1,E723&lt;2,G723&gt;0,G723&lt;16),AND(E723&gt;1,E723&lt;3,G723&gt;0,G723&lt;5)),"X",""),IF(OR(AND(E723&gt;-1,E723&lt;2,G723&gt;0,G723&lt;20),AND(E723&gt;1,E723&lt;4,G723&gt;0,G723&lt;6)),"X",""))</f>
        <v/>
      </c>
      <c r="J723" s="21" t="str">
        <f t="shared" ref="J723:J786" si="55">IF(D723=EE,IF(OR(AND(E723&gt;-1,E723&lt;2,G723&gt;15),AND(E723&gt;1,E723&lt;3,G723&gt;4,G723&lt;16),AND(E723&gt;2,G723&gt;0,G723&lt;5)),"X",""),IF(OR(AND(E723&gt;-1,E723&lt;2,G723&gt;19),AND(E723&gt;1,E723&lt;4,G723&gt;5,G723&lt;20),AND(E723&gt;3,G723&gt;0,G723&lt;6)),"X",""))</f>
        <v/>
      </c>
      <c r="K723" s="21" t="str">
        <f t="shared" ref="K723:K786" si="56">IF(D723=EE,IF(OR(AND(E723&gt;1,E723&lt;3,G723&gt;15),AND(E723&gt;2,G723&gt;4)),"X",""),IF(OR(AND(E723&gt;1,E723&lt;4,G723&gt;19),AND(E723&gt;3,G723&gt;5)),"X",""))</f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7"/>
      <c r="P723" s="77"/>
      <c r="Q723" s="77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 x14ac:dyDescent="0.2">
      <c r="A724" s="16"/>
      <c r="B724" s="15"/>
      <c r="C724" s="108"/>
      <c r="D724" s="14"/>
      <c r="E724" s="14"/>
      <c r="F724" s="14"/>
      <c r="G724" s="14"/>
      <c r="H724" s="14"/>
      <c r="I724" s="21" t="str">
        <f t="shared" si="54"/>
        <v/>
      </c>
      <c r="J724" s="21" t="str">
        <f t="shared" si="55"/>
        <v/>
      </c>
      <c r="K724" s="21" t="str">
        <f t="shared" si="56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7"/>
      <c r="P724" s="77"/>
      <c r="Q724" s="77"/>
      <c r="W724" s="20">
        <f t="shared" ref="W724:Y787" si="57">IF(I724="X",1,0)</f>
        <v>0</v>
      </c>
      <c r="X724" s="20">
        <f t="shared" si="57"/>
        <v>0</v>
      </c>
      <c r="Y724" s="20">
        <f t="shared" si="57"/>
        <v>0</v>
      </c>
    </row>
    <row r="725" spans="1:25" ht="15" customHeight="1" x14ac:dyDescent="0.2">
      <c r="A725" s="16"/>
      <c r="B725" s="15"/>
      <c r="C725" s="108"/>
      <c r="D725" s="14"/>
      <c r="E725" s="14"/>
      <c r="F725" s="14"/>
      <c r="G725" s="14"/>
      <c r="H725" s="14"/>
      <c r="I725" s="21" t="str">
        <f t="shared" si="54"/>
        <v/>
      </c>
      <c r="J725" s="21" t="str">
        <f t="shared" si="55"/>
        <v/>
      </c>
      <c r="K725" s="21" t="str">
        <f t="shared" si="56"/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7"/>
      <c r="P725" s="77"/>
      <c r="Q725" s="77"/>
      <c r="W725" s="20">
        <f t="shared" si="57"/>
        <v>0</v>
      </c>
      <c r="X725" s="20">
        <f t="shared" si="57"/>
        <v>0</v>
      </c>
      <c r="Y725" s="20">
        <f t="shared" si="57"/>
        <v>0</v>
      </c>
    </row>
    <row r="726" spans="1:25" ht="15" customHeight="1" x14ac:dyDescent="0.2">
      <c r="A726" s="16"/>
      <c r="B726" s="15"/>
      <c r="C726" s="108"/>
      <c r="D726" s="14"/>
      <c r="E726" s="14"/>
      <c r="F726" s="14"/>
      <c r="G726" s="14"/>
      <c r="H726" s="14"/>
      <c r="I726" s="21" t="str">
        <f t="shared" si="54"/>
        <v/>
      </c>
      <c r="J726" s="21" t="str">
        <f t="shared" si="55"/>
        <v/>
      </c>
      <c r="K726" s="21" t="str">
        <f t="shared" si="56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7"/>
      <c r="P726" s="77"/>
      <c r="Q726" s="77"/>
      <c r="W726" s="20">
        <f t="shared" si="57"/>
        <v>0</v>
      </c>
      <c r="X726" s="20">
        <f t="shared" si="57"/>
        <v>0</v>
      </c>
      <c r="Y726" s="20">
        <f t="shared" si="57"/>
        <v>0</v>
      </c>
    </row>
    <row r="727" spans="1:25" ht="15" customHeight="1" x14ac:dyDescent="0.2">
      <c r="A727" s="16"/>
      <c r="B727" s="15"/>
      <c r="C727" s="108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7"/>
      <c r="P727" s="77"/>
      <c r="Q727" s="77"/>
      <c r="W727" s="20">
        <f t="shared" si="57"/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8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7"/>
      <c r="P728" s="77"/>
      <c r="Q728" s="77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8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7"/>
      <c r="P729" s="77"/>
      <c r="Q729" s="77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8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7"/>
      <c r="P730" s="77"/>
      <c r="Q730" s="77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8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7"/>
      <c r="P731" s="77"/>
      <c r="Q731" s="77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8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7"/>
      <c r="P732" s="77"/>
      <c r="Q732" s="77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8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7"/>
      <c r="P733" s="77"/>
      <c r="Q733" s="77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8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7"/>
      <c r="P734" s="77"/>
      <c r="Q734" s="77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8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7"/>
      <c r="P735" s="77"/>
      <c r="Q735" s="77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8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7"/>
      <c r="P736" s="77"/>
      <c r="Q736" s="77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8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7"/>
      <c r="P737" s="77"/>
      <c r="Q737" s="77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8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7"/>
      <c r="P738" s="77"/>
      <c r="Q738" s="77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8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7"/>
      <c r="P739" s="77"/>
      <c r="Q739" s="77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8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7"/>
      <c r="P740" s="77"/>
      <c r="Q740" s="77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8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7"/>
      <c r="P741" s="77"/>
      <c r="Q741" s="77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8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7"/>
      <c r="P742" s="77"/>
      <c r="Q742" s="77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8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7"/>
      <c r="P743" s="77"/>
      <c r="Q743" s="77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8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7"/>
      <c r="P744" s="77"/>
      <c r="Q744" s="77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8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7"/>
      <c r="P745" s="77"/>
      <c r="Q745" s="77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8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7"/>
      <c r="P746" s="77"/>
      <c r="Q746" s="77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8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7"/>
      <c r="P747" s="77"/>
      <c r="Q747" s="77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8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7"/>
      <c r="P748" s="77"/>
      <c r="Q748" s="77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8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7"/>
      <c r="P749" s="77"/>
      <c r="Q749" s="77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8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7"/>
      <c r="P750" s="77"/>
      <c r="Q750" s="77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8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7"/>
      <c r="P751" s="77"/>
      <c r="Q751" s="77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8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7"/>
      <c r="P752" s="77"/>
      <c r="Q752" s="77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8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7"/>
      <c r="P753" s="77"/>
      <c r="Q753" s="77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8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7"/>
      <c r="P754" s="77"/>
      <c r="Q754" s="77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8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7"/>
      <c r="P755" s="77"/>
      <c r="Q755" s="77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8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7"/>
      <c r="P756" s="77"/>
      <c r="Q756" s="77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8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7"/>
      <c r="P757" s="77"/>
      <c r="Q757" s="77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8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7"/>
      <c r="P758" s="77"/>
      <c r="Q758" s="77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8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7"/>
      <c r="P759" s="77"/>
      <c r="Q759" s="77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8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7"/>
      <c r="P760" s="77"/>
      <c r="Q760" s="77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8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7"/>
      <c r="P761" s="77"/>
      <c r="Q761" s="77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8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7"/>
      <c r="P762" s="77"/>
      <c r="Q762" s="77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8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7"/>
      <c r="P763" s="77"/>
      <c r="Q763" s="77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8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7"/>
      <c r="P764" s="77"/>
      <c r="Q764" s="77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8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7"/>
      <c r="P765" s="77"/>
      <c r="Q765" s="77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8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7"/>
      <c r="P766" s="77"/>
      <c r="Q766" s="77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8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7"/>
      <c r="P767" s="77"/>
      <c r="Q767" s="77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8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7"/>
      <c r="P768" s="77"/>
      <c r="Q768" s="77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8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7"/>
      <c r="P769" s="77"/>
      <c r="Q769" s="77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8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7"/>
      <c r="P770" s="77"/>
      <c r="Q770" s="77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8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7"/>
      <c r="P771" s="77"/>
      <c r="Q771" s="77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8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7"/>
      <c r="P772" s="77"/>
      <c r="Q772" s="77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8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7"/>
      <c r="P773" s="77"/>
      <c r="Q773" s="77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8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7"/>
      <c r="P774" s="77"/>
      <c r="Q774" s="77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8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7"/>
      <c r="P775" s="77"/>
      <c r="Q775" s="77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8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7"/>
      <c r="P776" s="77"/>
      <c r="Q776" s="77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8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7"/>
      <c r="P777" s="77"/>
      <c r="Q777" s="77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8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7"/>
      <c r="P778" s="77"/>
      <c r="Q778" s="77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8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7"/>
      <c r="P779" s="77"/>
      <c r="Q779" s="77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8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7"/>
      <c r="P780" s="77"/>
      <c r="Q780" s="77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8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7"/>
      <c r="P781" s="77"/>
      <c r="Q781" s="77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8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7"/>
      <c r="P782" s="77"/>
      <c r="Q782" s="77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8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7"/>
      <c r="P783" s="77"/>
      <c r="Q783" s="77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8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7"/>
      <c r="P784" s="77"/>
      <c r="Q784" s="77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8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7"/>
      <c r="P785" s="77"/>
      <c r="Q785" s="77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8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7"/>
      <c r="P786" s="77"/>
      <c r="Q786" s="77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8"/>
      <c r="D787" s="14"/>
      <c r="E787" s="14"/>
      <c r="F787" s="14"/>
      <c r="G787" s="14"/>
      <c r="H787" s="14"/>
      <c r="I787" s="21" t="str">
        <f t="shared" ref="I787:I850" si="58">IF(D787=EE,IF(OR(AND(E787&gt;-1,E787&lt;2,G787&gt;0,G787&lt;16),AND(E787&gt;1,E787&lt;3,G787&gt;0,G787&lt;5)),"X",""),IF(OR(AND(E787&gt;-1,E787&lt;2,G787&gt;0,G787&lt;20),AND(E787&gt;1,E787&lt;4,G787&gt;0,G787&lt;6)),"X",""))</f>
        <v/>
      </c>
      <c r="J787" s="21" t="str">
        <f t="shared" ref="J787:J850" si="59">IF(D787=EE,IF(OR(AND(E787&gt;-1,E787&lt;2,G787&gt;15),AND(E787&gt;1,E787&lt;3,G787&gt;4,G787&lt;16),AND(E787&gt;2,G787&gt;0,G787&lt;5)),"X",""),IF(OR(AND(E787&gt;-1,E787&lt;2,G787&gt;19),AND(E787&gt;1,E787&lt;4,G787&gt;5,G787&lt;20),AND(E787&gt;3,G787&gt;0,G787&lt;6)),"X",""))</f>
        <v/>
      </c>
      <c r="K787" s="21" t="str">
        <f t="shared" ref="K787:K850" si="60">IF(D787=EE,IF(OR(AND(E787&gt;1,E787&lt;3,G787&gt;15),AND(E787&gt;2,G787&gt;4)),"X",""),IF(OR(AND(E787&gt;1,E787&lt;4,G787&gt;19),AND(E787&gt;3,G787&gt;5)),"X",""))</f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7"/>
      <c r="P787" s="77"/>
      <c r="Q787" s="77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 x14ac:dyDescent="0.2">
      <c r="A788" s="16"/>
      <c r="B788" s="15"/>
      <c r="C788" s="108"/>
      <c r="D788" s="14"/>
      <c r="E788" s="14"/>
      <c r="F788" s="14"/>
      <c r="G788" s="14"/>
      <c r="H788" s="14"/>
      <c r="I788" s="21" t="str">
        <f t="shared" si="58"/>
        <v/>
      </c>
      <c r="J788" s="21" t="str">
        <f t="shared" si="59"/>
        <v/>
      </c>
      <c r="K788" s="21" t="str">
        <f t="shared" si="60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7"/>
      <c r="P788" s="77"/>
      <c r="Q788" s="77"/>
      <c r="W788" s="20">
        <f t="shared" ref="W788:Y851" si="61">IF(I788="X",1,0)</f>
        <v>0</v>
      </c>
      <c r="X788" s="20">
        <f t="shared" si="61"/>
        <v>0</v>
      </c>
      <c r="Y788" s="20">
        <f t="shared" si="61"/>
        <v>0</v>
      </c>
    </row>
    <row r="789" spans="1:25" ht="15" customHeight="1" x14ac:dyDescent="0.2">
      <c r="A789" s="16"/>
      <c r="B789" s="15"/>
      <c r="C789" s="108"/>
      <c r="D789" s="14"/>
      <c r="E789" s="14"/>
      <c r="F789" s="14"/>
      <c r="G789" s="14"/>
      <c r="H789" s="14"/>
      <c r="I789" s="21" t="str">
        <f t="shared" si="58"/>
        <v/>
      </c>
      <c r="J789" s="21" t="str">
        <f t="shared" si="59"/>
        <v/>
      </c>
      <c r="K789" s="21" t="str">
        <f t="shared" si="60"/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7"/>
      <c r="P789" s="77"/>
      <c r="Q789" s="77"/>
      <c r="W789" s="20">
        <f t="shared" si="61"/>
        <v>0</v>
      </c>
      <c r="X789" s="20">
        <f t="shared" si="61"/>
        <v>0</v>
      </c>
      <c r="Y789" s="20">
        <f t="shared" si="61"/>
        <v>0</v>
      </c>
    </row>
    <row r="790" spans="1:25" ht="15" customHeight="1" x14ac:dyDescent="0.2">
      <c r="A790" s="16"/>
      <c r="B790" s="15"/>
      <c r="C790" s="108"/>
      <c r="D790" s="14"/>
      <c r="E790" s="14"/>
      <c r="F790" s="14"/>
      <c r="G790" s="14"/>
      <c r="H790" s="14"/>
      <c r="I790" s="21" t="str">
        <f t="shared" si="58"/>
        <v/>
      </c>
      <c r="J790" s="21" t="str">
        <f t="shared" si="59"/>
        <v/>
      </c>
      <c r="K790" s="21" t="str">
        <f t="shared" si="60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7"/>
      <c r="P790" s="77"/>
      <c r="Q790" s="77"/>
      <c r="W790" s="20">
        <f t="shared" si="61"/>
        <v>0</v>
      </c>
      <c r="X790" s="20">
        <f t="shared" si="61"/>
        <v>0</v>
      </c>
      <c r="Y790" s="20">
        <f t="shared" si="61"/>
        <v>0</v>
      </c>
    </row>
    <row r="791" spans="1:25" ht="15" customHeight="1" x14ac:dyDescent="0.2">
      <c r="A791" s="16"/>
      <c r="B791" s="15"/>
      <c r="C791" s="108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7"/>
      <c r="P791" s="77"/>
      <c r="Q791" s="77"/>
      <c r="W791" s="20">
        <f t="shared" si="61"/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8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7"/>
      <c r="P792" s="77"/>
      <c r="Q792" s="77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8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7"/>
      <c r="P793" s="77"/>
      <c r="Q793" s="77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8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7"/>
      <c r="P794" s="77"/>
      <c r="Q794" s="77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8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7"/>
      <c r="P795" s="77"/>
      <c r="Q795" s="77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8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7"/>
      <c r="P796" s="77"/>
      <c r="Q796" s="77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8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7"/>
      <c r="P797" s="77"/>
      <c r="Q797" s="77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8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7"/>
      <c r="P798" s="77"/>
      <c r="Q798" s="77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8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7"/>
      <c r="P799" s="77"/>
      <c r="Q799" s="77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8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7"/>
      <c r="P800" s="77"/>
      <c r="Q800" s="77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8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7"/>
      <c r="P801" s="77"/>
      <c r="Q801" s="77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8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7"/>
      <c r="P802" s="77"/>
      <c r="Q802" s="77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8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7"/>
      <c r="P803" s="77"/>
      <c r="Q803" s="77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8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7"/>
      <c r="P804" s="77"/>
      <c r="Q804" s="77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8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7"/>
      <c r="P805" s="77"/>
      <c r="Q805" s="77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8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7"/>
      <c r="P806" s="77"/>
      <c r="Q806" s="77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8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7"/>
      <c r="P807" s="77"/>
      <c r="Q807" s="77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8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7"/>
      <c r="P808" s="77"/>
      <c r="Q808" s="77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8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7"/>
      <c r="P809" s="77"/>
      <c r="Q809" s="77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8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7"/>
      <c r="P810" s="77"/>
      <c r="Q810" s="77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8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7"/>
      <c r="P811" s="77"/>
      <c r="Q811" s="77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8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7"/>
      <c r="P812" s="77"/>
      <c r="Q812" s="77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8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7"/>
      <c r="P813" s="77"/>
      <c r="Q813" s="77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8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7"/>
      <c r="P814" s="77"/>
      <c r="Q814" s="77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8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7"/>
      <c r="P815" s="77"/>
      <c r="Q815" s="77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8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7"/>
      <c r="P816" s="77"/>
      <c r="Q816" s="77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8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7"/>
      <c r="P817" s="77"/>
      <c r="Q817" s="77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8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7"/>
      <c r="P818" s="77"/>
      <c r="Q818" s="77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8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7"/>
      <c r="P819" s="77"/>
      <c r="Q819" s="77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8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7"/>
      <c r="P820" s="77"/>
      <c r="Q820" s="77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8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7"/>
      <c r="P821" s="77"/>
      <c r="Q821" s="77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8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7"/>
      <c r="P822" s="77"/>
      <c r="Q822" s="77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8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7"/>
      <c r="P823" s="77"/>
      <c r="Q823" s="77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8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7"/>
      <c r="P824" s="77"/>
      <c r="Q824" s="77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8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7"/>
      <c r="P825" s="77"/>
      <c r="Q825" s="77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8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7"/>
      <c r="P826" s="77"/>
      <c r="Q826" s="77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8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7"/>
      <c r="P827" s="77"/>
      <c r="Q827" s="77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8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7"/>
      <c r="P828" s="77"/>
      <c r="Q828" s="77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8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7"/>
      <c r="P829" s="77"/>
      <c r="Q829" s="77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8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7"/>
      <c r="P830" s="77"/>
      <c r="Q830" s="77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8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7"/>
      <c r="P831" s="77"/>
      <c r="Q831" s="77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8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7"/>
      <c r="P832" s="77"/>
      <c r="Q832" s="77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8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7"/>
      <c r="P833" s="77"/>
      <c r="Q833" s="77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8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7"/>
      <c r="P834" s="77"/>
      <c r="Q834" s="77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8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7"/>
      <c r="P835" s="77"/>
      <c r="Q835" s="77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8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7"/>
      <c r="P836" s="77"/>
      <c r="Q836" s="77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8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7"/>
      <c r="P837" s="77"/>
      <c r="Q837" s="77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8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7"/>
      <c r="P838" s="77"/>
      <c r="Q838" s="77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8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7"/>
      <c r="P839" s="77"/>
      <c r="Q839" s="77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8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7"/>
      <c r="P840" s="77"/>
      <c r="Q840" s="77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8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7"/>
      <c r="P841" s="77"/>
      <c r="Q841" s="77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8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7"/>
      <c r="P842" s="77"/>
      <c r="Q842" s="77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8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7"/>
      <c r="P843" s="77"/>
      <c r="Q843" s="77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8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7"/>
      <c r="P844" s="77"/>
      <c r="Q844" s="77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8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7"/>
      <c r="P845" s="77"/>
      <c r="Q845" s="77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8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7"/>
      <c r="P846" s="77"/>
      <c r="Q846" s="77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8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7"/>
      <c r="P847" s="77"/>
      <c r="Q847" s="77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8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7"/>
      <c r="P848" s="77"/>
      <c r="Q848" s="77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8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7"/>
      <c r="P849" s="77"/>
      <c r="Q849" s="77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8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7"/>
      <c r="P850" s="77"/>
      <c r="Q850" s="77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8"/>
      <c r="D851" s="14"/>
      <c r="E851" s="14"/>
      <c r="F851" s="14"/>
      <c r="G851" s="14"/>
      <c r="H851" s="14"/>
      <c r="I851" s="21" t="str">
        <f t="shared" ref="I851:I914" si="62">IF(D851=EE,IF(OR(AND(E851&gt;-1,E851&lt;2,G851&gt;0,G851&lt;16),AND(E851&gt;1,E851&lt;3,G851&gt;0,G851&lt;5)),"X",""),IF(OR(AND(E851&gt;-1,E851&lt;2,G851&gt;0,G851&lt;20),AND(E851&gt;1,E851&lt;4,G851&gt;0,G851&lt;6)),"X",""))</f>
        <v/>
      </c>
      <c r="J851" s="21" t="str">
        <f t="shared" ref="J851:J914" si="63">IF(D851=EE,IF(OR(AND(E851&gt;-1,E851&lt;2,G851&gt;15),AND(E851&gt;1,E851&lt;3,G851&gt;4,G851&lt;16),AND(E851&gt;2,G851&gt;0,G851&lt;5)),"X",""),IF(OR(AND(E851&gt;-1,E851&lt;2,G851&gt;19),AND(E851&gt;1,E851&lt;4,G851&gt;5,G851&lt;20),AND(E851&gt;3,G851&gt;0,G851&lt;6)),"X",""))</f>
        <v/>
      </c>
      <c r="K851" s="21" t="str">
        <f t="shared" ref="K851:K914" si="64">IF(D851=EE,IF(OR(AND(E851&gt;1,E851&lt;3,G851&gt;15),AND(E851&gt;2,G851&gt;4)),"X",""),IF(OR(AND(E851&gt;1,E851&lt;4,G851&gt;19),AND(E851&gt;3,G851&gt;5)),"X",""))</f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7"/>
      <c r="P851" s="77"/>
      <c r="Q851" s="77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 x14ac:dyDescent="0.2">
      <c r="A852" s="16"/>
      <c r="B852" s="15"/>
      <c r="C852" s="108"/>
      <c r="D852" s="14"/>
      <c r="E852" s="14"/>
      <c r="F852" s="14"/>
      <c r="G852" s="14"/>
      <c r="H852" s="14"/>
      <c r="I852" s="21" t="str">
        <f t="shared" si="62"/>
        <v/>
      </c>
      <c r="J852" s="21" t="str">
        <f t="shared" si="63"/>
        <v/>
      </c>
      <c r="K852" s="21" t="str">
        <f t="shared" si="64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7"/>
      <c r="P852" s="77"/>
      <c r="Q852" s="77"/>
      <c r="W852" s="20">
        <f t="shared" ref="W852:Y915" si="65">IF(I852="X",1,0)</f>
        <v>0</v>
      </c>
      <c r="X852" s="20">
        <f t="shared" si="65"/>
        <v>0</v>
      </c>
      <c r="Y852" s="20">
        <f t="shared" si="65"/>
        <v>0</v>
      </c>
    </row>
    <row r="853" spans="1:25" ht="15" customHeight="1" x14ac:dyDescent="0.2">
      <c r="A853" s="16"/>
      <c r="B853" s="15"/>
      <c r="C853" s="108"/>
      <c r="D853" s="14"/>
      <c r="E853" s="14"/>
      <c r="F853" s="14"/>
      <c r="G853" s="14"/>
      <c r="H853" s="14"/>
      <c r="I853" s="21" t="str">
        <f t="shared" si="62"/>
        <v/>
      </c>
      <c r="J853" s="21" t="str">
        <f t="shared" si="63"/>
        <v/>
      </c>
      <c r="K853" s="21" t="str">
        <f t="shared" si="64"/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7"/>
      <c r="P853" s="77"/>
      <c r="Q853" s="77"/>
      <c r="W853" s="20">
        <f t="shared" si="65"/>
        <v>0</v>
      </c>
      <c r="X853" s="20">
        <f t="shared" si="65"/>
        <v>0</v>
      </c>
      <c r="Y853" s="20">
        <f t="shared" si="65"/>
        <v>0</v>
      </c>
    </row>
    <row r="854" spans="1:25" ht="15" customHeight="1" x14ac:dyDescent="0.2">
      <c r="A854" s="16"/>
      <c r="B854" s="15"/>
      <c r="C854" s="108"/>
      <c r="D854" s="14"/>
      <c r="E854" s="14"/>
      <c r="F854" s="14"/>
      <c r="G854" s="14"/>
      <c r="H854" s="14"/>
      <c r="I854" s="21" t="str">
        <f t="shared" si="62"/>
        <v/>
      </c>
      <c r="J854" s="21" t="str">
        <f t="shared" si="63"/>
        <v/>
      </c>
      <c r="K854" s="21" t="str">
        <f t="shared" si="64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7"/>
      <c r="P854" s="77"/>
      <c r="Q854" s="77"/>
      <c r="W854" s="20">
        <f t="shared" si="65"/>
        <v>0</v>
      </c>
      <c r="X854" s="20">
        <f t="shared" si="65"/>
        <v>0</v>
      </c>
      <c r="Y854" s="20">
        <f t="shared" si="65"/>
        <v>0</v>
      </c>
    </row>
    <row r="855" spans="1:25" ht="15" customHeight="1" x14ac:dyDescent="0.2">
      <c r="A855" s="16"/>
      <c r="B855" s="15"/>
      <c r="C855" s="108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7"/>
      <c r="P855" s="77"/>
      <c r="Q855" s="77"/>
      <c r="W855" s="20">
        <f t="shared" si="65"/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8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7"/>
      <c r="P856" s="77"/>
      <c r="Q856" s="77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8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7"/>
      <c r="P857" s="77"/>
      <c r="Q857" s="77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8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7"/>
      <c r="P858" s="77"/>
      <c r="Q858" s="77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8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7"/>
      <c r="P859" s="77"/>
      <c r="Q859" s="77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8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7"/>
      <c r="P860" s="77"/>
      <c r="Q860" s="77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8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7"/>
      <c r="P861" s="77"/>
      <c r="Q861" s="77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8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7"/>
      <c r="P862" s="77"/>
      <c r="Q862" s="77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8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7"/>
      <c r="P863" s="77"/>
      <c r="Q863" s="77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8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7"/>
      <c r="P864" s="77"/>
      <c r="Q864" s="77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8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7"/>
      <c r="P865" s="77"/>
      <c r="Q865" s="77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8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7"/>
      <c r="P866" s="77"/>
      <c r="Q866" s="77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8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7"/>
      <c r="P867" s="77"/>
      <c r="Q867" s="77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8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7"/>
      <c r="P868" s="77"/>
      <c r="Q868" s="77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8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7"/>
      <c r="P869" s="77"/>
      <c r="Q869" s="77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8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7"/>
      <c r="P870" s="77"/>
      <c r="Q870" s="77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8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7"/>
      <c r="P871" s="77"/>
      <c r="Q871" s="77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8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7"/>
      <c r="P872" s="77"/>
      <c r="Q872" s="77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8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7"/>
      <c r="P873" s="77"/>
      <c r="Q873" s="77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8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7"/>
      <c r="P874" s="77"/>
      <c r="Q874" s="77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8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7"/>
      <c r="P875" s="77"/>
      <c r="Q875" s="77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8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7"/>
      <c r="P876" s="77"/>
      <c r="Q876" s="77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8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7"/>
      <c r="P877" s="77"/>
      <c r="Q877" s="77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8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7"/>
      <c r="P878" s="77"/>
      <c r="Q878" s="77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8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7"/>
      <c r="P879" s="77"/>
      <c r="Q879" s="77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8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7"/>
      <c r="P880" s="77"/>
      <c r="Q880" s="77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8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7"/>
      <c r="P881" s="77"/>
      <c r="Q881" s="77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8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7"/>
      <c r="P882" s="77"/>
      <c r="Q882" s="77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8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7"/>
      <c r="P883" s="77"/>
      <c r="Q883" s="77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8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7"/>
      <c r="P884" s="77"/>
      <c r="Q884" s="77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8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7"/>
      <c r="P885" s="77"/>
      <c r="Q885" s="77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8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7"/>
      <c r="P886" s="77"/>
      <c r="Q886" s="77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8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7"/>
      <c r="P887" s="77"/>
      <c r="Q887" s="77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8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7"/>
      <c r="P888" s="77"/>
      <c r="Q888" s="77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8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7"/>
      <c r="P889" s="77"/>
      <c r="Q889" s="77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8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7"/>
      <c r="P890" s="77"/>
      <c r="Q890" s="77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8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7"/>
      <c r="P891" s="77"/>
      <c r="Q891" s="77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8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7"/>
      <c r="P892" s="77"/>
      <c r="Q892" s="77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8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7"/>
      <c r="P893" s="77"/>
      <c r="Q893" s="77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8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7"/>
      <c r="P894" s="77"/>
      <c r="Q894" s="77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8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7"/>
      <c r="P895" s="77"/>
      <c r="Q895" s="77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8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7"/>
      <c r="P896" s="77"/>
      <c r="Q896" s="77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8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7"/>
      <c r="P897" s="77"/>
      <c r="Q897" s="77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8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7"/>
      <c r="P898" s="77"/>
      <c r="Q898" s="77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8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7"/>
      <c r="P899" s="77"/>
      <c r="Q899" s="77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8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7"/>
      <c r="P900" s="77"/>
      <c r="Q900" s="77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8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7"/>
      <c r="P901" s="77"/>
      <c r="Q901" s="77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8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7"/>
      <c r="P902" s="77"/>
      <c r="Q902" s="77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8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7"/>
      <c r="P903" s="77"/>
      <c r="Q903" s="77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8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7"/>
      <c r="P904" s="77"/>
      <c r="Q904" s="77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8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7"/>
      <c r="P905" s="77"/>
      <c r="Q905" s="77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8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7"/>
      <c r="P906" s="77"/>
      <c r="Q906" s="77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8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7"/>
      <c r="P907" s="77"/>
      <c r="Q907" s="77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8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7"/>
      <c r="P908" s="77"/>
      <c r="Q908" s="77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8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7"/>
      <c r="P909" s="77"/>
      <c r="Q909" s="77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8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7"/>
      <c r="P910" s="77"/>
      <c r="Q910" s="77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8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7"/>
      <c r="P911" s="77"/>
      <c r="Q911" s="77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8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7"/>
      <c r="P912" s="77"/>
      <c r="Q912" s="77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8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7"/>
      <c r="P913" s="77"/>
      <c r="Q913" s="77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8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7"/>
      <c r="P914" s="77"/>
      <c r="Q914" s="77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8"/>
      <c r="D915" s="14"/>
      <c r="E915" s="14"/>
      <c r="F915" s="14"/>
      <c r="G915" s="14"/>
      <c r="H915" s="14"/>
      <c r="I915" s="21" t="str">
        <f t="shared" ref="I915:I949" si="66">IF(D915=EE,IF(OR(AND(E915&gt;-1,E915&lt;2,G915&gt;0,G915&lt;16),AND(E915&gt;1,E915&lt;3,G915&gt;0,G915&lt;5)),"X",""),IF(OR(AND(E915&gt;-1,E915&lt;2,G915&gt;0,G915&lt;20),AND(E915&gt;1,E915&lt;4,G915&gt;0,G915&lt;6)),"X",""))</f>
        <v/>
      </c>
      <c r="J915" s="21" t="str">
        <f t="shared" ref="J915:J949" si="67">IF(D915=EE,IF(OR(AND(E915&gt;-1,E915&lt;2,G915&gt;15),AND(E915&gt;1,E915&lt;3,G915&gt;4,G915&lt;16),AND(E915&gt;2,G915&gt;0,G915&lt;5)),"X",""),IF(OR(AND(E915&gt;-1,E915&lt;2,G915&gt;19),AND(E915&gt;1,E915&lt;4,G915&gt;5,G915&lt;20),AND(E915&gt;3,G915&gt;0,G915&lt;6)),"X",""))</f>
        <v/>
      </c>
      <c r="K915" s="21" t="str">
        <f t="shared" ref="K915:K949" si="68">IF(D915=EE,IF(OR(AND(E915&gt;1,E915&lt;3,G915&gt;15),AND(E915&gt;2,G915&gt;4)),"X",""),IF(OR(AND(E915&gt;1,E915&lt;4,G915&gt;19),AND(E915&gt;3,G915&gt;5)),"X",""))</f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7"/>
      <c r="P915" s="77"/>
      <c r="Q915" s="77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 x14ac:dyDescent="0.2">
      <c r="A916" s="16"/>
      <c r="B916" s="15"/>
      <c r="C916" s="108"/>
      <c r="D916" s="14"/>
      <c r="E916" s="14"/>
      <c r="F916" s="14"/>
      <c r="G916" s="14"/>
      <c r="H916" s="14"/>
      <c r="I916" s="21" t="str">
        <f t="shared" si="66"/>
        <v/>
      </c>
      <c r="J916" s="21" t="str">
        <f t="shared" si="67"/>
        <v/>
      </c>
      <c r="K916" s="21" t="str">
        <f t="shared" si="68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7"/>
      <c r="P916" s="77"/>
      <c r="Q916" s="77"/>
      <c r="W916" s="20">
        <f t="shared" ref="W916:Y949" si="69">IF(I916="X",1,0)</f>
        <v>0</v>
      </c>
      <c r="X916" s="20">
        <f t="shared" si="69"/>
        <v>0</v>
      </c>
      <c r="Y916" s="20">
        <f t="shared" si="69"/>
        <v>0</v>
      </c>
    </row>
    <row r="917" spans="1:25" ht="15" customHeight="1" x14ac:dyDescent="0.2">
      <c r="A917" s="16"/>
      <c r="B917" s="15"/>
      <c r="C917" s="108"/>
      <c r="D917" s="14"/>
      <c r="E917" s="14"/>
      <c r="F917" s="14"/>
      <c r="G917" s="14"/>
      <c r="H917" s="14"/>
      <c r="I917" s="21" t="str">
        <f t="shared" si="66"/>
        <v/>
      </c>
      <c r="J917" s="21" t="str">
        <f t="shared" si="67"/>
        <v/>
      </c>
      <c r="K917" s="21" t="str">
        <f t="shared" si="68"/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7"/>
      <c r="P917" s="77"/>
      <c r="Q917" s="77"/>
      <c r="W917" s="20">
        <f t="shared" si="69"/>
        <v>0</v>
      </c>
      <c r="X917" s="20">
        <f t="shared" si="69"/>
        <v>0</v>
      </c>
      <c r="Y917" s="20">
        <f t="shared" si="69"/>
        <v>0</v>
      </c>
    </row>
    <row r="918" spans="1:25" ht="15" customHeight="1" x14ac:dyDescent="0.2">
      <c r="A918" s="16"/>
      <c r="B918" s="15"/>
      <c r="C918" s="108"/>
      <c r="D918" s="14"/>
      <c r="E918" s="14"/>
      <c r="F918" s="14"/>
      <c r="G918" s="14"/>
      <c r="H918" s="14"/>
      <c r="I918" s="21" t="str">
        <f t="shared" si="66"/>
        <v/>
      </c>
      <c r="J918" s="21" t="str">
        <f t="shared" si="67"/>
        <v/>
      </c>
      <c r="K918" s="21" t="str">
        <f t="shared" si="68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7"/>
      <c r="P918" s="77"/>
      <c r="Q918" s="77"/>
      <c r="W918" s="20">
        <f t="shared" si="69"/>
        <v>0</v>
      </c>
      <c r="X918" s="20">
        <f t="shared" si="69"/>
        <v>0</v>
      </c>
      <c r="Y918" s="20">
        <f t="shared" si="69"/>
        <v>0</v>
      </c>
    </row>
    <row r="919" spans="1:25" ht="15" customHeight="1" x14ac:dyDescent="0.2">
      <c r="A919" s="16"/>
      <c r="B919" s="15"/>
      <c r="C919" s="108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7"/>
      <c r="P919" s="77"/>
      <c r="Q919" s="77"/>
      <c r="W919" s="20">
        <f t="shared" si="69"/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8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7"/>
      <c r="P920" s="77"/>
      <c r="Q920" s="77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8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7"/>
      <c r="P921" s="77"/>
      <c r="Q921" s="77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8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7"/>
      <c r="P922" s="77"/>
      <c r="Q922" s="77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8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7"/>
      <c r="P923" s="77"/>
      <c r="Q923" s="77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8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7"/>
      <c r="P924" s="77"/>
      <c r="Q924" s="77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8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7"/>
      <c r="P925" s="77"/>
      <c r="Q925" s="77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8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7"/>
      <c r="P926" s="77"/>
      <c r="Q926" s="77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8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7"/>
      <c r="P927" s="77"/>
      <c r="Q927" s="77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8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7"/>
      <c r="P928" s="77"/>
      <c r="Q928" s="77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8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7"/>
      <c r="P929" s="77"/>
      <c r="Q929" s="77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8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7"/>
      <c r="P930" s="77"/>
      <c r="Q930" s="77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8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7"/>
      <c r="P931" s="77"/>
      <c r="Q931" s="77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8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7"/>
      <c r="P932" s="77"/>
      <c r="Q932" s="77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8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7"/>
      <c r="P933" s="77"/>
      <c r="Q933" s="77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8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7"/>
      <c r="P934" s="77"/>
      <c r="Q934" s="77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8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7"/>
      <c r="P935" s="77"/>
      <c r="Q935" s="77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8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7"/>
      <c r="P936" s="77"/>
      <c r="Q936" s="77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8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7"/>
      <c r="P937" s="77"/>
      <c r="Q937" s="77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8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7"/>
      <c r="P938" s="77"/>
      <c r="Q938" s="77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8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7"/>
      <c r="P939" s="77"/>
      <c r="Q939" s="77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8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7"/>
      <c r="P940" s="77"/>
      <c r="Q940" s="77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8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7"/>
      <c r="P941" s="77"/>
      <c r="Q941" s="77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8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7"/>
      <c r="P942" s="77"/>
      <c r="Q942" s="77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8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7"/>
      <c r="P943" s="77"/>
      <c r="Q943" s="77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8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7"/>
      <c r="P944" s="77"/>
      <c r="Q944" s="77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8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7"/>
      <c r="P945" s="77"/>
      <c r="Q945" s="77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8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7"/>
      <c r="P946" s="77"/>
      <c r="Q946" s="77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8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7"/>
      <c r="P947" s="77"/>
      <c r="Q947" s="77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8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7"/>
      <c r="P948" s="77"/>
      <c r="Q948" s="77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 x14ac:dyDescent="0.2">
      <c r="A949" s="16"/>
      <c r="B949" s="15"/>
      <c r="C949" s="108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7"/>
      <c r="P949" s="77"/>
      <c r="Q949" s="77"/>
      <c r="W949" s="20">
        <f t="shared" si="69"/>
        <v>0</v>
      </c>
      <c r="X949" s="20">
        <f t="shared" si="69"/>
        <v>0</v>
      </c>
      <c r="Y949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3:C949">
      <formula1>"I,A,E,"</formula1>
    </dataValidation>
    <dataValidation type="list" allowBlank="1" showInputMessage="1" showErrorMessage="1" sqref="D4:D949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60" t="s">
        <v>99</v>
      </c>
    </row>
    <row r="8" spans="1:5" x14ac:dyDescent="0.2">
      <c r="A8" t="s">
        <v>60</v>
      </c>
      <c r="C8" s="60" t="s">
        <v>97</v>
      </c>
    </row>
    <row r="9" spans="1:5" x14ac:dyDescent="0.2">
      <c r="A9" t="s">
        <v>68</v>
      </c>
      <c r="C9" s="60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3" t="s">
        <v>46</v>
      </c>
      <c r="B22" s="164"/>
      <c r="C22" s="164"/>
      <c r="D22" s="165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3" t="s">
        <v>49</v>
      </c>
      <c r="B38" s="164"/>
      <c r="C38" s="164"/>
      <c r="D38" s="165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lastPrinted>2016-03-23T19:37:34Z</cp:lastPrinted>
  <dcterms:created xsi:type="dcterms:W3CDTF">1997-01-10T22:22:50Z</dcterms:created>
  <dcterms:modified xsi:type="dcterms:W3CDTF">2016-06-29T19:26:26Z</dcterms:modified>
</cp:coreProperties>
</file>