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EstaPasta_de_trabalho"/>
  <mc:AlternateContent xmlns:mc="http://schemas.openxmlformats.org/markup-compatibility/2006">
    <mc:Choice Requires="x15">
      <x15ac:absPath xmlns:x15ac="http://schemas.microsoft.com/office/spreadsheetml/2010/11/ac" url="D:\Repositorio\Sistema\00_GESTAO_GERAL\05_ORDEM_SERVICO\10_OS4813\01_GESTAO\"/>
    </mc:Choice>
  </mc:AlternateContent>
  <bookViews>
    <workbookView xWindow="0" yWindow="0" windowWidth="1560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Dados'!$B$1:$N$70</definedName>
    <definedName name="_xlnm.Print_Area" localSheetId="3">'Funções de Transações'!$A$1:$N$120</definedName>
    <definedName name="_xlnm.Print_Area" localSheetId="0">Identificação!$A$1:$D$33</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I5" i="9" l="1"/>
  <c r="D4" i="11" l="1"/>
  <c r="D5" i="11"/>
  <c r="K5" i="4" l="1"/>
  <c r="J5" i="4"/>
  <c r="S5" i="4" s="1"/>
  <c r="I5" i="4"/>
  <c r="R5" i="4" s="1"/>
  <c r="I4" i="4"/>
  <c r="J4" i="4"/>
  <c r="S4" i="4" s="1"/>
  <c r="K4" i="4"/>
  <c r="T4" i="4" s="1"/>
  <c r="I6" i="4"/>
  <c r="R6" i="4" s="1"/>
  <c r="J6" i="4"/>
  <c r="S6" i="4" s="1"/>
  <c r="K6" i="4"/>
  <c r="T6" i="4" s="1"/>
  <c r="I7" i="4"/>
  <c r="J7" i="4"/>
  <c r="S7" i="4" s="1"/>
  <c r="K7" i="4"/>
  <c r="T7" i="4" s="1"/>
  <c r="I8" i="4"/>
  <c r="J8" i="4"/>
  <c r="S8" i="4" s="1"/>
  <c r="K8" i="4"/>
  <c r="T8" i="4" s="1"/>
  <c r="B2" i="11"/>
  <c r="I4" i="9"/>
  <c r="O4" i="9" s="1"/>
  <c r="J4" i="9"/>
  <c r="X4" i="9" s="1"/>
  <c r="K4" i="9"/>
  <c r="Q4" i="9" s="1"/>
  <c r="W5" i="9"/>
  <c r="J5" i="9"/>
  <c r="X5" i="9" s="1"/>
  <c r="K5" i="9"/>
  <c r="Y5" i="9" s="1"/>
  <c r="I6" i="9"/>
  <c r="O6" i="9" s="1"/>
  <c r="J6" i="9"/>
  <c r="X6" i="9" s="1"/>
  <c r="K6" i="9"/>
  <c r="Q6" i="9" s="1"/>
  <c r="I14" i="9"/>
  <c r="I15" i="9"/>
  <c r="I16" i="9"/>
  <c r="I17" i="9"/>
  <c r="I18" i="9"/>
  <c r="I19" i="9"/>
  <c r="I20" i="9"/>
  <c r="I21" i="9"/>
  <c r="I22" i="9"/>
  <c r="I23" i="9"/>
  <c r="I24" i="9"/>
  <c r="W24" i="9" s="1"/>
  <c r="I25" i="9"/>
  <c r="W25" i="9" s="1"/>
  <c r="I26" i="9"/>
  <c r="W26" i="9" s="1"/>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W53" i="9" s="1"/>
  <c r="I54" i="9"/>
  <c r="W54" i="9" s="1"/>
  <c r="I55" i="9"/>
  <c r="I56" i="9"/>
  <c r="W56" i="9" s="1"/>
  <c r="I57" i="9"/>
  <c r="W57" i="9" s="1"/>
  <c r="I58" i="9"/>
  <c r="W58" i="9" s="1"/>
  <c r="I59" i="9"/>
  <c r="W59" i="9" s="1"/>
  <c r="I60" i="9"/>
  <c r="W60" i="9" s="1"/>
  <c r="I61" i="9"/>
  <c r="W61" i="9" s="1"/>
  <c r="L61" i="9"/>
  <c r="M61" i="9"/>
  <c r="I62" i="9"/>
  <c r="W62" i="9" s="1"/>
  <c r="I63" i="9"/>
  <c r="W63" i="9" s="1"/>
  <c r="I64" i="9"/>
  <c r="W64" i="9" s="1"/>
  <c r="I65" i="9"/>
  <c r="W65" i="9" s="1"/>
  <c r="I66" i="9"/>
  <c r="W66" i="9" s="1"/>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I84" i="9"/>
  <c r="I85" i="9"/>
  <c r="W85" i="9" s="1"/>
  <c r="I86" i="9"/>
  <c r="I87" i="9"/>
  <c r="W87" i="9" s="1"/>
  <c r="I88" i="9"/>
  <c r="W88" i="9" s="1"/>
  <c r="I89" i="9"/>
  <c r="W89" i="9" s="1"/>
  <c r="L89" i="9"/>
  <c r="M89" i="9"/>
  <c r="I90" i="9"/>
  <c r="W90" i="9" s="1"/>
  <c r="I91" i="9"/>
  <c r="W91" i="9" s="1"/>
  <c r="I92" i="9"/>
  <c r="W92" i="9" s="1"/>
  <c r="I93" i="9"/>
  <c r="W93" i="9" s="1"/>
  <c r="I94" i="9"/>
  <c r="W94" i="9" s="1"/>
  <c r="I95" i="9"/>
  <c r="W95" i="9" s="1"/>
  <c r="I96" i="9"/>
  <c r="W96" i="9" s="1"/>
  <c r="J14" i="9"/>
  <c r="J15" i="9"/>
  <c r="J16" i="9"/>
  <c r="J17" i="9"/>
  <c r="J18" i="9"/>
  <c r="J19" i="9"/>
  <c r="J20" i="9"/>
  <c r="J21" i="9"/>
  <c r="J22" i="9"/>
  <c r="J23" i="9"/>
  <c r="J24" i="9"/>
  <c r="X24" i="9" s="1"/>
  <c r="J25" i="9"/>
  <c r="X25" i="9" s="1"/>
  <c r="J26" i="9"/>
  <c r="X26" i="9" s="1"/>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J85" i="9"/>
  <c r="X85" i="9" s="1"/>
  <c r="J86" i="9"/>
  <c r="J87" i="9"/>
  <c r="X87" i="9" s="1"/>
  <c r="J88" i="9"/>
  <c r="X88" i="9" s="1"/>
  <c r="J89" i="9"/>
  <c r="X89" i="9" s="1"/>
  <c r="J90" i="9"/>
  <c r="X90" i="9" s="1"/>
  <c r="J91" i="9"/>
  <c r="X91" i="9" s="1"/>
  <c r="J92" i="9"/>
  <c r="X92" i="9" s="1"/>
  <c r="J93" i="9"/>
  <c r="X93" i="9" s="1"/>
  <c r="J94" i="9"/>
  <c r="X94" i="9" s="1"/>
  <c r="J95" i="9"/>
  <c r="X95" i="9" s="1"/>
  <c r="J96" i="9"/>
  <c r="X96" i="9" s="1"/>
  <c r="L96" i="9"/>
  <c r="M96" i="9"/>
  <c r="J97" i="9"/>
  <c r="X97" i="9" s="1"/>
  <c r="J98" i="9"/>
  <c r="X98" i="9" s="1"/>
  <c r="J99" i="9"/>
  <c r="X99" i="9" s="1"/>
  <c r="J100" i="9"/>
  <c r="X100" i="9" s="1"/>
  <c r="J101" i="9"/>
  <c r="X101" i="9" s="1"/>
  <c r="J102" i="9"/>
  <c r="X102" i="9" s="1"/>
  <c r="J103" i="9"/>
  <c r="X103" i="9" s="1"/>
  <c r="J104" i="9"/>
  <c r="X104" i="9" s="1"/>
  <c r="J105" i="9"/>
  <c r="X105" i="9" s="1"/>
  <c r="K14" i="9"/>
  <c r="K15" i="9"/>
  <c r="K16" i="9"/>
  <c r="K17" i="9"/>
  <c r="K18" i="9"/>
  <c r="K19" i="9"/>
  <c r="K20" i="9"/>
  <c r="K21" i="9"/>
  <c r="K22" i="9"/>
  <c r="K23" i="9"/>
  <c r="K24" i="9"/>
  <c r="Y24" i="9" s="1"/>
  <c r="K25" i="9"/>
  <c r="Y25" i="9" s="1"/>
  <c r="K26" i="9"/>
  <c r="Y26" i="9" s="1"/>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L84" i="9"/>
  <c r="L86" i="9"/>
  <c r="M86" i="9"/>
  <c r="L88" i="9"/>
  <c r="M84" i="9"/>
  <c r="M88" i="9"/>
  <c r="B5" i="11"/>
  <c r="B4" i="11"/>
  <c r="D6" i="11"/>
  <c r="B6" i="11"/>
  <c r="B3" i="11"/>
  <c r="M110" i="9"/>
  <c r="M111"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L77" i="9"/>
  <c r="M77" i="9"/>
  <c r="L110" i="9"/>
  <c r="L111"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K7" i="9"/>
  <c r="Y7" i="9" s="1"/>
  <c r="K8" i="9"/>
  <c r="Y8" i="9" s="1"/>
  <c r="K9" i="9"/>
  <c r="Y9" i="9" s="1"/>
  <c r="K10" i="9"/>
  <c r="Y10" i="9" s="1"/>
  <c r="K11" i="9"/>
  <c r="Y11" i="9" s="1"/>
  <c r="K12" i="9"/>
  <c r="Y12" i="9" s="1"/>
  <c r="K13" i="9"/>
  <c r="Y13" i="9" s="1"/>
  <c r="K46" i="9"/>
  <c r="Y46" i="9" s="1"/>
  <c r="K47" i="9"/>
  <c r="Y47" i="9" s="1"/>
  <c r="K48" i="9"/>
  <c r="Y48" i="9" s="1"/>
  <c r="K49" i="9"/>
  <c r="Y49" i="9" s="1"/>
  <c r="K50" i="9"/>
  <c r="Y50"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L66" i="9"/>
  <c r="M66" i="9"/>
  <c r="K67" i="9"/>
  <c r="Y67" i="9" s="1"/>
  <c r="K68" i="9"/>
  <c r="Y68" i="9" s="1"/>
  <c r="K69" i="9"/>
  <c r="Y69" i="9" s="1"/>
  <c r="K70" i="9"/>
  <c r="Y70" i="9" s="1"/>
  <c r="K71" i="9"/>
  <c r="Y71" i="9" s="1"/>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5" i="9"/>
  <c r="Y85" i="9" s="1"/>
  <c r="K87" i="9"/>
  <c r="Y87" i="9" s="1"/>
  <c r="K88" i="9"/>
  <c r="Y88" i="9" s="1"/>
  <c r="K89" i="9"/>
  <c r="Y89" i="9" s="1"/>
  <c r="K90" i="9"/>
  <c r="Y90" i="9" s="1"/>
  <c r="K91" i="9"/>
  <c r="Y91"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J7" i="9"/>
  <c r="X7" i="9" s="1"/>
  <c r="J8" i="9"/>
  <c r="X8" i="9" s="1"/>
  <c r="J9" i="9"/>
  <c r="X9" i="9" s="1"/>
  <c r="J10" i="9"/>
  <c r="X10" i="9" s="1"/>
  <c r="J11" i="9"/>
  <c r="X11" i="9" s="1"/>
  <c r="J12" i="9"/>
  <c r="X12" i="9" s="1"/>
  <c r="J13" i="9"/>
  <c r="X13" i="9" s="1"/>
  <c r="J106" i="9"/>
  <c r="X106" i="9" s="1"/>
  <c r="J107" i="9"/>
  <c r="X107" i="9" s="1"/>
  <c r="J108" i="9"/>
  <c r="X108" i="9" s="1"/>
  <c r="J109" i="9"/>
  <c r="X109" i="9" s="1"/>
  <c r="J110" i="9"/>
  <c r="X110"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I7" i="9"/>
  <c r="W7" i="9" s="1"/>
  <c r="I8" i="9"/>
  <c r="W8" i="9" s="1"/>
  <c r="I9" i="9"/>
  <c r="W9" i="9" s="1"/>
  <c r="I10" i="9"/>
  <c r="W10" i="9" s="1"/>
  <c r="I11" i="9"/>
  <c r="W11" i="9" s="1"/>
  <c r="I12" i="9"/>
  <c r="W12" i="9" s="1"/>
  <c r="I13" i="9"/>
  <c r="W13" i="9" s="1"/>
  <c r="I97" i="9"/>
  <c r="W97" i="9" s="1"/>
  <c r="I98" i="9"/>
  <c r="W98" i="9" s="1"/>
  <c r="L98" i="9"/>
  <c r="M98" i="9"/>
  <c r="I99" i="9"/>
  <c r="W99" i="9" s="1"/>
  <c r="L99" i="9"/>
  <c r="M99" i="9"/>
  <c r="I100" i="9"/>
  <c r="W100" i="9" s="1"/>
  <c r="I101" i="9"/>
  <c r="W101" i="9" s="1"/>
  <c r="I102" i="9"/>
  <c r="W102" i="9" s="1"/>
  <c r="I103" i="9"/>
  <c r="W103" i="9" s="1"/>
  <c r="L103" i="9"/>
  <c r="M103" i="9"/>
  <c r="I104" i="9"/>
  <c r="W104" i="9" s="1"/>
  <c r="I105" i="9"/>
  <c r="W105" i="9" s="1"/>
  <c r="I106" i="9"/>
  <c r="W106" i="9" s="1"/>
  <c r="I107" i="9"/>
  <c r="W107" i="9" s="1"/>
  <c r="I108" i="9"/>
  <c r="W108" i="9" s="1"/>
  <c r="I109" i="9"/>
  <c r="W109" i="9" s="1"/>
  <c r="I110" i="9"/>
  <c r="W110" i="9" s="1"/>
  <c r="I111" i="9"/>
  <c r="W111" i="9" s="1"/>
  <c r="I112" i="9"/>
  <c r="W112" i="9" s="1"/>
  <c r="L112" i="9"/>
  <c r="M112" i="9"/>
  <c r="I113" i="9"/>
  <c r="W113" i="9" s="1"/>
  <c r="I114" i="9"/>
  <c r="W114" i="9" s="1"/>
  <c r="I115" i="9"/>
  <c r="W115" i="9" s="1"/>
  <c r="I116" i="9"/>
  <c r="W116" i="9" s="1"/>
  <c r="I117" i="9"/>
  <c r="W117" i="9" s="1"/>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K20" i="4"/>
  <c r="T20" i="4" s="1"/>
  <c r="K21" i="4"/>
  <c r="T21" i="4" s="1"/>
  <c r="K22" i="4"/>
  <c r="T22" i="4" s="1"/>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J20" i="4"/>
  <c r="S20" i="4" s="1"/>
  <c r="J21" i="4"/>
  <c r="S21" i="4" s="1"/>
  <c r="J22" i="4"/>
  <c r="S22" i="4" s="1"/>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J64" i="4"/>
  <c r="S64" i="4" s="1"/>
  <c r="J65" i="4"/>
  <c r="S65" i="4" s="1"/>
  <c r="J66" i="4"/>
  <c r="S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J132" i="4"/>
  <c r="S132" i="4" s="1"/>
  <c r="J133" i="4"/>
  <c r="S133" i="4" s="1"/>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I20" i="4"/>
  <c r="R20" i="4" s="1"/>
  <c r="I21" i="4"/>
  <c r="I22" i="4"/>
  <c r="R22" i="4" s="1"/>
  <c r="I23" i="4"/>
  <c r="R23" i="4" s="1"/>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I55" i="4"/>
  <c r="R55" i="4" s="1"/>
  <c r="I56" i="4"/>
  <c r="R56" i="4" s="1"/>
  <c r="I57" i="4"/>
  <c r="R57" i="4" s="1"/>
  <c r="I58" i="4"/>
  <c r="R58" i="4" s="1"/>
  <c r="I59" i="4"/>
  <c r="R59" i="4" s="1"/>
  <c r="I60" i="4"/>
  <c r="R60" i="4" s="1"/>
  <c r="I61" i="4"/>
  <c r="I62" i="4"/>
  <c r="R62" i="4" s="1"/>
  <c r="I63" i="4"/>
  <c r="R63" i="4" s="1"/>
  <c r="I64" i="4"/>
  <c r="R64" i="4" s="1"/>
  <c r="I65" i="4"/>
  <c r="R65" i="4" s="1"/>
  <c r="I66" i="4"/>
  <c r="R66" i="4" s="1"/>
  <c r="I67" i="4"/>
  <c r="I68" i="4"/>
  <c r="R68" i="4" s="1"/>
  <c r="I69" i="4"/>
  <c r="R69" i="4" s="1"/>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I109" i="4"/>
  <c r="R109" i="4" s="1"/>
  <c r="I110" i="4"/>
  <c r="R110" i="4" s="1"/>
  <c r="I111" i="4"/>
  <c r="I112" i="4"/>
  <c r="R112" i="4" s="1"/>
  <c r="I113" i="4"/>
  <c r="I114" i="4"/>
  <c r="I115" i="4"/>
  <c r="R115" i="4" s="1"/>
  <c r="I116" i="4"/>
  <c r="R116" i="4" s="1"/>
  <c r="I117" i="4"/>
  <c r="R117" i="4" s="1"/>
  <c r="I118" i="4"/>
  <c r="R118" i="4" s="1"/>
  <c r="I119" i="4"/>
  <c r="R119" i="4" s="1"/>
  <c r="I120" i="4"/>
  <c r="R120" i="4" s="1"/>
  <c r="I121" i="4"/>
  <c r="R121" i="4" s="1"/>
  <c r="I122" i="4"/>
  <c r="R122" i="4" s="1"/>
  <c r="I123" i="4"/>
  <c r="R123" i="4" s="1"/>
  <c r="I124" i="4"/>
  <c r="R124" i="4" s="1"/>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I137" i="4"/>
  <c r="R137" i="4" s="1"/>
  <c r="I138" i="4"/>
  <c r="R138" i="4" s="1"/>
  <c r="I139" i="4"/>
  <c r="R139" i="4" s="1"/>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R154" i="4"/>
  <c r="R155" i="4"/>
  <c r="R157" i="4"/>
  <c r="R158" i="4"/>
  <c r="R159" i="4"/>
  <c r="R161" i="4"/>
  <c r="R162" i="4"/>
  <c r="R163" i="4"/>
  <c r="R165" i="4"/>
  <c r="R166" i="4"/>
  <c r="R167" i="4"/>
  <c r="R169" i="4"/>
  <c r="R170" i="4"/>
  <c r="R171" i="4"/>
  <c r="R173" i="4"/>
  <c r="R174" i="4"/>
  <c r="R175" i="4"/>
  <c r="R177" i="4"/>
  <c r="R178" i="4"/>
  <c r="R179" i="4"/>
  <c r="R181" i="4"/>
  <c r="R182" i="4"/>
  <c r="R183" i="4"/>
  <c r="R185" i="4"/>
  <c r="R186" i="4"/>
  <c r="R187" i="4"/>
  <c r="R189" i="4"/>
  <c r="R190" i="4"/>
  <c r="R191" i="4"/>
  <c r="R193" i="4"/>
  <c r="R194" i="4"/>
  <c r="R195" i="4"/>
  <c r="R197" i="4"/>
  <c r="R198" i="4"/>
  <c r="R199" i="4"/>
  <c r="R201" i="4"/>
  <c r="R202" i="4"/>
  <c r="R203" i="4"/>
  <c r="R205" i="4"/>
  <c r="R206" i="4"/>
  <c r="R207" i="4"/>
  <c r="R209" i="4"/>
  <c r="R210" i="4"/>
  <c r="R211" i="4"/>
  <c r="R213" i="4"/>
  <c r="R214" i="4"/>
  <c r="R215" i="4"/>
  <c r="R217" i="4"/>
  <c r="R218" i="4"/>
  <c r="R219" i="4"/>
  <c r="R221" i="4"/>
  <c r="R222" i="4"/>
  <c r="R223" i="4"/>
  <c r="R225" i="4"/>
  <c r="R226" i="4"/>
  <c r="R227" i="4"/>
  <c r="R229" i="4"/>
  <c r="R230" i="4"/>
  <c r="R231" i="4"/>
  <c r="R233" i="4"/>
  <c r="R234" i="4"/>
  <c r="R235" i="4"/>
  <c r="R237" i="4"/>
  <c r="R238" i="4"/>
  <c r="R239" i="4"/>
  <c r="R241" i="4"/>
  <c r="R242" i="4"/>
  <c r="R243" i="4"/>
  <c r="R245" i="4"/>
  <c r="R246" i="4"/>
  <c r="R247" i="4"/>
  <c r="R249" i="4"/>
  <c r="R250" i="4"/>
  <c r="R251" i="4"/>
  <c r="R253" i="4"/>
  <c r="R254" i="4"/>
  <c r="R255" i="4"/>
  <c r="R257" i="4"/>
  <c r="R258" i="4"/>
  <c r="R259" i="4"/>
  <c r="R261" i="4"/>
  <c r="R262" i="4"/>
  <c r="R263" i="4"/>
  <c r="R265" i="4"/>
  <c r="R266" i="4"/>
  <c r="R267" i="4"/>
  <c r="R269" i="4"/>
  <c r="R270" i="4"/>
  <c r="R271" i="4"/>
  <c r="R273" i="4"/>
  <c r="R274" i="4"/>
  <c r="R275" i="4"/>
  <c r="R277" i="4"/>
  <c r="R278" i="4"/>
  <c r="R279" i="4"/>
  <c r="R281" i="4"/>
  <c r="R282" i="4"/>
  <c r="R283" i="4"/>
  <c r="M17" i="4"/>
  <c r="M18" i="4"/>
  <c r="M19" i="4"/>
  <c r="T5" i="4"/>
  <c r="K9" i="4"/>
  <c r="T9" i="4" s="1"/>
  <c r="K10" i="4"/>
  <c r="T10" i="4" s="1"/>
  <c r="K11" i="4"/>
  <c r="T11" i="4" s="1"/>
  <c r="K12" i="4"/>
  <c r="T12" i="4" s="1"/>
  <c r="K13" i="4"/>
  <c r="T13" i="4" s="1"/>
  <c r="K14" i="4"/>
  <c r="T14" i="4" s="1"/>
  <c r="K15" i="4"/>
  <c r="T15" i="4" s="1"/>
  <c r="K16" i="4"/>
  <c r="T16" i="4" s="1"/>
  <c r="K17" i="4"/>
  <c r="T17" i="4" s="1"/>
  <c r="K18" i="4"/>
  <c r="T18" i="4" s="1"/>
  <c r="K19" i="4"/>
  <c r="T19" i="4" s="1"/>
  <c r="J9" i="4"/>
  <c r="S9" i="4" s="1"/>
  <c r="J10" i="4"/>
  <c r="S10" i="4" s="1"/>
  <c r="J11" i="4"/>
  <c r="S11" i="4" s="1"/>
  <c r="J12" i="4"/>
  <c r="S12" i="4" s="1"/>
  <c r="J13" i="4"/>
  <c r="S13" i="4" s="1"/>
  <c r="J14" i="4"/>
  <c r="S14" i="4" s="1"/>
  <c r="J15" i="4"/>
  <c r="S15" i="4" s="1"/>
  <c r="J16" i="4"/>
  <c r="S16" i="4" s="1"/>
  <c r="J17" i="4"/>
  <c r="S17" i="4" s="1"/>
  <c r="J18" i="4"/>
  <c r="S18" i="4" s="1"/>
  <c r="J19" i="4"/>
  <c r="S19" i="4" s="1"/>
  <c r="R4" i="4"/>
  <c r="R8" i="4"/>
  <c r="I9" i="4"/>
  <c r="R9" i="4" s="1"/>
  <c r="I10" i="4"/>
  <c r="R10" i="4" s="1"/>
  <c r="I11" i="4"/>
  <c r="R11" i="4" s="1"/>
  <c r="M11" i="4"/>
  <c r="I12" i="4"/>
  <c r="R12" i="4" s="1"/>
  <c r="I13" i="4"/>
  <c r="R13" i="4" s="1"/>
  <c r="I14" i="4"/>
  <c r="R14" i="4" s="1"/>
  <c r="M14" i="4"/>
  <c r="I15" i="4"/>
  <c r="R15" i="4" s="1"/>
  <c r="I16" i="4"/>
  <c r="R16" i="4" s="1"/>
  <c r="I17" i="4"/>
  <c r="R17" i="4" s="1"/>
  <c r="I18" i="4"/>
  <c r="R18" i="4" s="1"/>
  <c r="I19" i="4"/>
  <c r="R19" i="4" s="1"/>
  <c r="R284" i="4"/>
  <c r="R280" i="4"/>
  <c r="R276" i="4"/>
  <c r="R272" i="4"/>
  <c r="R268" i="4"/>
  <c r="R264" i="4"/>
  <c r="R260" i="4"/>
  <c r="R256" i="4"/>
  <c r="R252" i="4"/>
  <c r="R248" i="4"/>
  <c r="R244" i="4"/>
  <c r="R240" i="4"/>
  <c r="R236" i="4"/>
  <c r="R232" i="4"/>
  <c r="R228" i="4"/>
  <c r="R224" i="4"/>
  <c r="R220" i="4"/>
  <c r="R216" i="4"/>
  <c r="R212" i="4"/>
  <c r="R208" i="4"/>
  <c r="R204" i="4"/>
  <c r="R200" i="4"/>
  <c r="R196" i="4"/>
  <c r="R192" i="4"/>
  <c r="R188" i="4"/>
  <c r="R184" i="4"/>
  <c r="R180" i="4"/>
  <c r="R176" i="4"/>
  <c r="R172" i="4"/>
  <c r="R168" i="4"/>
  <c r="R164" i="4"/>
  <c r="R160" i="4"/>
  <c r="R156" i="4"/>
  <c r="R136" i="4"/>
  <c r="R108" i="4"/>
  <c r="L62" i="9"/>
  <c r="M62" i="9"/>
  <c r="L59" i="9"/>
  <c r="M59" i="9"/>
  <c r="L58" i="9"/>
  <c r="M58" i="9"/>
  <c r="L57" i="9"/>
  <c r="M57" i="9"/>
  <c r="L68" i="9"/>
  <c r="M68" i="9"/>
  <c r="L48" i="9"/>
  <c r="M48" i="9" s="1"/>
  <c r="L56" i="9"/>
  <c r="M56" i="9"/>
  <c r="L54" i="9"/>
  <c r="M54" i="9" s="1"/>
  <c r="L72" i="9"/>
  <c r="M72" i="9"/>
  <c r="L70" i="9"/>
  <c r="M70" i="9"/>
  <c r="L73" i="9"/>
  <c r="M73" i="9"/>
  <c r="L82" i="9"/>
  <c r="M82" i="9"/>
  <c r="L60" i="9"/>
  <c r="M60" i="9"/>
  <c r="L76" i="9"/>
  <c r="M76" i="9"/>
  <c r="L71" i="9"/>
  <c r="M71" i="9"/>
  <c r="L75" i="9"/>
  <c r="L65" i="9"/>
  <c r="M65" i="9"/>
  <c r="L87" i="9"/>
  <c r="M87" i="9"/>
  <c r="Y66" i="9"/>
  <c r="L64" i="9"/>
  <c r="M64" i="9"/>
  <c r="L78" i="9"/>
  <c r="M78" i="9"/>
  <c r="L74" i="9"/>
  <c r="M74" i="9"/>
  <c r="M75" i="9"/>
  <c r="L80" i="9"/>
  <c r="M80" i="9"/>
  <c r="L63" i="9"/>
  <c r="M63" i="9"/>
  <c r="L67" i="9"/>
  <c r="M67" i="9"/>
  <c r="L81" i="9"/>
  <c r="M81" i="9"/>
  <c r="L44" i="9"/>
  <c r="M44" i="9" s="1"/>
  <c r="L40" i="9"/>
  <c r="M40" i="9" s="1"/>
  <c r="L79" i="9"/>
  <c r="M79" i="9"/>
  <c r="W55" i="9"/>
  <c r="L55" i="9"/>
  <c r="M55" i="9"/>
  <c r="L53" i="9"/>
  <c r="M53" i="9" s="1"/>
  <c r="L91" i="9"/>
  <c r="M91" i="9"/>
  <c r="L93" i="9"/>
  <c r="M93" i="9"/>
  <c r="L95" i="9"/>
  <c r="M95" i="9"/>
  <c r="L94" i="9"/>
  <c r="M94" i="9"/>
  <c r="L92" i="9"/>
  <c r="M92" i="9"/>
  <c r="M13" i="4"/>
  <c r="L85" i="9"/>
  <c r="M85" i="9"/>
  <c r="L109" i="9"/>
  <c r="M109" i="9"/>
  <c r="L107" i="9"/>
  <c r="M107" i="9"/>
  <c r="L100" i="9"/>
  <c r="M100" i="9"/>
  <c r="L113" i="9"/>
  <c r="M113" i="9"/>
  <c r="L105" i="9"/>
  <c r="M105" i="9"/>
  <c r="L106" i="9"/>
  <c r="M106" i="9"/>
  <c r="M12" i="4"/>
  <c r="L101" i="9"/>
  <c r="M101" i="9"/>
  <c r="L90" i="9"/>
  <c r="M90" i="9"/>
  <c r="L97" i="9"/>
  <c r="M97" i="9"/>
  <c r="L108" i="9"/>
  <c r="M108" i="9"/>
  <c r="L24" i="9"/>
  <c r="M24" i="9" s="1"/>
  <c r="L52" i="9"/>
  <c r="M52" i="9" s="1"/>
  <c r="W83" i="9"/>
  <c r="L83" i="9"/>
  <c r="M83" i="9"/>
  <c r="L69" i="9"/>
  <c r="M69" i="9"/>
  <c r="L102" i="9"/>
  <c r="M102" i="9"/>
  <c r="L104" i="9"/>
  <c r="M104" i="9"/>
  <c r="L22" i="9"/>
  <c r="M22" i="9" s="1"/>
  <c r="L38" i="9"/>
  <c r="M38" i="9" s="1"/>
  <c r="L18" i="9"/>
  <c r="M18" i="9" s="1"/>
  <c r="L30" i="9"/>
  <c r="M30" i="9" s="1"/>
  <c r="L31" i="9"/>
  <c r="M31" i="9" s="1"/>
  <c r="L16" i="9"/>
  <c r="M16" i="9" s="1"/>
  <c r="L19" i="9"/>
  <c r="M19" i="9" s="1"/>
  <c r="L34" i="9"/>
  <c r="M34" i="9" s="1"/>
  <c r="L33" i="9"/>
  <c r="M33" i="9" s="1"/>
  <c r="L35" i="9"/>
  <c r="M35" i="9" s="1"/>
  <c r="L28" i="9"/>
  <c r="M28" i="9" s="1"/>
  <c r="L25" i="9"/>
  <c r="M25" i="9" s="1"/>
  <c r="L29" i="9"/>
  <c r="M29" i="9" s="1"/>
  <c r="B23" i="11"/>
  <c r="D23" i="11" s="1"/>
  <c r="Y4" i="9"/>
  <c r="W4" i="9"/>
  <c r="L4" i="9"/>
  <c r="M4" i="9" s="1"/>
  <c r="B22" i="11"/>
  <c r="D22" i="11" s="1"/>
  <c r="L6" i="9" l="1"/>
  <c r="M6" i="9" s="1"/>
  <c r="L7" i="9"/>
  <c r="M7" i="9" s="1"/>
  <c r="L113" i="4"/>
  <c r="L117" i="4"/>
  <c r="L82" i="4"/>
  <c r="R113" i="4"/>
  <c r="L49" i="4"/>
  <c r="L68" i="4"/>
  <c r="L40" i="4"/>
  <c r="L114" i="4"/>
  <c r="R114" i="4"/>
  <c r="L20" i="9"/>
  <c r="M20" i="9" s="1"/>
  <c r="L21" i="9"/>
  <c r="M21" i="9" s="1"/>
  <c r="L17" i="9"/>
  <c r="M17" i="9" s="1"/>
  <c r="L112" i="4"/>
  <c r="L75" i="4"/>
  <c r="L65" i="4"/>
  <c r="L108" i="4"/>
  <c r="L63" i="4"/>
  <c r="L144" i="4"/>
  <c r="AC5" i="9"/>
  <c r="L7" i="4"/>
  <c r="M7" i="4" s="1"/>
  <c r="L4" i="4"/>
  <c r="M4" i="4" s="1"/>
  <c r="L8" i="9"/>
  <c r="M8" i="9" s="1"/>
  <c r="L10" i="9"/>
  <c r="M10" i="9" s="1"/>
  <c r="L14" i="9"/>
  <c r="M14" i="9" s="1"/>
  <c r="L27" i="9"/>
  <c r="M27" i="9" s="1"/>
  <c r="L43" i="9"/>
  <c r="M43" i="9" s="1"/>
  <c r="L12" i="9"/>
  <c r="M12" i="9" s="1"/>
  <c r="W6" i="9"/>
  <c r="L39" i="9"/>
  <c r="M39" i="9" s="1"/>
  <c r="L23" i="9"/>
  <c r="M23" i="9" s="1"/>
  <c r="L5" i="9"/>
  <c r="S5" i="9" s="1"/>
  <c r="L85" i="4"/>
  <c r="L101" i="4"/>
  <c r="L21" i="4"/>
  <c r="L98" i="4"/>
  <c r="L110" i="4"/>
  <c r="L125" i="4"/>
  <c r="L115" i="4"/>
  <c r="L111" i="4"/>
  <c r="L64" i="4"/>
  <c r="L131" i="4"/>
  <c r="L134" i="4"/>
  <c r="L150" i="4"/>
  <c r="L143" i="4"/>
  <c r="L126" i="4"/>
  <c r="L30" i="4"/>
  <c r="L95" i="4"/>
  <c r="L140" i="4"/>
  <c r="L88" i="4"/>
  <c r="L76" i="4"/>
  <c r="L136" i="4"/>
  <c r="L67" i="4"/>
  <c r="L39" i="4"/>
  <c r="L35" i="4"/>
  <c r="L109" i="4"/>
  <c r="L54" i="4"/>
  <c r="L23" i="4"/>
  <c r="L25" i="4"/>
  <c r="L146" i="4"/>
  <c r="L91" i="4"/>
  <c r="L141" i="4"/>
  <c r="L135" i="4"/>
  <c r="R21" i="4"/>
  <c r="L78" i="4"/>
  <c r="L15" i="4"/>
  <c r="M15" i="4" s="1"/>
  <c r="L147" i="4"/>
  <c r="L129" i="4"/>
  <c r="L80" i="4"/>
  <c r="L50" i="4"/>
  <c r="L93" i="4"/>
  <c r="L142" i="4"/>
  <c r="L86" i="4"/>
  <c r="L149" i="4"/>
  <c r="L89" i="4"/>
  <c r="L83" i="4"/>
  <c r="L81" i="4"/>
  <c r="L61" i="4"/>
  <c r="L57" i="4"/>
  <c r="L33" i="4"/>
  <c r="L31" i="4"/>
  <c r="L138" i="4"/>
  <c r="L120" i="4"/>
  <c r="L119" i="4"/>
  <c r="L122" i="4"/>
  <c r="L77" i="4"/>
  <c r="L100" i="4"/>
  <c r="L27" i="4"/>
  <c r="L22" i="4"/>
  <c r="L13" i="4"/>
  <c r="L60" i="4"/>
  <c r="L103" i="4"/>
  <c r="L10" i="4"/>
  <c r="M10" i="4" s="1"/>
  <c r="L94" i="4"/>
  <c r="L66" i="4"/>
  <c r="R111" i="4"/>
  <c r="L128" i="4"/>
  <c r="L74" i="4"/>
  <c r="L90" i="4"/>
  <c r="L130" i="4"/>
  <c r="L34" i="4"/>
  <c r="L62" i="4"/>
  <c r="L84" i="4"/>
  <c r="L107" i="4"/>
  <c r="L139" i="4"/>
  <c r="L29" i="4"/>
  <c r="L46" i="4"/>
  <c r="L70" i="4"/>
  <c r="L102" i="4"/>
  <c r="L133" i="4"/>
  <c r="L38" i="4"/>
  <c r="L32" i="4"/>
  <c r="L16" i="4"/>
  <c r="M16" i="4" s="1"/>
  <c r="L145" i="4"/>
  <c r="L116" i="4"/>
  <c r="L96" i="4"/>
  <c r="L72" i="4"/>
  <c r="L56" i="4"/>
  <c r="R54" i="4"/>
  <c r="L37" i="4"/>
  <c r="S131" i="4"/>
  <c r="S63" i="4"/>
  <c r="L11" i="9"/>
  <c r="M11" i="9" s="1"/>
  <c r="L12" i="4"/>
  <c r="L47" i="4"/>
  <c r="L17" i="4"/>
  <c r="L99" i="4"/>
  <c r="L42" i="4"/>
  <c r="R61" i="4"/>
  <c r="L132" i="4"/>
  <c r="L9" i="4"/>
  <c r="M9" i="4" s="1"/>
  <c r="R67" i="4"/>
  <c r="L52" i="4"/>
  <c r="L123" i="4"/>
  <c r="L43" i="4"/>
  <c r="L97" i="4"/>
  <c r="L127" i="4"/>
  <c r="L48" i="4"/>
  <c r="L153" i="4"/>
  <c r="L121" i="4"/>
  <c r="L73" i="4"/>
  <c r="L71" i="4"/>
  <c r="L55" i="4"/>
  <c r="L53" i="4"/>
  <c r="L15" i="9"/>
  <c r="M15" i="9" s="1"/>
  <c r="L87" i="4"/>
  <c r="L58" i="4"/>
  <c r="L26" i="4"/>
  <c r="L59" i="4"/>
  <c r="L45" i="4"/>
  <c r="L69" i="4"/>
  <c r="L124" i="4"/>
  <c r="L41" i="4"/>
  <c r="L47" i="9"/>
  <c r="M47" i="9" s="1"/>
  <c r="L36" i="9"/>
  <c r="M36" i="9" s="1"/>
  <c r="L51" i="9"/>
  <c r="M51" i="9" s="1"/>
  <c r="L37" i="9"/>
  <c r="M37" i="9" s="1"/>
  <c r="L49" i="9"/>
  <c r="M49" i="9" s="1"/>
  <c r="L45" i="9"/>
  <c r="M45" i="9" s="1"/>
  <c r="L32" i="9"/>
  <c r="M32" i="9" s="1"/>
  <c r="L9" i="9"/>
  <c r="M9" i="9" s="1"/>
  <c r="L13" i="9"/>
  <c r="M13" i="9" s="1"/>
  <c r="P6" i="9"/>
  <c r="L26" i="9"/>
  <c r="M26" i="9" s="1"/>
  <c r="L46" i="9"/>
  <c r="M46" i="9" s="1"/>
  <c r="L41" i="9"/>
  <c r="M41" i="9" s="1"/>
  <c r="L50" i="9"/>
  <c r="M50" i="9" s="1"/>
  <c r="L42" i="9"/>
  <c r="M42" i="9" s="1"/>
  <c r="R7" i="4"/>
  <c r="W4" i="4" s="1"/>
  <c r="Y6" i="9"/>
  <c r="AD5" i="9" s="1"/>
  <c r="P5" i="9"/>
  <c r="L6" i="4"/>
  <c r="M6" i="4" s="1"/>
  <c r="L11" i="4"/>
  <c r="L8" i="4"/>
  <c r="M8" i="4" s="1"/>
  <c r="L18" i="4"/>
  <c r="L14" i="4"/>
  <c r="L137" i="4"/>
  <c r="L106" i="4"/>
  <c r="L104" i="4"/>
  <c r="L51" i="4"/>
  <c r="L24" i="4"/>
  <c r="L44" i="4"/>
  <c r="L152" i="4"/>
  <c r="L151" i="4"/>
  <c r="L118" i="4"/>
  <c r="L105" i="4"/>
  <c r="L92" i="4"/>
  <c r="L79" i="4"/>
  <c r="L36" i="4"/>
  <c r="L20" i="4"/>
  <c r="L19" i="4"/>
  <c r="L148" i="4"/>
  <c r="L28" i="4"/>
  <c r="L5" i="4"/>
  <c r="M5" i="4" s="1"/>
  <c r="S6" i="9"/>
  <c r="S4" i="9"/>
  <c r="AC4" i="9"/>
  <c r="AD4" i="9"/>
  <c r="AC6" i="9"/>
  <c r="D14" i="11" s="1"/>
  <c r="W5" i="4"/>
  <c r="C11" i="11" s="1"/>
  <c r="AB6" i="9"/>
  <c r="C14" i="11" s="1"/>
  <c r="X5" i="4"/>
  <c r="D11" i="11" s="1"/>
  <c r="Y5" i="4"/>
  <c r="E11" i="11" s="1"/>
  <c r="Y4" i="4"/>
  <c r="X4" i="4"/>
  <c r="AD6" i="9"/>
  <c r="E13" i="11" s="1"/>
  <c r="P4" i="9"/>
  <c r="O5" i="9"/>
  <c r="Q5" i="9"/>
  <c r="D10" i="11" l="1"/>
  <c r="AB4" i="9"/>
  <c r="AB5" i="9"/>
  <c r="C13" i="11" s="1"/>
  <c r="B13" i="11"/>
  <c r="D13" i="11"/>
  <c r="M5" i="9"/>
  <c r="D12" i="11"/>
  <c r="B12" i="11"/>
  <c r="C10" i="11"/>
  <c r="B10" i="11"/>
  <c r="B21" i="11"/>
  <c r="D21" i="11" s="1"/>
  <c r="B24" i="11" s="1"/>
  <c r="B26" i="11" s="1"/>
  <c r="B14" i="11"/>
  <c r="B11" i="11"/>
  <c r="E10" i="11"/>
  <c r="E14" i="11"/>
  <c r="E12" i="11"/>
  <c r="C12" i="11" l="1"/>
  <c r="C15" i="11" s="1"/>
  <c r="D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<sst xmlns="http://schemas.openxmlformats.org/spreadsheetml/2006/main" count="260" uniqueCount="128">
  <si>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</si>
  <si>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</si>
  <si>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</si>
  <si>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</si>
  <si>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</si>
  <si>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</si>
  <si>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</si>
  <si>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</si>
  <si>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</si>
  <si>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</si>
  <si>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</si>
  <si>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</si>
  <si>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</si>
  <si>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</si>
  <si>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</si>
  <si>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</si>
  <si>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</si>
  <si>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</si>
  <si>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</si>
  <si>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</si>
  <si>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</si>
  <si>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</si>
  <si>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</si>
  <si>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</si>
  <si>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</si>
  <si>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</si>
  <si>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</si>
  <si>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</si>
  <si>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</si>
  <si>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</si>
  <si>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</si>
  <si>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</si>
  <si>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</si>
  <si>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</si>
  <si>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</si>
  <si>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</si>
  <si>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</si>
  <si>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</si>
  <si>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</si>
  <si>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</si>
  <si>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</si>
  <si>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</si>
  <si>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</si>
  <si>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</si>
  <si>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</si>
  <si>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</si>
  <si>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</si>
  <si>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</si>
  <si>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</si>
  <si>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</si>
  <si>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</si>
  <si>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</si>
  <si>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</si>
  <si>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</si>
  <si>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</si>
  <si>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</si>
  <si>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</si>
  <si>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</si>
  <si>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</si>
  <si>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</si>
  <si>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</si>
  <si>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</si>
  <si>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</si>
  <si>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</si>
  <si>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</si>
  <si>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</si>
  <si>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</si>
  <si>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</si>
  <si>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</si>
  <si>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</si>
  <si>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</si>
  <si>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</si>
  <si>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</si>
  <si>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</si>
  <si>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</si>
  <si>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</si>
  <si>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</si>
  <si>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</si>
  <si>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</si>
  <si>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</si>
  <si>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</si>
  <si>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</si>
  <si>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</si>
  <si>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</si>
  <si>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</si>
  <si>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</si>
  <si>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</si>
  <si>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</si>
  <si>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</si>
  <si>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</si>
  <si>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</si>
  <si>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</si>
  <si>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</si>
  <si>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</si>
  <si>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</si>
  <si>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</si>
  <si>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</si>
  <si>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</si>
  <si>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</si>
  <si>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</si>
  <si>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</si>
  <si>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</si>
  <si>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</si>
  <si>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</si>
  <si>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</si>
  <si>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</si>
  <si>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</si>
  <si>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</si>
  <si>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</si>
  <si>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</si>
  <si>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</si>
  <si>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Produto Sistema Tributário - ECF - Instalador e Atualizador de Versão do Agente Digital Fiscal Versão (1.0)</t>
  </si>
  <si>
    <t>ECFUC0911 - Instalador do Agente Digital Fiscal</t>
  </si>
  <si>
    <t>ECFUC0902 - Atualizar versão do Agente Digital no equipamento do contribuinte</t>
  </si>
  <si>
    <t>Ambiente Windows</t>
  </si>
  <si>
    <t>Ambiente Linux</t>
  </si>
  <si>
    <t>Estabelecer o tamanho funcional do Pacote Produto Sistema Tributário - ECF - Instalador e Atualizador de Versão do Agente Digital Fiscal. O escopo da contagem são as funcionalidades descritas nos Casos de Uso do Pacote.</t>
  </si>
  <si>
    <t>Agente Digital</t>
  </si>
  <si>
    <t xml:space="preserve">CNPJ da empresa desenvolvedora do PAF-ECF,
CPF do técnico instalador da empresa acima,
Número Inscrição Estadual Estabelecimento, 
Número sequencial do equipamento ECF no estabelecimento,
Quantidade de equipamentos ECF neste estabelecimento,
Usa Internet, Endereço Proxy, Login Proxy, Senha Proxy, Porta Proxy,
Pasta PAF ECF, 
Pasta Requisito XXVI,
Pasta Requisito XI, Nome Arquivo Requisito XI
Pasta Instala ADF;
Pasta Arquivos Comprimidos;
Número máximo de arquivos remetidos por sessão (10);
Tempo dormindo (3600 segs);
Tempo de espera inicial após o boot  (900 segs); 
</t>
  </si>
  <si>
    <t>IE</t>
  </si>
  <si>
    <t>IE, Razão Social</t>
  </si>
  <si>
    <t>Instalar Agente Digital - Linux</t>
  </si>
  <si>
    <t>Agente Digital, Inscrição Estadual</t>
  </si>
  <si>
    <t>CNPJ da empresa desenvolvedora do PAF-ECF,
CPF do técnico instalador da empresa acima,
Número Inscrição Estadual Estabelecimento, 
Número sequencial do equipamento ECF no estabelecimento,
Quantidade de equipamentos ECF neste estabelecimento,
Usa Internet, 
Endereço Proxy, 
Login Proxy, 
Senha Proxy, 
Porta Proxy,
Pasta PAF ECF, 
Pasta Requisito XXVI,
Pasta Requisito XI, Nome Arquivo Requisito XI
Pasta Instala ADF;
Pasta Arquivos Comprimidos;
Número máximo de arquivos remetidos por sessão (10);
Tempo dormindo (3600 segs);
Tempo de espera inicial após o boot  (900 segs); 
Ação
Mensagem</t>
  </si>
  <si>
    <t>Agnte Digital</t>
  </si>
  <si>
    <t>nome da versão
pasta versão baixada
pasta destino
arquivo Agente Digital
ação 
mensagem</t>
  </si>
  <si>
    <t>Ataulizar Versão do Agente Digital</t>
  </si>
  <si>
    <t>O ALI Agente Digital já contado no ECFCU0901 não foi contado em duplicidade.
Considerado que são dois aplicativos independentes, sendo um para o ambiente Windows e outro para o ambiente Linux.
Considerado que não estão na mesma fronteira de aplicação do 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</si>
</sst>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7"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rgb="FF000000"/>
      <name val="Arial"/>
      <family val="2"/>
    </font>
    <font>
      <sz val="10"/>
      <color theme="3"/>
      <name val="Arial"/>
      <family val="2"/>
    </font>
    <font>
      <b/>
      <sz val="10"/>
      <color theme="3" tint="-0.499984740745262"/>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1">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0" fillId="0" borderId="1" xfId="0" quotePrefix="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4" fillId="0" borderId="1" xfId="0" applyFont="1" applyBorder="1" applyAlignment="1"/>
    <xf numFmtId="0" fontId="14" fillId="0" borderId="1" xfId="0" applyFont="1" applyBorder="1" applyAlignment="1">
      <alignment horizontal="left" wrapText="1"/>
    </xf>
    <xf numFmtId="0" fontId="14"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1" xfId="0" applyFont="1" applyFill="1" applyBorder="1"/>
    <xf numFmtId="0" fontId="5" fillId="0" borderId="1" xfId="0" applyFont="1" applyFill="1" applyBorder="1" applyAlignment="1">
      <alignment horizontal="center"/>
    </xf>
    <xf numFmtId="0" fontId="5" fillId="0" borderId="1" xfId="0" applyFont="1" applyFill="1" applyBorder="1" applyAlignment="1">
      <alignment horizontal="center" wrapText="1"/>
    </xf>
    <xf numFmtId="0" fontId="0" fillId="0" borderId="1" xfId="0" applyBorder="1" applyAlignment="1">
      <alignment vertical="top"/>
    </xf>
    <xf numFmtId="0" fontId="15" fillId="0" borderId="0" xfId="0" applyFont="1"/>
    <xf numFmtId="0" fontId="16" fillId="0" borderId="1" xfId="0" applyFont="1" applyBorder="1" applyAlignment="1"/>
    <xf numFmtId="0" fontId="5" fillId="0" borderId="1" xfId="0" applyFont="1" applyBorder="1" applyAlignment="1">
      <alignment horizont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top" wrapText="1" readingOrder="1"/>
    </xf>
    <xf numFmtId="0" fontId="5" fillId="0" borderId="8" xfId="0" applyFont="1" applyBorder="1" applyAlignment="1">
      <alignment horizontal="left" vertical="top" wrapText="1" readingOrder="1"/>
    </xf>
    <xf numFmtId="0" fontId="5" fillId="0" borderId="9" xfId="0" applyFont="1" applyBorder="1" applyAlignment="1">
      <alignment horizontal="left" vertical="top"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146862</xdr:colOff>
      <xdr:row>0</xdr:row>
      <xdr:rowOff>57150</xdr:rowOff>
    </xdr:from>
    <xdr:to>
      <xdr:col>0</xdr:col>
      <xdr:colOff>880287</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862"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34"/>
  <sheetViews>
    <sheetView showGridLines="0" tabSelected="1" zoomScaleNormal="100" workbookViewId="0">
      <pane ySplit="1" topLeftCell="A2" activePane="bottomLeft" state="frozen"/>
      <selection pane="bottomLeft" activeCell="A32" sqref="A32:D32"/>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1" t="s">
        <v>72</v>
      </c>
      <c r="C1" s="111"/>
      <c r="D1" s="112"/>
    </row>
    <row r="2" spans="1:4" ht="15.95" customHeight="1" x14ac:dyDescent="0.2">
      <c r="A2" s="37" t="s">
        <v>62</v>
      </c>
      <c r="B2" s="134">
        <v>122</v>
      </c>
      <c r="C2" s="135"/>
      <c r="D2" s="136"/>
    </row>
    <row r="3" spans="1:4" ht="15.95" customHeight="1" x14ac:dyDescent="0.2">
      <c r="A3" s="37" t="s">
        <v>87</v>
      </c>
      <c r="B3" s="137" t="s">
        <v>110</v>
      </c>
      <c r="C3" s="135"/>
      <c r="D3" s="136"/>
    </row>
    <row r="4" spans="1:4" ht="15.95" customHeight="1" x14ac:dyDescent="0.2">
      <c r="A4" s="37" t="s">
        <v>61</v>
      </c>
      <c r="B4" s="113" t="s">
        <v>111</v>
      </c>
      <c r="C4" s="114"/>
      <c r="D4" s="115"/>
    </row>
    <row r="5" spans="1:4" ht="15.95" customHeight="1" x14ac:dyDescent="0.2">
      <c r="A5" s="40" t="s">
        <v>71</v>
      </c>
      <c r="B5" s="57">
        <v>4813</v>
      </c>
      <c r="C5" s="43" t="s">
        <v>91</v>
      </c>
      <c r="D5" s="58">
        <v>20160919</v>
      </c>
    </row>
    <row r="6" spans="1:4" ht="15.95" customHeight="1" x14ac:dyDescent="0.2">
      <c r="A6" s="40" t="s">
        <v>63</v>
      </c>
      <c r="B6" s="81" t="s">
        <v>65</v>
      </c>
      <c r="C6" s="42" t="s">
        <v>67</v>
      </c>
      <c r="D6" s="44" t="s">
        <v>59</v>
      </c>
    </row>
    <row r="7" spans="1:4" ht="15.95" customHeight="1" x14ac:dyDescent="0.2">
      <c r="A7" s="40" t="s">
        <v>70</v>
      </c>
      <c r="B7" s="104" t="s">
        <v>74</v>
      </c>
      <c r="C7" s="42" t="s">
        <v>96</v>
      </c>
      <c r="D7" s="44" t="s">
        <v>99</v>
      </c>
    </row>
    <row r="8" spans="1:4" ht="15.95" customHeight="1" x14ac:dyDescent="0.2">
      <c r="A8" s="98"/>
      <c r="B8" s="99"/>
      <c r="C8" s="100"/>
      <c r="D8" s="101"/>
    </row>
    <row r="9" spans="1:4" ht="24" customHeight="1" x14ac:dyDescent="0.2">
      <c r="A9" s="116" t="s">
        <v>89</v>
      </c>
      <c r="B9" s="117"/>
      <c r="C9" s="117"/>
      <c r="D9" s="118"/>
    </row>
    <row r="10" spans="1:4" ht="61.5" customHeight="1" x14ac:dyDescent="0.2">
      <c r="A10" s="131" t="s">
        <v>116</v>
      </c>
      <c r="B10" s="132"/>
      <c r="C10" s="132"/>
      <c r="D10" s="133"/>
    </row>
    <row r="11" spans="1:4" ht="22.5" customHeight="1" x14ac:dyDescent="0.2">
      <c r="A11" s="122" t="s">
        <v>104</v>
      </c>
      <c r="B11" s="123"/>
      <c r="C11" s="123"/>
      <c r="D11" s="124"/>
    </row>
    <row r="12" spans="1:4" ht="20.25" customHeight="1" x14ac:dyDescent="0.2">
      <c r="A12" s="90" t="s">
        <v>105</v>
      </c>
      <c r="B12" s="90" t="s">
        <v>106</v>
      </c>
      <c r="C12" s="91" t="s">
        <v>56</v>
      </c>
      <c r="D12" s="90" t="s">
        <v>107</v>
      </c>
    </row>
    <row r="13" spans="1:4" ht="12.75" customHeight="1" x14ac:dyDescent="0.2">
      <c r="A13" s="104" t="s">
        <v>112</v>
      </c>
      <c r="B13" s="92"/>
      <c r="C13" s="93"/>
      <c r="D13" s="94"/>
    </row>
    <row r="14" spans="1:4" x14ac:dyDescent="0.2">
      <c r="A14" s="104" t="s">
        <v>113</v>
      </c>
      <c r="B14" s="92"/>
      <c r="C14" s="93"/>
      <c r="D14" s="94"/>
    </row>
    <row r="15" spans="1:4" x14ac:dyDescent="0.2">
      <c r="A15" s="92"/>
      <c r="B15" s="92"/>
      <c r="C15" s="93"/>
      <c r="D15" s="94"/>
    </row>
    <row r="16" spans="1:4" x14ac:dyDescent="0.2">
      <c r="A16" s="92"/>
      <c r="B16" s="92"/>
      <c r="C16" s="93"/>
      <c r="D16" s="94"/>
    </row>
    <row r="17" spans="1:4" ht="12.75" customHeight="1" x14ac:dyDescent="0.2">
      <c r="A17" s="92"/>
      <c r="B17" s="92"/>
      <c r="C17" s="93"/>
      <c r="D17" s="94"/>
    </row>
    <row r="18" spans="1:4" x14ac:dyDescent="0.2">
      <c r="A18" s="92"/>
      <c r="B18" s="92"/>
      <c r="C18" s="93"/>
      <c r="D18" s="94"/>
    </row>
    <row r="19" spans="1:4" x14ac:dyDescent="0.2">
      <c r="A19" s="92"/>
      <c r="B19" s="92"/>
      <c r="C19" s="93"/>
      <c r="D19" s="94"/>
    </row>
    <row r="20" spans="1:4" ht="12.75" customHeight="1" x14ac:dyDescent="0.2">
      <c r="A20" s="92"/>
      <c r="B20" s="92"/>
      <c r="C20" s="93"/>
      <c r="D20" s="94"/>
    </row>
    <row r="21" spans="1:4" x14ac:dyDescent="0.2">
      <c r="A21" s="92"/>
      <c r="B21" s="92"/>
      <c r="C21" s="93"/>
      <c r="D21" s="94"/>
    </row>
    <row r="22" spans="1:4" x14ac:dyDescent="0.2">
      <c r="A22" s="92"/>
      <c r="B22" s="92"/>
      <c r="C22" s="93"/>
      <c r="D22" s="94"/>
    </row>
    <row r="23" spans="1:4" ht="12.75" customHeight="1" x14ac:dyDescent="0.2">
      <c r="A23" s="92"/>
      <c r="B23" s="92"/>
      <c r="C23" s="93"/>
      <c r="D23" s="94"/>
    </row>
    <row r="24" spans="1:4" x14ac:dyDescent="0.2">
      <c r="A24" s="92"/>
      <c r="B24" s="92"/>
      <c r="C24" s="93"/>
      <c r="D24" s="94"/>
    </row>
    <row r="25" spans="1:4" x14ac:dyDescent="0.2">
      <c r="A25" s="92"/>
      <c r="B25" s="92"/>
      <c r="C25" s="93"/>
      <c r="D25" s="94"/>
    </row>
    <row r="26" spans="1:4" ht="12.75" customHeight="1" x14ac:dyDescent="0.2">
      <c r="A26" s="92"/>
      <c r="B26" s="92"/>
      <c r="C26" s="93"/>
      <c r="D26" s="94"/>
    </row>
    <row r="27" spans="1:4" ht="12.75" customHeight="1" x14ac:dyDescent="0.2">
      <c r="A27" s="92"/>
      <c r="B27" s="95"/>
      <c r="C27" s="93"/>
      <c r="D27" s="95"/>
    </row>
    <row r="28" spans="1:4" ht="12.75" customHeight="1" x14ac:dyDescent="0.2">
      <c r="A28" s="92"/>
      <c r="B28" s="95"/>
      <c r="C28" s="96"/>
      <c r="D28" s="97"/>
    </row>
    <row r="29" spans="1:4" x14ac:dyDescent="0.2">
      <c r="A29" s="125" t="s">
        <v>108</v>
      </c>
      <c r="B29" s="126"/>
      <c r="C29" s="126"/>
      <c r="D29" s="127"/>
    </row>
    <row r="30" spans="1:4" ht="59.25" customHeight="1" x14ac:dyDescent="0.2">
      <c r="A30" s="128"/>
      <c r="B30" s="129"/>
      <c r="C30" s="129"/>
      <c r="D30" s="130"/>
    </row>
    <row r="31" spans="1:4" ht="27" customHeight="1" x14ac:dyDescent="0.2">
      <c r="A31" s="116" t="s">
        <v>92</v>
      </c>
      <c r="B31" s="117"/>
      <c r="C31" s="117"/>
      <c r="D31" s="118"/>
    </row>
    <row r="32" spans="1:4" ht="143.25" customHeight="1" x14ac:dyDescent="0.2">
      <c r="A32" s="119" t="s">
        <v>127</v>
      </c>
      <c r="B32" s="120"/>
      <c r="C32" s="120"/>
      <c r="D32" s="121"/>
    </row>
    <row r="33" spans="1:4" ht="15.95" customHeight="1" x14ac:dyDescent="0.2">
      <c r="A33" s="38" t="s">
        <v>88</v>
      </c>
      <c r="B33" s="75" t="s">
        <v>109</v>
      </c>
      <c r="C33" s="39" t="s">
        <v>90</v>
      </c>
      <c r="D33" s="87">
        <v>42632</v>
      </c>
    </row>
    <row r="34" spans="1:4" x14ac:dyDescent="0.2">
      <c r="A34" s="108"/>
    </row>
  </sheetData>
  <mergeCells count="11">
    <mergeCell ref="B1:D1"/>
    <mergeCell ref="B4:D4"/>
    <mergeCell ref="A9:D9"/>
    <mergeCell ref="A32:D32"/>
    <mergeCell ref="A11:D11"/>
    <mergeCell ref="A29:D29"/>
    <mergeCell ref="A30:D30"/>
    <mergeCell ref="A10:D10"/>
    <mergeCell ref="A31:D31"/>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A18" sqref="A17:A18"/>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38" t="s">
        <v>85</v>
      </c>
      <c r="C1" s="138"/>
      <c r="D1" s="138"/>
      <c r="E1" s="138"/>
    </row>
    <row r="2" spans="1:6" ht="15.95" customHeight="1" x14ac:dyDescent="0.2">
      <c r="A2" s="37" t="s">
        <v>87</v>
      </c>
      <c r="B2" s="137" t="str">
        <f>Identificação!B3</f>
        <v>SEFAZ Tocantins</v>
      </c>
      <c r="C2" s="135"/>
      <c r="D2" s="135"/>
      <c r="E2" s="136"/>
    </row>
    <row r="3" spans="1:6" ht="15.95" customHeight="1" x14ac:dyDescent="0.2">
      <c r="A3" s="37" t="s">
        <v>61</v>
      </c>
      <c r="B3" s="113" t="str">
        <f>Identificação!B4</f>
        <v>Produto Sistema Tributário - ECF - Instalador e Atualizador de Versão do Agente Digital Fiscal Versão (1.0)</v>
      </c>
      <c r="C3" s="114"/>
      <c r="D3" s="114"/>
      <c r="E3" s="115"/>
    </row>
    <row r="4" spans="1:6" ht="15.95" customHeight="1" x14ac:dyDescent="0.2">
      <c r="A4" s="40" t="s">
        <v>71</v>
      </c>
      <c r="B4" s="57">
        <f>Identificação!B5</f>
        <v>4813</v>
      </c>
      <c r="C4" s="56" t="s">
        <v>91</v>
      </c>
      <c r="D4" s="149">
        <f>Identificação!D5</f>
        <v>20160919</v>
      </c>
      <c r="E4" s="149"/>
    </row>
    <row r="5" spans="1:6" ht="15.95" customHeight="1" x14ac:dyDescent="0.2">
      <c r="A5" s="40" t="s">
        <v>63</v>
      </c>
      <c r="B5" s="41" t="str">
        <f>Identificação!B6</f>
        <v>Contagem de Pontos de Função</v>
      </c>
      <c r="C5" s="55" t="s">
        <v>67</v>
      </c>
      <c r="D5" s="150" t="str">
        <f>Identificação!D6</f>
        <v>Projeto de Desenvolvimento</v>
      </c>
      <c r="E5" s="150"/>
    </row>
    <row r="6" spans="1:6" ht="15.95" customHeight="1" x14ac:dyDescent="0.2">
      <c r="A6" s="40" t="s">
        <v>70</v>
      </c>
      <c r="B6" s="45" t="str">
        <f>Identificação!B7</f>
        <v>Contagem Detalhada</v>
      </c>
      <c r="C6" s="55" t="s">
        <v>96</v>
      </c>
      <c r="D6" s="150" t="str">
        <f>Identificação!D7</f>
        <v>IFPUG v.4.3</v>
      </c>
      <c r="E6" s="150"/>
    </row>
    <row r="7" spans="1:6" ht="15.95" customHeight="1" x14ac:dyDescent="0.2">
      <c r="A7" s="59"/>
      <c r="B7" s="59"/>
      <c r="C7" s="59"/>
      <c r="D7" s="59"/>
      <c r="E7" s="59"/>
    </row>
    <row r="8" spans="1:6" ht="27" customHeight="1" x14ac:dyDescent="0.2">
      <c r="A8" s="139" t="s">
        <v>93</v>
      </c>
      <c r="B8" s="140"/>
      <c r="C8" s="140"/>
      <c r="D8" s="140"/>
      <c r="E8" s="141"/>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Dados'!D4:D153,ALI,'Funções de Dados'!L4:L153)</f>
        <v>14</v>
      </c>
      <c r="C10" s="34">
        <f ca="1">SUMIF('Funções de Dados'!$D$4:$D$153,"ALI",'Funções de Dados'!W4)</f>
        <v>2</v>
      </c>
      <c r="D10" s="34">
        <f ca="1">SUMIF('Funções de Dados'!$D$4:$D$153,"ALI",'Funções de Dados'!X4)</f>
        <v>0</v>
      </c>
      <c r="E10" s="34">
        <f ca="1">SUMIF('Funções de Dados'!$D$4:$D$153,"ALI",'Funções de Dados'!Y4)</f>
        <v>0</v>
      </c>
      <c r="F10" s="24"/>
    </row>
    <row r="11" spans="1:6" ht="15" customHeight="1" x14ac:dyDescent="0.2">
      <c r="A11" s="34" t="s">
        <v>44</v>
      </c>
      <c r="B11" s="34">
        <f>SUMIF('Funções de Dados'!D4:D153,AIE,'Funções de Dados'!L4:L153)</f>
        <v>10</v>
      </c>
      <c r="C11" s="34">
        <f ca="1">SUMIF('Funções de Dados'!$D$4:$D$153,"AIE",'Funções de Dados'!W5)</f>
        <v>0</v>
      </c>
      <c r="D11" s="34">
        <f ca="1">SUMIF('Funções de Dados'!$D$4:$D$153,"AIE",'Funções de Dados'!X5)</f>
        <v>0</v>
      </c>
      <c r="E11" s="34">
        <f ca="1">SUMIF('Funções de Dados'!$D$4:$D$153,"AIE",'Funções de Dados'!Y5)</f>
        <v>0</v>
      </c>
      <c r="F11" s="24"/>
    </row>
    <row r="12" spans="1:6" ht="15" customHeight="1" x14ac:dyDescent="0.2">
      <c r="A12" s="34" t="s">
        <v>39</v>
      </c>
      <c r="B12" s="34">
        <f>SUMIF('Funções de Transações'!D4:D948,EE,'Funções de Transações'!L4:L948)</f>
        <v>12</v>
      </c>
      <c r="C12" s="34">
        <f ca="1">SUMIF('Funções de Transações'!$D$4:$D$925,"EE",'Funções de Transações'!AB4)</f>
        <v>2</v>
      </c>
      <c r="D12" s="34">
        <f ca="1">SUMIF('Funções de Transações'!$D$4:$D$925,"EE",'Funções de Transações'!AC4)</f>
        <v>0</v>
      </c>
      <c r="E12" s="34">
        <f ca="1">SUMIF('Funções de Transações'!$D$4:$D$925,"EE",'Funções de Transações'!AD4)</f>
        <v>0</v>
      </c>
      <c r="F12" s="24"/>
    </row>
    <row r="13" spans="1:6" ht="15" customHeight="1" x14ac:dyDescent="0.2">
      <c r="A13" s="34" t="s">
        <v>41</v>
      </c>
      <c r="B13" s="34">
        <f>SUMIF('Funções de Transações'!D4:D948,SE,'Funções de Transações'!L4:L948)</f>
        <v>8</v>
      </c>
      <c r="C13" s="34">
        <f ca="1">SUMIF('Funções de Transações'!$D$4:$D$925,"SE",'Funções de Transações'!AB5)</f>
        <v>0</v>
      </c>
      <c r="D13" s="34">
        <f ca="1">SUMIF('Funções de Transações'!$D$4:$D$925,"SE",'Funções de Transações'!AC5)</f>
        <v>0</v>
      </c>
      <c r="E13" s="34">
        <f ca="1">SUMIF('Funções de Transações'!$D$4:$D$925,"SE",'Funções de Transações'!AD5)</f>
        <v>0</v>
      </c>
      <c r="F13" s="24"/>
    </row>
    <row r="14" spans="1:6" ht="15" customHeight="1" x14ac:dyDescent="0.2">
      <c r="A14" s="34" t="s">
        <v>40</v>
      </c>
      <c r="B14" s="34">
        <f>SUMIF('Funções de Transações'!D4:D948,CE,'Funções de Transações'!L4:L948)</f>
        <v>0</v>
      </c>
      <c r="C14" s="34">
        <f ca="1">SUMIF('Funções de Transações'!$D$4:$D$925,"CE",'Funções de Transações'!AB6)</f>
        <v>0</v>
      </c>
      <c r="D14" s="34">
        <f ca="1">SUMIF('Funções de Transações'!$D$4:$D$925,"CE",'Funções de Transações'!AC6)</f>
        <v>0</v>
      </c>
      <c r="E14" s="34">
        <f ca="1">SUMIF('Funções de Transações'!$D$4:$D$925,"CE",'Funções de Transações'!AD6)</f>
        <v>0</v>
      </c>
      <c r="F14" s="24"/>
    </row>
    <row r="15" spans="1:6" ht="15" customHeight="1" x14ac:dyDescent="0.2">
      <c r="A15" s="51" t="s">
        <v>36</v>
      </c>
      <c r="B15" s="51">
        <f>SUM(B10:B14)</f>
        <v>44</v>
      </c>
      <c r="C15" s="51">
        <f ca="1">SUM(C10:C14)</f>
        <v>4</v>
      </c>
      <c r="D15" s="51">
        <f ca="1">SUM(D10:D14)</f>
        <v>0</v>
      </c>
      <c r="E15" s="51">
        <f ca="1">SUM(E10:E14)</f>
        <v>0</v>
      </c>
      <c r="F15" s="24"/>
    </row>
    <row r="16" spans="1:6" ht="15" customHeight="1" x14ac:dyDescent="0.2">
      <c r="A16" s="48"/>
      <c r="B16" s="49"/>
      <c r="C16" s="49"/>
      <c r="D16" s="49"/>
      <c r="E16" s="50"/>
      <c r="F16" s="24"/>
    </row>
    <row r="17" spans="1:6" ht="15" customHeight="1" x14ac:dyDescent="0.2">
      <c r="A17" s="52" t="s">
        <v>101</v>
      </c>
      <c r="B17" s="70">
        <f>B15</f>
        <v>44</v>
      </c>
      <c r="C17" s="35"/>
      <c r="D17" s="35"/>
      <c r="E17" s="47"/>
      <c r="F17" s="24"/>
    </row>
    <row r="18" spans="1:6" ht="20.25" customHeight="1" x14ac:dyDescent="0.2">
      <c r="A18" s="52"/>
      <c r="B18" s="35"/>
      <c r="C18" s="35"/>
      <c r="D18" s="35"/>
      <c r="E18" s="47"/>
      <c r="F18" s="24"/>
    </row>
    <row r="19" spans="1:6" ht="27" customHeight="1" x14ac:dyDescent="0.2">
      <c r="A19" s="139" t="s">
        <v>95</v>
      </c>
      <c r="B19" s="140"/>
      <c r="C19" s="140"/>
      <c r="D19" s="140"/>
      <c r="E19" s="141"/>
      <c r="F19" s="24"/>
    </row>
    <row r="20" spans="1:6" ht="25.5" customHeight="1" x14ac:dyDescent="0.2">
      <c r="A20" s="63" t="s">
        <v>94</v>
      </c>
      <c r="B20" s="63" t="s">
        <v>103</v>
      </c>
      <c r="C20" s="62" t="s">
        <v>78</v>
      </c>
      <c r="D20" s="145" t="s">
        <v>84</v>
      </c>
      <c r="E20" s="145"/>
      <c r="F20" s="24"/>
    </row>
    <row r="21" spans="1:6" ht="15" customHeight="1" x14ac:dyDescent="0.2">
      <c r="A21" s="36" t="s">
        <v>80</v>
      </c>
      <c r="B21" s="36">
        <f>SUMIF('Funções de Dados'!$C$4:$C$153,"I", 'Funções de Dados'!$L$4:$L$153) + SUMIF('Funções de Transações'!$C$4:$C$948,"I",'Funções de Transações'!$L$4:$L$948)</f>
        <v>44</v>
      </c>
      <c r="C21" s="36">
        <v>1</v>
      </c>
      <c r="D21" s="144">
        <f>C21*B21</f>
        <v>44</v>
      </c>
      <c r="E21" s="144"/>
      <c r="F21" s="24"/>
    </row>
    <row r="22" spans="1:6" ht="15" customHeight="1" x14ac:dyDescent="0.2">
      <c r="A22" s="36" t="s">
        <v>81</v>
      </c>
      <c r="B22" s="36">
        <f>SUMIF('Funções de Dados'!$C$4:$C$153,"A", 'Funções de Dados'!$L$4:$L$153)+SUMIF('Funções de Transações'!$C$4:$C$948,"A",'Funções de Transações'!$L$4:$L$948)</f>
        <v>0</v>
      </c>
      <c r="C22" s="36">
        <v>0.5</v>
      </c>
      <c r="D22" s="144">
        <f>C22*B22</f>
        <v>0</v>
      </c>
      <c r="E22" s="144"/>
      <c r="F22" s="24"/>
    </row>
    <row r="23" spans="1:6" ht="15" customHeight="1" x14ac:dyDescent="0.2">
      <c r="A23" s="36" t="s">
        <v>82</v>
      </c>
      <c r="B23" s="36">
        <f>SUMIF('Funções de Dados'!$C$4:$C$153,"E", 'Funções de Dados'!$L$4:$L$153)+SUMIF('Funções de Transações'!$C$4:$C$948,"E",'Funções de Transações'!$L$4:$L$948)</f>
        <v>0</v>
      </c>
      <c r="C23" s="36">
        <v>0.3</v>
      </c>
      <c r="D23" s="144">
        <f>C23*B23</f>
        <v>0</v>
      </c>
      <c r="E23" s="144"/>
      <c r="F23" s="24"/>
    </row>
    <row r="24" spans="1:6" ht="15" customHeight="1" x14ac:dyDescent="0.2">
      <c r="A24" s="53" t="s">
        <v>100</v>
      </c>
      <c r="B24" s="146">
        <f>SUM(D21:E23)</f>
        <v>44</v>
      </c>
      <c r="C24" s="147"/>
      <c r="D24" s="147"/>
      <c r="E24" s="148"/>
      <c r="F24" s="24"/>
    </row>
    <row r="25" spans="1:6" ht="15" customHeight="1" x14ac:dyDescent="0.2">
      <c r="A25" s="64"/>
      <c r="B25" s="65"/>
      <c r="C25" s="66"/>
      <c r="D25" s="65"/>
      <c r="E25" s="67"/>
      <c r="F25" s="24"/>
    </row>
    <row r="26" spans="1:6" s="8" customFormat="1" x14ac:dyDescent="0.2">
      <c r="A26" s="80" t="s">
        <v>102</v>
      </c>
      <c r="B26" s="142">
        <f>B24</f>
        <v>44</v>
      </c>
      <c r="C26" s="142"/>
      <c r="D26" s="142"/>
      <c r="E26" s="143"/>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4"/>
  <sheetViews>
    <sheetView showGridLines="0" zoomScale="86" zoomScaleNormal="86" workbookViewId="0">
      <pane xSplit="2" ySplit="3" topLeftCell="C4" activePane="bottomRight" state="frozen"/>
      <selection pane="topRight" activeCell="B1" sqref="B1"/>
      <selection pane="bottomLeft" activeCell="A4" sqref="A4"/>
      <selection pane="bottomRight" activeCell="A14" sqref="A14:H16"/>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51" t="s">
        <v>76</v>
      </c>
      <c r="B1" s="151"/>
      <c r="C1" s="151"/>
      <c r="D1" s="151"/>
      <c r="E1" s="151"/>
      <c r="F1" s="151"/>
      <c r="G1" s="151"/>
      <c r="H1" s="151"/>
      <c r="I1" s="151"/>
      <c r="J1" s="151"/>
      <c r="K1" s="151"/>
      <c r="L1" s="151"/>
      <c r="M1" s="151"/>
      <c r="N1" s="151"/>
      <c r="O1" s="3"/>
      <c r="P1" s="3"/>
    </row>
    <row r="2" spans="1:25" s="20" customFormat="1" ht="25.5" customHeight="1" x14ac:dyDescent="0.2">
      <c r="A2" s="154" t="s">
        <v>55</v>
      </c>
      <c r="B2" s="154" t="s">
        <v>28</v>
      </c>
      <c r="C2" s="154" t="s">
        <v>2</v>
      </c>
      <c r="D2" s="153" t="s">
        <v>51</v>
      </c>
      <c r="E2" s="154" t="s">
        <v>8</v>
      </c>
      <c r="F2" s="153"/>
      <c r="G2" s="154" t="s">
        <v>7</v>
      </c>
      <c r="H2" s="153"/>
      <c r="I2" s="153" t="s">
        <v>37</v>
      </c>
      <c r="J2" s="153"/>
      <c r="K2" s="153"/>
      <c r="L2" s="154" t="s">
        <v>54</v>
      </c>
      <c r="M2" s="154" t="s">
        <v>58</v>
      </c>
      <c r="N2" s="154" t="s">
        <v>30</v>
      </c>
      <c r="O2" s="12"/>
      <c r="R2" s="152" t="s">
        <v>35</v>
      </c>
      <c r="S2" s="152"/>
      <c r="T2" s="152"/>
    </row>
    <row r="3" spans="1:25" s="20" customFormat="1" ht="18" customHeight="1" x14ac:dyDescent="0.2">
      <c r="A3" s="154"/>
      <c r="B3" s="154"/>
      <c r="C3" s="154"/>
      <c r="D3" s="153"/>
      <c r="E3" s="19" t="s">
        <v>29</v>
      </c>
      <c r="F3" s="19" t="s">
        <v>26</v>
      </c>
      <c r="G3" s="19" t="s">
        <v>29</v>
      </c>
      <c r="H3" s="19" t="s">
        <v>26</v>
      </c>
      <c r="I3" s="18" t="s">
        <v>42</v>
      </c>
      <c r="J3" s="18" t="s">
        <v>43</v>
      </c>
      <c r="K3" s="18" t="s">
        <v>45</v>
      </c>
      <c r="L3" s="154"/>
      <c r="M3" s="154"/>
      <c r="N3" s="154"/>
      <c r="O3" s="12"/>
      <c r="R3" s="26" t="s">
        <v>31</v>
      </c>
      <c r="S3" s="26" t="s">
        <v>34</v>
      </c>
      <c r="T3" s="26" t="s">
        <v>33</v>
      </c>
      <c r="V3" s="17"/>
      <c r="W3" s="26" t="s">
        <v>31</v>
      </c>
      <c r="X3" s="26" t="s">
        <v>34</v>
      </c>
      <c r="Y3" s="26" t="s">
        <v>33</v>
      </c>
    </row>
    <row r="4" spans="1:25" ht="15" customHeight="1" x14ac:dyDescent="0.2">
      <c r="A4" s="92" t="s">
        <v>114</v>
      </c>
      <c r="B4" s="33"/>
      <c r="C4" s="105"/>
      <c r="D4" s="33"/>
      <c r="E4" s="69"/>
      <c r="F4" s="33"/>
      <c r="G4" s="69"/>
      <c r="H4" s="72"/>
      <c r="I4" s="21" t="str">
        <f>IF(D4&lt;&gt;"", IF(D4 ="Codedata", "", IF(OR(AND(E4=1, G4&gt;0, G4&lt;51),AND(E4&gt;1, E4&lt;6, G4&gt;0, G4&lt;20)),"X","")),"")</f>
        <v/>
      </c>
      <c r="J4" s="21" t="str">
        <f>IF(D4&lt;&gt;"", IF(D4 ="Codedata", "", IF(OR(AND(E4=1, G4&gt;50),AND(E4&gt;1, E4&lt;6, G4&gt;19, G4&lt;51),AND(E4&gt;5, G4&gt;0, G4&lt;20)),"X","")),"")</f>
        <v/>
      </c>
      <c r="K4" s="21" t="str">
        <f>IF(D4&lt;&gt;"", IF(D4 ="Codedata", "", IF(OR(AND(E4&gt;1, E4&lt;6, G4&gt;50),AND(E4&gt;5, G4&gt;19)),"X","")),"")</f>
        <v/>
      </c>
      <c r="L4" s="22" t="str">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
      </c>
      <c r="M4" s="22" t="str">
        <f>IF(C4="I",L4*Resumo!$C$21, IF(C4="A",L4*Resumo!$C$22, IF(C4="E",L4*Resumo!$C$23,"")))</f>
        <v/>
      </c>
      <c r="N4" s="92"/>
      <c r="O4" s="8"/>
      <c r="R4" s="20">
        <f>IF(I4="X",1,0)</f>
        <v>0</v>
      </c>
      <c r="S4" s="20">
        <f>IF(J4="X",1,0)</f>
        <v>0</v>
      </c>
      <c r="T4" s="20">
        <f>IF(K4="X",1,0)</f>
        <v>0</v>
      </c>
      <c r="V4" s="27" t="s">
        <v>38</v>
      </c>
      <c r="W4" s="29">
        <f>SUMIF($D$4:$D$284,"ALI",$R$4:$R$284)</f>
        <v>2</v>
      </c>
      <c r="X4" s="29">
        <f>SUMIF($D$4:$D$284,"ALI",$S$4:$S$284)</f>
        <v>0</v>
      </c>
      <c r="Y4" s="29">
        <f>SUMIF($D$4:$D$284,"ALI",$T4:$T$284)</f>
        <v>0</v>
      </c>
    </row>
    <row r="5" spans="1:25" ht="15" customHeight="1" x14ac:dyDescent="0.2">
      <c r="A5" s="104" t="s">
        <v>112</v>
      </c>
      <c r="B5" s="33" t="s">
        <v>117</v>
      </c>
      <c r="C5" s="105" t="s">
        <v>3</v>
      </c>
      <c r="D5" s="33" t="s">
        <v>38</v>
      </c>
      <c r="E5" s="69">
        <v>1</v>
      </c>
      <c r="F5" s="33" t="s">
        <v>117</v>
      </c>
      <c r="G5" s="69">
        <v>18</v>
      </c>
      <c r="H5" s="72" t="s">
        <v>118</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92"/>
      <c r="O5" s="8"/>
      <c r="R5" s="20">
        <f t="shared" ref="R5:R63" si="0">IF(I5="X",1,0)</f>
        <v>1</v>
      </c>
      <c r="S5" s="20">
        <f t="shared" ref="S5:S63" si="1">IF(J5="X",1,0)</f>
        <v>0</v>
      </c>
      <c r="T5" s="20">
        <f t="shared" ref="T5:T63" si="2">IF(K5="X",1,0)</f>
        <v>0</v>
      </c>
      <c r="V5" s="28" t="s">
        <v>44</v>
      </c>
      <c r="W5" s="29">
        <f>SUMIF($D$4:$D$284,"AIE",$R$4:$R$284)</f>
        <v>2</v>
      </c>
      <c r="X5" s="29">
        <f>SUMIF($D$4:$D$284,"AIE",$S$4:$S$284)</f>
        <v>0</v>
      </c>
      <c r="Y5" s="29">
        <f ca="1">SUMIF($D$4:$D$284,"AIE",$T5:$T$284)</f>
        <v>0</v>
      </c>
    </row>
    <row r="6" spans="1:25" ht="15" customHeight="1" x14ac:dyDescent="0.2">
      <c r="A6" s="104" t="s">
        <v>112</v>
      </c>
      <c r="B6" s="33" t="s">
        <v>119</v>
      </c>
      <c r="C6" s="105" t="s">
        <v>3</v>
      </c>
      <c r="D6" s="33" t="s">
        <v>44</v>
      </c>
      <c r="E6" s="89">
        <v>1</v>
      </c>
      <c r="F6" s="33" t="s">
        <v>119</v>
      </c>
      <c r="G6" s="14">
        <v>2</v>
      </c>
      <c r="H6" s="72" t="s">
        <v>120</v>
      </c>
      <c r="I6" s="21" t="str">
        <f t="shared" ref="I6:I63" si="3">IF(D6&lt;&gt;"", IF(D6 ="Codedata", "", IF(OR(AND(E6=1, G6&gt;0, G6&lt;51),AND(E6&gt;1, E6&lt;6, G6&gt;0, G6&lt;20)),"X","")),"")</f>
        <v>X</v>
      </c>
      <c r="J6" s="21" t="str">
        <f t="shared" ref="J6:J63" si="4">IF(D6&lt;&gt;"", IF(D6 ="Codedata", "", IF(OR(AND(E6=1, G6&gt;50),AND(E6&gt;1, E6&lt;6, G6&gt;19, G6&lt;51),AND(E6&gt;5, G6&gt;0, G6&lt;20)),"X","")),"")</f>
        <v/>
      </c>
      <c r="K6" s="21" t="str">
        <f t="shared" ref="K6:K63"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5</v>
      </c>
      <c r="M6" s="22">
        <f>IF(C6="I",L6*Resumo!$C$21, IF(C6="A",L6*Resumo!$C$22, IF(C6="E",L6*Resumo!$C$23,"")))</f>
        <v>5</v>
      </c>
      <c r="N6" s="33"/>
      <c r="O6" s="8"/>
      <c r="R6" s="20">
        <f t="shared" si="0"/>
        <v>1</v>
      </c>
      <c r="S6" s="20">
        <f t="shared" si="1"/>
        <v>0</v>
      </c>
      <c r="T6" s="20">
        <f t="shared" si="2"/>
        <v>0</v>
      </c>
    </row>
    <row r="7" spans="1:25" ht="15" customHeight="1" x14ac:dyDescent="0.2">
      <c r="A7" s="92"/>
      <c r="B7" s="33"/>
      <c r="C7" s="105"/>
      <c r="D7" s="33"/>
      <c r="E7" s="89"/>
      <c r="F7" s="33"/>
      <c r="G7" s="1"/>
      <c r="H7" s="68"/>
      <c r="I7" s="21" t="str">
        <f t="shared" si="3"/>
        <v/>
      </c>
      <c r="J7" s="21" t="str">
        <f t="shared" si="4"/>
        <v/>
      </c>
      <c r="K7" s="21" t="str">
        <f t="shared" si="5"/>
        <v/>
      </c>
      <c r="L7" s="22" t="str">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
      </c>
      <c r="M7" s="22" t="str">
        <f>IF(C7="I",L7*Resumo!$C$21, IF(C7="A",L7*Resumo!$C$22, IF(C7="E",L7*Resumo!$C$23,"")))</f>
        <v/>
      </c>
      <c r="N7" s="33"/>
      <c r="O7" s="8"/>
      <c r="R7" s="20">
        <f t="shared" si="0"/>
        <v>0</v>
      </c>
      <c r="S7" s="20">
        <f t="shared" si="1"/>
        <v>0</v>
      </c>
      <c r="T7" s="20">
        <f t="shared" si="2"/>
        <v>0</v>
      </c>
    </row>
    <row r="8" spans="1:25" ht="15" customHeight="1" x14ac:dyDescent="0.2">
      <c r="A8" s="92" t="s">
        <v>115</v>
      </c>
      <c r="B8" s="33"/>
      <c r="C8" s="105"/>
      <c r="D8" s="33"/>
      <c r="E8" s="89"/>
      <c r="F8" s="33"/>
      <c r="G8" s="1"/>
      <c r="H8" s="68"/>
      <c r="I8" s="21" t="str">
        <f t="shared" si="3"/>
        <v/>
      </c>
      <c r="J8" s="21" t="str">
        <f t="shared" si="4"/>
        <v/>
      </c>
      <c r="K8" s="21" t="str">
        <f t="shared" si="5"/>
        <v/>
      </c>
      <c r="L8" s="22" t="str">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
      </c>
      <c r="M8" s="22" t="str">
        <f>IF(C8="I",L8*Resumo!$C$21, IF(C8="A",L8*Resumo!$C$22, IF(C8="E",L8*Resumo!$C$23,"")))</f>
        <v/>
      </c>
      <c r="N8" s="92"/>
      <c r="O8" s="8"/>
      <c r="R8" s="20">
        <f t="shared" si="0"/>
        <v>0</v>
      </c>
      <c r="S8" s="20">
        <f t="shared" si="1"/>
        <v>0</v>
      </c>
      <c r="T8" s="20">
        <f t="shared" si="2"/>
        <v>0</v>
      </c>
    </row>
    <row r="9" spans="1:25" ht="15" customHeight="1" x14ac:dyDescent="0.2">
      <c r="A9" s="92" t="s">
        <v>112</v>
      </c>
      <c r="B9" s="33" t="s">
        <v>117</v>
      </c>
      <c r="C9" s="110" t="s">
        <v>3</v>
      </c>
      <c r="D9" s="69" t="s">
        <v>38</v>
      </c>
      <c r="E9" s="1">
        <v>1</v>
      </c>
      <c r="F9" s="33" t="s">
        <v>117</v>
      </c>
      <c r="G9" s="1">
        <v>18</v>
      </c>
      <c r="H9" s="68" t="s">
        <v>118</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109"/>
      <c r="O9" s="8"/>
      <c r="R9" s="20">
        <f t="shared" si="0"/>
        <v>1</v>
      </c>
      <c r="S9" s="20">
        <f t="shared" si="1"/>
        <v>0</v>
      </c>
      <c r="T9" s="20">
        <f t="shared" si="2"/>
        <v>0</v>
      </c>
    </row>
    <row r="10" spans="1:25" ht="15" customHeight="1" x14ac:dyDescent="0.2">
      <c r="A10" s="82" t="s">
        <v>112</v>
      </c>
      <c r="B10" s="82" t="s">
        <v>119</v>
      </c>
      <c r="C10" s="105" t="s">
        <v>3</v>
      </c>
      <c r="D10" s="69" t="s">
        <v>44</v>
      </c>
      <c r="E10" s="1">
        <v>1</v>
      </c>
      <c r="F10" s="69" t="s">
        <v>119</v>
      </c>
      <c r="G10" s="1">
        <v>2</v>
      </c>
      <c r="H10" s="69" t="s">
        <v>120</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5</v>
      </c>
      <c r="M10" s="22">
        <f>IF(C10="I",L10*Resumo!$C$21, IF(C10="A",L10*Resumo!$C$22, IF(C10="E",L10*Resumo!$C$23,"")))</f>
        <v>5</v>
      </c>
      <c r="N10" s="107"/>
      <c r="O10" s="8"/>
      <c r="R10" s="20">
        <f t="shared" si="0"/>
        <v>1</v>
      </c>
      <c r="S10" s="20">
        <f t="shared" si="1"/>
        <v>0</v>
      </c>
      <c r="T10" s="20">
        <f t="shared" si="2"/>
        <v>0</v>
      </c>
    </row>
    <row r="11" spans="1:25" ht="15" customHeight="1" x14ac:dyDescent="0.2">
      <c r="A11" s="82"/>
      <c r="B11" s="82"/>
      <c r="C11" s="105"/>
      <c r="D11" s="69"/>
      <c r="E11" s="1"/>
      <c r="F11" s="69"/>
      <c r="G11" s="1"/>
      <c r="H11" s="68"/>
      <c r="I11" s="21" t="str">
        <f t="shared" si="3"/>
        <v/>
      </c>
      <c r="J11" s="21" t="str">
        <f t="shared" si="4"/>
        <v/>
      </c>
      <c r="K11" s="21" t="str">
        <f t="shared" si="5"/>
        <v/>
      </c>
      <c r="L11" s="2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22" t="str">
        <f>IF(C11="I",L11*Resumo!$C$21, IF(C11="A",L11*Resumo!$C$22, IF(C11="E",L11*Resumo!$C$23,"")))</f>
        <v/>
      </c>
      <c r="N11" s="107"/>
      <c r="O11" s="8"/>
      <c r="R11" s="20">
        <f t="shared" si="0"/>
        <v>0</v>
      </c>
      <c r="S11" s="20">
        <f t="shared" si="1"/>
        <v>0</v>
      </c>
      <c r="T11" s="20">
        <f t="shared" si="2"/>
        <v>0</v>
      </c>
    </row>
    <row r="12" spans="1:25" ht="15" customHeight="1" x14ac:dyDescent="0.2">
      <c r="A12" s="33"/>
      <c r="B12" s="33"/>
      <c r="C12" s="105"/>
      <c r="D12" s="69"/>
      <c r="E12" s="1"/>
      <c r="F12" s="1"/>
      <c r="G12" s="1"/>
      <c r="H12" s="31"/>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07"/>
      <c r="O12" s="8"/>
      <c r="R12" s="20">
        <f t="shared" si="0"/>
        <v>0</v>
      </c>
      <c r="S12" s="20">
        <f t="shared" si="1"/>
        <v>0</v>
      </c>
      <c r="T12" s="20">
        <f t="shared" si="2"/>
        <v>0</v>
      </c>
    </row>
    <row r="13" spans="1:25" ht="15" customHeight="1" x14ac:dyDescent="0.2">
      <c r="A13" s="33"/>
      <c r="B13" s="33"/>
      <c r="C13" s="105"/>
      <c r="D13" s="69"/>
      <c r="E13" s="1"/>
      <c r="F13" s="1"/>
      <c r="G13" s="1"/>
      <c r="H13" s="31"/>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07"/>
      <c r="O13" s="8"/>
      <c r="R13" s="20">
        <f t="shared" si="0"/>
        <v>0</v>
      </c>
      <c r="S13" s="20">
        <f t="shared" si="1"/>
        <v>0</v>
      </c>
      <c r="T13" s="20">
        <f t="shared" si="2"/>
        <v>0</v>
      </c>
    </row>
    <row r="14" spans="1:25" ht="15" customHeight="1" x14ac:dyDescent="0.2">
      <c r="A14" s="69"/>
      <c r="B14" s="69"/>
      <c r="C14" s="105"/>
      <c r="D14" s="69"/>
      <c r="E14" s="1"/>
      <c r="F14" s="1"/>
      <c r="G14" s="1"/>
      <c r="H14" s="31"/>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07"/>
      <c r="O14" s="8"/>
      <c r="R14" s="20">
        <f t="shared" si="0"/>
        <v>0</v>
      </c>
      <c r="S14" s="20">
        <f t="shared" si="1"/>
        <v>0</v>
      </c>
      <c r="T14" s="20">
        <f t="shared" si="2"/>
        <v>0</v>
      </c>
    </row>
    <row r="15" spans="1:25" ht="15" customHeight="1" x14ac:dyDescent="0.2">
      <c r="A15" s="104"/>
      <c r="B15" s="33"/>
      <c r="C15" s="105"/>
      <c r="D15" s="33"/>
      <c r="E15" s="69"/>
      <c r="F15" s="33"/>
      <c r="G15" s="69"/>
      <c r="H15" s="72"/>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07"/>
      <c r="O15" s="8"/>
      <c r="R15" s="20">
        <f t="shared" si="0"/>
        <v>0</v>
      </c>
      <c r="S15" s="20">
        <f t="shared" si="1"/>
        <v>0</v>
      </c>
      <c r="T15" s="20">
        <f t="shared" si="2"/>
        <v>0</v>
      </c>
    </row>
    <row r="16" spans="1:25" ht="15" customHeight="1" x14ac:dyDescent="0.2">
      <c r="A16" s="104"/>
      <c r="B16" s="33"/>
      <c r="C16" s="105"/>
      <c r="D16" s="33"/>
      <c r="E16" s="69"/>
      <c r="F16" s="33"/>
      <c r="G16" s="69"/>
      <c r="H16" s="72"/>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07"/>
      <c r="O16" s="8"/>
      <c r="R16" s="20">
        <f t="shared" si="0"/>
        <v>0</v>
      </c>
      <c r="S16" s="20">
        <f t="shared" si="1"/>
        <v>0</v>
      </c>
      <c r="T16" s="20">
        <f t="shared" si="2"/>
        <v>0</v>
      </c>
    </row>
    <row r="17" spans="1:20" ht="15" customHeight="1" x14ac:dyDescent="0.2">
      <c r="A17" s="1"/>
      <c r="B17" s="1"/>
      <c r="C17" s="105"/>
      <c r="D17" s="69"/>
      <c r="E17" s="1"/>
      <c r="F17" s="1"/>
      <c r="G17" s="1"/>
      <c r="H17" s="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07"/>
      <c r="O17" s="8"/>
      <c r="R17" s="20">
        <f t="shared" si="0"/>
        <v>0</v>
      </c>
      <c r="S17" s="20">
        <f t="shared" si="1"/>
        <v>0</v>
      </c>
      <c r="T17" s="20">
        <f t="shared" si="2"/>
        <v>0</v>
      </c>
    </row>
    <row r="18" spans="1:20" ht="15" customHeight="1" x14ac:dyDescent="0.2">
      <c r="A18" s="1"/>
      <c r="B18" s="1"/>
      <c r="C18" s="105"/>
      <c r="D18" s="69"/>
      <c r="E18" s="1"/>
      <c r="F18" s="1"/>
      <c r="G18" s="1"/>
      <c r="H18" s="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07"/>
      <c r="O18" s="8"/>
      <c r="R18" s="20">
        <f t="shared" si="0"/>
        <v>0</v>
      </c>
      <c r="S18" s="20">
        <f t="shared" si="1"/>
        <v>0</v>
      </c>
      <c r="T18" s="20">
        <f t="shared" si="2"/>
        <v>0</v>
      </c>
    </row>
    <row r="19" spans="1:20" ht="15" customHeight="1" x14ac:dyDescent="0.2">
      <c r="A19" s="1"/>
      <c r="B19" s="1"/>
      <c r="C19" s="105"/>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07"/>
      <c r="O19" s="8"/>
      <c r="R19" s="20">
        <f t="shared" si="0"/>
        <v>0</v>
      </c>
      <c r="S19" s="20">
        <f t="shared" si="1"/>
        <v>0</v>
      </c>
      <c r="T19" s="20">
        <f t="shared" si="2"/>
        <v>0</v>
      </c>
    </row>
    <row r="20" spans="1:20" ht="15" customHeight="1" x14ac:dyDescent="0.2">
      <c r="A20" s="1"/>
      <c r="B20" s="1"/>
      <c r="C20" s="105"/>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07"/>
      <c r="R20" s="20">
        <f t="shared" si="0"/>
        <v>0</v>
      </c>
      <c r="S20" s="20">
        <f t="shared" si="1"/>
        <v>0</v>
      </c>
      <c r="T20" s="20">
        <f t="shared" si="2"/>
        <v>0</v>
      </c>
    </row>
    <row r="21" spans="1:20" ht="15" customHeight="1" x14ac:dyDescent="0.2">
      <c r="A21" s="1"/>
      <c r="B21" s="1"/>
      <c r="C21" s="105"/>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07"/>
      <c r="R21" s="20">
        <f t="shared" si="0"/>
        <v>0</v>
      </c>
      <c r="S21" s="20">
        <f t="shared" si="1"/>
        <v>0</v>
      </c>
      <c r="T21" s="20">
        <f t="shared" si="2"/>
        <v>0</v>
      </c>
    </row>
    <row r="22" spans="1:20" ht="15" customHeight="1" x14ac:dyDescent="0.2">
      <c r="A22" s="1"/>
      <c r="B22" s="1"/>
      <c r="C22" s="105"/>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07"/>
      <c r="R22" s="20">
        <f t="shared" si="0"/>
        <v>0</v>
      </c>
      <c r="S22" s="20">
        <f t="shared" si="1"/>
        <v>0</v>
      </c>
      <c r="T22" s="20">
        <f t="shared" si="2"/>
        <v>0</v>
      </c>
    </row>
    <row r="23" spans="1:20" ht="15" customHeight="1" x14ac:dyDescent="0.2">
      <c r="A23" s="1"/>
      <c r="B23" s="1"/>
      <c r="C23" s="105"/>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07"/>
      <c r="R23" s="20">
        <f t="shared" si="0"/>
        <v>0</v>
      </c>
      <c r="S23" s="20">
        <f t="shared" si="1"/>
        <v>0</v>
      </c>
      <c r="T23" s="20">
        <f t="shared" si="2"/>
        <v>0</v>
      </c>
    </row>
    <row r="24" spans="1:20" ht="15" customHeight="1" x14ac:dyDescent="0.2">
      <c r="A24" s="1"/>
      <c r="B24" s="1"/>
      <c r="C24" s="105"/>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07"/>
      <c r="Q24" s="8"/>
      <c r="R24" s="20">
        <f t="shared" si="0"/>
        <v>0</v>
      </c>
      <c r="S24" s="20">
        <f t="shared" si="1"/>
        <v>0</v>
      </c>
      <c r="T24" s="20">
        <f t="shared" si="2"/>
        <v>0</v>
      </c>
    </row>
    <row r="25" spans="1:20" ht="15" customHeight="1" x14ac:dyDescent="0.2">
      <c r="A25" s="1"/>
      <c r="B25" s="1"/>
      <c r="C25" s="105"/>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07"/>
      <c r="Q25" s="8"/>
      <c r="R25" s="20">
        <f t="shared" si="0"/>
        <v>0</v>
      </c>
      <c r="S25" s="20">
        <f t="shared" si="1"/>
        <v>0</v>
      </c>
      <c r="T25" s="20">
        <f t="shared" si="2"/>
        <v>0</v>
      </c>
    </row>
    <row r="26" spans="1:20" ht="15" customHeight="1" x14ac:dyDescent="0.2">
      <c r="A26" s="1"/>
      <c r="B26" s="1"/>
      <c r="C26" s="105"/>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07"/>
      <c r="Q26" s="8"/>
      <c r="R26" s="20">
        <f t="shared" si="0"/>
        <v>0</v>
      </c>
      <c r="S26" s="20">
        <f t="shared" si="1"/>
        <v>0</v>
      </c>
      <c r="T26" s="20">
        <f t="shared" si="2"/>
        <v>0</v>
      </c>
    </row>
    <row r="27" spans="1:20" ht="15" customHeight="1" x14ac:dyDescent="0.2">
      <c r="A27" s="1"/>
      <c r="B27" s="1"/>
      <c r="C27" s="105"/>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07"/>
      <c r="Q27" s="8"/>
      <c r="R27" s="20">
        <f t="shared" si="0"/>
        <v>0</v>
      </c>
      <c r="S27" s="20">
        <f t="shared" si="1"/>
        <v>0</v>
      </c>
      <c r="T27" s="20">
        <f t="shared" si="2"/>
        <v>0</v>
      </c>
    </row>
    <row r="28" spans="1:20" ht="15" customHeight="1" x14ac:dyDescent="0.2">
      <c r="A28" s="1"/>
      <c r="B28" s="1"/>
      <c r="C28" s="105"/>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07"/>
      <c r="Q28" s="8"/>
      <c r="R28" s="20">
        <f t="shared" si="0"/>
        <v>0</v>
      </c>
      <c r="S28" s="20">
        <f t="shared" si="1"/>
        <v>0</v>
      </c>
      <c r="T28" s="20">
        <f t="shared" si="2"/>
        <v>0</v>
      </c>
    </row>
    <row r="29" spans="1:20" ht="15" customHeight="1" x14ac:dyDescent="0.2">
      <c r="A29" s="1"/>
      <c r="B29" s="1"/>
      <c r="C29" s="105"/>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07"/>
      <c r="Q29" s="8"/>
      <c r="R29" s="20">
        <f t="shared" si="0"/>
        <v>0</v>
      </c>
      <c r="S29" s="20">
        <f t="shared" si="1"/>
        <v>0</v>
      </c>
      <c r="T29" s="20">
        <f t="shared" si="2"/>
        <v>0</v>
      </c>
    </row>
    <row r="30" spans="1:20" ht="15" customHeight="1" x14ac:dyDescent="0.2">
      <c r="A30" s="1"/>
      <c r="B30" s="1"/>
      <c r="C30" s="105"/>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07"/>
      <c r="Q30" s="8"/>
      <c r="R30" s="20">
        <f t="shared" si="0"/>
        <v>0</v>
      </c>
      <c r="S30" s="20">
        <f t="shared" si="1"/>
        <v>0</v>
      </c>
      <c r="T30" s="20">
        <f t="shared" si="2"/>
        <v>0</v>
      </c>
    </row>
    <row r="31" spans="1:20" ht="15" customHeight="1" x14ac:dyDescent="0.2">
      <c r="A31" s="1"/>
      <c r="B31" s="1"/>
      <c r="C31" s="105"/>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07"/>
      <c r="Q31" s="8"/>
      <c r="R31" s="20">
        <f t="shared" si="0"/>
        <v>0</v>
      </c>
      <c r="S31" s="20">
        <f t="shared" si="1"/>
        <v>0</v>
      </c>
      <c r="T31" s="20">
        <f t="shared" si="2"/>
        <v>0</v>
      </c>
    </row>
    <row r="32" spans="1:20" ht="15" customHeight="1" x14ac:dyDescent="0.2">
      <c r="A32" s="1"/>
      <c r="B32" s="1"/>
      <c r="C32" s="105"/>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07"/>
      <c r="Q32" s="8"/>
      <c r="R32" s="20">
        <f t="shared" si="0"/>
        <v>0</v>
      </c>
      <c r="S32" s="20">
        <f t="shared" si="1"/>
        <v>0</v>
      </c>
      <c r="T32" s="20">
        <f t="shared" si="2"/>
        <v>0</v>
      </c>
    </row>
    <row r="33" spans="1:20" ht="15" customHeight="1" x14ac:dyDescent="0.2">
      <c r="A33" s="1"/>
      <c r="B33" s="1"/>
      <c r="C33" s="105"/>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07"/>
      <c r="Q33" s="8"/>
      <c r="R33" s="20">
        <f t="shared" si="0"/>
        <v>0</v>
      </c>
      <c r="S33" s="20">
        <f t="shared" si="1"/>
        <v>0</v>
      </c>
      <c r="T33" s="20">
        <f t="shared" si="2"/>
        <v>0</v>
      </c>
    </row>
    <row r="34" spans="1:20" ht="15" customHeight="1" x14ac:dyDescent="0.2">
      <c r="A34" s="1"/>
      <c r="B34" s="1"/>
      <c r="C34" s="105"/>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07"/>
      <c r="Q34" s="8"/>
      <c r="R34" s="20">
        <f t="shared" si="0"/>
        <v>0</v>
      </c>
      <c r="S34" s="20">
        <f t="shared" si="1"/>
        <v>0</v>
      </c>
      <c r="T34" s="20">
        <f t="shared" si="2"/>
        <v>0</v>
      </c>
    </row>
    <row r="35" spans="1:20" ht="15" customHeight="1" x14ac:dyDescent="0.2">
      <c r="A35" s="1"/>
      <c r="B35" s="1"/>
      <c r="C35" s="105"/>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07"/>
      <c r="Q35" s="8"/>
      <c r="R35" s="20">
        <f t="shared" si="0"/>
        <v>0</v>
      </c>
      <c r="S35" s="20">
        <f t="shared" si="1"/>
        <v>0</v>
      </c>
      <c r="T35" s="20">
        <f t="shared" si="2"/>
        <v>0</v>
      </c>
    </row>
    <row r="36" spans="1:20" ht="15" customHeight="1" x14ac:dyDescent="0.2">
      <c r="A36" s="1"/>
      <c r="B36" s="1"/>
      <c r="C36" s="105"/>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07"/>
      <c r="Q36" s="8"/>
      <c r="R36" s="20">
        <f t="shared" si="0"/>
        <v>0</v>
      </c>
      <c r="S36" s="20">
        <f t="shared" si="1"/>
        <v>0</v>
      </c>
      <c r="T36" s="20">
        <f t="shared" si="2"/>
        <v>0</v>
      </c>
    </row>
    <row r="37" spans="1:20" ht="15" customHeight="1" x14ac:dyDescent="0.2">
      <c r="A37" s="1"/>
      <c r="B37" s="1"/>
      <c r="C37" s="105"/>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07"/>
      <c r="Q37" s="8"/>
      <c r="R37" s="20">
        <f t="shared" si="0"/>
        <v>0</v>
      </c>
      <c r="S37" s="20">
        <f t="shared" si="1"/>
        <v>0</v>
      </c>
      <c r="T37" s="20">
        <f t="shared" si="2"/>
        <v>0</v>
      </c>
    </row>
    <row r="38" spans="1:20" ht="15" customHeight="1" x14ac:dyDescent="0.2">
      <c r="A38" s="1"/>
      <c r="B38" s="1"/>
      <c r="C38" s="105"/>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07"/>
      <c r="Q38" s="8"/>
      <c r="R38" s="20">
        <f t="shared" si="0"/>
        <v>0</v>
      </c>
      <c r="S38" s="20">
        <f t="shared" si="1"/>
        <v>0</v>
      </c>
      <c r="T38" s="20">
        <f t="shared" si="2"/>
        <v>0</v>
      </c>
    </row>
    <row r="39" spans="1:20" ht="15" customHeight="1" x14ac:dyDescent="0.2">
      <c r="A39" s="1"/>
      <c r="B39" s="1"/>
      <c r="C39" s="105"/>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07"/>
      <c r="Q39" s="8"/>
      <c r="R39" s="20">
        <f t="shared" si="0"/>
        <v>0</v>
      </c>
      <c r="S39" s="20">
        <f t="shared" si="1"/>
        <v>0</v>
      </c>
      <c r="T39" s="20">
        <f t="shared" si="2"/>
        <v>0</v>
      </c>
    </row>
    <row r="40" spans="1:20" ht="15" customHeight="1" x14ac:dyDescent="0.2">
      <c r="A40" s="1"/>
      <c r="B40" s="1"/>
      <c r="C40" s="105"/>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07"/>
      <c r="Q40" s="8"/>
      <c r="R40" s="20">
        <f t="shared" si="0"/>
        <v>0</v>
      </c>
      <c r="S40" s="20">
        <f t="shared" si="1"/>
        <v>0</v>
      </c>
      <c r="T40" s="20">
        <f t="shared" si="2"/>
        <v>0</v>
      </c>
    </row>
    <row r="41" spans="1:20" ht="15" customHeight="1" x14ac:dyDescent="0.2">
      <c r="A41" s="1"/>
      <c r="B41" s="1"/>
      <c r="C41" s="105"/>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07"/>
      <c r="Q41" s="8"/>
      <c r="R41" s="20">
        <f t="shared" si="0"/>
        <v>0</v>
      </c>
      <c r="S41" s="20">
        <f t="shared" si="1"/>
        <v>0</v>
      </c>
      <c r="T41" s="20">
        <f t="shared" si="2"/>
        <v>0</v>
      </c>
    </row>
    <row r="42" spans="1:20" ht="15" customHeight="1" x14ac:dyDescent="0.2">
      <c r="A42" s="1"/>
      <c r="B42" s="1"/>
      <c r="C42" s="105"/>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07"/>
      <c r="Q42" s="8"/>
      <c r="R42" s="20">
        <f t="shared" si="0"/>
        <v>0</v>
      </c>
      <c r="S42" s="20">
        <f t="shared" si="1"/>
        <v>0</v>
      </c>
      <c r="T42" s="20">
        <f t="shared" si="2"/>
        <v>0</v>
      </c>
    </row>
    <row r="43" spans="1:20" ht="15" customHeight="1" x14ac:dyDescent="0.2">
      <c r="A43" s="1"/>
      <c r="B43" s="1"/>
      <c r="C43" s="105"/>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07"/>
      <c r="Q43" s="8"/>
      <c r="R43" s="20">
        <f t="shared" si="0"/>
        <v>0</v>
      </c>
      <c r="S43" s="20">
        <f t="shared" si="1"/>
        <v>0</v>
      </c>
      <c r="T43" s="20">
        <f t="shared" si="2"/>
        <v>0</v>
      </c>
    </row>
    <row r="44" spans="1:20" ht="15" customHeight="1" x14ac:dyDescent="0.2">
      <c r="A44" s="1"/>
      <c r="B44" s="1"/>
      <c r="C44" s="105"/>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07"/>
      <c r="Q44" s="8"/>
      <c r="R44" s="20">
        <f t="shared" si="0"/>
        <v>0</v>
      </c>
      <c r="S44" s="20">
        <f t="shared" si="1"/>
        <v>0</v>
      </c>
      <c r="T44" s="20">
        <f t="shared" si="2"/>
        <v>0</v>
      </c>
    </row>
    <row r="45" spans="1:20" ht="15" customHeight="1" x14ac:dyDescent="0.2">
      <c r="A45" s="1"/>
      <c r="B45" s="1"/>
      <c r="C45" s="105"/>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07"/>
      <c r="Q45" s="8"/>
      <c r="R45" s="20">
        <f t="shared" si="0"/>
        <v>0</v>
      </c>
      <c r="S45" s="20">
        <f t="shared" si="1"/>
        <v>0</v>
      </c>
      <c r="T45" s="20">
        <f t="shared" si="2"/>
        <v>0</v>
      </c>
    </row>
    <row r="46" spans="1:20" ht="15" customHeight="1" x14ac:dyDescent="0.2">
      <c r="A46" s="1"/>
      <c r="B46" s="1"/>
      <c r="C46" s="105"/>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07"/>
      <c r="Q46" s="8"/>
      <c r="R46" s="20">
        <f t="shared" si="0"/>
        <v>0</v>
      </c>
      <c r="S46" s="20">
        <f t="shared" si="1"/>
        <v>0</v>
      </c>
      <c r="T46" s="20">
        <f t="shared" si="2"/>
        <v>0</v>
      </c>
    </row>
    <row r="47" spans="1:20" ht="15" customHeight="1" x14ac:dyDescent="0.2">
      <c r="A47" s="1"/>
      <c r="B47" s="1"/>
      <c r="C47" s="105"/>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07"/>
      <c r="Q47" s="8"/>
      <c r="R47" s="20">
        <f t="shared" si="0"/>
        <v>0</v>
      </c>
      <c r="S47" s="20">
        <f t="shared" si="1"/>
        <v>0</v>
      </c>
      <c r="T47" s="20">
        <f t="shared" si="2"/>
        <v>0</v>
      </c>
    </row>
    <row r="48" spans="1:20" ht="15" customHeight="1" x14ac:dyDescent="0.2">
      <c r="A48" s="1"/>
      <c r="B48" s="1"/>
      <c r="C48" s="105"/>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07"/>
      <c r="Q48" s="8"/>
      <c r="R48" s="20">
        <f t="shared" si="0"/>
        <v>0</v>
      </c>
      <c r="S48" s="20">
        <f t="shared" si="1"/>
        <v>0</v>
      </c>
      <c r="T48" s="20">
        <f t="shared" si="2"/>
        <v>0</v>
      </c>
    </row>
    <row r="49" spans="1:20" ht="15" customHeight="1" x14ac:dyDescent="0.2">
      <c r="A49" s="1"/>
      <c r="B49" s="1"/>
      <c r="C49" s="105"/>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07"/>
      <c r="Q49" s="8"/>
      <c r="R49" s="20">
        <f t="shared" si="0"/>
        <v>0</v>
      </c>
      <c r="S49" s="20">
        <f t="shared" si="1"/>
        <v>0</v>
      </c>
      <c r="T49" s="20">
        <f t="shared" si="2"/>
        <v>0</v>
      </c>
    </row>
    <row r="50" spans="1:20" ht="15" customHeight="1" x14ac:dyDescent="0.2">
      <c r="A50" s="1"/>
      <c r="B50" s="1"/>
      <c r="C50" s="105"/>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07"/>
      <c r="Q50" s="8"/>
      <c r="R50" s="20">
        <f t="shared" si="0"/>
        <v>0</v>
      </c>
      <c r="S50" s="20">
        <f t="shared" si="1"/>
        <v>0</v>
      </c>
      <c r="T50" s="20">
        <f t="shared" si="2"/>
        <v>0</v>
      </c>
    </row>
    <row r="51" spans="1:20" ht="15" customHeight="1" x14ac:dyDescent="0.2">
      <c r="A51" s="1"/>
      <c r="B51" s="1"/>
      <c r="C51" s="105"/>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07"/>
      <c r="Q51" s="8"/>
      <c r="R51" s="20">
        <f t="shared" si="0"/>
        <v>0</v>
      </c>
      <c r="S51" s="20">
        <f t="shared" si="1"/>
        <v>0</v>
      </c>
      <c r="T51" s="20">
        <f t="shared" si="2"/>
        <v>0</v>
      </c>
    </row>
    <row r="52" spans="1:20" ht="15" customHeight="1" x14ac:dyDescent="0.2">
      <c r="A52" s="1"/>
      <c r="B52" s="1"/>
      <c r="C52" s="105"/>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07"/>
      <c r="Q52" s="8"/>
      <c r="R52" s="20">
        <f t="shared" si="0"/>
        <v>0</v>
      </c>
      <c r="S52" s="20">
        <f t="shared" si="1"/>
        <v>0</v>
      </c>
      <c r="T52" s="20">
        <f t="shared" si="2"/>
        <v>0</v>
      </c>
    </row>
    <row r="53" spans="1:20" ht="15" customHeight="1" x14ac:dyDescent="0.2">
      <c r="A53" s="1"/>
      <c r="B53" s="1"/>
      <c r="C53" s="105"/>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07"/>
      <c r="Q53" s="8"/>
      <c r="R53" s="20">
        <f t="shared" si="0"/>
        <v>0</v>
      </c>
      <c r="S53" s="20">
        <f t="shared" si="1"/>
        <v>0</v>
      </c>
      <c r="T53" s="20">
        <f t="shared" si="2"/>
        <v>0</v>
      </c>
    </row>
    <row r="54" spans="1:20" ht="15" customHeight="1" x14ac:dyDescent="0.2">
      <c r="A54" s="1"/>
      <c r="B54" s="1"/>
      <c r="C54" s="105"/>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07"/>
      <c r="Q54" s="8"/>
      <c r="R54" s="20">
        <f t="shared" si="0"/>
        <v>0</v>
      </c>
      <c r="S54" s="20">
        <f t="shared" si="1"/>
        <v>0</v>
      </c>
      <c r="T54" s="20">
        <f t="shared" si="2"/>
        <v>0</v>
      </c>
    </row>
    <row r="55" spans="1:20" ht="15" customHeight="1" x14ac:dyDescent="0.2">
      <c r="A55" s="1"/>
      <c r="B55" s="1"/>
      <c r="C55" s="105"/>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07"/>
      <c r="Q55" s="8"/>
      <c r="R55" s="20">
        <f t="shared" si="0"/>
        <v>0</v>
      </c>
      <c r="S55" s="20">
        <f t="shared" si="1"/>
        <v>0</v>
      </c>
      <c r="T55" s="20">
        <f t="shared" si="2"/>
        <v>0</v>
      </c>
    </row>
    <row r="56" spans="1:20" ht="15" customHeight="1" x14ac:dyDescent="0.2">
      <c r="A56" s="1"/>
      <c r="B56" s="1"/>
      <c r="C56" s="105"/>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07"/>
      <c r="Q56" s="8"/>
      <c r="R56" s="20">
        <f t="shared" si="0"/>
        <v>0</v>
      </c>
      <c r="S56" s="20">
        <f t="shared" si="1"/>
        <v>0</v>
      </c>
      <c r="T56" s="20">
        <f t="shared" si="2"/>
        <v>0</v>
      </c>
    </row>
    <row r="57" spans="1:20" ht="15" customHeight="1" x14ac:dyDescent="0.2">
      <c r="A57" s="1"/>
      <c r="B57" s="1"/>
      <c r="C57" s="105"/>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07"/>
      <c r="Q57" s="8"/>
      <c r="R57" s="20">
        <f t="shared" si="0"/>
        <v>0</v>
      </c>
      <c r="S57" s="20">
        <f t="shared" si="1"/>
        <v>0</v>
      </c>
      <c r="T57" s="20">
        <f t="shared" si="2"/>
        <v>0</v>
      </c>
    </row>
    <row r="58" spans="1:20" ht="15" customHeight="1" x14ac:dyDescent="0.2">
      <c r="A58" s="1"/>
      <c r="B58" s="1"/>
      <c r="C58" s="105"/>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07"/>
      <c r="Q58" s="8"/>
      <c r="R58" s="20">
        <f t="shared" si="0"/>
        <v>0</v>
      </c>
      <c r="S58" s="20">
        <f t="shared" si="1"/>
        <v>0</v>
      </c>
      <c r="T58" s="20">
        <f t="shared" si="2"/>
        <v>0</v>
      </c>
    </row>
    <row r="59" spans="1:20" ht="15" customHeight="1" x14ac:dyDescent="0.2">
      <c r="A59" s="1"/>
      <c r="B59" s="1"/>
      <c r="C59" s="105"/>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07"/>
      <c r="Q59" s="8"/>
      <c r="R59" s="20">
        <f t="shared" si="0"/>
        <v>0</v>
      </c>
      <c r="S59" s="20">
        <f t="shared" si="1"/>
        <v>0</v>
      </c>
      <c r="T59" s="20">
        <f t="shared" si="2"/>
        <v>0</v>
      </c>
    </row>
    <row r="60" spans="1:20" ht="15" customHeight="1" x14ac:dyDescent="0.2">
      <c r="A60" s="1"/>
      <c r="B60" s="1"/>
      <c r="C60" s="105"/>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07"/>
      <c r="Q60" s="8"/>
      <c r="R60" s="20">
        <f t="shared" si="0"/>
        <v>0</v>
      </c>
      <c r="S60" s="20">
        <f t="shared" si="1"/>
        <v>0</v>
      </c>
      <c r="T60" s="20">
        <f t="shared" si="2"/>
        <v>0</v>
      </c>
    </row>
    <row r="61" spans="1:20" ht="15" customHeight="1" x14ac:dyDescent="0.2">
      <c r="A61" s="1"/>
      <c r="B61" s="1"/>
      <c r="C61" s="105"/>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07"/>
      <c r="Q61" s="8"/>
      <c r="R61" s="20">
        <f t="shared" si="0"/>
        <v>0</v>
      </c>
      <c r="S61" s="20">
        <f t="shared" si="1"/>
        <v>0</v>
      </c>
      <c r="T61" s="20">
        <f t="shared" si="2"/>
        <v>0</v>
      </c>
    </row>
    <row r="62" spans="1:20" ht="15" customHeight="1" x14ac:dyDescent="0.2">
      <c r="A62" s="1"/>
      <c r="B62" s="1"/>
      <c r="C62" s="105"/>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07"/>
      <c r="Q62" s="8"/>
      <c r="R62" s="20">
        <f t="shared" si="0"/>
        <v>0</v>
      </c>
      <c r="S62" s="20">
        <f t="shared" si="1"/>
        <v>0</v>
      </c>
      <c r="T62" s="20">
        <f t="shared" si="2"/>
        <v>0</v>
      </c>
    </row>
    <row r="63" spans="1:20" ht="15" customHeight="1" x14ac:dyDescent="0.2">
      <c r="A63" s="1"/>
      <c r="B63" s="1"/>
      <c r="C63" s="105"/>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07"/>
      <c r="Q63" s="8"/>
      <c r="R63" s="20">
        <f t="shared" si="0"/>
        <v>0</v>
      </c>
      <c r="S63" s="20">
        <f t="shared" si="1"/>
        <v>0</v>
      </c>
      <c r="T63" s="20">
        <f t="shared" si="2"/>
        <v>0</v>
      </c>
    </row>
    <row r="64" spans="1:20" ht="15" customHeight="1" x14ac:dyDescent="0.2">
      <c r="A64" s="1"/>
      <c r="B64" s="1"/>
      <c r="C64" s="105"/>
      <c r="D64" s="69"/>
      <c r="E64" s="1"/>
      <c r="F64" s="1"/>
      <c r="G64" s="1"/>
      <c r="H64" s="1"/>
      <c r="I64" s="21" t="str">
        <f t="shared" ref="I64:I127" si="6">IF(D64&lt;&gt;"", IF(D64 ="Codedata", "", IF(OR(AND(E64=1, G64&gt;0, G64&lt;51),AND(E64&gt;1, E64&lt;6, G64&gt;0, G64&lt;20)),"X","")),"")</f>
        <v/>
      </c>
      <c r="J64" s="21" t="str">
        <f t="shared" ref="J64:J127" si="7">IF(D64&lt;&gt;"", IF(D64 ="Codedata", "", IF(OR(AND(E64=1, G64&gt;50),AND(E64&gt;1, E64&lt;6, G64&gt;19, G64&lt;51),AND(E64&gt;5, G64&gt;0, G64&lt;20)),"X","")),"")</f>
        <v/>
      </c>
      <c r="K64" s="21" t="str">
        <f t="shared" ref="K64:K127" si="8">IF(D64&lt;&gt;"", IF(D64 ="Codedata", "", IF(OR(AND(E64&gt;1, E64&lt;6, G64&gt;50),AND(E64&gt;5, G64&gt;19)),"X","")),"")</f>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07"/>
      <c r="Q64" s="8"/>
      <c r="R64" s="20">
        <f t="shared" ref="R64:T127" si="9">IF(I64="X",1,0)</f>
        <v>0</v>
      </c>
      <c r="S64" s="20">
        <f t="shared" si="9"/>
        <v>0</v>
      </c>
      <c r="T64" s="20">
        <f t="shared" si="9"/>
        <v>0</v>
      </c>
    </row>
    <row r="65" spans="1:20" ht="15" customHeight="1" x14ac:dyDescent="0.2">
      <c r="A65" s="1"/>
      <c r="B65" s="1"/>
      <c r="C65" s="105"/>
      <c r="D65" s="69"/>
      <c r="E65" s="1"/>
      <c r="F65" s="1"/>
      <c r="G65" s="1"/>
      <c r="H65" s="1"/>
      <c r="I65" s="21" t="str">
        <f t="shared" si="6"/>
        <v/>
      </c>
      <c r="J65" s="21" t="str">
        <f t="shared" si="7"/>
        <v/>
      </c>
      <c r="K65" s="21" t="str">
        <f t="shared" si="8"/>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07"/>
      <c r="Q65" s="4"/>
      <c r="R65" s="20">
        <f t="shared" si="9"/>
        <v>0</v>
      </c>
      <c r="S65" s="20">
        <f t="shared" si="9"/>
        <v>0</v>
      </c>
      <c r="T65" s="20">
        <f t="shared" si="9"/>
        <v>0</v>
      </c>
    </row>
    <row r="66" spans="1:20" ht="15" customHeight="1" x14ac:dyDescent="0.2">
      <c r="A66" s="1"/>
      <c r="B66" s="1"/>
      <c r="C66" s="105"/>
      <c r="D66" s="69"/>
      <c r="E66" s="1"/>
      <c r="F66" s="1"/>
      <c r="G66" s="1"/>
      <c r="H66" s="1"/>
      <c r="I66" s="21" t="str">
        <f t="shared" si="6"/>
        <v/>
      </c>
      <c r="J66" s="21" t="str">
        <f t="shared" si="7"/>
        <v/>
      </c>
      <c r="K66" s="21" t="str">
        <f t="shared" si="8"/>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07"/>
      <c r="Q66" s="8"/>
      <c r="R66" s="20">
        <f t="shared" si="9"/>
        <v>0</v>
      </c>
      <c r="S66" s="20">
        <f t="shared" si="9"/>
        <v>0</v>
      </c>
      <c r="T66" s="20">
        <f t="shared" si="9"/>
        <v>0</v>
      </c>
    </row>
    <row r="67" spans="1:20" ht="15" customHeight="1" x14ac:dyDescent="0.2">
      <c r="A67" s="1"/>
      <c r="B67" s="1"/>
      <c r="C67" s="105"/>
      <c r="D67" s="69"/>
      <c r="E67" s="1"/>
      <c r="F67" s="1"/>
      <c r="G67" s="1"/>
      <c r="H67" s="1"/>
      <c r="I67" s="21" t="str">
        <f t="shared" si="6"/>
        <v/>
      </c>
      <c r="J67" s="21" t="str">
        <f t="shared" si="7"/>
        <v/>
      </c>
      <c r="K67" s="21" t="str">
        <f t="shared" si="8"/>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07"/>
      <c r="Q67" s="8"/>
      <c r="R67" s="20">
        <f t="shared" si="9"/>
        <v>0</v>
      </c>
      <c r="S67" s="20">
        <f t="shared" si="9"/>
        <v>0</v>
      </c>
      <c r="T67" s="20">
        <f t="shared" si="9"/>
        <v>0</v>
      </c>
    </row>
    <row r="68" spans="1:20" ht="15" customHeight="1" x14ac:dyDescent="0.2">
      <c r="A68" s="1"/>
      <c r="B68" s="1"/>
      <c r="C68" s="105"/>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07"/>
      <c r="Q68" s="8"/>
      <c r="R68" s="20">
        <f t="shared" si="9"/>
        <v>0</v>
      </c>
      <c r="S68" s="20">
        <f t="shared" si="9"/>
        <v>0</v>
      </c>
      <c r="T68" s="20">
        <f t="shared" si="9"/>
        <v>0</v>
      </c>
    </row>
    <row r="69" spans="1:20" ht="15" customHeight="1" x14ac:dyDescent="0.2">
      <c r="A69" s="1"/>
      <c r="B69" s="1"/>
      <c r="C69" s="105"/>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07"/>
      <c r="Q69" s="8"/>
      <c r="R69" s="20">
        <f t="shared" si="9"/>
        <v>0</v>
      </c>
      <c r="S69" s="20">
        <f t="shared" si="9"/>
        <v>0</v>
      </c>
      <c r="T69" s="20">
        <f t="shared" si="9"/>
        <v>0</v>
      </c>
    </row>
    <row r="70" spans="1:20" ht="15" customHeight="1" x14ac:dyDescent="0.2">
      <c r="A70" s="1"/>
      <c r="B70" s="1"/>
      <c r="C70" s="105"/>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07"/>
      <c r="Q70" s="8"/>
      <c r="R70" s="20">
        <f t="shared" si="9"/>
        <v>0</v>
      </c>
      <c r="S70" s="20">
        <f t="shared" si="9"/>
        <v>0</v>
      </c>
      <c r="T70" s="20">
        <f t="shared" si="9"/>
        <v>0</v>
      </c>
    </row>
    <row r="71" spans="1:20" ht="15" customHeight="1" x14ac:dyDescent="0.2">
      <c r="A71" s="1"/>
      <c r="B71" s="1"/>
      <c r="C71" s="105"/>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07"/>
      <c r="Q71" s="8"/>
      <c r="R71" s="20">
        <f t="shared" si="9"/>
        <v>0</v>
      </c>
      <c r="S71" s="20">
        <f t="shared" si="9"/>
        <v>0</v>
      </c>
      <c r="T71" s="20">
        <f t="shared" si="9"/>
        <v>0</v>
      </c>
    </row>
    <row r="72" spans="1:20" ht="15" customHeight="1" x14ac:dyDescent="0.2">
      <c r="A72" s="1"/>
      <c r="B72" s="1"/>
      <c r="C72" s="105"/>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07"/>
      <c r="Q72" s="8"/>
      <c r="R72" s="20">
        <f t="shared" si="9"/>
        <v>0</v>
      </c>
      <c r="S72" s="20">
        <f t="shared" si="9"/>
        <v>0</v>
      </c>
      <c r="T72" s="20">
        <f t="shared" si="9"/>
        <v>0</v>
      </c>
    </row>
    <row r="73" spans="1:20" ht="15" customHeight="1" x14ac:dyDescent="0.2">
      <c r="A73" s="1"/>
      <c r="B73" s="1"/>
      <c r="C73" s="105"/>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07"/>
      <c r="Q73" s="8"/>
      <c r="R73" s="20">
        <f t="shared" si="9"/>
        <v>0</v>
      </c>
      <c r="S73" s="20">
        <f t="shared" si="9"/>
        <v>0</v>
      </c>
      <c r="T73" s="20">
        <f t="shared" si="9"/>
        <v>0</v>
      </c>
    </row>
    <row r="74" spans="1:20" ht="15" customHeight="1" x14ac:dyDescent="0.2">
      <c r="A74" s="1"/>
      <c r="B74" s="1"/>
      <c r="C74" s="105"/>
      <c r="D74" s="69"/>
      <c r="E74" s="1"/>
      <c r="F74" s="30"/>
      <c r="G74" s="1"/>
      <c r="H74" s="30"/>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07"/>
      <c r="Q74" s="8"/>
      <c r="R74" s="20">
        <f t="shared" si="9"/>
        <v>0</v>
      </c>
      <c r="S74" s="20">
        <f t="shared" si="9"/>
        <v>0</v>
      </c>
      <c r="T74" s="20">
        <f t="shared" si="9"/>
        <v>0</v>
      </c>
    </row>
    <row r="75" spans="1:20" ht="15" customHeight="1" x14ac:dyDescent="0.2">
      <c r="A75" s="1"/>
      <c r="B75" s="1"/>
      <c r="C75" s="105"/>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07"/>
      <c r="Q75" s="8"/>
      <c r="R75" s="20">
        <f t="shared" si="9"/>
        <v>0</v>
      </c>
      <c r="S75" s="20">
        <f t="shared" si="9"/>
        <v>0</v>
      </c>
      <c r="T75" s="20">
        <f t="shared" si="9"/>
        <v>0</v>
      </c>
    </row>
    <row r="76" spans="1:20" ht="15" customHeight="1" x14ac:dyDescent="0.2">
      <c r="A76" s="1"/>
      <c r="B76" s="1"/>
      <c r="C76" s="105"/>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07"/>
      <c r="Q76" s="8"/>
      <c r="R76" s="20">
        <f t="shared" si="9"/>
        <v>0</v>
      </c>
      <c r="S76" s="20">
        <f t="shared" si="9"/>
        <v>0</v>
      </c>
      <c r="T76" s="20">
        <f t="shared" si="9"/>
        <v>0</v>
      </c>
    </row>
    <row r="77" spans="1:20" ht="15" customHeight="1" x14ac:dyDescent="0.2">
      <c r="A77" s="1"/>
      <c r="B77" s="1"/>
      <c r="C77" s="105"/>
      <c r="D77" s="69"/>
      <c r="E77" s="1"/>
      <c r="F77" s="1"/>
      <c r="G77" s="1"/>
      <c r="H77" s="1"/>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07"/>
      <c r="Q77" s="8"/>
      <c r="R77" s="20">
        <f t="shared" si="9"/>
        <v>0</v>
      </c>
      <c r="S77" s="20">
        <f t="shared" si="9"/>
        <v>0</v>
      </c>
      <c r="T77" s="20">
        <f t="shared" si="9"/>
        <v>0</v>
      </c>
    </row>
    <row r="78" spans="1:20" ht="15" customHeight="1" x14ac:dyDescent="0.2">
      <c r="A78" s="1"/>
      <c r="B78" s="1"/>
      <c r="C78" s="105"/>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07"/>
      <c r="Q78" s="8"/>
      <c r="R78" s="20">
        <f t="shared" si="9"/>
        <v>0</v>
      </c>
      <c r="S78" s="20">
        <f t="shared" si="9"/>
        <v>0</v>
      </c>
      <c r="T78" s="20">
        <f t="shared" si="9"/>
        <v>0</v>
      </c>
    </row>
    <row r="79" spans="1:20" ht="15" customHeight="1" x14ac:dyDescent="0.2">
      <c r="A79" s="1"/>
      <c r="B79" s="1"/>
      <c r="C79" s="105"/>
      <c r="D79" s="69"/>
      <c r="E79" s="1"/>
      <c r="F79" s="5"/>
      <c r="G79" s="1"/>
      <c r="H79" s="5"/>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07"/>
      <c r="Q79" s="8"/>
      <c r="R79" s="20">
        <f t="shared" si="9"/>
        <v>0</v>
      </c>
      <c r="S79" s="20">
        <f t="shared" si="9"/>
        <v>0</v>
      </c>
      <c r="T79" s="20">
        <f t="shared" si="9"/>
        <v>0</v>
      </c>
    </row>
    <row r="80" spans="1:20" ht="15" customHeight="1" x14ac:dyDescent="0.2">
      <c r="A80" s="1"/>
      <c r="B80" s="1"/>
      <c r="C80" s="105"/>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07"/>
      <c r="Q80" s="8"/>
      <c r="R80" s="20">
        <f t="shared" si="9"/>
        <v>0</v>
      </c>
      <c r="S80" s="20">
        <f t="shared" si="9"/>
        <v>0</v>
      </c>
      <c r="T80" s="20">
        <f t="shared" si="9"/>
        <v>0</v>
      </c>
    </row>
    <row r="81" spans="1:20" ht="15" customHeight="1" x14ac:dyDescent="0.2">
      <c r="A81" s="1"/>
      <c r="B81" s="1"/>
      <c r="C81" s="105"/>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07"/>
      <c r="R81" s="20">
        <f t="shared" si="9"/>
        <v>0</v>
      </c>
      <c r="S81" s="20">
        <f t="shared" si="9"/>
        <v>0</v>
      </c>
      <c r="T81" s="20">
        <f t="shared" si="9"/>
        <v>0</v>
      </c>
    </row>
    <row r="82" spans="1:20" ht="15" customHeight="1" x14ac:dyDescent="0.2">
      <c r="A82" s="1"/>
      <c r="B82" s="1"/>
      <c r="C82" s="105"/>
      <c r="D82" s="69"/>
      <c r="E82" s="1"/>
      <c r="F82" s="1"/>
      <c r="G82" s="1"/>
      <c r="H82" s="1"/>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07"/>
      <c r="R82" s="20">
        <f t="shared" si="9"/>
        <v>0</v>
      </c>
      <c r="S82" s="20">
        <f t="shared" si="9"/>
        <v>0</v>
      </c>
      <c r="T82" s="20">
        <f t="shared" si="9"/>
        <v>0</v>
      </c>
    </row>
    <row r="83" spans="1:20" ht="15" customHeight="1" x14ac:dyDescent="0.2">
      <c r="A83" s="1"/>
      <c r="B83" s="1"/>
      <c r="C83" s="105"/>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07"/>
      <c r="R83" s="20">
        <f t="shared" si="9"/>
        <v>0</v>
      </c>
      <c r="S83" s="20">
        <f t="shared" si="9"/>
        <v>0</v>
      </c>
      <c r="T83" s="20">
        <f t="shared" si="9"/>
        <v>0</v>
      </c>
    </row>
    <row r="84" spans="1:20" ht="15" customHeight="1" x14ac:dyDescent="0.2">
      <c r="A84" s="1"/>
      <c r="B84" s="1"/>
      <c r="C84" s="105"/>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07"/>
      <c r="R84" s="20">
        <f t="shared" si="9"/>
        <v>0</v>
      </c>
      <c r="S84" s="20">
        <f t="shared" si="9"/>
        <v>0</v>
      </c>
      <c r="T84" s="20">
        <f t="shared" si="9"/>
        <v>0</v>
      </c>
    </row>
    <row r="85" spans="1:20" ht="15" customHeight="1" x14ac:dyDescent="0.2">
      <c r="A85" s="1"/>
      <c r="B85" s="1"/>
      <c r="C85" s="105"/>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07"/>
      <c r="R85" s="20">
        <f t="shared" si="9"/>
        <v>0</v>
      </c>
      <c r="S85" s="20">
        <f t="shared" si="9"/>
        <v>0</v>
      </c>
      <c r="T85" s="20">
        <f t="shared" si="9"/>
        <v>0</v>
      </c>
    </row>
    <row r="86" spans="1:20" ht="15" customHeight="1" x14ac:dyDescent="0.2">
      <c r="A86" s="1"/>
      <c r="B86" s="1"/>
      <c r="C86" s="105"/>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07"/>
      <c r="R86" s="20">
        <f t="shared" si="9"/>
        <v>0</v>
      </c>
      <c r="S86" s="20">
        <f t="shared" si="9"/>
        <v>0</v>
      </c>
      <c r="T86" s="20">
        <f t="shared" si="9"/>
        <v>0</v>
      </c>
    </row>
    <row r="87" spans="1:20" ht="15" customHeight="1" x14ac:dyDescent="0.2">
      <c r="A87" s="1"/>
      <c r="B87" s="1"/>
      <c r="C87" s="105"/>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07"/>
      <c r="R87" s="20">
        <f t="shared" si="9"/>
        <v>0</v>
      </c>
      <c r="S87" s="20">
        <f t="shared" si="9"/>
        <v>0</v>
      </c>
      <c r="T87" s="20">
        <f t="shared" si="9"/>
        <v>0</v>
      </c>
    </row>
    <row r="88" spans="1:20" ht="15" customHeight="1" x14ac:dyDescent="0.2">
      <c r="A88" s="1"/>
      <c r="B88" s="1"/>
      <c r="C88" s="105"/>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07"/>
      <c r="R88" s="20">
        <f t="shared" si="9"/>
        <v>0</v>
      </c>
      <c r="S88" s="20">
        <f t="shared" si="9"/>
        <v>0</v>
      </c>
      <c r="T88" s="20">
        <f t="shared" si="9"/>
        <v>0</v>
      </c>
    </row>
    <row r="89" spans="1:20" ht="15" customHeight="1" x14ac:dyDescent="0.2">
      <c r="A89" s="1"/>
      <c r="B89" s="1"/>
      <c r="C89" s="105"/>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07"/>
      <c r="R89" s="20">
        <f t="shared" si="9"/>
        <v>0</v>
      </c>
      <c r="S89" s="20">
        <f t="shared" si="9"/>
        <v>0</v>
      </c>
      <c r="T89" s="20">
        <f t="shared" si="9"/>
        <v>0</v>
      </c>
    </row>
    <row r="90" spans="1:20" ht="15" customHeight="1" x14ac:dyDescent="0.2">
      <c r="A90" s="1"/>
      <c r="B90" s="1"/>
      <c r="C90" s="105"/>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07"/>
      <c r="R90" s="20">
        <f t="shared" si="9"/>
        <v>0</v>
      </c>
      <c r="S90" s="20">
        <f t="shared" si="9"/>
        <v>0</v>
      </c>
      <c r="T90" s="20">
        <f t="shared" si="9"/>
        <v>0</v>
      </c>
    </row>
    <row r="91" spans="1:20" ht="15" customHeight="1" x14ac:dyDescent="0.2">
      <c r="A91" s="1"/>
      <c r="B91" s="1"/>
      <c r="C91" s="105"/>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07"/>
      <c r="R91" s="20">
        <f t="shared" si="9"/>
        <v>0</v>
      </c>
      <c r="S91" s="20">
        <f t="shared" si="9"/>
        <v>0</v>
      </c>
      <c r="T91" s="20">
        <f t="shared" si="9"/>
        <v>0</v>
      </c>
    </row>
    <row r="92" spans="1:20" ht="15" customHeight="1" x14ac:dyDescent="0.2">
      <c r="A92" s="1"/>
      <c r="B92" s="1"/>
      <c r="C92" s="105"/>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07"/>
      <c r="R92" s="20">
        <f t="shared" si="9"/>
        <v>0</v>
      </c>
      <c r="S92" s="20">
        <f t="shared" si="9"/>
        <v>0</v>
      </c>
      <c r="T92" s="20">
        <f t="shared" si="9"/>
        <v>0</v>
      </c>
    </row>
    <row r="93" spans="1:20" ht="15" customHeight="1" x14ac:dyDescent="0.2">
      <c r="A93" s="1"/>
      <c r="B93" s="1"/>
      <c r="C93" s="105"/>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07"/>
      <c r="R93" s="20">
        <f t="shared" si="9"/>
        <v>0</v>
      </c>
      <c r="S93" s="20">
        <f t="shared" si="9"/>
        <v>0</v>
      </c>
      <c r="T93" s="20">
        <f t="shared" si="9"/>
        <v>0</v>
      </c>
    </row>
    <row r="94" spans="1:20" ht="15" customHeight="1" x14ac:dyDescent="0.2">
      <c r="A94" s="1"/>
      <c r="B94" s="1"/>
      <c r="C94" s="105"/>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07"/>
      <c r="R94" s="20">
        <f t="shared" si="9"/>
        <v>0</v>
      </c>
      <c r="S94" s="20">
        <f t="shared" si="9"/>
        <v>0</v>
      </c>
      <c r="T94" s="20">
        <f t="shared" si="9"/>
        <v>0</v>
      </c>
    </row>
    <row r="95" spans="1:20" ht="15" customHeight="1" x14ac:dyDescent="0.2">
      <c r="A95" s="1"/>
      <c r="B95" s="1"/>
      <c r="C95" s="105"/>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07"/>
      <c r="R95" s="20">
        <f t="shared" si="9"/>
        <v>0</v>
      </c>
      <c r="S95" s="20">
        <f t="shared" si="9"/>
        <v>0</v>
      </c>
      <c r="T95" s="20">
        <f t="shared" si="9"/>
        <v>0</v>
      </c>
    </row>
    <row r="96" spans="1:20" ht="15" customHeight="1" x14ac:dyDescent="0.2">
      <c r="A96" s="1"/>
      <c r="B96" s="1"/>
      <c r="C96" s="105"/>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07"/>
      <c r="R96" s="20">
        <f t="shared" si="9"/>
        <v>0</v>
      </c>
      <c r="S96" s="20">
        <f t="shared" si="9"/>
        <v>0</v>
      </c>
      <c r="T96" s="20">
        <f t="shared" si="9"/>
        <v>0</v>
      </c>
    </row>
    <row r="97" spans="1:20" ht="15" customHeight="1" x14ac:dyDescent="0.2">
      <c r="A97" s="1"/>
      <c r="B97" s="1"/>
      <c r="C97" s="105"/>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07"/>
      <c r="R97" s="20">
        <f t="shared" si="9"/>
        <v>0</v>
      </c>
      <c r="S97" s="20">
        <f t="shared" si="9"/>
        <v>0</v>
      </c>
      <c r="T97" s="20">
        <f t="shared" si="9"/>
        <v>0</v>
      </c>
    </row>
    <row r="98" spans="1:20" ht="15" customHeight="1" x14ac:dyDescent="0.2">
      <c r="A98" s="1"/>
      <c r="B98" s="1"/>
      <c r="C98" s="105"/>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07"/>
      <c r="R98" s="20">
        <f t="shared" si="9"/>
        <v>0</v>
      </c>
      <c r="S98" s="20">
        <f t="shared" si="9"/>
        <v>0</v>
      </c>
      <c r="T98" s="20">
        <f t="shared" si="9"/>
        <v>0</v>
      </c>
    </row>
    <row r="99" spans="1:20" ht="15" customHeight="1" x14ac:dyDescent="0.2">
      <c r="A99" s="1"/>
      <c r="B99" s="1"/>
      <c r="C99" s="105"/>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07"/>
      <c r="R99" s="20">
        <f t="shared" si="9"/>
        <v>0</v>
      </c>
      <c r="S99" s="20">
        <f t="shared" si="9"/>
        <v>0</v>
      </c>
      <c r="T99" s="20">
        <f t="shared" si="9"/>
        <v>0</v>
      </c>
    </row>
    <row r="100" spans="1:20" ht="15" customHeight="1" x14ac:dyDescent="0.2">
      <c r="A100" s="1"/>
      <c r="B100" s="1"/>
      <c r="C100" s="105"/>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07"/>
      <c r="R100" s="20">
        <f t="shared" si="9"/>
        <v>0</v>
      </c>
      <c r="S100" s="20">
        <f t="shared" si="9"/>
        <v>0</v>
      </c>
      <c r="T100" s="20">
        <f t="shared" si="9"/>
        <v>0</v>
      </c>
    </row>
    <row r="101" spans="1:20" ht="15" customHeight="1" x14ac:dyDescent="0.2">
      <c r="A101" s="1"/>
      <c r="B101" s="1"/>
      <c r="C101" s="105"/>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07"/>
      <c r="R101" s="20">
        <f t="shared" si="9"/>
        <v>0</v>
      </c>
      <c r="S101" s="20">
        <f t="shared" si="9"/>
        <v>0</v>
      </c>
      <c r="T101" s="20">
        <f t="shared" si="9"/>
        <v>0</v>
      </c>
    </row>
    <row r="102" spans="1:20" ht="15" customHeight="1" x14ac:dyDescent="0.2">
      <c r="A102" s="1"/>
      <c r="B102" s="1"/>
      <c r="C102" s="105"/>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07"/>
      <c r="R102" s="20">
        <f t="shared" si="9"/>
        <v>0</v>
      </c>
      <c r="S102" s="20">
        <f t="shared" si="9"/>
        <v>0</v>
      </c>
      <c r="T102" s="20">
        <f t="shared" si="9"/>
        <v>0</v>
      </c>
    </row>
    <row r="103" spans="1:20" ht="15" customHeight="1" x14ac:dyDescent="0.2">
      <c r="A103" s="1"/>
      <c r="B103" s="1"/>
      <c r="C103" s="105"/>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07"/>
      <c r="R103" s="20">
        <f t="shared" si="9"/>
        <v>0</v>
      </c>
      <c r="S103" s="20">
        <f t="shared" si="9"/>
        <v>0</v>
      </c>
      <c r="T103" s="20">
        <f t="shared" si="9"/>
        <v>0</v>
      </c>
    </row>
    <row r="104" spans="1:20" ht="15" customHeight="1" x14ac:dyDescent="0.2">
      <c r="A104" s="1"/>
      <c r="B104" s="1"/>
      <c r="C104" s="105"/>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07"/>
      <c r="R104" s="20">
        <f t="shared" si="9"/>
        <v>0</v>
      </c>
      <c r="S104" s="20">
        <f t="shared" si="9"/>
        <v>0</v>
      </c>
      <c r="T104" s="20">
        <f t="shared" si="9"/>
        <v>0</v>
      </c>
    </row>
    <row r="105" spans="1:20" ht="15" customHeight="1" x14ac:dyDescent="0.2">
      <c r="A105" s="1"/>
      <c r="B105" s="1"/>
      <c r="C105" s="105"/>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07"/>
      <c r="R105" s="20">
        <f t="shared" si="9"/>
        <v>0</v>
      </c>
      <c r="S105" s="20">
        <f t="shared" si="9"/>
        <v>0</v>
      </c>
      <c r="T105" s="20">
        <f t="shared" si="9"/>
        <v>0</v>
      </c>
    </row>
    <row r="106" spans="1:20" ht="15" customHeight="1" x14ac:dyDescent="0.2">
      <c r="A106" s="1"/>
      <c r="B106" s="1"/>
      <c r="C106" s="105"/>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07"/>
      <c r="R106" s="20">
        <f t="shared" si="9"/>
        <v>0</v>
      </c>
      <c r="S106" s="20">
        <f t="shared" si="9"/>
        <v>0</v>
      </c>
      <c r="T106" s="20">
        <f t="shared" si="9"/>
        <v>0</v>
      </c>
    </row>
    <row r="107" spans="1:20" ht="15" customHeight="1" x14ac:dyDescent="0.2">
      <c r="A107" s="1"/>
      <c r="B107" s="1"/>
      <c r="C107" s="105"/>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07"/>
      <c r="R107" s="20">
        <f t="shared" si="9"/>
        <v>0</v>
      </c>
      <c r="S107" s="20">
        <f t="shared" si="9"/>
        <v>0</v>
      </c>
      <c r="T107" s="20">
        <f t="shared" si="9"/>
        <v>0</v>
      </c>
    </row>
    <row r="108" spans="1:20" ht="15" customHeight="1" x14ac:dyDescent="0.2">
      <c r="A108" s="1"/>
      <c r="B108" s="1"/>
      <c r="C108" s="105"/>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07"/>
      <c r="R108" s="20">
        <f t="shared" si="9"/>
        <v>0</v>
      </c>
      <c r="S108" s="20">
        <f t="shared" si="9"/>
        <v>0</v>
      </c>
      <c r="T108" s="20">
        <f t="shared" si="9"/>
        <v>0</v>
      </c>
    </row>
    <row r="109" spans="1:20" ht="15" customHeight="1" x14ac:dyDescent="0.2">
      <c r="A109" s="1"/>
      <c r="B109" s="1"/>
      <c r="C109" s="105"/>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07"/>
      <c r="R109" s="20">
        <f t="shared" si="9"/>
        <v>0</v>
      </c>
      <c r="S109" s="20">
        <f t="shared" si="9"/>
        <v>0</v>
      </c>
      <c r="T109" s="20">
        <f t="shared" si="9"/>
        <v>0</v>
      </c>
    </row>
    <row r="110" spans="1:20" ht="15" customHeight="1" x14ac:dyDescent="0.2">
      <c r="A110" s="1"/>
      <c r="B110" s="1"/>
      <c r="C110" s="105"/>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07"/>
      <c r="R110" s="20">
        <f t="shared" si="9"/>
        <v>0</v>
      </c>
      <c r="S110" s="20">
        <f t="shared" si="9"/>
        <v>0</v>
      </c>
      <c r="T110" s="20">
        <f t="shared" si="9"/>
        <v>0</v>
      </c>
    </row>
    <row r="111" spans="1:20" ht="15" customHeight="1" x14ac:dyDescent="0.2">
      <c r="A111" s="1"/>
      <c r="B111" s="1"/>
      <c r="C111" s="105"/>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07"/>
      <c r="R111" s="20">
        <f t="shared" si="9"/>
        <v>0</v>
      </c>
      <c r="S111" s="20">
        <f t="shared" si="9"/>
        <v>0</v>
      </c>
      <c r="T111" s="20">
        <f t="shared" si="9"/>
        <v>0</v>
      </c>
    </row>
    <row r="112" spans="1:20" ht="15" customHeight="1" x14ac:dyDescent="0.2">
      <c r="A112" s="1"/>
      <c r="B112" s="1"/>
      <c r="C112" s="105"/>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07"/>
      <c r="R112" s="20">
        <f t="shared" si="9"/>
        <v>0</v>
      </c>
      <c r="S112" s="20">
        <f t="shared" si="9"/>
        <v>0</v>
      </c>
      <c r="T112" s="20">
        <f t="shared" si="9"/>
        <v>0</v>
      </c>
    </row>
    <row r="113" spans="1:20" ht="15" customHeight="1" x14ac:dyDescent="0.2">
      <c r="A113" s="1"/>
      <c r="B113" s="1"/>
      <c r="C113" s="105"/>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07"/>
      <c r="R113" s="20">
        <f t="shared" si="9"/>
        <v>0</v>
      </c>
      <c r="S113" s="20">
        <f t="shared" si="9"/>
        <v>0</v>
      </c>
      <c r="T113" s="20">
        <f t="shared" si="9"/>
        <v>0</v>
      </c>
    </row>
    <row r="114" spans="1:20" ht="15" customHeight="1" x14ac:dyDescent="0.2">
      <c r="A114" s="1"/>
      <c r="B114" s="1"/>
      <c r="C114" s="105"/>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07"/>
      <c r="R114" s="20">
        <f t="shared" si="9"/>
        <v>0</v>
      </c>
      <c r="S114" s="20">
        <f t="shared" si="9"/>
        <v>0</v>
      </c>
      <c r="T114" s="20">
        <f t="shared" si="9"/>
        <v>0</v>
      </c>
    </row>
    <row r="115" spans="1:20" ht="15" customHeight="1" x14ac:dyDescent="0.2">
      <c r="A115" s="1"/>
      <c r="B115" s="1"/>
      <c r="C115" s="105"/>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07"/>
      <c r="R115" s="20">
        <f t="shared" si="9"/>
        <v>0</v>
      </c>
      <c r="S115" s="20">
        <f t="shared" si="9"/>
        <v>0</v>
      </c>
      <c r="T115" s="20">
        <f t="shared" si="9"/>
        <v>0</v>
      </c>
    </row>
    <row r="116" spans="1:20" ht="15" customHeight="1" x14ac:dyDescent="0.2">
      <c r="A116" s="1"/>
      <c r="B116" s="1"/>
      <c r="C116" s="105"/>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07"/>
      <c r="R116" s="20">
        <f t="shared" si="9"/>
        <v>0</v>
      </c>
      <c r="S116" s="20">
        <f t="shared" si="9"/>
        <v>0</v>
      </c>
      <c r="T116" s="20">
        <f t="shared" si="9"/>
        <v>0</v>
      </c>
    </row>
    <row r="117" spans="1:20" ht="15" customHeight="1" x14ac:dyDescent="0.2">
      <c r="A117" s="1"/>
      <c r="B117" s="1"/>
      <c r="C117" s="105"/>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07"/>
      <c r="R117" s="20">
        <f t="shared" si="9"/>
        <v>0</v>
      </c>
      <c r="S117" s="20">
        <f t="shared" si="9"/>
        <v>0</v>
      </c>
      <c r="T117" s="20">
        <f t="shared" si="9"/>
        <v>0</v>
      </c>
    </row>
    <row r="118" spans="1:20" ht="15" customHeight="1" x14ac:dyDescent="0.2">
      <c r="A118" s="1"/>
      <c r="B118" s="1"/>
      <c r="C118" s="105"/>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07"/>
      <c r="R118" s="20">
        <f t="shared" si="9"/>
        <v>0</v>
      </c>
      <c r="S118" s="20">
        <f t="shared" si="9"/>
        <v>0</v>
      </c>
      <c r="T118" s="20">
        <f t="shared" si="9"/>
        <v>0</v>
      </c>
    </row>
    <row r="119" spans="1:20" ht="15" customHeight="1" x14ac:dyDescent="0.2">
      <c r="A119" s="1"/>
      <c r="B119" s="1"/>
      <c r="C119" s="105"/>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07"/>
      <c r="R119" s="20">
        <f t="shared" si="9"/>
        <v>0</v>
      </c>
      <c r="S119" s="20">
        <f t="shared" si="9"/>
        <v>0</v>
      </c>
      <c r="T119" s="20">
        <f t="shared" si="9"/>
        <v>0</v>
      </c>
    </row>
    <row r="120" spans="1:20" ht="15" customHeight="1" x14ac:dyDescent="0.2">
      <c r="A120" s="1"/>
      <c r="B120" s="1"/>
      <c r="C120" s="105"/>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07"/>
      <c r="R120" s="20">
        <f t="shared" si="9"/>
        <v>0</v>
      </c>
      <c r="S120" s="20">
        <f t="shared" si="9"/>
        <v>0</v>
      </c>
      <c r="T120" s="20">
        <f t="shared" si="9"/>
        <v>0</v>
      </c>
    </row>
    <row r="121" spans="1:20" ht="15" customHeight="1" x14ac:dyDescent="0.2">
      <c r="A121" s="1"/>
      <c r="B121" s="1"/>
      <c r="C121" s="105"/>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07"/>
      <c r="R121" s="20">
        <f t="shared" si="9"/>
        <v>0</v>
      </c>
      <c r="S121" s="20">
        <f t="shared" si="9"/>
        <v>0</v>
      </c>
      <c r="T121" s="20">
        <f t="shared" si="9"/>
        <v>0</v>
      </c>
    </row>
    <row r="122" spans="1:20" ht="15" customHeight="1" x14ac:dyDescent="0.2">
      <c r="A122" s="1"/>
      <c r="B122" s="1"/>
      <c r="C122" s="105"/>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07"/>
      <c r="R122" s="20">
        <f t="shared" si="9"/>
        <v>0</v>
      </c>
      <c r="S122" s="20">
        <f t="shared" si="9"/>
        <v>0</v>
      </c>
      <c r="T122" s="20">
        <f t="shared" si="9"/>
        <v>0</v>
      </c>
    </row>
    <row r="123" spans="1:20" ht="15" customHeight="1" x14ac:dyDescent="0.2">
      <c r="A123" s="1"/>
      <c r="B123" s="1"/>
      <c r="C123" s="105"/>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07"/>
      <c r="R123" s="20">
        <f t="shared" si="9"/>
        <v>0</v>
      </c>
      <c r="S123" s="20">
        <f t="shared" si="9"/>
        <v>0</v>
      </c>
      <c r="T123" s="20">
        <f t="shared" si="9"/>
        <v>0</v>
      </c>
    </row>
    <row r="124" spans="1:20" ht="15" customHeight="1" x14ac:dyDescent="0.2">
      <c r="A124" s="1"/>
      <c r="B124" s="1"/>
      <c r="C124" s="105"/>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07"/>
      <c r="R124" s="20">
        <f t="shared" si="9"/>
        <v>0</v>
      </c>
      <c r="S124" s="20">
        <f t="shared" si="9"/>
        <v>0</v>
      </c>
      <c r="T124" s="20">
        <f t="shared" si="9"/>
        <v>0</v>
      </c>
    </row>
    <row r="125" spans="1:20" ht="15" customHeight="1" x14ac:dyDescent="0.2">
      <c r="A125" s="1"/>
      <c r="B125" s="1"/>
      <c r="C125" s="105"/>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07"/>
      <c r="R125" s="20">
        <f t="shared" si="9"/>
        <v>0</v>
      </c>
      <c r="S125" s="20">
        <f t="shared" si="9"/>
        <v>0</v>
      </c>
      <c r="T125" s="20">
        <f t="shared" si="9"/>
        <v>0</v>
      </c>
    </row>
    <row r="126" spans="1:20" ht="15" customHeight="1" x14ac:dyDescent="0.2">
      <c r="A126" s="1"/>
      <c r="B126" s="1"/>
      <c r="C126" s="105"/>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07"/>
      <c r="R126" s="20">
        <f t="shared" si="9"/>
        <v>0</v>
      </c>
      <c r="S126" s="20">
        <f t="shared" si="9"/>
        <v>0</v>
      </c>
      <c r="T126" s="20">
        <f t="shared" si="9"/>
        <v>0</v>
      </c>
    </row>
    <row r="127" spans="1:20" ht="15" customHeight="1" x14ac:dyDescent="0.2">
      <c r="A127" s="1"/>
      <c r="B127" s="1"/>
      <c r="C127" s="105"/>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07"/>
      <c r="R127" s="20">
        <f t="shared" si="9"/>
        <v>0</v>
      </c>
      <c r="S127" s="20">
        <f t="shared" si="9"/>
        <v>0</v>
      </c>
      <c r="T127" s="20">
        <f t="shared" si="9"/>
        <v>0</v>
      </c>
    </row>
    <row r="128" spans="1:20" ht="15" customHeight="1" x14ac:dyDescent="0.2">
      <c r="A128" s="1"/>
      <c r="B128" s="1"/>
      <c r="C128" s="105"/>
      <c r="D128" s="69"/>
      <c r="E128" s="1"/>
      <c r="F128" s="1"/>
      <c r="G128" s="1"/>
      <c r="H128" s="1"/>
      <c r="I128" s="21" t="str">
        <f t="shared" ref="I128:I153" si="10">IF(D128&lt;&gt;"", IF(D128 ="Codedata", "", IF(OR(AND(E128=1, G128&gt;0, G128&lt;51),AND(E128&gt;1, E128&lt;6, G128&gt;0, G128&lt;20)),"X","")),"")</f>
        <v/>
      </c>
      <c r="J128" s="21" t="str">
        <f t="shared" ref="J128:J153" si="11">IF(D128&lt;&gt;"", IF(D128 ="Codedata", "", IF(OR(AND(E128=1, G128&gt;50),AND(E128&gt;1, E128&lt;6, G128&gt;19, G128&lt;51),AND(E128&gt;5, G128&gt;0, G128&lt;20)),"X","")),"")</f>
        <v/>
      </c>
      <c r="K128" s="21" t="str">
        <f t="shared" ref="K128:K153" si="12">IF(D128&lt;&gt;"", IF(D128 ="Codedata", "", IF(OR(AND(E128&gt;1, E128&lt;6, G128&gt;50),AND(E128&gt;5, G128&gt;19)),"X","")),"")</f>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07"/>
      <c r="R128" s="20">
        <f t="shared" ref="R128:T153" si="13">IF(I128="X",1,0)</f>
        <v>0</v>
      </c>
      <c r="S128" s="20">
        <f t="shared" si="13"/>
        <v>0</v>
      </c>
      <c r="T128" s="20">
        <f t="shared" si="13"/>
        <v>0</v>
      </c>
    </row>
    <row r="129" spans="1:20" ht="15" customHeight="1" x14ac:dyDescent="0.2">
      <c r="A129" s="1"/>
      <c r="B129" s="1"/>
      <c r="C129" s="105"/>
      <c r="D129" s="69"/>
      <c r="E129" s="1"/>
      <c r="F129" s="1"/>
      <c r="G129" s="1"/>
      <c r="H129" s="1"/>
      <c r="I129" s="21" t="str">
        <f t="shared" si="10"/>
        <v/>
      </c>
      <c r="J129" s="21" t="str">
        <f t="shared" si="11"/>
        <v/>
      </c>
      <c r="K129" s="21" t="str">
        <f t="shared" si="12"/>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07"/>
      <c r="R129" s="20">
        <f t="shared" si="13"/>
        <v>0</v>
      </c>
      <c r="S129" s="20">
        <f t="shared" si="13"/>
        <v>0</v>
      </c>
      <c r="T129" s="20">
        <f t="shared" si="13"/>
        <v>0</v>
      </c>
    </row>
    <row r="130" spans="1:20" ht="15" customHeight="1" x14ac:dyDescent="0.2">
      <c r="A130" s="1"/>
      <c r="B130" s="1"/>
      <c r="C130" s="105"/>
      <c r="D130" s="69"/>
      <c r="E130" s="1"/>
      <c r="F130" s="1"/>
      <c r="G130" s="1"/>
      <c r="H130" s="1"/>
      <c r="I130" s="21" t="str">
        <f t="shared" si="10"/>
        <v/>
      </c>
      <c r="J130" s="21" t="str">
        <f t="shared" si="11"/>
        <v/>
      </c>
      <c r="K130" s="21" t="str">
        <f t="shared" si="12"/>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07"/>
      <c r="R130" s="20">
        <f t="shared" si="13"/>
        <v>0</v>
      </c>
      <c r="S130" s="20">
        <f t="shared" si="13"/>
        <v>0</v>
      </c>
      <c r="T130" s="20">
        <f t="shared" si="13"/>
        <v>0</v>
      </c>
    </row>
    <row r="131" spans="1:20" ht="15" customHeight="1" x14ac:dyDescent="0.2">
      <c r="A131" s="1"/>
      <c r="B131" s="1"/>
      <c r="C131" s="105"/>
      <c r="D131" s="69"/>
      <c r="E131" s="1"/>
      <c r="F131" s="1"/>
      <c r="G131" s="1"/>
      <c r="H131" s="1"/>
      <c r="I131" s="21" t="str">
        <f t="shared" si="10"/>
        <v/>
      </c>
      <c r="J131" s="21" t="str">
        <f t="shared" si="11"/>
        <v/>
      </c>
      <c r="K131" s="21" t="str">
        <f t="shared" si="12"/>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07"/>
      <c r="R131" s="20">
        <f t="shared" si="13"/>
        <v>0</v>
      </c>
      <c r="S131" s="20">
        <f t="shared" si="13"/>
        <v>0</v>
      </c>
      <c r="T131" s="20">
        <f t="shared" si="13"/>
        <v>0</v>
      </c>
    </row>
    <row r="132" spans="1:20" ht="15" customHeight="1" x14ac:dyDescent="0.2">
      <c r="A132" s="1"/>
      <c r="B132" s="1"/>
      <c r="C132" s="105"/>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07"/>
      <c r="R132" s="20">
        <f t="shared" si="13"/>
        <v>0</v>
      </c>
      <c r="S132" s="20">
        <f t="shared" si="13"/>
        <v>0</v>
      </c>
      <c r="T132" s="20">
        <f t="shared" si="13"/>
        <v>0</v>
      </c>
    </row>
    <row r="133" spans="1:20" ht="15" customHeight="1" x14ac:dyDescent="0.2">
      <c r="A133" s="1"/>
      <c r="B133" s="1"/>
      <c r="C133" s="105"/>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07"/>
      <c r="R133" s="20">
        <f t="shared" si="13"/>
        <v>0</v>
      </c>
      <c r="S133" s="20">
        <f t="shared" si="13"/>
        <v>0</v>
      </c>
      <c r="T133" s="20">
        <f t="shared" si="13"/>
        <v>0</v>
      </c>
    </row>
    <row r="134" spans="1:20" ht="15" customHeight="1" x14ac:dyDescent="0.2">
      <c r="A134" s="1"/>
      <c r="B134" s="1"/>
      <c r="C134" s="105"/>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07"/>
      <c r="R134" s="20">
        <f t="shared" si="13"/>
        <v>0</v>
      </c>
      <c r="S134" s="20">
        <f t="shared" si="13"/>
        <v>0</v>
      </c>
      <c r="T134" s="20">
        <f t="shared" si="13"/>
        <v>0</v>
      </c>
    </row>
    <row r="135" spans="1:20" ht="15" customHeight="1" x14ac:dyDescent="0.2">
      <c r="A135" s="1"/>
      <c r="B135" s="1"/>
      <c r="C135" s="105"/>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07"/>
      <c r="R135" s="20">
        <f t="shared" si="13"/>
        <v>0</v>
      </c>
      <c r="S135" s="20">
        <f t="shared" si="13"/>
        <v>0</v>
      </c>
      <c r="T135" s="20">
        <f t="shared" si="13"/>
        <v>0</v>
      </c>
    </row>
    <row r="136" spans="1:20" ht="15" customHeight="1" x14ac:dyDescent="0.2">
      <c r="A136" s="1"/>
      <c r="B136" s="1"/>
      <c r="C136" s="105"/>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07"/>
      <c r="R136" s="20">
        <f t="shared" si="13"/>
        <v>0</v>
      </c>
      <c r="S136" s="20">
        <f t="shared" si="13"/>
        <v>0</v>
      </c>
      <c r="T136" s="20">
        <f t="shared" si="13"/>
        <v>0</v>
      </c>
    </row>
    <row r="137" spans="1:20" ht="15" customHeight="1" x14ac:dyDescent="0.2">
      <c r="A137" s="1"/>
      <c r="B137" s="1"/>
      <c r="C137" s="105"/>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07"/>
      <c r="R137" s="20">
        <f t="shared" si="13"/>
        <v>0</v>
      </c>
      <c r="S137" s="20">
        <f t="shared" si="13"/>
        <v>0</v>
      </c>
      <c r="T137" s="20">
        <f t="shared" si="13"/>
        <v>0</v>
      </c>
    </row>
    <row r="138" spans="1:20" ht="15" customHeight="1" x14ac:dyDescent="0.2">
      <c r="A138" s="1"/>
      <c r="B138" s="1"/>
      <c r="C138" s="105"/>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07"/>
      <c r="R138" s="20">
        <f t="shared" si="13"/>
        <v>0</v>
      </c>
      <c r="S138" s="20">
        <f t="shared" si="13"/>
        <v>0</v>
      </c>
      <c r="T138" s="20">
        <f t="shared" si="13"/>
        <v>0</v>
      </c>
    </row>
    <row r="139" spans="1:20" ht="15" customHeight="1" x14ac:dyDescent="0.2">
      <c r="A139" s="1"/>
      <c r="B139" s="1"/>
      <c r="C139" s="105"/>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07"/>
      <c r="R139" s="20">
        <f t="shared" si="13"/>
        <v>0</v>
      </c>
      <c r="S139" s="20">
        <f t="shared" si="13"/>
        <v>0</v>
      </c>
      <c r="T139" s="20">
        <f t="shared" si="13"/>
        <v>0</v>
      </c>
    </row>
    <row r="140" spans="1:20" ht="15" customHeight="1" x14ac:dyDescent="0.2">
      <c r="A140" s="1"/>
      <c r="B140" s="1"/>
      <c r="C140" s="105"/>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07"/>
      <c r="R140" s="20">
        <f t="shared" si="13"/>
        <v>0</v>
      </c>
      <c r="S140" s="20">
        <f t="shared" si="13"/>
        <v>0</v>
      </c>
      <c r="T140" s="20">
        <f t="shared" si="13"/>
        <v>0</v>
      </c>
    </row>
    <row r="141" spans="1:20" ht="15" customHeight="1" x14ac:dyDescent="0.2">
      <c r="A141" s="1"/>
      <c r="B141" s="1"/>
      <c r="C141" s="105"/>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07"/>
      <c r="R141" s="20">
        <f t="shared" si="13"/>
        <v>0</v>
      </c>
      <c r="S141" s="20">
        <f t="shared" si="13"/>
        <v>0</v>
      </c>
      <c r="T141" s="20">
        <f t="shared" si="13"/>
        <v>0</v>
      </c>
    </row>
    <row r="142" spans="1:20" ht="15" customHeight="1" x14ac:dyDescent="0.2">
      <c r="A142" s="1"/>
      <c r="B142" s="1"/>
      <c r="C142" s="105"/>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07"/>
      <c r="R142" s="20">
        <f t="shared" si="13"/>
        <v>0</v>
      </c>
      <c r="S142" s="20">
        <f t="shared" si="13"/>
        <v>0</v>
      </c>
      <c r="T142" s="20">
        <f t="shared" si="13"/>
        <v>0</v>
      </c>
    </row>
    <row r="143" spans="1:20" ht="15" customHeight="1" x14ac:dyDescent="0.2">
      <c r="A143" s="1"/>
      <c r="B143" s="1"/>
      <c r="C143" s="105"/>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07"/>
      <c r="R143" s="20">
        <f t="shared" si="13"/>
        <v>0</v>
      </c>
      <c r="S143" s="20">
        <f t="shared" si="13"/>
        <v>0</v>
      </c>
      <c r="T143" s="20">
        <f t="shared" si="13"/>
        <v>0</v>
      </c>
    </row>
    <row r="144" spans="1:20" ht="15" customHeight="1" x14ac:dyDescent="0.2">
      <c r="A144" s="1"/>
      <c r="B144" s="1"/>
      <c r="C144" s="105"/>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07"/>
      <c r="R144" s="20">
        <f t="shared" si="13"/>
        <v>0</v>
      </c>
      <c r="S144" s="20">
        <f t="shared" si="13"/>
        <v>0</v>
      </c>
      <c r="T144" s="20">
        <f t="shared" si="13"/>
        <v>0</v>
      </c>
    </row>
    <row r="145" spans="1:20" ht="15" customHeight="1" x14ac:dyDescent="0.2">
      <c r="A145" s="1"/>
      <c r="B145" s="1"/>
      <c r="C145" s="105"/>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07"/>
      <c r="R145" s="20">
        <f t="shared" si="13"/>
        <v>0</v>
      </c>
      <c r="S145" s="20">
        <f t="shared" si="13"/>
        <v>0</v>
      </c>
      <c r="T145" s="20">
        <f t="shared" si="13"/>
        <v>0</v>
      </c>
    </row>
    <row r="146" spans="1:20" ht="15" customHeight="1" x14ac:dyDescent="0.2">
      <c r="A146" s="1"/>
      <c r="B146" s="1"/>
      <c r="C146" s="105"/>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07"/>
      <c r="R146" s="20">
        <f t="shared" si="13"/>
        <v>0</v>
      </c>
      <c r="S146" s="20">
        <f t="shared" si="13"/>
        <v>0</v>
      </c>
      <c r="T146" s="20">
        <f t="shared" si="13"/>
        <v>0</v>
      </c>
    </row>
    <row r="147" spans="1:20" ht="15" customHeight="1" x14ac:dyDescent="0.2">
      <c r="A147" s="1"/>
      <c r="B147" s="1"/>
      <c r="C147" s="105"/>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07"/>
      <c r="R147" s="20">
        <f t="shared" si="13"/>
        <v>0</v>
      </c>
      <c r="S147" s="20">
        <f t="shared" si="13"/>
        <v>0</v>
      </c>
      <c r="T147" s="20">
        <f t="shared" si="13"/>
        <v>0</v>
      </c>
    </row>
    <row r="148" spans="1:20" ht="15" customHeight="1" x14ac:dyDescent="0.2">
      <c r="A148" s="1"/>
      <c r="B148" s="1"/>
      <c r="C148" s="105"/>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07"/>
      <c r="R148" s="20">
        <f t="shared" si="13"/>
        <v>0</v>
      </c>
      <c r="S148" s="20">
        <f t="shared" si="13"/>
        <v>0</v>
      </c>
      <c r="T148" s="20">
        <f t="shared" si="13"/>
        <v>0</v>
      </c>
    </row>
    <row r="149" spans="1:20" ht="15" customHeight="1" x14ac:dyDescent="0.2">
      <c r="A149" s="1"/>
      <c r="B149" s="1"/>
      <c r="C149" s="105"/>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07"/>
      <c r="R149" s="20">
        <f t="shared" si="13"/>
        <v>0</v>
      </c>
      <c r="S149" s="20">
        <f t="shared" si="13"/>
        <v>0</v>
      </c>
      <c r="T149" s="20">
        <f t="shared" si="13"/>
        <v>0</v>
      </c>
    </row>
    <row r="150" spans="1:20" ht="15" customHeight="1" x14ac:dyDescent="0.2">
      <c r="A150" s="1"/>
      <c r="B150" s="1"/>
      <c r="C150" s="105"/>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07"/>
      <c r="R150" s="20">
        <f t="shared" si="13"/>
        <v>0</v>
      </c>
      <c r="S150" s="20">
        <f t="shared" si="13"/>
        <v>0</v>
      </c>
      <c r="T150" s="20">
        <f t="shared" si="13"/>
        <v>0</v>
      </c>
    </row>
    <row r="151" spans="1:20" ht="15" customHeight="1" x14ac:dyDescent="0.2">
      <c r="A151" s="1"/>
      <c r="B151" s="1"/>
      <c r="C151" s="105"/>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07"/>
      <c r="R151" s="20">
        <f t="shared" si="13"/>
        <v>0</v>
      </c>
      <c r="S151" s="20">
        <f t="shared" si="13"/>
        <v>0</v>
      </c>
      <c r="T151" s="20">
        <f t="shared" si="13"/>
        <v>0</v>
      </c>
    </row>
    <row r="152" spans="1:20" ht="15" customHeight="1" x14ac:dyDescent="0.2">
      <c r="A152" s="1"/>
      <c r="B152" s="1"/>
      <c r="C152" s="105"/>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07"/>
      <c r="R152" s="20">
        <f t="shared" si="13"/>
        <v>0</v>
      </c>
      <c r="S152" s="20">
        <f t="shared" si="13"/>
        <v>0</v>
      </c>
      <c r="T152" s="20">
        <f t="shared" si="13"/>
        <v>0</v>
      </c>
    </row>
    <row r="153" spans="1:20" ht="15" customHeight="1" x14ac:dyDescent="0.2">
      <c r="A153" s="1"/>
      <c r="B153" s="1"/>
      <c r="C153" s="105"/>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07"/>
      <c r="R153" s="20">
        <f t="shared" si="13"/>
        <v>0</v>
      </c>
      <c r="S153" s="20">
        <f t="shared" si="13"/>
        <v>0</v>
      </c>
      <c r="T153" s="20">
        <f t="shared" si="13"/>
        <v>0</v>
      </c>
    </row>
    <row r="154" spans="1:20" ht="15" customHeight="1" x14ac:dyDescent="0.2">
      <c r="A154" s="24"/>
      <c r="B154" s="24"/>
      <c r="C154" s="46"/>
      <c r="D154" s="24"/>
      <c r="E154" s="24"/>
      <c r="F154" s="24"/>
      <c r="G154" s="24"/>
      <c r="H154" s="24"/>
      <c r="I154" s="46"/>
      <c r="J154" s="46"/>
      <c r="K154" s="46"/>
      <c r="L154" s="25"/>
      <c r="M154" s="25"/>
      <c r="N154" s="24"/>
      <c r="R154" s="20">
        <f t="shared" ref="R154:T174" si="14">IF(I154="X",1,0)</f>
        <v>0</v>
      </c>
      <c r="S154" s="20">
        <f t="shared" si="14"/>
        <v>0</v>
      </c>
      <c r="T154" s="20">
        <f t="shared" si="14"/>
        <v>0</v>
      </c>
    </row>
    <row r="155" spans="1:20" ht="15" customHeight="1" x14ac:dyDescent="0.2">
      <c r="A155" s="24"/>
      <c r="B155" s="24"/>
      <c r="C155" s="46"/>
      <c r="D155" s="24"/>
      <c r="E155" s="24"/>
      <c r="F155" s="24"/>
      <c r="G155" s="24"/>
      <c r="H155" s="24"/>
      <c r="I155" s="46"/>
      <c r="J155" s="46"/>
      <c r="K155" s="46"/>
      <c r="L155" s="25"/>
      <c r="M155" s="25"/>
      <c r="N155" s="24"/>
      <c r="R155" s="20">
        <f t="shared" si="14"/>
        <v>0</v>
      </c>
      <c r="S155" s="20">
        <f t="shared" si="14"/>
        <v>0</v>
      </c>
      <c r="T155" s="20">
        <f t="shared" si="14"/>
        <v>0</v>
      </c>
    </row>
    <row r="156" spans="1:20" ht="15" customHeight="1" x14ac:dyDescent="0.2">
      <c r="A156" s="24"/>
      <c r="B156" s="24"/>
      <c r="C156" s="46"/>
      <c r="D156" s="24"/>
      <c r="E156" s="24"/>
      <c r="F156" s="24"/>
      <c r="G156" s="24"/>
      <c r="H156" s="24"/>
      <c r="I156" s="46"/>
      <c r="J156" s="46"/>
      <c r="K156" s="46"/>
      <c r="L156" s="25"/>
      <c r="M156" s="25"/>
      <c r="N156" s="24"/>
      <c r="R156" s="20">
        <f t="shared" si="14"/>
        <v>0</v>
      </c>
      <c r="S156" s="20">
        <f t="shared" si="14"/>
        <v>0</v>
      </c>
      <c r="T156" s="20">
        <f t="shared" si="14"/>
        <v>0</v>
      </c>
    </row>
    <row r="157" spans="1:20" ht="15" customHeight="1" x14ac:dyDescent="0.2">
      <c r="A157" s="24"/>
      <c r="B157" s="24"/>
      <c r="C157" s="46"/>
      <c r="D157" s="24"/>
      <c r="E157" s="24"/>
      <c r="F157" s="24"/>
      <c r="G157" s="24"/>
      <c r="H157" s="24"/>
      <c r="I157" s="46"/>
      <c r="J157" s="46"/>
      <c r="K157" s="46"/>
      <c r="L157" s="25"/>
      <c r="M157" s="25"/>
      <c r="N157" s="24"/>
      <c r="R157" s="20">
        <f t="shared" si="14"/>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ref="R175:T238" si="15">IF(I175="X",1,0)</f>
        <v>0</v>
      </c>
      <c r="S175" s="20">
        <f t="shared" si="15"/>
        <v>0</v>
      </c>
      <c r="T175" s="20">
        <f t="shared" si="15"/>
        <v>0</v>
      </c>
    </row>
    <row r="176" spans="1:20" ht="15" customHeight="1" x14ac:dyDescent="0.2">
      <c r="A176" s="24"/>
      <c r="B176" s="24"/>
      <c r="C176" s="46"/>
      <c r="D176" s="24"/>
      <c r="E176" s="24"/>
      <c r="F176" s="24"/>
      <c r="G176" s="24"/>
      <c r="H176" s="24"/>
      <c r="I176" s="46"/>
      <c r="J176" s="46"/>
      <c r="K176" s="46"/>
      <c r="L176" s="25"/>
      <c r="M176" s="25"/>
      <c r="N176" s="24"/>
      <c r="R176" s="20">
        <f t="shared" si="15"/>
        <v>0</v>
      </c>
      <c r="S176" s="20">
        <f t="shared" si="15"/>
        <v>0</v>
      </c>
      <c r="T176" s="20">
        <f t="shared" si="15"/>
        <v>0</v>
      </c>
    </row>
    <row r="177" spans="1:20" ht="15" customHeight="1" x14ac:dyDescent="0.2">
      <c r="A177" s="24"/>
      <c r="B177" s="24"/>
      <c r="C177" s="46"/>
      <c r="D177" s="24"/>
      <c r="E177" s="24"/>
      <c r="F177" s="24"/>
      <c r="G177" s="24"/>
      <c r="H177" s="24"/>
      <c r="I177" s="46"/>
      <c r="J177" s="46"/>
      <c r="K177" s="46"/>
      <c r="L177" s="25"/>
      <c r="M177" s="25"/>
      <c r="N177" s="24"/>
      <c r="R177" s="20">
        <f t="shared" si="15"/>
        <v>0</v>
      </c>
      <c r="S177" s="20">
        <f t="shared" si="15"/>
        <v>0</v>
      </c>
      <c r="T177" s="20">
        <f t="shared" si="15"/>
        <v>0</v>
      </c>
    </row>
    <row r="178" spans="1:20" ht="15" customHeight="1" x14ac:dyDescent="0.2">
      <c r="A178" s="24"/>
      <c r="B178" s="24"/>
      <c r="C178" s="46"/>
      <c r="D178" s="24"/>
      <c r="E178" s="24"/>
      <c r="F178" s="24"/>
      <c r="G178" s="24"/>
      <c r="H178" s="24"/>
      <c r="I178" s="46"/>
      <c r="J178" s="46"/>
      <c r="K178" s="46"/>
      <c r="L178" s="25"/>
      <c r="M178" s="25"/>
      <c r="N178" s="24"/>
      <c r="R178" s="20">
        <f t="shared" si="15"/>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ref="R239:T284" si="16">IF(I239="X",1,0)</f>
        <v>0</v>
      </c>
      <c r="S239" s="20">
        <f t="shared" si="16"/>
        <v>0</v>
      </c>
      <c r="T239" s="20">
        <f t="shared" si="16"/>
        <v>0</v>
      </c>
    </row>
    <row r="240" spans="1:20" ht="15" customHeight="1" x14ac:dyDescent="0.2">
      <c r="A240" s="24"/>
      <c r="B240" s="24"/>
      <c r="C240" s="46"/>
      <c r="D240" s="24"/>
      <c r="E240" s="24"/>
      <c r="F240" s="24"/>
      <c r="G240" s="24"/>
      <c r="H240" s="24"/>
      <c r="I240" s="46"/>
      <c r="J240" s="46"/>
      <c r="K240" s="46"/>
      <c r="L240" s="25"/>
      <c r="M240" s="25"/>
      <c r="N240" s="24"/>
      <c r="R240" s="20">
        <f t="shared" si="16"/>
        <v>0</v>
      </c>
      <c r="S240" s="20">
        <f t="shared" si="16"/>
        <v>0</v>
      </c>
      <c r="T240" s="20">
        <f t="shared" si="16"/>
        <v>0</v>
      </c>
    </row>
    <row r="241" spans="1:20" ht="15" customHeight="1" x14ac:dyDescent="0.2">
      <c r="A241" s="24"/>
      <c r="B241" s="24"/>
      <c r="C241" s="46"/>
      <c r="D241" s="24"/>
      <c r="E241" s="24"/>
      <c r="F241" s="24"/>
      <c r="G241" s="24"/>
      <c r="H241" s="24"/>
      <c r="I241" s="46"/>
      <c r="J241" s="46"/>
      <c r="K241" s="46"/>
      <c r="L241" s="25"/>
      <c r="M241" s="25"/>
      <c r="N241" s="24"/>
      <c r="R241" s="20">
        <f t="shared" si="16"/>
        <v>0</v>
      </c>
      <c r="S241" s="20">
        <f t="shared" si="16"/>
        <v>0</v>
      </c>
      <c r="T241" s="20">
        <f t="shared" si="16"/>
        <v>0</v>
      </c>
    </row>
    <row r="242" spans="1:20" ht="15" customHeight="1" x14ac:dyDescent="0.2">
      <c r="A242" s="24"/>
      <c r="B242" s="24"/>
      <c r="C242" s="46"/>
      <c r="D242" s="24"/>
      <c r="E242" s="24"/>
      <c r="F242" s="24"/>
      <c r="G242" s="24"/>
      <c r="H242" s="24"/>
      <c r="I242" s="46"/>
      <c r="J242" s="46"/>
      <c r="K242" s="46"/>
      <c r="L242" s="25"/>
      <c r="M242" s="25"/>
      <c r="N242" s="24"/>
      <c r="R242" s="20">
        <f t="shared" si="16"/>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C10:C14 C17:C153">
      <formula1>"I,A,E,"</formula1>
    </dataValidation>
    <dataValidation type="list" allowBlank="1" showInputMessage="1" showErrorMessage="1" sqref="D4:D5 D9:D153">
      <formula1>ALI_AIE_CODE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48"/>
  <sheetViews>
    <sheetView showGridLines="0" zoomScale="65" zoomScaleNormal="65" workbookViewId="0">
      <pane ySplit="3" topLeftCell="A4" activePane="bottomLeft" state="frozen"/>
      <selection pane="bottomLeft" activeCell="A14" sqref="A14:H16"/>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55" t="s">
        <v>77</v>
      </c>
      <c r="B1" s="156"/>
      <c r="C1" s="156"/>
      <c r="D1" s="156"/>
      <c r="E1" s="156"/>
      <c r="F1" s="156"/>
      <c r="G1" s="156"/>
      <c r="H1" s="156"/>
      <c r="I1" s="156"/>
      <c r="J1" s="156"/>
      <c r="K1" s="156"/>
      <c r="L1" s="156"/>
      <c r="M1" s="156"/>
      <c r="N1" s="157"/>
    </row>
    <row r="2" spans="1:30" s="23" customFormat="1" ht="25.5" customHeight="1" x14ac:dyDescent="0.2">
      <c r="A2" s="154" t="s">
        <v>55</v>
      </c>
      <c r="B2" s="154" t="s">
        <v>56</v>
      </c>
      <c r="C2" s="154" t="s">
        <v>57</v>
      </c>
      <c r="D2" s="154" t="s">
        <v>51</v>
      </c>
      <c r="E2" s="154" t="s">
        <v>6</v>
      </c>
      <c r="F2" s="154"/>
      <c r="G2" s="154" t="s">
        <v>7</v>
      </c>
      <c r="H2" s="154"/>
      <c r="I2" s="154" t="s">
        <v>37</v>
      </c>
      <c r="J2" s="154"/>
      <c r="K2" s="154"/>
      <c r="L2" s="154" t="s">
        <v>54</v>
      </c>
      <c r="M2" s="154" t="s">
        <v>58</v>
      </c>
      <c r="N2" s="154" t="s">
        <v>30</v>
      </c>
      <c r="O2" s="76"/>
      <c r="P2" s="76"/>
      <c r="Q2" s="76"/>
      <c r="W2" s="152" t="s">
        <v>35</v>
      </c>
      <c r="X2" s="152"/>
      <c r="Y2" s="152"/>
    </row>
    <row r="3" spans="1:30" s="23" customFormat="1" ht="18.75" customHeight="1" x14ac:dyDescent="0.2">
      <c r="A3" s="154"/>
      <c r="B3" s="154"/>
      <c r="C3" s="154"/>
      <c r="D3" s="154"/>
      <c r="E3" s="78" t="s">
        <v>29</v>
      </c>
      <c r="F3" s="78" t="s">
        <v>26</v>
      </c>
      <c r="G3" s="78" t="s">
        <v>29</v>
      </c>
      <c r="H3" s="78" t="s">
        <v>26</v>
      </c>
      <c r="I3" s="78" t="s">
        <v>42</v>
      </c>
      <c r="J3" s="78" t="s">
        <v>43</v>
      </c>
      <c r="K3" s="78" t="s">
        <v>45</v>
      </c>
      <c r="L3" s="154"/>
      <c r="M3" s="154"/>
      <c r="N3" s="154"/>
      <c r="O3" s="76" t="s">
        <v>31</v>
      </c>
      <c r="P3" s="76" t="s">
        <v>32</v>
      </c>
      <c r="Q3" s="76" t="s">
        <v>33</v>
      </c>
      <c r="W3" s="26" t="s">
        <v>31</v>
      </c>
      <c r="X3" s="26" t="s">
        <v>34</v>
      </c>
      <c r="Y3" s="26" t="s">
        <v>33</v>
      </c>
      <c r="AA3" s="17"/>
      <c r="AB3" s="26" t="s">
        <v>31</v>
      </c>
      <c r="AC3" s="26" t="s">
        <v>34</v>
      </c>
      <c r="AD3" s="26" t="s">
        <v>33</v>
      </c>
    </row>
    <row r="4" spans="1:30" ht="15" customHeight="1" x14ac:dyDescent="0.2">
      <c r="A4" s="104" t="s">
        <v>114</v>
      </c>
      <c r="B4" s="92"/>
      <c r="C4" s="106"/>
      <c r="D4" s="103"/>
      <c r="E4" s="69"/>
      <c r="F4" s="33"/>
      <c r="G4" s="69"/>
      <c r="H4" s="72"/>
      <c r="I4" s="21" t="str">
        <f>IF(D4=EE,IF(OR(AND(E4&gt;-1,E4&lt;2,G4&gt;0,G4&lt;16),AND(E4&gt;1,E4&lt;3,G4&gt;0,G4&lt;5)),"X",""),IF(OR(AND(E4&gt;-1,E4&lt;2,G4&gt;0,G4&lt;20),AND(E4&gt;1,E4&lt;4,G4&gt;0,G4&lt;6)),"X",""))</f>
        <v/>
      </c>
      <c r="J4" s="21" t="str">
        <f>IF(D4=EE,IF(OR(AND(E4&gt;-1,E4&lt;2,G4&gt;15),AND(E4&gt;1,E4&lt;3,G4&gt;4,G4&lt;16),AND(E4&gt;2,G4&gt;0,G4&lt;5)),"X",""),IF(OR(AND(E4&gt;-1,E4&lt;2,G4&gt;19),AND(E4&gt;1,E4&lt;4,G4&gt;5,G4&lt;20),AND(E4&gt;3,G4&gt;0,G4&lt;6)),"X",""))</f>
        <v/>
      </c>
      <c r="K4" s="21" t="str">
        <f>IF(D4=EE,IF(OR(AND(E4&gt;1,E4&lt;3,G4&gt;15),AND(E4&gt;2,G4&gt;4)),"X",""),IF(OR(AND(E4&gt;1,E4&lt;4,G4&gt;19),AND(E4&gt;3,G4&gt;5)),"X",""))</f>
        <v/>
      </c>
      <c r="L4" s="22" t="str">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
      </c>
      <c r="M4" s="22" t="str">
        <f>IF(C4="I",L4*Resumo!$C$21, IF(C4="A",L4*Resumo!$C$22, IF(C4="E",L4*Resumo!$C$23,"")))</f>
        <v/>
      </c>
      <c r="N4" s="72"/>
      <c r="O4" s="77">
        <f t="shared" ref="O4:Q6" si="0">IF(I4="X",1,0)</f>
        <v>0</v>
      </c>
      <c r="P4" s="77">
        <f t="shared" si="0"/>
        <v>0</v>
      </c>
      <c r="Q4" s="77">
        <f t="shared" si="0"/>
        <v>0</v>
      </c>
      <c r="S4" t="str">
        <f>IF(C4="I",L4,IF(C4="A",L4/2,IF(C4="E",L4/4,"")))</f>
        <v/>
      </c>
      <c r="W4" s="20">
        <f t="shared" ref="W4:W28" si="1">IF(I4="X",1,0)</f>
        <v>0</v>
      </c>
      <c r="X4" s="20">
        <f t="shared" ref="X4:X28" si="2">IF(J4="X",1,0)</f>
        <v>0</v>
      </c>
      <c r="Y4" s="20">
        <f t="shared" ref="Y4:Y28" si="3">IF(K4="X",1,0)</f>
        <v>0</v>
      </c>
      <c r="AA4" t="s">
        <v>39</v>
      </c>
      <c r="AB4" s="29">
        <f>SUMIF($D$4:$D$925,"EE",W$4:W$925)</f>
        <v>0</v>
      </c>
      <c r="AC4" s="29">
        <f>SUMIF($D$4:$D$925,"EE",X$4:X$925)</f>
        <v>0</v>
      </c>
      <c r="AD4" s="29">
        <f>SUMIF($D$4:$D$925,"EE",Y$4:Y$925)</f>
        <v>2</v>
      </c>
    </row>
    <row r="5" spans="1:30" ht="15" customHeight="1" x14ac:dyDescent="0.2">
      <c r="A5" s="92" t="s">
        <v>112</v>
      </c>
      <c r="B5" s="88" t="s">
        <v>121</v>
      </c>
      <c r="C5" s="106" t="s">
        <v>3</v>
      </c>
      <c r="D5" s="103" t="s">
        <v>39</v>
      </c>
      <c r="E5" s="69">
        <v>2</v>
      </c>
      <c r="F5" s="33" t="s">
        <v>122</v>
      </c>
      <c r="G5" s="69">
        <v>20</v>
      </c>
      <c r="H5" s="72" t="s">
        <v>123</v>
      </c>
      <c r="I5" s="21" t="str">
        <f>IF(D5=EE,IF(OR(AND(E5&gt;-1,E5&lt;2,G5&gt;0,G5&lt;16),AND(E5&gt;1,E5&lt;3,G5&gt;0,G5&lt;5)),"X",""),IF(OR(AND(E5&gt;-1,E5&lt;2,G5&gt;0,G5&lt;20),AND(E5&gt;1,E5&lt;4,G5&gt;0,G5&lt;6)),"X",""))</f>
        <v/>
      </c>
      <c r="J5" s="21" t="str">
        <f>IF(D5=EE,IF(OR(AND(E5&gt;-1,E5&lt;2,G5&gt;15),AND(E5&gt;1,E5&lt;3,G5&gt;4,G5&lt;16),AND(E5&gt;2,G5&gt;0,G5&lt;5)),"X",""),IF(OR(AND(E5&gt;-1,E5&lt;2,G5&gt;19),AND(E5&gt;1,E5&lt;4,G5&gt;5,G5&lt;20),AND(E5&gt;3,G5&gt;0,G5&lt;6)),"X",""))</f>
        <v/>
      </c>
      <c r="K5" s="21" t="str">
        <f>IF(D5=EE,IF(OR(AND(E5&gt;1,E5&lt;3,G5&gt;15),AND(E5&gt;2,G5&gt;4)),"X",""),IF(OR(AND(E5&gt;1,E5&lt;4,G5&gt;19),AND(E5&gt;3,G5&gt;5)),"X",""))</f>
        <v>X</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6</v>
      </c>
      <c r="M5" s="22">
        <f>IF(C5="I",L5*Resumo!$C$21, IF(C5="A",L5*Resumo!$C$22, IF(C5="E",L5*Resumo!$C$23,"")))</f>
        <v>6</v>
      </c>
      <c r="N5" s="72"/>
      <c r="O5" s="77">
        <f>IF(I5="X",1,0)</f>
        <v>0</v>
      </c>
      <c r="P5" s="77">
        <f>IF(J5="X",1,0)</f>
        <v>0</v>
      </c>
      <c r="Q5" s="77">
        <f>IF(K5="X",1,0)</f>
        <v>1</v>
      </c>
      <c r="S5">
        <f>IF(C5="I",L5,IF(C5="A",L5/2,IF(C5="E",L5/4,"")))</f>
        <v>6</v>
      </c>
      <c r="W5" s="20">
        <f t="shared" si="1"/>
        <v>0</v>
      </c>
      <c r="X5" s="20">
        <f t="shared" si="2"/>
        <v>0</v>
      </c>
      <c r="Y5" s="20">
        <f t="shared" si="3"/>
        <v>1</v>
      </c>
      <c r="AA5" t="s">
        <v>41</v>
      </c>
      <c r="AB5" s="29">
        <f>SUMIF($D$4:$D$925,"SE",W$4:W$925)</f>
        <v>2</v>
      </c>
      <c r="AC5" s="29">
        <f>SUMIF($D$4:$D$925,"SE",X$4:X$925)</f>
        <v>0</v>
      </c>
      <c r="AD5" s="29">
        <f>SUMIF($D$4:$D$925,"SE",Y$4:Y$925)</f>
        <v>0</v>
      </c>
    </row>
    <row r="6" spans="1:30" ht="15" customHeight="1" x14ac:dyDescent="0.2">
      <c r="A6" s="92" t="s">
        <v>113</v>
      </c>
      <c r="B6" s="88" t="s">
        <v>126</v>
      </c>
      <c r="C6" s="106" t="s">
        <v>3</v>
      </c>
      <c r="D6" s="103" t="s">
        <v>41</v>
      </c>
      <c r="E6" s="69">
        <v>1</v>
      </c>
      <c r="F6" s="33" t="s">
        <v>124</v>
      </c>
      <c r="G6" s="69">
        <v>6</v>
      </c>
      <c r="H6" s="72" t="s">
        <v>125</v>
      </c>
      <c r="I6" s="21" t="str">
        <f t="shared" ref="I6:I27" si="4">IF(D6=EE,IF(OR(AND(E6&gt;-1,E6&lt;2,G6&gt;0,G6&lt;16),AND(E6&gt;1,E6&lt;3,G6&gt;0,G6&lt;5)),"X",""),IF(OR(AND(E6&gt;-1,E6&lt;2,G6&gt;0,G6&lt;20),AND(E6&gt;1,E6&lt;4,G6&gt;0,G6&lt;6)),"X",""))</f>
        <v>X</v>
      </c>
      <c r="J6" s="21" t="str">
        <f t="shared" ref="J6:J27" si="5">IF(D6=EE,IF(OR(AND(E6&gt;-1,E6&lt;2,G6&gt;15),AND(E6&gt;1,E6&lt;3,G6&gt;4,G6&lt;16),AND(E6&gt;2,G6&gt;0,G6&lt;5)),"X",""),IF(OR(AND(E6&gt;-1,E6&lt;2,G6&gt;19),AND(E6&gt;1,E6&lt;4,G6&gt;5,G6&lt;20),AND(E6&gt;3,G6&gt;0,G6&lt;6)),"X",""))</f>
        <v/>
      </c>
      <c r="K6" s="21" t="str">
        <f t="shared" ref="K6:K27"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4</v>
      </c>
      <c r="M6" s="22">
        <f>IF(C6="I",L6*Resumo!$C$21, IF(C6="A",L6*Resumo!$C$22, IF(C6="E",L6*Resumo!$C$23,"")))</f>
        <v>4</v>
      </c>
      <c r="N6" s="15"/>
      <c r="O6" s="77">
        <f t="shared" si="0"/>
        <v>1</v>
      </c>
      <c r="P6" s="77">
        <f t="shared" si="0"/>
        <v>0</v>
      </c>
      <c r="Q6" s="77">
        <f t="shared" si="0"/>
        <v>0</v>
      </c>
      <c r="S6">
        <f>IF(C6="I",L6,IF(C6="A",L6/2,IF(C6="E",L6/4,"")))</f>
        <v>4</v>
      </c>
      <c r="W6" s="20">
        <f t="shared" si="1"/>
        <v>1</v>
      </c>
      <c r="X6" s="20">
        <f t="shared" si="2"/>
        <v>0</v>
      </c>
      <c r="Y6" s="20">
        <f t="shared" si="3"/>
        <v>0</v>
      </c>
      <c r="AA6" t="s">
        <v>40</v>
      </c>
      <c r="AB6" s="29">
        <f>SUMIF($D$4:$D$925,"CE",W$4:W$925)</f>
        <v>0</v>
      </c>
      <c r="AC6" s="29">
        <f>SUMIF($D$4:$D$925,"CE",X$4:X$925)</f>
        <v>0</v>
      </c>
      <c r="AD6" s="29">
        <f>SUMIF($D$4:$D$925,"CE",Y$4:Y$925)</f>
        <v>0</v>
      </c>
    </row>
    <row r="7" spans="1:30" ht="15" customHeight="1" x14ac:dyDescent="0.2">
      <c r="A7" s="92"/>
      <c r="B7" s="88"/>
      <c r="C7" s="106"/>
      <c r="D7" s="103"/>
      <c r="E7" s="69"/>
      <c r="F7" s="33"/>
      <c r="G7" s="69"/>
      <c r="H7" s="72"/>
      <c r="I7" s="21" t="str">
        <f t="shared" si="4"/>
        <v/>
      </c>
      <c r="J7" s="21" t="str">
        <f t="shared" si="5"/>
        <v/>
      </c>
      <c r="K7" s="21" t="str">
        <f t="shared" si="6"/>
        <v/>
      </c>
      <c r="L7" s="22" t="str">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
      </c>
      <c r="M7" s="22" t="str">
        <f>IF(C7="I",L7*Resumo!$C$21, IF(C7="A",L7*Resumo!$C$22, IF(C7="E",L7*Resumo!$C$23,"")))</f>
        <v/>
      </c>
      <c r="N7" s="15"/>
      <c r="O7" s="77"/>
      <c r="P7" s="77"/>
      <c r="Q7" s="77"/>
      <c r="W7" s="20">
        <f t="shared" si="1"/>
        <v>0</v>
      </c>
      <c r="X7" s="20">
        <f t="shared" si="2"/>
        <v>0</v>
      </c>
      <c r="Y7" s="20">
        <f t="shared" si="3"/>
        <v>0</v>
      </c>
    </row>
    <row r="8" spans="1:30" ht="15" customHeight="1" x14ac:dyDescent="0.2">
      <c r="A8" s="92" t="s">
        <v>115</v>
      </c>
      <c r="B8" s="83"/>
      <c r="C8" s="106"/>
      <c r="D8" s="105"/>
      <c r="E8" s="85"/>
      <c r="F8" s="72"/>
      <c r="G8" s="33"/>
      <c r="H8" s="33"/>
      <c r="I8" s="21" t="str">
        <f t="shared" si="4"/>
        <v/>
      </c>
      <c r="J8" s="21" t="str">
        <f t="shared" si="5"/>
        <v/>
      </c>
      <c r="K8" s="21" t="str">
        <f t="shared" si="6"/>
        <v/>
      </c>
      <c r="L8" s="22" t="str">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
      </c>
      <c r="M8" s="22" t="str">
        <f>IF(C8="I",L8*Resumo!$C$21, IF(C8="A",L8*Resumo!$C$22, IF(C8="E",L8*Resumo!$C$23,"")))</f>
        <v/>
      </c>
      <c r="N8" s="15"/>
      <c r="O8" s="77"/>
      <c r="P8" s="77"/>
      <c r="Q8" s="77"/>
      <c r="W8" s="20">
        <f t="shared" si="1"/>
        <v>0</v>
      </c>
      <c r="X8" s="20">
        <f t="shared" si="2"/>
        <v>0</v>
      </c>
      <c r="Y8" s="20">
        <f t="shared" si="3"/>
        <v>0</v>
      </c>
    </row>
    <row r="9" spans="1:30" ht="15" customHeight="1" x14ac:dyDescent="0.2">
      <c r="A9" s="92" t="s">
        <v>112</v>
      </c>
      <c r="B9" s="83" t="s">
        <v>121</v>
      </c>
      <c r="C9" s="105" t="s">
        <v>3</v>
      </c>
      <c r="D9" s="105" t="s">
        <v>39</v>
      </c>
      <c r="E9" s="85">
        <v>2</v>
      </c>
      <c r="F9" s="72" t="s">
        <v>122</v>
      </c>
      <c r="G9" s="14">
        <v>20</v>
      </c>
      <c r="H9" s="72" t="s">
        <v>123</v>
      </c>
      <c r="I9" s="21" t="str">
        <f t="shared" si="4"/>
        <v/>
      </c>
      <c r="J9" s="21" t="str">
        <f t="shared" si="5"/>
        <v/>
      </c>
      <c r="K9" s="21" t="str">
        <f t="shared" si="6"/>
        <v>X</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6</v>
      </c>
      <c r="M9" s="22">
        <f>IF(C9="I",L9*Resumo!$C$21, IF(C9="A",L9*Resumo!$C$22, IF(C9="E",L9*Resumo!$C$23,"")))</f>
        <v>6</v>
      </c>
      <c r="N9" s="72"/>
      <c r="O9" s="77"/>
      <c r="P9" s="77"/>
      <c r="Q9" s="77"/>
      <c r="W9" s="20">
        <f t="shared" si="1"/>
        <v>0</v>
      </c>
      <c r="X9" s="20">
        <f t="shared" si="2"/>
        <v>0</v>
      </c>
      <c r="Y9" s="20">
        <f t="shared" si="3"/>
        <v>1</v>
      </c>
    </row>
    <row r="10" spans="1:30" ht="15" customHeight="1" x14ac:dyDescent="0.2">
      <c r="A10" s="92" t="s">
        <v>113</v>
      </c>
      <c r="B10" s="88" t="s">
        <v>126</v>
      </c>
      <c r="C10" s="106" t="s">
        <v>3</v>
      </c>
      <c r="D10" s="103" t="s">
        <v>41</v>
      </c>
      <c r="E10" s="69">
        <v>1</v>
      </c>
      <c r="F10" s="33" t="s">
        <v>124</v>
      </c>
      <c r="G10" s="69">
        <v>6</v>
      </c>
      <c r="H10" s="72" t="s">
        <v>125</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4</v>
      </c>
      <c r="M10" s="22">
        <f>IF(C10="I",L10*Resumo!$C$21, IF(C10="A",L10*Resumo!$C$22, IF(C10="E",L10*Resumo!$C$23,"")))</f>
        <v>4</v>
      </c>
      <c r="N10" s="72"/>
      <c r="O10" s="77"/>
      <c r="P10" s="77"/>
      <c r="Q10" s="77"/>
      <c r="W10" s="20">
        <f t="shared" si="1"/>
        <v>1</v>
      </c>
      <c r="X10" s="20">
        <f t="shared" si="2"/>
        <v>0</v>
      </c>
      <c r="Y10" s="20">
        <f t="shared" si="3"/>
        <v>0</v>
      </c>
    </row>
    <row r="11" spans="1:30" ht="15" customHeight="1" x14ac:dyDescent="0.2">
      <c r="A11" s="92"/>
      <c r="B11" s="82"/>
      <c r="C11" s="105"/>
      <c r="D11" s="105"/>
      <c r="E11" s="85"/>
      <c r="F11" s="33"/>
      <c r="G11" s="14"/>
      <c r="H11" s="72"/>
      <c r="I11" s="21" t="str">
        <f t="shared" si="4"/>
        <v/>
      </c>
      <c r="J11" s="21" t="str">
        <f t="shared" si="5"/>
        <v/>
      </c>
      <c r="K11" s="21" t="str">
        <f t="shared" si="6"/>
        <v/>
      </c>
      <c r="L11" s="22" t="str">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
      </c>
      <c r="M11" s="22" t="str">
        <f>IF(C11="I",L11*Resumo!$C$21, IF(C11="A",L11*Resumo!$C$22, IF(C11="E",L11*Resumo!$C$23,"")))</f>
        <v/>
      </c>
      <c r="N11" s="15"/>
      <c r="O11" s="77"/>
      <c r="P11" s="77"/>
      <c r="Q11" s="77"/>
      <c r="W11" s="20">
        <f t="shared" si="1"/>
        <v>0</v>
      </c>
      <c r="X11" s="20">
        <f t="shared" si="2"/>
        <v>0</v>
      </c>
      <c r="Y11" s="20">
        <f t="shared" si="3"/>
        <v>0</v>
      </c>
    </row>
    <row r="12" spans="1:30" ht="15" customHeight="1" x14ac:dyDescent="0.2">
      <c r="A12" s="92"/>
      <c r="B12" s="82"/>
      <c r="C12" s="105"/>
      <c r="D12" s="105"/>
      <c r="E12" s="85"/>
      <c r="F12" s="72"/>
      <c r="G12" s="14"/>
      <c r="H12" s="72"/>
      <c r="I12" s="21" t="str">
        <f t="shared" si="4"/>
        <v/>
      </c>
      <c r="J12" s="21" t="str">
        <f t="shared" si="5"/>
        <v/>
      </c>
      <c r="K12" s="21" t="str">
        <f t="shared" si="6"/>
        <v/>
      </c>
      <c r="L12" s="22" t="str">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
      </c>
      <c r="M12" s="22" t="str">
        <f>IF(C12="I",L12*Resumo!$C$21, IF(C12="A",L12*Resumo!$C$22, IF(C12="E",L12*Resumo!$C$23,"")))</f>
        <v/>
      </c>
      <c r="N12" s="15"/>
      <c r="O12" s="77"/>
      <c r="P12" s="77"/>
      <c r="Q12" s="77"/>
      <c r="W12" s="20">
        <f t="shared" si="1"/>
        <v>0</v>
      </c>
      <c r="X12" s="20">
        <f t="shared" si="2"/>
        <v>0</v>
      </c>
      <c r="Y12" s="20">
        <f t="shared" si="3"/>
        <v>0</v>
      </c>
    </row>
    <row r="13" spans="1:30" ht="15" customHeight="1" x14ac:dyDescent="0.2">
      <c r="A13" s="92"/>
      <c r="B13" s="82"/>
      <c r="C13" s="106"/>
      <c r="D13" s="105"/>
      <c r="E13" s="85"/>
      <c r="F13" s="72"/>
      <c r="G13" s="33"/>
      <c r="H13" s="33"/>
      <c r="I13" s="21" t="str">
        <f t="shared" si="4"/>
        <v/>
      </c>
      <c r="J13" s="21" t="str">
        <f t="shared" si="5"/>
        <v/>
      </c>
      <c r="K13" s="21" t="str">
        <f t="shared" si="6"/>
        <v/>
      </c>
      <c r="L13" s="22" t="str">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
      </c>
      <c r="M13" s="22" t="str">
        <f>IF(C13="I",L13*Resumo!$C$21, IF(C13="A",L13*Resumo!$C$22, IF(C13="E",L13*Resumo!$C$23,"")))</f>
        <v/>
      </c>
      <c r="N13" s="15"/>
      <c r="O13" s="77"/>
      <c r="P13" s="77"/>
      <c r="Q13" s="77"/>
      <c r="W13" s="20">
        <f t="shared" si="1"/>
        <v>0</v>
      </c>
      <c r="X13" s="20">
        <f t="shared" si="2"/>
        <v>0</v>
      </c>
      <c r="Y13" s="20">
        <f t="shared" si="3"/>
        <v>0</v>
      </c>
    </row>
    <row r="14" spans="1:30" ht="15" customHeight="1" x14ac:dyDescent="0.2">
      <c r="A14" s="92"/>
      <c r="B14" s="83"/>
      <c r="C14" s="106"/>
      <c r="D14" s="105"/>
      <c r="E14" s="85"/>
      <c r="F14" s="72"/>
      <c r="G14" s="33"/>
      <c r="H14" s="33"/>
      <c r="I14" s="21" t="str">
        <f t="shared" si="4"/>
        <v/>
      </c>
      <c r="J14" s="21" t="str">
        <f t="shared" si="5"/>
        <v/>
      </c>
      <c r="K14" s="21" t="str">
        <f t="shared" si="6"/>
        <v/>
      </c>
      <c r="L14" s="22" t="str">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
      </c>
      <c r="M14" s="22" t="str">
        <f>IF(C14="I",L14*Resumo!$C$21, IF(C14="A",L14*Resumo!$C$22, IF(C14="E",L14*Resumo!$C$23,"")))</f>
        <v/>
      </c>
      <c r="N14" s="15"/>
      <c r="O14" s="77"/>
      <c r="P14" s="77"/>
      <c r="Q14" s="77"/>
      <c r="W14" s="20"/>
      <c r="X14" s="20"/>
      <c r="Y14" s="20"/>
    </row>
    <row r="15" spans="1:30" ht="15" customHeight="1" x14ac:dyDescent="0.2">
      <c r="A15" s="92"/>
      <c r="B15" s="83"/>
      <c r="C15" s="105"/>
      <c r="D15" s="105"/>
      <c r="E15" s="85"/>
      <c r="F15" s="72"/>
      <c r="G15" s="14"/>
      <c r="H15" s="72"/>
      <c r="I15" s="21" t="str">
        <f t="shared" si="4"/>
        <v/>
      </c>
      <c r="J15" s="21" t="str">
        <f t="shared" si="5"/>
        <v/>
      </c>
      <c r="K15" s="21" t="str">
        <f t="shared" si="6"/>
        <v/>
      </c>
      <c r="L15" s="22" t="str">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
      </c>
      <c r="M15" s="22" t="str">
        <f>IF(C15="I",L15*Resumo!$C$21, IF(C15="A",L15*Resumo!$C$22, IF(C15="E",L15*Resumo!$C$23,"")))</f>
        <v/>
      </c>
      <c r="N15" s="72"/>
      <c r="O15" s="77"/>
      <c r="P15" s="77"/>
      <c r="Q15" s="77"/>
      <c r="W15" s="20"/>
      <c r="X15" s="20"/>
      <c r="Y15" s="20"/>
    </row>
    <row r="16" spans="1:30" ht="15" customHeight="1" x14ac:dyDescent="0.2">
      <c r="A16" s="92"/>
      <c r="B16" s="88"/>
      <c r="C16" s="106"/>
      <c r="D16" s="103"/>
      <c r="E16" s="69"/>
      <c r="F16" s="33"/>
      <c r="G16" s="69"/>
      <c r="H16" s="7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72"/>
      <c r="O16" s="77"/>
      <c r="P16" s="77"/>
      <c r="Q16" s="77"/>
      <c r="W16" s="20"/>
      <c r="X16" s="20"/>
      <c r="Y16" s="20"/>
    </row>
    <row r="17" spans="1:25" ht="15" customHeight="1" x14ac:dyDescent="0.2">
      <c r="A17" s="92"/>
      <c r="B17" s="83"/>
      <c r="C17" s="105"/>
      <c r="D17" s="105"/>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72"/>
      <c r="O17" s="77"/>
      <c r="P17" s="77"/>
      <c r="Q17" s="77"/>
      <c r="W17" s="20"/>
      <c r="X17" s="20"/>
      <c r="Y17" s="20"/>
    </row>
    <row r="18" spans="1:25" ht="15" customHeight="1" x14ac:dyDescent="0.2">
      <c r="A18" s="92"/>
      <c r="B18" s="33"/>
      <c r="C18" s="110"/>
      <c r="D18" s="105"/>
      <c r="E18" s="1"/>
      <c r="F18" s="33"/>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
      <c r="A19" s="92"/>
      <c r="B19" s="82"/>
      <c r="C19" s="105"/>
      <c r="D19" s="105"/>
      <c r="E19" s="1"/>
      <c r="F19" s="33"/>
      <c r="G19" s="14"/>
      <c r="H19" s="7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92"/>
      <c r="B20" s="82"/>
      <c r="C20" s="105"/>
      <c r="D20" s="105"/>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92"/>
      <c r="B21" s="82"/>
      <c r="C21" s="105"/>
      <c r="D21" s="105"/>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92"/>
      <c r="B22" s="82"/>
      <c r="C22" s="105"/>
      <c r="D22" s="105"/>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92"/>
      <c r="B23" s="82"/>
      <c r="C23" s="105"/>
      <c r="D23" s="105"/>
      <c r="E23" s="14"/>
      <c r="F23" s="72"/>
      <c r="G23" s="7"/>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92"/>
      <c r="B24" s="82"/>
      <c r="C24" s="105"/>
      <c r="D24" s="105"/>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15"/>
      <c r="O24" s="77"/>
      <c r="P24" s="77"/>
      <c r="Q24" s="77"/>
      <c r="W24" s="20">
        <f t="shared" si="1"/>
        <v>0</v>
      </c>
      <c r="X24" s="20">
        <f t="shared" si="2"/>
        <v>0</v>
      </c>
      <c r="Y24" s="20">
        <f t="shared" si="3"/>
        <v>0</v>
      </c>
    </row>
    <row r="25" spans="1:25" ht="15" customHeight="1" x14ac:dyDescent="0.2">
      <c r="A25" s="92"/>
      <c r="B25" s="82"/>
      <c r="C25" s="105"/>
      <c r="D25" s="105"/>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f t="shared" si="1"/>
        <v>0</v>
      </c>
      <c r="X25" s="20">
        <f t="shared" si="2"/>
        <v>0</v>
      </c>
      <c r="Y25" s="20">
        <f t="shared" si="3"/>
        <v>0</v>
      </c>
    </row>
    <row r="26" spans="1:25" ht="15" customHeight="1" x14ac:dyDescent="0.2">
      <c r="A26" s="92"/>
      <c r="B26" s="82"/>
      <c r="C26" s="105"/>
      <c r="D26" s="105"/>
      <c r="E26" s="14"/>
      <c r="F26" s="72"/>
      <c r="G26" s="14"/>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f t="shared" si="1"/>
        <v>0</v>
      </c>
      <c r="X26" s="20">
        <f t="shared" si="2"/>
        <v>0</v>
      </c>
      <c r="Y26" s="20">
        <f t="shared" si="3"/>
        <v>0</v>
      </c>
    </row>
    <row r="27" spans="1:25" ht="15" customHeight="1" x14ac:dyDescent="0.2">
      <c r="A27" s="92"/>
      <c r="B27" s="82"/>
      <c r="C27" s="105"/>
      <c r="D27" s="105"/>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72"/>
      <c r="O27" s="77"/>
      <c r="P27" s="77"/>
      <c r="Q27" s="77"/>
      <c r="W27" s="20">
        <f t="shared" si="1"/>
        <v>0</v>
      </c>
      <c r="X27" s="20">
        <f t="shared" si="2"/>
        <v>0</v>
      </c>
      <c r="Y27" s="20">
        <f t="shared" si="3"/>
        <v>0</v>
      </c>
    </row>
    <row r="28" spans="1:25" ht="15" customHeight="1" x14ac:dyDescent="0.2">
      <c r="A28" s="92"/>
      <c r="B28" s="82"/>
      <c r="C28" s="105"/>
      <c r="D28" s="105"/>
      <c r="E28" s="14"/>
      <c r="F28" s="72"/>
      <c r="G28" s="14"/>
      <c r="H28" s="72"/>
      <c r="I28" s="21" t="str">
        <f t="shared" ref="I28:I85" si="7">IF(D28=EE,IF(OR(AND(E28&gt;-1,E28&lt;2,G28&gt;0,G28&lt;16),AND(E28&gt;1,E28&lt;3,G28&gt;0,G28&lt;5)),"X",""),IF(OR(AND(E28&gt;-1,E28&lt;2,G28&gt;0,G28&lt;20),AND(E28&gt;1,E28&lt;4,G28&gt;0,G28&lt;6)),"X",""))</f>
        <v/>
      </c>
      <c r="J28" s="21" t="str">
        <f t="shared" ref="J28:J85" si="8">IF(D28=EE,IF(OR(AND(E28&gt;-1,E28&lt;2,G28&gt;15),AND(E28&gt;1,E28&lt;3,G28&gt;4,G28&lt;16),AND(E28&gt;2,G28&gt;0,G28&lt;5)),"X",""),IF(OR(AND(E28&gt;-1,E28&lt;2,G28&gt;19),AND(E28&gt;1,E28&lt;4,G28&gt;5,G28&lt;20),AND(E28&gt;3,G28&gt;0,G28&lt;6)),"X",""))</f>
        <v/>
      </c>
      <c r="K28" s="21" t="str">
        <f t="shared" ref="K28:K45" si="9">IF(D28=EE,IF(OR(AND(E28&gt;1,E28&lt;3,G28&gt;15),AND(E28&gt;2,G28&gt;4)),"X",""),IF(OR(AND(E28&gt;1,E28&lt;4,G28&gt;19),AND(E28&gt;3,G28&gt;5)),"X",""))</f>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92"/>
      <c r="B29" s="82"/>
      <c r="C29" s="105"/>
      <c r="D29" s="105"/>
      <c r="E29" s="14"/>
      <c r="F29" s="72"/>
      <c r="G29" s="14"/>
      <c r="H29" s="72"/>
      <c r="I29" s="21" t="str">
        <f t="shared" si="7"/>
        <v/>
      </c>
      <c r="J29" s="21" t="str">
        <f t="shared" si="8"/>
        <v/>
      </c>
      <c r="K29" s="21" t="str">
        <f t="shared" si="9"/>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ref="W29:Y83" si="10">IF(I29="X",1,0)</f>
        <v>0</v>
      </c>
      <c r="X29" s="20">
        <f t="shared" si="10"/>
        <v>0</v>
      </c>
      <c r="Y29" s="20">
        <f t="shared" si="10"/>
        <v>0</v>
      </c>
    </row>
    <row r="30" spans="1:25" ht="15" customHeight="1" x14ac:dyDescent="0.2">
      <c r="A30" s="92"/>
      <c r="B30" s="82"/>
      <c r="C30" s="105"/>
      <c r="D30" s="105"/>
      <c r="E30" s="14"/>
      <c r="F30" s="72"/>
      <c r="G30" s="14"/>
      <c r="H30" s="72"/>
      <c r="I30" s="21" t="str">
        <f t="shared" si="7"/>
        <v/>
      </c>
      <c r="J30" s="21" t="str">
        <f t="shared" si="8"/>
        <v/>
      </c>
      <c r="K30" s="21" t="str">
        <f t="shared" si="9"/>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0"/>
        <v>0</v>
      </c>
      <c r="X30" s="20">
        <f t="shared" si="10"/>
        <v>0</v>
      </c>
      <c r="Y30" s="20">
        <f t="shared" si="10"/>
        <v>0</v>
      </c>
    </row>
    <row r="31" spans="1:25" ht="15" customHeight="1" x14ac:dyDescent="0.2">
      <c r="A31" s="92"/>
      <c r="B31" s="82"/>
      <c r="C31" s="105"/>
      <c r="D31" s="105"/>
      <c r="E31" s="14"/>
      <c r="F31" s="72"/>
      <c r="G31" s="14"/>
      <c r="H31" s="72"/>
      <c r="I31" s="21" t="str">
        <f t="shared" si="7"/>
        <v/>
      </c>
      <c r="J31" s="21" t="str">
        <f t="shared" si="8"/>
        <v/>
      </c>
      <c r="K31" s="21" t="str">
        <f t="shared" si="9"/>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0"/>
        <v>0</v>
      </c>
      <c r="X31" s="20">
        <f t="shared" si="10"/>
        <v>0</v>
      </c>
      <c r="Y31" s="20">
        <f t="shared" si="10"/>
        <v>0</v>
      </c>
    </row>
    <row r="32" spans="1:25" ht="15" customHeight="1" x14ac:dyDescent="0.2">
      <c r="A32" s="92"/>
      <c r="B32" s="82"/>
      <c r="C32" s="105"/>
      <c r="D32" s="105"/>
      <c r="E32" s="14"/>
      <c r="F32" s="72"/>
      <c r="G32" s="14"/>
      <c r="H32" s="72"/>
      <c r="I32" s="21" t="str">
        <f t="shared" si="7"/>
        <v/>
      </c>
      <c r="J32" s="21" t="str">
        <f t="shared" si="8"/>
        <v/>
      </c>
      <c r="K32" s="21" t="str">
        <f t="shared" si="9"/>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0"/>
        <v>0</v>
      </c>
      <c r="X32" s="20">
        <f t="shared" si="10"/>
        <v>0</v>
      </c>
      <c r="Y32" s="20">
        <f t="shared" si="10"/>
        <v>0</v>
      </c>
    </row>
    <row r="33" spans="1:25" ht="15" customHeight="1" x14ac:dyDescent="0.2">
      <c r="A33" s="92"/>
      <c r="B33" s="82"/>
      <c r="C33" s="105"/>
      <c r="D33" s="105"/>
      <c r="E33" s="14"/>
      <c r="F33" s="72"/>
      <c r="G33" s="14"/>
      <c r="H33" s="72"/>
      <c r="I33" s="21" t="str">
        <f t="shared" si="7"/>
        <v/>
      </c>
      <c r="J33" s="21" t="str">
        <f t="shared" si="8"/>
        <v/>
      </c>
      <c r="K33" s="21" t="str">
        <f t="shared" si="9"/>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0"/>
        <v>0</v>
      </c>
      <c r="X33" s="20">
        <f t="shared" si="10"/>
        <v>0</v>
      </c>
      <c r="Y33" s="20">
        <f t="shared" si="10"/>
        <v>0</v>
      </c>
    </row>
    <row r="34" spans="1:25" ht="15" customHeight="1" x14ac:dyDescent="0.2">
      <c r="A34" s="92"/>
      <c r="B34" s="82"/>
      <c r="C34" s="105"/>
      <c r="D34" s="105"/>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15"/>
      <c r="O34" s="77"/>
      <c r="P34" s="77"/>
      <c r="Q34" s="77"/>
      <c r="W34" s="20">
        <f t="shared" si="10"/>
        <v>0</v>
      </c>
      <c r="X34" s="20">
        <f t="shared" si="10"/>
        <v>0</v>
      </c>
      <c r="Y34" s="20">
        <f t="shared" si="10"/>
        <v>0</v>
      </c>
    </row>
    <row r="35" spans="1:25" ht="15" customHeight="1" x14ac:dyDescent="0.2">
      <c r="A35" s="71"/>
      <c r="B35" s="82"/>
      <c r="C35" s="105"/>
      <c r="D35" s="105"/>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5"/>
      <c r="D36" s="105"/>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15"/>
      <c r="O36" s="77"/>
      <c r="P36" s="77"/>
      <c r="Q36" s="77"/>
      <c r="W36" s="20">
        <f t="shared" si="10"/>
        <v>0</v>
      </c>
      <c r="X36" s="20">
        <f t="shared" si="10"/>
        <v>0</v>
      </c>
      <c r="Y36" s="20">
        <f t="shared" si="10"/>
        <v>0</v>
      </c>
    </row>
    <row r="37" spans="1:25" ht="15" customHeight="1" x14ac:dyDescent="0.2">
      <c r="A37" s="71"/>
      <c r="B37" s="83"/>
      <c r="C37" s="105"/>
      <c r="D37" s="105"/>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15"/>
      <c r="O37" s="77"/>
      <c r="P37" s="77"/>
      <c r="Q37" s="77"/>
      <c r="W37" s="20">
        <f t="shared" si="10"/>
        <v>0</v>
      </c>
      <c r="X37" s="20">
        <f t="shared" si="10"/>
        <v>0</v>
      </c>
      <c r="Y37" s="20">
        <f t="shared" si="10"/>
        <v>0</v>
      </c>
    </row>
    <row r="38" spans="1:25" ht="15" customHeight="1" x14ac:dyDescent="0.2">
      <c r="A38" s="33"/>
      <c r="B38" s="86"/>
      <c r="C38" s="105"/>
      <c r="D38" s="105"/>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6"/>
      <c r="C39" s="105"/>
      <c r="D39" s="105"/>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6"/>
      <c r="C40" s="105"/>
      <c r="D40" s="105"/>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15"/>
      <c r="O40" s="77"/>
      <c r="P40" s="77"/>
      <c r="Q40" s="77"/>
      <c r="W40" s="20">
        <f t="shared" si="10"/>
        <v>0</v>
      </c>
      <c r="X40" s="20">
        <f t="shared" si="10"/>
        <v>0</v>
      </c>
      <c r="Y40" s="20">
        <f t="shared" si="10"/>
        <v>0</v>
      </c>
    </row>
    <row r="41" spans="1:25" ht="15" customHeight="1" x14ac:dyDescent="0.2">
      <c r="A41" s="71"/>
      <c r="B41" s="86"/>
      <c r="C41" s="105"/>
      <c r="D41" s="105"/>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72"/>
      <c r="O41" s="77"/>
      <c r="P41" s="77"/>
      <c r="Q41" s="77"/>
      <c r="W41" s="20">
        <f t="shared" si="10"/>
        <v>0</v>
      </c>
      <c r="X41" s="20">
        <f t="shared" si="10"/>
        <v>0</v>
      </c>
      <c r="Y41" s="20">
        <f t="shared" si="10"/>
        <v>0</v>
      </c>
    </row>
    <row r="42" spans="1:25" ht="15" customHeight="1" x14ac:dyDescent="0.2">
      <c r="A42" s="71"/>
      <c r="B42" s="86"/>
      <c r="C42" s="105"/>
      <c r="D42" s="105"/>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71"/>
      <c r="B43" s="86"/>
      <c r="C43" s="105"/>
      <c r="D43" s="105"/>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15"/>
      <c r="O43" s="77"/>
      <c r="P43" s="77"/>
      <c r="Q43" s="77"/>
      <c r="W43" s="20">
        <f t="shared" si="10"/>
        <v>0</v>
      </c>
      <c r="X43" s="20">
        <f t="shared" si="10"/>
        <v>0</v>
      </c>
      <c r="Y43" s="20">
        <f t="shared" si="10"/>
        <v>0</v>
      </c>
    </row>
    <row r="44" spans="1:25" ht="15" customHeight="1" x14ac:dyDescent="0.2">
      <c r="A44" s="71"/>
      <c r="B44" s="86"/>
      <c r="C44" s="105"/>
      <c r="D44" s="105"/>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72"/>
      <c r="O44" s="77"/>
      <c r="P44" s="77"/>
      <c r="Q44" s="77"/>
      <c r="W44" s="20">
        <f t="shared" si="10"/>
        <v>0</v>
      </c>
      <c r="X44" s="20">
        <f t="shared" si="10"/>
        <v>0</v>
      </c>
      <c r="Y44" s="20">
        <f t="shared" si="10"/>
        <v>0</v>
      </c>
    </row>
    <row r="45" spans="1:25" ht="15" customHeight="1" x14ac:dyDescent="0.2">
      <c r="A45" s="71"/>
      <c r="B45" s="86"/>
      <c r="C45" s="105"/>
      <c r="D45" s="105"/>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5"/>
      <c r="D46" s="105"/>
      <c r="E46" s="14"/>
      <c r="F46" s="72"/>
      <c r="G46" s="14"/>
      <c r="H46" s="72"/>
      <c r="I46" s="21" t="str">
        <f t="shared" si="7"/>
        <v/>
      </c>
      <c r="J46" s="21" t="str">
        <f t="shared" si="8"/>
        <v/>
      </c>
      <c r="K46" s="21" t="str">
        <f t="shared" ref="K46:K82" si="11">IF(D46=EE,IF(OR(AND(E46&gt;1,E46&lt;3,G46&gt;15),AND(E46&gt;2,G46&gt;4)),"X",""),IF(OR(AND(E46&gt;1,E46&lt;4,G46&gt;19),AND(E46&gt;3,G46&gt;5)),"X",""))</f>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5"/>
      <c r="D47" s="105"/>
      <c r="E47" s="14"/>
      <c r="F47" s="72"/>
      <c r="G47" s="14"/>
      <c r="H47" s="72"/>
      <c r="I47" s="21" t="str">
        <f t="shared" si="7"/>
        <v/>
      </c>
      <c r="J47" s="21" t="str">
        <f t="shared" si="8"/>
        <v/>
      </c>
      <c r="K47" s="21" t="str">
        <f t="shared" si="11"/>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5"/>
      <c r="D48" s="105"/>
      <c r="E48" s="14"/>
      <c r="F48" s="72"/>
      <c r="G48" s="14"/>
      <c r="H48" s="72"/>
      <c r="I48" s="21" t="str">
        <f t="shared" si="7"/>
        <v/>
      </c>
      <c r="J48" s="21" t="str">
        <f t="shared" si="8"/>
        <v/>
      </c>
      <c r="K48" s="21" t="str">
        <f t="shared" si="11"/>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81"/>
      <c r="B49" s="86"/>
      <c r="C49" s="105"/>
      <c r="D49" s="105"/>
      <c r="E49" s="14"/>
      <c r="F49" s="72"/>
      <c r="G49" s="14"/>
      <c r="H49" s="72"/>
      <c r="I49" s="21" t="str">
        <f t="shared" si="7"/>
        <v/>
      </c>
      <c r="J49" s="21" t="str">
        <f t="shared" si="8"/>
        <v/>
      </c>
      <c r="K49" s="21" t="str">
        <f t="shared" si="11"/>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81"/>
      <c r="B50" s="86"/>
      <c r="C50" s="105"/>
      <c r="D50" s="13"/>
      <c r="E50" s="14"/>
      <c r="F50" s="72"/>
      <c r="G50" s="14"/>
      <c r="H50" s="72"/>
      <c r="I50" s="21" t="str">
        <f t="shared" si="7"/>
        <v/>
      </c>
      <c r="J50" s="21" t="str">
        <f t="shared" si="8"/>
        <v/>
      </c>
      <c r="K50" s="21" t="str">
        <f t="shared" si="11"/>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81"/>
      <c r="B51" s="82"/>
      <c r="C51" s="105"/>
      <c r="D51" s="105"/>
      <c r="E51" s="14"/>
      <c r="F51" s="72"/>
      <c r="G51" s="14"/>
      <c r="H51" s="72"/>
      <c r="I51" s="21" t="str">
        <f t="shared" si="7"/>
        <v/>
      </c>
      <c r="J51" s="21" t="str">
        <f t="shared" si="8"/>
        <v/>
      </c>
      <c r="K51" s="21" t="str">
        <f t="shared" si="11"/>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15"/>
      <c r="O51" s="77"/>
      <c r="P51" s="77"/>
      <c r="Q51" s="77"/>
      <c r="W51" s="20">
        <f t="shared" si="10"/>
        <v>0</v>
      </c>
      <c r="X51" s="20">
        <f t="shared" si="10"/>
        <v>0</v>
      </c>
      <c r="Y51" s="20">
        <f t="shared" si="10"/>
        <v>0</v>
      </c>
    </row>
    <row r="52" spans="1:25" ht="15" customHeight="1" x14ac:dyDescent="0.2">
      <c r="A52" s="81"/>
      <c r="B52" s="86"/>
      <c r="C52" s="105"/>
      <c r="D52" s="13"/>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72"/>
      <c r="O52" s="77"/>
      <c r="P52" s="77"/>
      <c r="Q52" s="77"/>
      <c r="W52" s="20">
        <f t="shared" si="10"/>
        <v>0</v>
      </c>
      <c r="X52" s="20">
        <f t="shared" si="10"/>
        <v>0</v>
      </c>
      <c r="Y52" s="20">
        <f t="shared" si="10"/>
        <v>0</v>
      </c>
    </row>
    <row r="53" spans="1:25" ht="15" customHeight="1" x14ac:dyDescent="0.2">
      <c r="A53" s="81"/>
      <c r="B53" s="82"/>
      <c r="C53" s="105"/>
      <c r="D53" s="102"/>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3"/>
      <c r="C54" s="105"/>
      <c r="D54" s="33"/>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15"/>
      <c r="O54" s="77"/>
      <c r="P54" s="77"/>
      <c r="Q54" s="77"/>
      <c r="W54" s="20">
        <f t="shared" si="10"/>
        <v>0</v>
      </c>
      <c r="X54" s="20">
        <f t="shared" si="10"/>
        <v>0</v>
      </c>
      <c r="Y54" s="20">
        <f t="shared" si="10"/>
        <v>0</v>
      </c>
    </row>
    <row r="55" spans="1:25" ht="15" customHeight="1" x14ac:dyDescent="0.2">
      <c r="A55" s="81"/>
      <c r="B55" s="72"/>
      <c r="C55" s="105"/>
      <c r="D55" s="3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72"/>
      <c r="O55" s="77"/>
      <c r="P55" s="77"/>
      <c r="Q55" s="77"/>
      <c r="W55" s="20">
        <f t="shared" si="10"/>
        <v>0</v>
      </c>
      <c r="X55" s="20">
        <f t="shared" si="10"/>
        <v>0</v>
      </c>
      <c r="Y55" s="20">
        <f t="shared" si="10"/>
        <v>0</v>
      </c>
    </row>
    <row r="56" spans="1:25" ht="15" customHeight="1" x14ac:dyDescent="0.2">
      <c r="A56" s="81"/>
      <c r="B56" s="72"/>
      <c r="C56" s="105"/>
      <c r="D56" s="33"/>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72"/>
      <c r="O56" s="77"/>
      <c r="P56" s="77"/>
      <c r="Q56" s="77"/>
      <c r="W56" s="20">
        <f t="shared" si="10"/>
        <v>0</v>
      </c>
      <c r="X56" s="20">
        <f t="shared" si="10"/>
        <v>0</v>
      </c>
      <c r="Y56" s="20">
        <f t="shared" si="10"/>
        <v>0</v>
      </c>
    </row>
    <row r="57" spans="1:25" ht="15" customHeight="1" x14ac:dyDescent="0.2">
      <c r="A57" s="81"/>
      <c r="B57" s="72"/>
      <c r="C57" s="105"/>
      <c r="D57" s="3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15"/>
      <c r="O57" s="77"/>
      <c r="P57" s="77"/>
      <c r="Q57" s="77"/>
      <c r="W57" s="20">
        <f t="shared" si="10"/>
        <v>0</v>
      </c>
      <c r="X57" s="20">
        <f t="shared" si="10"/>
        <v>0</v>
      </c>
      <c r="Y57" s="20">
        <f t="shared" si="10"/>
        <v>0</v>
      </c>
    </row>
    <row r="58" spans="1:25" ht="15" customHeight="1" x14ac:dyDescent="0.2">
      <c r="A58" s="81"/>
      <c r="B58" s="72"/>
      <c r="C58" s="105"/>
      <c r="D58" s="33"/>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72"/>
      <c r="O58" s="77"/>
      <c r="P58" s="77"/>
      <c r="Q58" s="77"/>
      <c r="W58" s="20">
        <f t="shared" si="10"/>
        <v>0</v>
      </c>
      <c r="X58" s="20">
        <f t="shared" si="10"/>
        <v>0</v>
      </c>
      <c r="Y58" s="20">
        <f t="shared" si="10"/>
        <v>0</v>
      </c>
    </row>
    <row r="59" spans="1:25" ht="15" customHeight="1" x14ac:dyDescent="0.2">
      <c r="A59" s="81"/>
      <c r="B59" s="33"/>
      <c r="C59" s="105"/>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5"/>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15"/>
      <c r="O60" s="77"/>
      <c r="P60" s="77"/>
      <c r="Q60" s="77"/>
      <c r="W60" s="20">
        <f t="shared" si="10"/>
        <v>0</v>
      </c>
      <c r="X60" s="20">
        <f t="shared" si="10"/>
        <v>0</v>
      </c>
      <c r="Y60" s="20">
        <f t="shared" si="10"/>
        <v>0</v>
      </c>
    </row>
    <row r="61" spans="1:25" ht="15" customHeight="1" x14ac:dyDescent="0.2">
      <c r="A61" s="81"/>
      <c r="B61" s="72"/>
      <c r="C61" s="105"/>
      <c r="D61" s="33"/>
      <c r="E61" s="14"/>
      <c r="F61" s="33"/>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15"/>
      <c r="O61" s="77"/>
      <c r="P61" s="77"/>
      <c r="Q61" s="77"/>
      <c r="W61" s="20">
        <f t="shared" si="10"/>
        <v>0</v>
      </c>
      <c r="X61" s="20">
        <f t="shared" si="10"/>
        <v>0</v>
      </c>
      <c r="Y61" s="20">
        <f t="shared" si="10"/>
        <v>0</v>
      </c>
    </row>
    <row r="62" spans="1:25" ht="15" customHeight="1" x14ac:dyDescent="0.2">
      <c r="A62" s="81"/>
      <c r="B62" s="72"/>
      <c r="C62" s="105"/>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72"/>
      <c r="O62" s="77"/>
      <c r="P62" s="77"/>
      <c r="Q62" s="77"/>
      <c r="W62" s="20">
        <f t="shared" si="10"/>
        <v>0</v>
      </c>
      <c r="X62" s="20">
        <f t="shared" si="10"/>
        <v>0</v>
      </c>
      <c r="Y62" s="20">
        <f t="shared" si="10"/>
        <v>0</v>
      </c>
    </row>
    <row r="63" spans="1:25" ht="15" customHeight="1" x14ac:dyDescent="0.2">
      <c r="A63" s="81"/>
      <c r="B63" s="72"/>
      <c r="C63" s="105"/>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15"/>
      <c r="O63" s="77"/>
      <c r="P63" s="77"/>
      <c r="Q63" s="77"/>
      <c r="W63" s="20">
        <f t="shared" si="10"/>
        <v>0</v>
      </c>
      <c r="X63" s="20">
        <f t="shared" si="10"/>
        <v>0</v>
      </c>
      <c r="Y63" s="20">
        <f t="shared" si="10"/>
        <v>0</v>
      </c>
    </row>
    <row r="64" spans="1:25" ht="15" customHeight="1" x14ac:dyDescent="0.2">
      <c r="A64" s="81"/>
      <c r="B64" s="83"/>
      <c r="C64" s="105"/>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72"/>
      <c r="O64" s="77"/>
      <c r="P64" s="77"/>
      <c r="Q64" s="77"/>
      <c r="W64" s="20">
        <f t="shared" si="10"/>
        <v>0</v>
      </c>
      <c r="X64" s="20">
        <f t="shared" si="10"/>
        <v>0</v>
      </c>
      <c r="Y64" s="20">
        <f t="shared" si="10"/>
        <v>0</v>
      </c>
    </row>
    <row r="65" spans="1:25" ht="15" customHeight="1" x14ac:dyDescent="0.2">
      <c r="A65" s="81"/>
      <c r="B65" s="72"/>
      <c r="C65" s="105"/>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5"/>
      <c r="D66" s="33"/>
      <c r="E66" s="85"/>
      <c r="F66" s="72"/>
      <c r="G66" s="33"/>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5"/>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5"/>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72"/>
      <c r="O68" s="77"/>
      <c r="P68" s="77"/>
      <c r="Q68" s="77"/>
      <c r="W68" s="20">
        <f t="shared" si="10"/>
        <v>0</v>
      </c>
      <c r="X68" s="20">
        <f t="shared" si="10"/>
        <v>0</v>
      </c>
      <c r="Y68" s="20">
        <f t="shared" si="10"/>
        <v>0</v>
      </c>
    </row>
    <row r="69" spans="1:25" ht="15" customHeight="1" x14ac:dyDescent="0.2">
      <c r="A69" s="81"/>
      <c r="B69" s="72"/>
      <c r="C69" s="105"/>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15"/>
      <c r="O69" s="77"/>
      <c r="P69" s="77"/>
      <c r="Q69" s="77"/>
      <c r="W69" s="20">
        <f t="shared" si="10"/>
        <v>0</v>
      </c>
      <c r="X69" s="20">
        <f t="shared" si="10"/>
        <v>0</v>
      </c>
      <c r="Y69" s="20">
        <f t="shared" si="10"/>
        <v>0</v>
      </c>
    </row>
    <row r="70" spans="1:25" ht="15" customHeight="1" x14ac:dyDescent="0.2">
      <c r="A70" s="81"/>
      <c r="B70" s="33"/>
      <c r="C70" s="105"/>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72"/>
      <c r="O70" s="77"/>
      <c r="P70" s="77"/>
      <c r="Q70" s="77"/>
      <c r="W70" s="20">
        <f t="shared" si="10"/>
        <v>0</v>
      </c>
      <c r="X70" s="20">
        <f t="shared" si="10"/>
        <v>0</v>
      </c>
      <c r="Y70" s="20">
        <f t="shared" si="10"/>
        <v>0</v>
      </c>
    </row>
    <row r="71" spans="1:25" ht="15" customHeight="1" x14ac:dyDescent="0.2">
      <c r="A71" s="81"/>
      <c r="B71" s="33"/>
      <c r="C71" s="105"/>
      <c r="D71" s="33"/>
      <c r="E71" s="33"/>
      <c r="F71" s="72"/>
      <c r="G71" s="14"/>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81"/>
      <c r="C72" s="105"/>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15"/>
      <c r="O72" s="77"/>
      <c r="P72" s="77"/>
      <c r="Q72" s="77"/>
      <c r="W72" s="20">
        <f t="shared" si="10"/>
        <v>0</v>
      </c>
      <c r="X72" s="20">
        <f t="shared" si="10"/>
        <v>0</v>
      </c>
      <c r="Y72" s="20">
        <f t="shared" si="10"/>
        <v>0</v>
      </c>
    </row>
    <row r="73" spans="1:25" ht="15" customHeight="1" x14ac:dyDescent="0.2">
      <c r="A73" s="81"/>
      <c r="B73" s="81"/>
      <c r="C73" s="105"/>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15"/>
      <c r="O73" s="77"/>
      <c r="P73" s="77"/>
      <c r="Q73" s="77"/>
      <c r="W73" s="20">
        <f t="shared" si="10"/>
        <v>0</v>
      </c>
      <c r="X73" s="20">
        <f t="shared" si="10"/>
        <v>0</v>
      </c>
      <c r="Y73" s="20">
        <f t="shared" si="10"/>
        <v>0</v>
      </c>
    </row>
    <row r="74" spans="1:25" ht="15" customHeight="1" x14ac:dyDescent="0.2">
      <c r="A74" s="81"/>
      <c r="B74" s="72"/>
      <c r="C74" s="105"/>
      <c r="D74" s="33"/>
      <c r="E74" s="14"/>
      <c r="F74" s="72"/>
      <c r="G74" s="14"/>
      <c r="H74" s="15"/>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83"/>
      <c r="C75" s="105"/>
      <c r="D75" s="33"/>
      <c r="E75" s="14"/>
      <c r="F75" s="72"/>
      <c r="G75" s="14"/>
      <c r="H75" s="15"/>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15"/>
      <c r="O75" s="77"/>
      <c r="P75" s="77"/>
      <c r="Q75" s="77"/>
      <c r="W75" s="20">
        <f t="shared" si="10"/>
        <v>0</v>
      </c>
      <c r="X75" s="20">
        <f t="shared" si="10"/>
        <v>0</v>
      </c>
      <c r="Y75" s="20">
        <f t="shared" si="10"/>
        <v>0</v>
      </c>
    </row>
    <row r="76" spans="1:25" ht="15" customHeight="1" x14ac:dyDescent="0.2">
      <c r="A76" s="33"/>
      <c r="B76" s="33"/>
      <c r="C76" s="105"/>
      <c r="D76" s="33"/>
      <c r="E76" s="14"/>
      <c r="F76" s="72"/>
      <c r="G76" s="14"/>
      <c r="H76" s="15"/>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72"/>
      <c r="C77" s="105"/>
      <c r="D77" s="33"/>
      <c r="E77" s="14"/>
      <c r="F77" s="72"/>
      <c r="G77" s="14"/>
      <c r="H77" s="15"/>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72"/>
      <c r="C78" s="105"/>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5"/>
      <c r="D79" s="33"/>
      <c r="E79" s="14"/>
      <c r="F79" s="33"/>
      <c r="G79" s="14"/>
      <c r="H79" s="72"/>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72"/>
      <c r="C80" s="105"/>
      <c r="D80" s="33"/>
      <c r="E80" s="14"/>
      <c r="F80" s="72"/>
      <c r="G80" s="14"/>
      <c r="H80" s="72"/>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81"/>
      <c r="B81" s="72"/>
      <c r="C81" s="105"/>
      <c r="D81" s="33"/>
      <c r="E81" s="14"/>
      <c r="F81" s="72"/>
      <c r="G81" s="14"/>
      <c r="H81" s="72"/>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83"/>
      <c r="C82" s="105"/>
      <c r="D82" s="33"/>
      <c r="E82" s="14"/>
      <c r="F82" s="72"/>
      <c r="G82" s="14"/>
      <c r="H82" s="72"/>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5"/>
      <c r="D83" s="33"/>
      <c r="E83" s="14"/>
      <c r="F83" s="72"/>
      <c r="G83" s="14"/>
      <c r="H83" s="72"/>
      <c r="I83" s="21" t="str">
        <f t="shared" si="7"/>
        <v/>
      </c>
      <c r="J83" s="21" t="str">
        <f t="shared" si="8"/>
        <v/>
      </c>
      <c r="K83" s="21" t="str">
        <f t="shared" ref="K83:K145" si="12">IF(D83=EE,IF(OR(AND(E83&gt;1,E83&lt;3,G83&gt;15),AND(E83&gt;2,G83&gt;4)),"X",""),IF(OR(AND(E83&gt;1,E83&lt;4,G83&gt;19),AND(E83&gt;3,G83&gt;5)),"X",""))</f>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5"/>
      <c r="D84" s="33"/>
      <c r="E84" s="14"/>
      <c r="F84" s="72"/>
      <c r="G84" s="14"/>
      <c r="H84" s="72"/>
      <c r="I84" s="21" t="str">
        <f t="shared" si="7"/>
        <v/>
      </c>
      <c r="J84" s="21" t="str">
        <f t="shared" si="8"/>
        <v/>
      </c>
      <c r="K84" s="21"/>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c r="X84" s="20"/>
      <c r="Y84" s="20"/>
    </row>
    <row r="85" spans="1:25" ht="15" customHeight="1" x14ac:dyDescent="0.2">
      <c r="A85" s="81"/>
      <c r="B85" s="83"/>
      <c r="C85" s="105"/>
      <c r="D85" s="33"/>
      <c r="E85" s="14"/>
      <c r="F85" s="72"/>
      <c r="G85" s="14"/>
      <c r="H85" s="72"/>
      <c r="I85" s="21" t="str">
        <f t="shared" si="7"/>
        <v/>
      </c>
      <c r="J85" s="21" t="str">
        <f t="shared" si="8"/>
        <v/>
      </c>
      <c r="K85" s="21" t="str">
        <f t="shared" si="12"/>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ref="W85:Y146" si="13">IF(I85="X",1,0)</f>
        <v>0</v>
      </c>
      <c r="X85" s="20">
        <f t="shared" si="13"/>
        <v>0</v>
      </c>
      <c r="Y85" s="20">
        <f t="shared" si="13"/>
        <v>0</v>
      </c>
    </row>
    <row r="86" spans="1:25" ht="15" customHeight="1" x14ac:dyDescent="0.2">
      <c r="A86" s="81"/>
      <c r="B86" s="83"/>
      <c r="C86" s="105"/>
      <c r="D86" s="33"/>
      <c r="E86" s="14"/>
      <c r="F86" s="72"/>
      <c r="G86" s="14"/>
      <c r="H86" s="72"/>
      <c r="I86" s="21" t="str">
        <f t="shared" ref="I86:I96" si="14">IF(D86=EE,IF(OR(AND(E86&gt;-1,E86&lt;2,G86&gt;0,G86&lt;16),AND(E86&gt;1,E86&lt;3,G86&gt;0,G86&lt;5)),"X",""),IF(OR(AND(E86&gt;-1,E86&lt;2,G86&gt;0,G86&lt;20),AND(E86&gt;1,E86&lt;4,G86&gt;0,G86&lt;6)),"X",""))</f>
        <v/>
      </c>
      <c r="J86" s="21" t="str">
        <f t="shared" ref="J86:J105" si="15">IF(D86=EE,IF(OR(AND(E86&gt;-1,E86&lt;2,G86&gt;15),AND(E86&gt;1,E86&lt;3,G86&gt;4,G86&lt;16),AND(E86&gt;2,G86&gt;0,G86&lt;5)),"X",""),IF(OR(AND(E86&gt;-1,E86&lt;2,G86&gt;19),AND(E86&gt;1,E86&lt;4,G86&gt;5,G86&lt;20),AND(E86&gt;3,G86&gt;0,G86&lt;6)),"X",""))</f>
        <v/>
      </c>
      <c r="K86" s="21"/>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c r="X86" s="20"/>
      <c r="Y86" s="20"/>
    </row>
    <row r="87" spans="1:25" ht="15" customHeight="1" x14ac:dyDescent="0.2">
      <c r="A87" s="81"/>
      <c r="B87" s="72"/>
      <c r="C87" s="105"/>
      <c r="D87" s="33"/>
      <c r="E87" s="14"/>
      <c r="F87" s="72"/>
      <c r="G87" s="14"/>
      <c r="H87" s="72"/>
      <c r="I87" s="21" t="str">
        <f t="shared" si="14"/>
        <v/>
      </c>
      <c r="J87" s="21" t="str">
        <f t="shared" si="15"/>
        <v/>
      </c>
      <c r="K87" s="21" t="str">
        <f t="shared" si="12"/>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3"/>
        <v>0</v>
      </c>
      <c r="X87" s="20">
        <f t="shared" si="13"/>
        <v>0</v>
      </c>
      <c r="Y87" s="20">
        <f t="shared" si="13"/>
        <v>0</v>
      </c>
    </row>
    <row r="88" spans="1:25" ht="15" customHeight="1" x14ac:dyDescent="0.2">
      <c r="A88" s="81"/>
      <c r="B88" s="72"/>
      <c r="C88" s="105"/>
      <c r="D88" s="33"/>
      <c r="E88" s="85"/>
      <c r="F88" s="72"/>
      <c r="G88" s="33"/>
      <c r="H88" s="72"/>
      <c r="I88" s="21" t="str">
        <f t="shared" si="14"/>
        <v/>
      </c>
      <c r="J88" s="21" t="str">
        <f t="shared" si="15"/>
        <v/>
      </c>
      <c r="K88" s="21" t="str">
        <f t="shared" si="12"/>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3"/>
        <v>0</v>
      </c>
      <c r="X88" s="20">
        <f t="shared" si="13"/>
        <v>0</v>
      </c>
      <c r="Y88" s="20">
        <f t="shared" si="13"/>
        <v>0</v>
      </c>
    </row>
    <row r="89" spans="1:25" ht="15" customHeight="1" x14ac:dyDescent="0.2">
      <c r="A89" s="81"/>
      <c r="B89" s="72"/>
      <c r="C89" s="105"/>
      <c r="D89" s="33"/>
      <c r="E89" s="14"/>
      <c r="F89" s="72"/>
      <c r="G89" s="14"/>
      <c r="H89" s="72"/>
      <c r="I89" s="21" t="str">
        <f t="shared" si="14"/>
        <v/>
      </c>
      <c r="J89" s="21" t="str">
        <f t="shared" si="15"/>
        <v/>
      </c>
      <c r="K89" s="21" t="str">
        <f t="shared" si="12"/>
        <v/>
      </c>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f t="shared" si="13"/>
        <v>0</v>
      </c>
      <c r="X89" s="20">
        <f t="shared" si="13"/>
        <v>0</v>
      </c>
      <c r="Y89" s="20">
        <f t="shared" si="13"/>
        <v>0</v>
      </c>
    </row>
    <row r="90" spans="1:25" ht="15" customHeight="1" x14ac:dyDescent="0.2">
      <c r="A90" s="81"/>
      <c r="B90" s="83"/>
      <c r="C90" s="105"/>
      <c r="D90" s="33"/>
      <c r="E90" s="14"/>
      <c r="F90" s="72"/>
      <c r="G90" s="14"/>
      <c r="H90" s="72"/>
      <c r="I90" s="21" t="str">
        <f t="shared" si="14"/>
        <v/>
      </c>
      <c r="J90" s="21" t="str">
        <f t="shared" si="15"/>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si="13"/>
        <v>0</v>
      </c>
      <c r="X90" s="20">
        <f t="shared" si="13"/>
        <v>0</v>
      </c>
      <c r="Y90" s="20">
        <f t="shared" si="13"/>
        <v>0</v>
      </c>
    </row>
    <row r="91" spans="1:25" ht="15" customHeight="1" x14ac:dyDescent="0.2">
      <c r="A91" s="81"/>
      <c r="B91" s="83"/>
      <c r="C91" s="105"/>
      <c r="D91" s="33"/>
      <c r="E91" s="14"/>
      <c r="F91" s="72"/>
      <c r="G91" s="14"/>
      <c r="H91" s="72"/>
      <c r="I91" s="21" t="str">
        <f t="shared" si="14"/>
        <v/>
      </c>
      <c r="J91" s="21" t="str">
        <f t="shared" si="15"/>
        <v/>
      </c>
      <c r="K91" s="21" t="str">
        <f t="shared" si="12"/>
        <v/>
      </c>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f t="shared" si="13"/>
        <v>0</v>
      </c>
      <c r="X91" s="20">
        <f t="shared" si="13"/>
        <v>0</v>
      </c>
      <c r="Y91" s="20">
        <f t="shared" si="13"/>
        <v>0</v>
      </c>
    </row>
    <row r="92" spans="1:25" ht="15" customHeight="1" x14ac:dyDescent="0.2">
      <c r="A92" s="81"/>
      <c r="B92" s="81"/>
      <c r="C92" s="105"/>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33"/>
      <c r="C93" s="105"/>
      <c r="D93" s="33"/>
      <c r="E93" s="14"/>
      <c r="F93" s="72"/>
      <c r="G93" s="14"/>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81"/>
      <c r="C94" s="105"/>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5"/>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5"/>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5"/>
      <c r="D97" s="33"/>
      <c r="E97" s="14"/>
      <c r="F97" s="72"/>
      <c r="G97" s="14"/>
      <c r="H97" s="72"/>
      <c r="I97" s="21" t="str">
        <f t="shared" ref="I97:I145" si="16">IF(D97=EE,IF(OR(AND(E97&gt;-1,E97&lt;2,G97&gt;0,G97&lt;16),AND(E97&gt;1,E97&lt;3,G97&gt;0,G97&lt;5)),"X",""),IF(OR(AND(E97&gt;-1,E97&lt;2,G97&gt;0,G97&lt;20),AND(E97&gt;1,E97&lt;4,G97&gt;0,G97&lt;6)),"X",""))</f>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33"/>
      <c r="B98" s="33"/>
      <c r="C98" s="105"/>
      <c r="D98" s="33"/>
      <c r="E98" s="14"/>
      <c r="F98" s="72"/>
      <c r="G98" s="14"/>
      <c r="H98" s="72"/>
      <c r="I98" s="21" t="str">
        <f t="shared" si="16"/>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5"/>
      <c r="D99" s="33"/>
      <c r="E99" s="14"/>
      <c r="F99" s="72"/>
      <c r="G99" s="14"/>
      <c r="H99" s="72"/>
      <c r="I99" s="21" t="str">
        <f t="shared" si="16"/>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5"/>
      <c r="D100" s="33"/>
      <c r="E100" s="14"/>
      <c r="F100" s="72"/>
      <c r="G100" s="14"/>
      <c r="H100" s="72"/>
      <c r="I100" s="21" t="str">
        <f t="shared" si="16"/>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5"/>
      <c r="D101" s="33"/>
      <c r="E101" s="14"/>
      <c r="F101" s="72"/>
      <c r="G101" s="14"/>
      <c r="H101" s="72"/>
      <c r="I101" s="21" t="str">
        <f t="shared" si="16"/>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5"/>
      <c r="D102" s="33"/>
      <c r="E102" s="14"/>
      <c r="F102" s="72"/>
      <c r="G102" s="14"/>
      <c r="H102" s="72"/>
      <c r="I102" s="21" t="str">
        <f t="shared" si="16"/>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81"/>
      <c r="B103" s="81"/>
      <c r="C103" s="105"/>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5"/>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33"/>
      <c r="C105" s="105"/>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33"/>
      <c r="C106" s="105"/>
      <c r="D106" s="33"/>
      <c r="E106" s="14"/>
      <c r="F106" s="72"/>
      <c r="G106" s="14"/>
      <c r="H106" s="72"/>
      <c r="I106" s="21" t="str">
        <f t="shared" si="16"/>
        <v/>
      </c>
      <c r="J106" s="21" t="str">
        <f t="shared" ref="J106:J145" si="17">IF(D106=EE,IF(OR(AND(E106&gt;-1,E106&lt;2,G106&gt;15),AND(E106&gt;1,E106&lt;3,G106&gt;4,G106&lt;16),AND(E106&gt;2,G106&gt;0,G106&lt;5)),"X",""),IF(OR(AND(E106&gt;-1,E106&lt;2,G106&gt;19),AND(E106&gt;1,E106&lt;4,G106&gt;5,G106&lt;20),AND(E106&gt;3,G106&gt;0,G106&lt;6)),"X",""))</f>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5"/>
      <c r="D107" s="33"/>
      <c r="E107" s="14"/>
      <c r="F107" s="72"/>
      <c r="G107" s="14"/>
      <c r="H107" s="72"/>
      <c r="I107" s="21" t="str">
        <f t="shared" si="16"/>
        <v/>
      </c>
      <c r="J107" s="21" t="str">
        <f t="shared" si="17"/>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5"/>
      <c r="D108" s="33"/>
      <c r="E108" s="14"/>
      <c r="F108" s="72"/>
      <c r="G108" s="14"/>
      <c r="H108" s="72"/>
      <c r="I108" s="21" t="str">
        <f t="shared" si="16"/>
        <v/>
      </c>
      <c r="J108" s="21" t="str">
        <f t="shared" si="17"/>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33"/>
      <c r="B109" s="84"/>
      <c r="C109" s="105"/>
      <c r="D109" s="14"/>
      <c r="E109" s="14"/>
      <c r="F109" s="72"/>
      <c r="G109" s="14"/>
      <c r="H109" s="15"/>
      <c r="I109" s="21" t="str">
        <f t="shared" si="16"/>
        <v/>
      </c>
      <c r="J109" s="21" t="str">
        <f t="shared" si="17"/>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16"/>
      <c r="B110" s="15"/>
      <c r="C110" s="105"/>
      <c r="D110" s="14"/>
      <c r="E110" s="14"/>
      <c r="F110" s="14"/>
      <c r="G110" s="14"/>
      <c r="H110" s="14"/>
      <c r="I110" s="21" t="str">
        <f t="shared" si="16"/>
        <v/>
      </c>
      <c r="J110" s="21" t="str">
        <f t="shared" si="17"/>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16"/>
      <c r="B111" s="15"/>
      <c r="C111" s="105"/>
      <c r="D111" s="14"/>
      <c r="E111" s="14"/>
      <c r="F111" s="14"/>
      <c r="G111" s="14"/>
      <c r="H111" s="14"/>
      <c r="I111" s="21" t="str">
        <f t="shared" si="16"/>
        <v/>
      </c>
      <c r="J111" s="21" t="str">
        <f t="shared" si="17"/>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16"/>
      <c r="B112" s="83"/>
      <c r="C112" s="105"/>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16"/>
      <c r="B113" s="83"/>
      <c r="C113" s="105"/>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16"/>
      <c r="B114" s="15"/>
      <c r="C114" s="105"/>
      <c r="D114" s="14"/>
      <c r="E114" s="14"/>
      <c r="F114" s="14"/>
      <c r="G114" s="14"/>
      <c r="H114" s="14"/>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5"/>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5"/>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15"/>
      <c r="C117" s="105"/>
      <c r="D117" s="14"/>
      <c r="E117" s="14"/>
      <c r="F117" s="14"/>
      <c r="G117" s="14"/>
      <c r="H117" s="14"/>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15"/>
      <c r="C118" s="105"/>
      <c r="D118" s="14"/>
      <c r="E118" s="14"/>
      <c r="F118" s="14"/>
      <c r="G118" s="14"/>
      <c r="H118" s="14"/>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5"/>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5"/>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5"/>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5"/>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5"/>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5"/>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5"/>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5"/>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5"/>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5"/>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5"/>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5"/>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5"/>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5"/>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5"/>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5"/>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5"/>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5"/>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5"/>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5"/>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5"/>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5"/>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5"/>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5"/>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5"/>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5"/>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5"/>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5"/>
      <c r="D146" s="14"/>
      <c r="E146" s="14"/>
      <c r="F146" s="14"/>
      <c r="G146" s="14"/>
      <c r="H146" s="14"/>
      <c r="I146" s="21" t="str">
        <f t="shared" ref="I146:I209" si="18">IF(D146=EE,IF(OR(AND(E146&gt;-1,E146&lt;2,G146&gt;0,G146&lt;16),AND(E146&gt;1,E146&lt;3,G146&gt;0,G146&lt;5)),"X",""),IF(OR(AND(E146&gt;-1,E146&lt;2,G146&gt;0,G146&lt;20),AND(E146&gt;1,E146&lt;4,G146&gt;0,G146&lt;6)),"X",""))</f>
        <v/>
      </c>
      <c r="J146" s="21" t="str">
        <f t="shared" ref="J146:J209" si="19">IF(D146=EE,IF(OR(AND(E146&gt;-1,E146&lt;2,G146&gt;15),AND(E146&gt;1,E146&lt;3,G146&gt;4,G146&lt;16),AND(E146&gt;2,G146&gt;0,G146&lt;5)),"X",""),IF(OR(AND(E146&gt;-1,E146&lt;2,G146&gt;19),AND(E146&gt;1,E146&lt;4,G146&gt;5,G146&lt;20),AND(E146&gt;3,G146&gt;0,G146&lt;6)),"X",""))</f>
        <v/>
      </c>
      <c r="K146" s="21" t="str">
        <f t="shared" ref="K146:K209" si="20">IF(D146=EE,IF(OR(AND(E146&gt;1,E146&lt;3,G146&gt;15),AND(E146&gt;2,G146&gt;4)),"X",""),IF(OR(AND(E146&gt;1,E146&lt;4,G146&gt;19),AND(E146&gt;3,G146&gt;5)),"X",""))</f>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5"/>
      <c r="D147" s="14"/>
      <c r="E147" s="14"/>
      <c r="F147" s="14"/>
      <c r="G147" s="14"/>
      <c r="H147" s="14"/>
      <c r="I147" s="21" t="str">
        <f t="shared" si="18"/>
        <v/>
      </c>
      <c r="J147" s="21" t="str">
        <f t="shared" si="19"/>
        <v/>
      </c>
      <c r="K147" s="21" t="str">
        <f t="shared" si="20"/>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ref="W147:Y210" si="21">IF(I147="X",1,0)</f>
        <v>0</v>
      </c>
      <c r="X147" s="20">
        <f t="shared" si="21"/>
        <v>0</v>
      </c>
      <c r="Y147" s="20">
        <f t="shared" si="21"/>
        <v>0</v>
      </c>
    </row>
    <row r="148" spans="1:25" ht="15" customHeight="1" x14ac:dyDescent="0.2">
      <c r="A148" s="16"/>
      <c r="B148" s="15"/>
      <c r="C148" s="105"/>
      <c r="D148" s="14"/>
      <c r="E148" s="14"/>
      <c r="F148" s="14"/>
      <c r="G148" s="14"/>
      <c r="H148" s="14"/>
      <c r="I148" s="21" t="str">
        <f t="shared" si="18"/>
        <v/>
      </c>
      <c r="J148" s="21" t="str">
        <f t="shared" si="19"/>
        <v/>
      </c>
      <c r="K148" s="21" t="str">
        <f t="shared" si="20"/>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21"/>
        <v>0</v>
      </c>
      <c r="X148" s="20">
        <f t="shared" si="21"/>
        <v>0</v>
      </c>
      <c r="Y148" s="20">
        <f t="shared" si="21"/>
        <v>0</v>
      </c>
    </row>
    <row r="149" spans="1:25" ht="15" customHeight="1" x14ac:dyDescent="0.2">
      <c r="A149" s="16"/>
      <c r="B149" s="15"/>
      <c r="C149" s="105"/>
      <c r="D149" s="14"/>
      <c r="E149" s="14"/>
      <c r="F149" s="14"/>
      <c r="G149" s="14"/>
      <c r="H149" s="14"/>
      <c r="I149" s="21" t="str">
        <f t="shared" si="18"/>
        <v/>
      </c>
      <c r="J149" s="21" t="str">
        <f t="shared" si="19"/>
        <v/>
      </c>
      <c r="K149" s="21" t="str">
        <f t="shared" si="20"/>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21"/>
        <v>0</v>
      </c>
      <c r="X149" s="20">
        <f t="shared" si="21"/>
        <v>0</v>
      </c>
      <c r="Y149" s="20">
        <f t="shared" si="21"/>
        <v>0</v>
      </c>
    </row>
    <row r="150" spans="1:25" ht="15" customHeight="1" x14ac:dyDescent="0.2">
      <c r="A150" s="16"/>
      <c r="B150" s="15"/>
      <c r="C150" s="105"/>
      <c r="D150" s="14"/>
      <c r="E150" s="14"/>
      <c r="F150" s="14"/>
      <c r="G150" s="14"/>
      <c r="H150" s="14"/>
      <c r="I150" s="21" t="str">
        <f t="shared" si="18"/>
        <v/>
      </c>
      <c r="J150" s="21" t="str">
        <f t="shared" si="19"/>
        <v/>
      </c>
      <c r="K150" s="21" t="str">
        <f t="shared" si="20"/>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21"/>
        <v>0</v>
      </c>
      <c r="X150" s="20">
        <f t="shared" si="21"/>
        <v>0</v>
      </c>
      <c r="Y150" s="20">
        <f t="shared" si="21"/>
        <v>0</v>
      </c>
    </row>
    <row r="151" spans="1:25" ht="15" customHeight="1" x14ac:dyDescent="0.2">
      <c r="A151" s="16"/>
      <c r="B151" s="15"/>
      <c r="C151" s="105"/>
      <c r="D151" s="14"/>
      <c r="E151" s="14"/>
      <c r="F151" s="14"/>
      <c r="G151" s="14"/>
      <c r="H151" s="14"/>
      <c r="I151" s="21" t="str">
        <f t="shared" si="18"/>
        <v/>
      </c>
      <c r="J151" s="21" t="str">
        <f t="shared" si="19"/>
        <v/>
      </c>
      <c r="K151" s="21" t="str">
        <f t="shared" si="20"/>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21"/>
        <v>0</v>
      </c>
      <c r="X151" s="20">
        <f t="shared" si="21"/>
        <v>0</v>
      </c>
      <c r="Y151" s="20">
        <f t="shared" si="21"/>
        <v>0</v>
      </c>
    </row>
    <row r="152" spans="1:25" ht="15" customHeight="1" x14ac:dyDescent="0.2">
      <c r="A152" s="16"/>
      <c r="B152" s="15"/>
      <c r="C152" s="105"/>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si="21"/>
        <v>0</v>
      </c>
      <c r="X152" s="20">
        <f t="shared" si="21"/>
        <v>0</v>
      </c>
      <c r="Y152" s="20">
        <f t="shared" si="21"/>
        <v>0</v>
      </c>
    </row>
    <row r="153" spans="1:25" ht="15" customHeight="1" x14ac:dyDescent="0.2">
      <c r="A153" s="16"/>
      <c r="B153" s="15"/>
      <c r="C153" s="105"/>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5"/>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5"/>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5"/>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5"/>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5"/>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5"/>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5"/>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5"/>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5"/>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5"/>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5"/>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5"/>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5"/>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5"/>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5"/>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5"/>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5"/>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5"/>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5"/>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5"/>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5"/>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5"/>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5"/>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5"/>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5"/>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5"/>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5"/>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5"/>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5"/>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5"/>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5"/>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5"/>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5"/>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5"/>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5"/>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5"/>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5"/>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5"/>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5"/>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5"/>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5"/>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5"/>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5"/>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5"/>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5"/>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5"/>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5"/>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5"/>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5"/>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5"/>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5"/>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5"/>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5"/>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5"/>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5"/>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5"/>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5"/>
      <c r="D210" s="14"/>
      <c r="E210" s="14"/>
      <c r="F210" s="14"/>
      <c r="G210" s="14"/>
      <c r="H210" s="14"/>
      <c r="I210" s="21" t="str">
        <f t="shared" ref="I210:I273" si="22">IF(D210=EE,IF(OR(AND(E210&gt;-1,E210&lt;2,G210&gt;0,G210&lt;16),AND(E210&gt;1,E210&lt;3,G210&gt;0,G210&lt;5)),"X",""),IF(OR(AND(E210&gt;-1,E210&lt;2,G210&gt;0,G210&lt;20),AND(E210&gt;1,E210&lt;4,G210&gt;0,G210&lt;6)),"X",""))</f>
        <v/>
      </c>
      <c r="J210" s="21" t="str">
        <f t="shared" ref="J210:J273" si="23">IF(D210=EE,IF(OR(AND(E210&gt;-1,E210&lt;2,G210&gt;15),AND(E210&gt;1,E210&lt;3,G210&gt;4,G210&lt;16),AND(E210&gt;2,G210&gt;0,G210&lt;5)),"X",""),IF(OR(AND(E210&gt;-1,E210&lt;2,G210&gt;19),AND(E210&gt;1,E210&lt;4,G210&gt;5,G210&lt;20),AND(E210&gt;3,G210&gt;0,G210&lt;6)),"X",""))</f>
        <v/>
      </c>
      <c r="K210" s="21" t="str">
        <f t="shared" ref="K210:K273" si="24">IF(D210=EE,IF(OR(AND(E210&gt;1,E210&lt;3,G210&gt;15),AND(E210&gt;2,G210&gt;4)),"X",""),IF(OR(AND(E210&gt;1,E210&lt;4,G210&gt;19),AND(E210&gt;3,G210&gt;5)),"X",""))</f>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5"/>
      <c r="D211" s="14"/>
      <c r="E211" s="14"/>
      <c r="F211" s="14"/>
      <c r="G211" s="14"/>
      <c r="H211" s="14"/>
      <c r="I211" s="21" t="str">
        <f t="shared" si="22"/>
        <v/>
      </c>
      <c r="J211" s="21" t="str">
        <f t="shared" si="23"/>
        <v/>
      </c>
      <c r="K211" s="21" t="str">
        <f t="shared" si="24"/>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ref="W211:Y274" si="25">IF(I211="X",1,0)</f>
        <v>0</v>
      </c>
      <c r="X211" s="20">
        <f t="shared" si="25"/>
        <v>0</v>
      </c>
      <c r="Y211" s="20">
        <f t="shared" si="25"/>
        <v>0</v>
      </c>
    </row>
    <row r="212" spans="1:25" ht="15" customHeight="1" x14ac:dyDescent="0.2">
      <c r="A212" s="16"/>
      <c r="B212" s="15"/>
      <c r="C212" s="105"/>
      <c r="D212" s="14"/>
      <c r="E212" s="14"/>
      <c r="F212" s="14"/>
      <c r="G212" s="14"/>
      <c r="H212" s="14"/>
      <c r="I212" s="21" t="str">
        <f t="shared" si="22"/>
        <v/>
      </c>
      <c r="J212" s="21" t="str">
        <f t="shared" si="23"/>
        <v/>
      </c>
      <c r="K212" s="21" t="str">
        <f t="shared" si="24"/>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5"/>
        <v>0</v>
      </c>
      <c r="X212" s="20">
        <f t="shared" si="25"/>
        <v>0</v>
      </c>
      <c r="Y212" s="20">
        <f t="shared" si="25"/>
        <v>0</v>
      </c>
    </row>
    <row r="213" spans="1:25" ht="15" customHeight="1" x14ac:dyDescent="0.2">
      <c r="A213" s="16"/>
      <c r="B213" s="15"/>
      <c r="C213" s="105"/>
      <c r="D213" s="14"/>
      <c r="E213" s="14"/>
      <c r="F213" s="14"/>
      <c r="G213" s="14"/>
      <c r="H213" s="14"/>
      <c r="I213" s="21" t="str">
        <f t="shared" si="22"/>
        <v/>
      </c>
      <c r="J213" s="21" t="str">
        <f t="shared" si="23"/>
        <v/>
      </c>
      <c r="K213" s="21" t="str">
        <f t="shared" si="24"/>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5"/>
        <v>0</v>
      </c>
      <c r="X213" s="20">
        <f t="shared" si="25"/>
        <v>0</v>
      </c>
      <c r="Y213" s="20">
        <f t="shared" si="25"/>
        <v>0</v>
      </c>
    </row>
    <row r="214" spans="1:25" ht="15" customHeight="1" x14ac:dyDescent="0.2">
      <c r="A214" s="16"/>
      <c r="B214" s="15"/>
      <c r="C214" s="105"/>
      <c r="D214" s="14"/>
      <c r="E214" s="14"/>
      <c r="F214" s="14"/>
      <c r="G214" s="14"/>
      <c r="H214" s="14"/>
      <c r="I214" s="21" t="str">
        <f t="shared" si="22"/>
        <v/>
      </c>
      <c r="J214" s="21" t="str">
        <f t="shared" si="23"/>
        <v/>
      </c>
      <c r="K214" s="21" t="str">
        <f t="shared" si="24"/>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5"/>
        <v>0</v>
      </c>
      <c r="X214" s="20">
        <f t="shared" si="25"/>
        <v>0</v>
      </c>
      <c r="Y214" s="20">
        <f t="shared" si="25"/>
        <v>0</v>
      </c>
    </row>
    <row r="215" spans="1:25" ht="15" customHeight="1" x14ac:dyDescent="0.2">
      <c r="A215" s="16"/>
      <c r="B215" s="15"/>
      <c r="C215" s="105"/>
      <c r="D215" s="14"/>
      <c r="E215" s="14"/>
      <c r="F215" s="14"/>
      <c r="G215" s="14"/>
      <c r="H215" s="14"/>
      <c r="I215" s="21" t="str">
        <f t="shared" si="22"/>
        <v/>
      </c>
      <c r="J215" s="21" t="str">
        <f t="shared" si="23"/>
        <v/>
      </c>
      <c r="K215" s="21" t="str">
        <f t="shared" si="24"/>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5"/>
        <v>0</v>
      </c>
      <c r="X215" s="20">
        <f t="shared" si="25"/>
        <v>0</v>
      </c>
      <c r="Y215" s="20">
        <f t="shared" si="25"/>
        <v>0</v>
      </c>
    </row>
    <row r="216" spans="1:25" ht="15" customHeight="1" x14ac:dyDescent="0.2">
      <c r="A216" s="16"/>
      <c r="B216" s="15"/>
      <c r="C216" s="105"/>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si="25"/>
        <v>0</v>
      </c>
      <c r="X216" s="20">
        <f t="shared" si="25"/>
        <v>0</v>
      </c>
      <c r="Y216" s="20">
        <f t="shared" si="25"/>
        <v>0</v>
      </c>
    </row>
    <row r="217" spans="1:25" ht="15" customHeight="1" x14ac:dyDescent="0.2">
      <c r="A217" s="16"/>
      <c r="B217" s="15"/>
      <c r="C217" s="105"/>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5"/>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5"/>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5"/>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5"/>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5"/>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5"/>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5"/>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5"/>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5"/>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5"/>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5"/>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5"/>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5"/>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5"/>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5"/>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5"/>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5"/>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5"/>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5"/>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5"/>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5"/>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5"/>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5"/>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5"/>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5"/>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5"/>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5"/>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5"/>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5"/>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5"/>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5"/>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5"/>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5"/>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5"/>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5"/>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5"/>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5"/>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5"/>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5"/>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5"/>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5"/>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5"/>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5"/>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5"/>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5"/>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5"/>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5"/>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5"/>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5"/>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5"/>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5"/>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5"/>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5"/>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5"/>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5"/>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5"/>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5"/>
      <c r="D274" s="14"/>
      <c r="E274" s="14"/>
      <c r="F274" s="14"/>
      <c r="G274" s="14"/>
      <c r="H274" s="14"/>
      <c r="I274" s="21" t="str">
        <f t="shared" ref="I274:I337" si="26">IF(D274=EE,IF(OR(AND(E274&gt;-1,E274&lt;2,G274&gt;0,G274&lt;16),AND(E274&gt;1,E274&lt;3,G274&gt;0,G274&lt;5)),"X",""),IF(OR(AND(E274&gt;-1,E274&lt;2,G274&gt;0,G274&lt;20),AND(E274&gt;1,E274&lt;4,G274&gt;0,G274&lt;6)),"X",""))</f>
        <v/>
      </c>
      <c r="J274" s="21" t="str">
        <f t="shared" ref="J274:J337" si="27">IF(D274=EE,IF(OR(AND(E274&gt;-1,E274&lt;2,G274&gt;15),AND(E274&gt;1,E274&lt;3,G274&gt;4,G274&lt;16),AND(E274&gt;2,G274&gt;0,G274&lt;5)),"X",""),IF(OR(AND(E274&gt;-1,E274&lt;2,G274&gt;19),AND(E274&gt;1,E274&lt;4,G274&gt;5,G274&lt;20),AND(E274&gt;3,G274&gt;0,G274&lt;6)),"X",""))</f>
        <v/>
      </c>
      <c r="K274" s="21" t="str">
        <f t="shared" ref="K274:K337" si="28">IF(D274=EE,IF(OR(AND(E274&gt;1,E274&lt;3,G274&gt;15),AND(E274&gt;2,G274&gt;4)),"X",""),IF(OR(AND(E274&gt;1,E274&lt;4,G274&gt;19),AND(E274&gt;3,G274&gt;5)),"X",""))</f>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5"/>
      <c r="D275" s="14"/>
      <c r="E275" s="14"/>
      <c r="F275" s="14"/>
      <c r="G275" s="14"/>
      <c r="H275" s="14"/>
      <c r="I275" s="21" t="str">
        <f t="shared" si="26"/>
        <v/>
      </c>
      <c r="J275" s="21" t="str">
        <f t="shared" si="27"/>
        <v/>
      </c>
      <c r="K275" s="21" t="str">
        <f t="shared" si="28"/>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ref="W275:Y338" si="29">IF(I275="X",1,0)</f>
        <v>0</v>
      </c>
      <c r="X275" s="20">
        <f t="shared" si="29"/>
        <v>0</v>
      </c>
      <c r="Y275" s="20">
        <f t="shared" si="29"/>
        <v>0</v>
      </c>
    </row>
    <row r="276" spans="1:25" ht="15" customHeight="1" x14ac:dyDescent="0.2">
      <c r="A276" s="16"/>
      <c r="B276" s="15"/>
      <c r="C276" s="105"/>
      <c r="D276" s="14"/>
      <c r="E276" s="14"/>
      <c r="F276" s="14"/>
      <c r="G276" s="14"/>
      <c r="H276" s="14"/>
      <c r="I276" s="21" t="str">
        <f t="shared" si="26"/>
        <v/>
      </c>
      <c r="J276" s="21" t="str">
        <f t="shared" si="27"/>
        <v/>
      </c>
      <c r="K276" s="21" t="str">
        <f t="shared" si="28"/>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9"/>
        <v>0</v>
      </c>
      <c r="X276" s="20">
        <f t="shared" si="29"/>
        <v>0</v>
      </c>
      <c r="Y276" s="20">
        <f t="shared" si="29"/>
        <v>0</v>
      </c>
    </row>
    <row r="277" spans="1:25" ht="15" customHeight="1" x14ac:dyDescent="0.2">
      <c r="A277" s="16"/>
      <c r="B277" s="15"/>
      <c r="C277" s="105"/>
      <c r="D277" s="14"/>
      <c r="E277" s="14"/>
      <c r="F277" s="14"/>
      <c r="G277" s="14"/>
      <c r="H277" s="14"/>
      <c r="I277" s="21" t="str">
        <f t="shared" si="26"/>
        <v/>
      </c>
      <c r="J277" s="21" t="str">
        <f t="shared" si="27"/>
        <v/>
      </c>
      <c r="K277" s="21" t="str">
        <f t="shared" si="28"/>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9"/>
        <v>0</v>
      </c>
      <c r="X277" s="20">
        <f t="shared" si="29"/>
        <v>0</v>
      </c>
      <c r="Y277" s="20">
        <f t="shared" si="29"/>
        <v>0</v>
      </c>
    </row>
    <row r="278" spans="1:25" ht="15" customHeight="1" x14ac:dyDescent="0.2">
      <c r="A278" s="16"/>
      <c r="B278" s="15"/>
      <c r="C278" s="105"/>
      <c r="D278" s="14"/>
      <c r="E278" s="14"/>
      <c r="F278" s="14"/>
      <c r="G278" s="14"/>
      <c r="H278" s="14"/>
      <c r="I278" s="21" t="str">
        <f t="shared" si="26"/>
        <v/>
      </c>
      <c r="J278" s="21" t="str">
        <f t="shared" si="27"/>
        <v/>
      </c>
      <c r="K278" s="21" t="str">
        <f t="shared" si="28"/>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9"/>
        <v>0</v>
      </c>
      <c r="X278" s="20">
        <f t="shared" si="29"/>
        <v>0</v>
      </c>
      <c r="Y278" s="20">
        <f t="shared" si="29"/>
        <v>0</v>
      </c>
    </row>
    <row r="279" spans="1:25" ht="15" customHeight="1" x14ac:dyDescent="0.2">
      <c r="A279" s="16"/>
      <c r="B279" s="15"/>
      <c r="C279" s="105"/>
      <c r="D279" s="14"/>
      <c r="E279" s="14"/>
      <c r="F279" s="14"/>
      <c r="G279" s="14"/>
      <c r="H279" s="14"/>
      <c r="I279" s="21" t="str">
        <f t="shared" si="26"/>
        <v/>
      </c>
      <c r="J279" s="21" t="str">
        <f t="shared" si="27"/>
        <v/>
      </c>
      <c r="K279" s="21" t="str">
        <f t="shared" si="28"/>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9"/>
        <v>0</v>
      </c>
      <c r="X279" s="20">
        <f t="shared" si="29"/>
        <v>0</v>
      </c>
      <c r="Y279" s="20">
        <f t="shared" si="29"/>
        <v>0</v>
      </c>
    </row>
    <row r="280" spans="1:25" ht="15" customHeight="1" x14ac:dyDescent="0.2">
      <c r="A280" s="16"/>
      <c r="B280" s="15"/>
      <c r="C280" s="105"/>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si="29"/>
        <v>0</v>
      </c>
      <c r="X280" s="20">
        <f t="shared" si="29"/>
        <v>0</v>
      </c>
      <c r="Y280" s="20">
        <f t="shared" si="29"/>
        <v>0</v>
      </c>
    </row>
    <row r="281" spans="1:25" ht="15" customHeight="1" x14ac:dyDescent="0.2">
      <c r="A281" s="16"/>
      <c r="B281" s="15"/>
      <c r="C281" s="105"/>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5"/>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5"/>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5"/>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5"/>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5"/>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5"/>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5"/>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5"/>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5"/>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5"/>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5"/>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5"/>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5"/>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5"/>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5"/>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5"/>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5"/>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5"/>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5"/>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5"/>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5"/>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5"/>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5"/>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5"/>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5"/>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5"/>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5"/>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5"/>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5"/>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5"/>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5"/>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5"/>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5"/>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5"/>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5"/>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5"/>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5"/>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5"/>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5"/>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5"/>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5"/>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5"/>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5"/>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5"/>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5"/>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5"/>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5"/>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5"/>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5"/>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5"/>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5"/>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5"/>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5"/>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5"/>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5"/>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5"/>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5"/>
      <c r="D338" s="14"/>
      <c r="E338" s="14"/>
      <c r="F338" s="14"/>
      <c r="G338" s="14"/>
      <c r="H338" s="14"/>
      <c r="I338" s="21" t="str">
        <f t="shared" ref="I338:I401" si="30">IF(D338=EE,IF(OR(AND(E338&gt;-1,E338&lt;2,G338&gt;0,G338&lt;16),AND(E338&gt;1,E338&lt;3,G338&gt;0,G338&lt;5)),"X",""),IF(OR(AND(E338&gt;-1,E338&lt;2,G338&gt;0,G338&lt;20),AND(E338&gt;1,E338&lt;4,G338&gt;0,G338&lt;6)),"X",""))</f>
        <v/>
      </c>
      <c r="J338" s="21" t="str">
        <f t="shared" ref="J338:J401" si="31">IF(D338=EE,IF(OR(AND(E338&gt;-1,E338&lt;2,G338&gt;15),AND(E338&gt;1,E338&lt;3,G338&gt;4,G338&lt;16),AND(E338&gt;2,G338&gt;0,G338&lt;5)),"X",""),IF(OR(AND(E338&gt;-1,E338&lt;2,G338&gt;19),AND(E338&gt;1,E338&lt;4,G338&gt;5,G338&lt;20),AND(E338&gt;3,G338&gt;0,G338&lt;6)),"X",""))</f>
        <v/>
      </c>
      <c r="K338" s="21" t="str">
        <f t="shared" ref="K338:K401" si="32">IF(D338=EE,IF(OR(AND(E338&gt;1,E338&lt;3,G338&gt;15),AND(E338&gt;2,G338&gt;4)),"X",""),IF(OR(AND(E338&gt;1,E338&lt;4,G338&gt;19),AND(E338&gt;3,G338&gt;5)),"X",""))</f>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5"/>
      <c r="D339" s="14"/>
      <c r="E339" s="14"/>
      <c r="F339" s="14"/>
      <c r="G339" s="14"/>
      <c r="H339" s="14"/>
      <c r="I339" s="21" t="str">
        <f t="shared" si="30"/>
        <v/>
      </c>
      <c r="J339" s="21" t="str">
        <f t="shared" si="31"/>
        <v/>
      </c>
      <c r="K339" s="21" t="str">
        <f t="shared" si="32"/>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ref="W339:Y402" si="33">IF(I339="X",1,0)</f>
        <v>0</v>
      </c>
      <c r="X339" s="20">
        <f t="shared" si="33"/>
        <v>0</v>
      </c>
      <c r="Y339" s="20">
        <f t="shared" si="33"/>
        <v>0</v>
      </c>
    </row>
    <row r="340" spans="1:25" ht="15" customHeight="1" x14ac:dyDescent="0.2">
      <c r="A340" s="16"/>
      <c r="B340" s="15"/>
      <c r="C340" s="105"/>
      <c r="D340" s="14"/>
      <c r="E340" s="14"/>
      <c r="F340" s="14"/>
      <c r="G340" s="14"/>
      <c r="H340" s="14"/>
      <c r="I340" s="21" t="str">
        <f t="shared" si="30"/>
        <v/>
      </c>
      <c r="J340" s="21" t="str">
        <f t="shared" si="31"/>
        <v/>
      </c>
      <c r="K340" s="21" t="str">
        <f t="shared" si="32"/>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33"/>
        <v>0</v>
      </c>
      <c r="X340" s="20">
        <f t="shared" si="33"/>
        <v>0</v>
      </c>
      <c r="Y340" s="20">
        <f t="shared" si="33"/>
        <v>0</v>
      </c>
    </row>
    <row r="341" spans="1:25" ht="15" customHeight="1" x14ac:dyDescent="0.2">
      <c r="A341" s="16"/>
      <c r="B341" s="15"/>
      <c r="C341" s="105"/>
      <c r="D341" s="14"/>
      <c r="E341" s="14"/>
      <c r="F341" s="14"/>
      <c r="G341" s="14"/>
      <c r="H341" s="14"/>
      <c r="I341" s="21" t="str">
        <f t="shared" si="30"/>
        <v/>
      </c>
      <c r="J341" s="21" t="str">
        <f t="shared" si="31"/>
        <v/>
      </c>
      <c r="K341" s="21" t="str">
        <f t="shared" si="32"/>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33"/>
        <v>0</v>
      </c>
      <c r="X341" s="20">
        <f t="shared" si="33"/>
        <v>0</v>
      </c>
      <c r="Y341" s="20">
        <f t="shared" si="33"/>
        <v>0</v>
      </c>
    </row>
    <row r="342" spans="1:25" ht="15" customHeight="1" x14ac:dyDescent="0.2">
      <c r="A342" s="16"/>
      <c r="B342" s="15"/>
      <c r="C342" s="105"/>
      <c r="D342" s="14"/>
      <c r="E342" s="14"/>
      <c r="F342" s="14"/>
      <c r="G342" s="14"/>
      <c r="H342" s="14"/>
      <c r="I342" s="21" t="str">
        <f t="shared" si="30"/>
        <v/>
      </c>
      <c r="J342" s="21" t="str">
        <f t="shared" si="31"/>
        <v/>
      </c>
      <c r="K342" s="21" t="str">
        <f t="shared" si="32"/>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33"/>
        <v>0</v>
      </c>
      <c r="X342" s="20">
        <f t="shared" si="33"/>
        <v>0</v>
      </c>
      <c r="Y342" s="20">
        <f t="shared" si="33"/>
        <v>0</v>
      </c>
    </row>
    <row r="343" spans="1:25" ht="15" customHeight="1" x14ac:dyDescent="0.2">
      <c r="A343" s="16"/>
      <c r="B343" s="15"/>
      <c r="C343" s="105"/>
      <c r="D343" s="14"/>
      <c r="E343" s="14"/>
      <c r="F343" s="14"/>
      <c r="G343" s="14"/>
      <c r="H343" s="14"/>
      <c r="I343" s="21" t="str">
        <f t="shared" si="30"/>
        <v/>
      </c>
      <c r="J343" s="21" t="str">
        <f t="shared" si="31"/>
        <v/>
      </c>
      <c r="K343" s="21" t="str">
        <f t="shared" si="32"/>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33"/>
        <v>0</v>
      </c>
      <c r="X343" s="20">
        <f t="shared" si="33"/>
        <v>0</v>
      </c>
      <c r="Y343" s="20">
        <f t="shared" si="33"/>
        <v>0</v>
      </c>
    </row>
    <row r="344" spans="1:25" ht="15" customHeight="1" x14ac:dyDescent="0.2">
      <c r="A344" s="16"/>
      <c r="B344" s="15"/>
      <c r="C344" s="105"/>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si="33"/>
        <v>0</v>
      </c>
      <c r="X344" s="20">
        <f t="shared" si="33"/>
        <v>0</v>
      </c>
      <c r="Y344" s="20">
        <f t="shared" si="33"/>
        <v>0</v>
      </c>
    </row>
    <row r="345" spans="1:25" ht="15" customHeight="1" x14ac:dyDescent="0.2">
      <c r="A345" s="16"/>
      <c r="B345" s="15"/>
      <c r="C345" s="105"/>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5"/>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5"/>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5"/>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5"/>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5"/>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5"/>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5"/>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5"/>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5"/>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5"/>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5"/>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5"/>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5"/>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5"/>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5"/>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5"/>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5"/>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5"/>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5"/>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5"/>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5"/>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5"/>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5"/>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5"/>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5"/>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5"/>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5"/>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5"/>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5"/>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5"/>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5"/>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5"/>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5"/>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5"/>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5"/>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5"/>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5"/>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5"/>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5"/>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5"/>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5"/>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5"/>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5"/>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5"/>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5"/>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5"/>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5"/>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5"/>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5"/>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5"/>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5"/>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5"/>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5"/>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5"/>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5"/>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5"/>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5"/>
      <c r="D402" s="14"/>
      <c r="E402" s="14"/>
      <c r="F402" s="14"/>
      <c r="G402" s="14"/>
      <c r="H402" s="14"/>
      <c r="I402" s="21" t="str">
        <f t="shared" ref="I402:I465" si="34">IF(D402=EE,IF(OR(AND(E402&gt;-1,E402&lt;2,G402&gt;0,G402&lt;16),AND(E402&gt;1,E402&lt;3,G402&gt;0,G402&lt;5)),"X",""),IF(OR(AND(E402&gt;-1,E402&lt;2,G402&gt;0,G402&lt;20),AND(E402&gt;1,E402&lt;4,G402&gt;0,G402&lt;6)),"X",""))</f>
        <v/>
      </c>
      <c r="J402" s="21" t="str">
        <f t="shared" ref="J402:J465" si="35">IF(D402=EE,IF(OR(AND(E402&gt;-1,E402&lt;2,G402&gt;15),AND(E402&gt;1,E402&lt;3,G402&gt;4,G402&lt;16),AND(E402&gt;2,G402&gt;0,G402&lt;5)),"X",""),IF(OR(AND(E402&gt;-1,E402&lt;2,G402&gt;19),AND(E402&gt;1,E402&lt;4,G402&gt;5,G402&lt;20),AND(E402&gt;3,G402&gt;0,G402&lt;6)),"X",""))</f>
        <v/>
      </c>
      <c r="K402" s="21" t="str">
        <f t="shared" ref="K402:K465" si="36">IF(D402=EE,IF(OR(AND(E402&gt;1,E402&lt;3,G402&gt;15),AND(E402&gt;2,G402&gt;4)),"X",""),IF(OR(AND(E402&gt;1,E402&lt;4,G402&gt;19),AND(E402&gt;3,G402&gt;5)),"X",""))</f>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5"/>
      <c r="D403" s="14"/>
      <c r="E403" s="14"/>
      <c r="F403" s="14"/>
      <c r="G403" s="14"/>
      <c r="H403" s="14"/>
      <c r="I403" s="21" t="str">
        <f t="shared" si="34"/>
        <v/>
      </c>
      <c r="J403" s="21" t="str">
        <f t="shared" si="35"/>
        <v/>
      </c>
      <c r="K403" s="21" t="str">
        <f t="shared" si="36"/>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ref="W403:Y466" si="37">IF(I403="X",1,0)</f>
        <v>0</v>
      </c>
      <c r="X403" s="20">
        <f t="shared" si="37"/>
        <v>0</v>
      </c>
      <c r="Y403" s="20">
        <f t="shared" si="37"/>
        <v>0</v>
      </c>
    </row>
    <row r="404" spans="1:25" ht="15" customHeight="1" x14ac:dyDescent="0.2">
      <c r="A404" s="16"/>
      <c r="B404" s="15"/>
      <c r="C404" s="105"/>
      <c r="D404" s="14"/>
      <c r="E404" s="14"/>
      <c r="F404" s="14"/>
      <c r="G404" s="14"/>
      <c r="H404" s="14"/>
      <c r="I404" s="21" t="str">
        <f t="shared" si="34"/>
        <v/>
      </c>
      <c r="J404" s="21" t="str">
        <f t="shared" si="35"/>
        <v/>
      </c>
      <c r="K404" s="21" t="str">
        <f t="shared" si="36"/>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7"/>
        <v>0</v>
      </c>
      <c r="X404" s="20">
        <f t="shared" si="37"/>
        <v>0</v>
      </c>
      <c r="Y404" s="20">
        <f t="shared" si="37"/>
        <v>0</v>
      </c>
    </row>
    <row r="405" spans="1:25" ht="15" customHeight="1" x14ac:dyDescent="0.2">
      <c r="A405" s="16"/>
      <c r="B405" s="15"/>
      <c r="C405" s="105"/>
      <c r="D405" s="14"/>
      <c r="E405" s="14"/>
      <c r="F405" s="14"/>
      <c r="G405" s="14"/>
      <c r="H405" s="14"/>
      <c r="I405" s="21" t="str">
        <f t="shared" si="34"/>
        <v/>
      </c>
      <c r="J405" s="21" t="str">
        <f t="shared" si="35"/>
        <v/>
      </c>
      <c r="K405" s="21" t="str">
        <f t="shared" si="36"/>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7"/>
        <v>0</v>
      </c>
      <c r="X405" s="20">
        <f t="shared" si="37"/>
        <v>0</v>
      </c>
      <c r="Y405" s="20">
        <f t="shared" si="37"/>
        <v>0</v>
      </c>
    </row>
    <row r="406" spans="1:25" ht="15" customHeight="1" x14ac:dyDescent="0.2">
      <c r="A406" s="16"/>
      <c r="B406" s="15"/>
      <c r="C406" s="105"/>
      <c r="D406" s="14"/>
      <c r="E406" s="14"/>
      <c r="F406" s="14"/>
      <c r="G406" s="14"/>
      <c r="H406" s="14"/>
      <c r="I406" s="21" t="str">
        <f t="shared" si="34"/>
        <v/>
      </c>
      <c r="J406" s="21" t="str">
        <f t="shared" si="35"/>
        <v/>
      </c>
      <c r="K406" s="21" t="str">
        <f t="shared" si="36"/>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7"/>
        <v>0</v>
      </c>
      <c r="X406" s="20">
        <f t="shared" si="37"/>
        <v>0</v>
      </c>
      <c r="Y406" s="20">
        <f t="shared" si="37"/>
        <v>0</v>
      </c>
    </row>
    <row r="407" spans="1:25" ht="15" customHeight="1" x14ac:dyDescent="0.2">
      <c r="A407" s="16"/>
      <c r="B407" s="15"/>
      <c r="C407" s="105"/>
      <c r="D407" s="14"/>
      <c r="E407" s="14"/>
      <c r="F407" s="14"/>
      <c r="G407" s="14"/>
      <c r="H407" s="14"/>
      <c r="I407" s="21" t="str">
        <f t="shared" si="34"/>
        <v/>
      </c>
      <c r="J407" s="21" t="str">
        <f t="shared" si="35"/>
        <v/>
      </c>
      <c r="K407" s="21" t="str">
        <f t="shared" si="36"/>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7"/>
        <v>0</v>
      </c>
      <c r="X407" s="20">
        <f t="shared" si="37"/>
        <v>0</v>
      </c>
      <c r="Y407" s="20">
        <f t="shared" si="37"/>
        <v>0</v>
      </c>
    </row>
    <row r="408" spans="1:25" ht="15" customHeight="1" x14ac:dyDescent="0.2">
      <c r="A408" s="16"/>
      <c r="B408" s="15"/>
      <c r="C408" s="105"/>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si="37"/>
        <v>0</v>
      </c>
      <c r="X408" s="20">
        <f t="shared" si="37"/>
        <v>0</v>
      </c>
      <c r="Y408" s="20">
        <f t="shared" si="37"/>
        <v>0</v>
      </c>
    </row>
    <row r="409" spans="1:25" ht="15" customHeight="1" x14ac:dyDescent="0.2">
      <c r="A409" s="16"/>
      <c r="B409" s="15"/>
      <c r="C409" s="105"/>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5"/>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5"/>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5"/>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5"/>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5"/>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5"/>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5"/>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5"/>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5"/>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5"/>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5"/>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5"/>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5"/>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5"/>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5"/>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5"/>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5"/>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5"/>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5"/>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5"/>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5"/>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5"/>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5"/>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5"/>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5"/>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5"/>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5"/>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5"/>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5"/>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5"/>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5"/>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5"/>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5"/>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5"/>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5"/>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5"/>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5"/>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5"/>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5"/>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5"/>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5"/>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5"/>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5"/>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5"/>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5"/>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5"/>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5"/>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5"/>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5"/>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5"/>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5"/>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5"/>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5"/>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5"/>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5"/>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5"/>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5"/>
      <c r="D466" s="14"/>
      <c r="E466" s="14"/>
      <c r="F466" s="14"/>
      <c r="G466" s="14"/>
      <c r="H466" s="14"/>
      <c r="I466" s="21" t="str">
        <f t="shared" ref="I466:I529" si="38">IF(D466=EE,IF(OR(AND(E466&gt;-1,E466&lt;2,G466&gt;0,G466&lt;16),AND(E466&gt;1,E466&lt;3,G466&gt;0,G466&lt;5)),"X",""),IF(OR(AND(E466&gt;-1,E466&lt;2,G466&gt;0,G466&lt;20),AND(E466&gt;1,E466&lt;4,G466&gt;0,G466&lt;6)),"X",""))</f>
        <v/>
      </c>
      <c r="J466" s="21" t="str">
        <f t="shared" ref="J466:J529" si="39">IF(D466=EE,IF(OR(AND(E466&gt;-1,E466&lt;2,G466&gt;15),AND(E466&gt;1,E466&lt;3,G466&gt;4,G466&lt;16),AND(E466&gt;2,G466&gt;0,G466&lt;5)),"X",""),IF(OR(AND(E466&gt;-1,E466&lt;2,G466&gt;19),AND(E466&gt;1,E466&lt;4,G466&gt;5,G466&lt;20),AND(E466&gt;3,G466&gt;0,G466&lt;6)),"X",""))</f>
        <v/>
      </c>
      <c r="K466" s="21" t="str">
        <f t="shared" ref="K466:K529" si="40">IF(D466=EE,IF(OR(AND(E466&gt;1,E466&lt;3,G466&gt;15),AND(E466&gt;2,G466&gt;4)),"X",""),IF(OR(AND(E466&gt;1,E466&lt;4,G466&gt;19),AND(E466&gt;3,G466&gt;5)),"X",""))</f>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5"/>
      <c r="D467" s="14"/>
      <c r="E467" s="14"/>
      <c r="F467" s="14"/>
      <c r="G467" s="14"/>
      <c r="H467" s="14"/>
      <c r="I467" s="21" t="str">
        <f t="shared" si="38"/>
        <v/>
      </c>
      <c r="J467" s="21" t="str">
        <f t="shared" si="39"/>
        <v/>
      </c>
      <c r="K467" s="21" t="str">
        <f t="shared" si="40"/>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ref="W467:Y530" si="41">IF(I467="X",1,0)</f>
        <v>0</v>
      </c>
      <c r="X467" s="20">
        <f t="shared" si="41"/>
        <v>0</v>
      </c>
      <c r="Y467" s="20">
        <f t="shared" si="41"/>
        <v>0</v>
      </c>
    </row>
    <row r="468" spans="1:25" ht="15" customHeight="1" x14ac:dyDescent="0.2">
      <c r="A468" s="16"/>
      <c r="B468" s="15"/>
      <c r="C468" s="105"/>
      <c r="D468" s="14"/>
      <c r="E468" s="14"/>
      <c r="F468" s="14"/>
      <c r="G468" s="14"/>
      <c r="H468" s="14"/>
      <c r="I468" s="21" t="str">
        <f t="shared" si="38"/>
        <v/>
      </c>
      <c r="J468" s="21" t="str">
        <f t="shared" si="39"/>
        <v/>
      </c>
      <c r="K468" s="21" t="str">
        <f t="shared" si="40"/>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41"/>
        <v>0</v>
      </c>
      <c r="X468" s="20">
        <f t="shared" si="41"/>
        <v>0</v>
      </c>
      <c r="Y468" s="20">
        <f t="shared" si="41"/>
        <v>0</v>
      </c>
    </row>
    <row r="469" spans="1:25" ht="15" customHeight="1" x14ac:dyDescent="0.2">
      <c r="A469" s="16"/>
      <c r="B469" s="15"/>
      <c r="C469" s="105"/>
      <c r="D469" s="14"/>
      <c r="E469" s="14"/>
      <c r="F469" s="14"/>
      <c r="G469" s="14"/>
      <c r="H469" s="14"/>
      <c r="I469" s="21" t="str">
        <f t="shared" si="38"/>
        <v/>
      </c>
      <c r="J469" s="21" t="str">
        <f t="shared" si="39"/>
        <v/>
      </c>
      <c r="K469" s="21" t="str">
        <f t="shared" si="40"/>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41"/>
        <v>0</v>
      </c>
      <c r="X469" s="20">
        <f t="shared" si="41"/>
        <v>0</v>
      </c>
      <c r="Y469" s="20">
        <f t="shared" si="41"/>
        <v>0</v>
      </c>
    </row>
    <row r="470" spans="1:25" ht="15" customHeight="1" x14ac:dyDescent="0.2">
      <c r="A470" s="16"/>
      <c r="B470" s="15"/>
      <c r="C470" s="105"/>
      <c r="D470" s="14"/>
      <c r="E470" s="14"/>
      <c r="F470" s="14"/>
      <c r="G470" s="14"/>
      <c r="H470" s="14"/>
      <c r="I470" s="21" t="str">
        <f t="shared" si="38"/>
        <v/>
      </c>
      <c r="J470" s="21" t="str">
        <f t="shared" si="39"/>
        <v/>
      </c>
      <c r="K470" s="21" t="str">
        <f t="shared" si="40"/>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41"/>
        <v>0</v>
      </c>
      <c r="X470" s="20">
        <f t="shared" si="41"/>
        <v>0</v>
      </c>
      <c r="Y470" s="20">
        <f t="shared" si="41"/>
        <v>0</v>
      </c>
    </row>
    <row r="471" spans="1:25" ht="15" customHeight="1" x14ac:dyDescent="0.2">
      <c r="A471" s="16"/>
      <c r="B471" s="15"/>
      <c r="C471" s="105"/>
      <c r="D471" s="14"/>
      <c r="E471" s="14"/>
      <c r="F471" s="14"/>
      <c r="G471" s="14"/>
      <c r="H471" s="14"/>
      <c r="I471" s="21" t="str">
        <f t="shared" si="38"/>
        <v/>
      </c>
      <c r="J471" s="21" t="str">
        <f t="shared" si="39"/>
        <v/>
      </c>
      <c r="K471" s="21" t="str">
        <f t="shared" si="40"/>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41"/>
        <v>0</v>
      </c>
      <c r="X471" s="20">
        <f t="shared" si="41"/>
        <v>0</v>
      </c>
      <c r="Y471" s="20">
        <f t="shared" si="41"/>
        <v>0</v>
      </c>
    </row>
    <row r="472" spans="1:25" ht="15" customHeight="1" x14ac:dyDescent="0.2">
      <c r="A472" s="16"/>
      <c r="B472" s="15"/>
      <c r="C472" s="105"/>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si="41"/>
        <v>0</v>
      </c>
      <c r="X472" s="20">
        <f t="shared" si="41"/>
        <v>0</v>
      </c>
      <c r="Y472" s="20">
        <f t="shared" si="41"/>
        <v>0</v>
      </c>
    </row>
    <row r="473" spans="1:25" ht="15" customHeight="1" x14ac:dyDescent="0.2">
      <c r="A473" s="16"/>
      <c r="B473" s="15"/>
      <c r="C473" s="105"/>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5"/>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5"/>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5"/>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5"/>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5"/>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5"/>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5"/>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5"/>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5"/>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5"/>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5"/>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5"/>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5"/>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5"/>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5"/>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5"/>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5"/>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5"/>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5"/>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5"/>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5"/>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5"/>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5"/>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5"/>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5"/>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5"/>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5"/>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5"/>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5"/>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5"/>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5"/>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5"/>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5"/>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5"/>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5"/>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5"/>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5"/>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5"/>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5"/>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5"/>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5"/>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5"/>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5"/>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5"/>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5"/>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5"/>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5"/>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5"/>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5"/>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5"/>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5"/>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5"/>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5"/>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5"/>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5"/>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5"/>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5"/>
      <c r="D530" s="14"/>
      <c r="E530" s="14"/>
      <c r="F530" s="14"/>
      <c r="G530" s="14"/>
      <c r="H530" s="14"/>
      <c r="I530" s="21" t="str">
        <f t="shared" ref="I530:I593" si="42">IF(D530=EE,IF(OR(AND(E530&gt;-1,E530&lt;2,G530&gt;0,G530&lt;16),AND(E530&gt;1,E530&lt;3,G530&gt;0,G530&lt;5)),"X",""),IF(OR(AND(E530&gt;-1,E530&lt;2,G530&gt;0,G530&lt;20),AND(E530&gt;1,E530&lt;4,G530&gt;0,G530&lt;6)),"X",""))</f>
        <v/>
      </c>
      <c r="J530" s="21" t="str">
        <f t="shared" ref="J530:J593" si="43">IF(D530=EE,IF(OR(AND(E530&gt;-1,E530&lt;2,G530&gt;15),AND(E530&gt;1,E530&lt;3,G530&gt;4,G530&lt;16),AND(E530&gt;2,G530&gt;0,G530&lt;5)),"X",""),IF(OR(AND(E530&gt;-1,E530&lt;2,G530&gt;19),AND(E530&gt;1,E530&lt;4,G530&gt;5,G530&lt;20),AND(E530&gt;3,G530&gt;0,G530&lt;6)),"X",""))</f>
        <v/>
      </c>
      <c r="K530" s="21" t="str">
        <f t="shared" ref="K530:K593" si="44">IF(D530=EE,IF(OR(AND(E530&gt;1,E530&lt;3,G530&gt;15),AND(E530&gt;2,G530&gt;4)),"X",""),IF(OR(AND(E530&gt;1,E530&lt;4,G530&gt;19),AND(E530&gt;3,G530&gt;5)),"X",""))</f>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5"/>
      <c r="D531" s="14"/>
      <c r="E531" s="14"/>
      <c r="F531" s="14"/>
      <c r="G531" s="14"/>
      <c r="H531" s="14"/>
      <c r="I531" s="21" t="str">
        <f t="shared" si="42"/>
        <v/>
      </c>
      <c r="J531" s="21" t="str">
        <f t="shared" si="43"/>
        <v/>
      </c>
      <c r="K531" s="21" t="str">
        <f t="shared" si="44"/>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ref="W531:Y594" si="45">IF(I531="X",1,0)</f>
        <v>0</v>
      </c>
      <c r="X531" s="20">
        <f t="shared" si="45"/>
        <v>0</v>
      </c>
      <c r="Y531" s="20">
        <f t="shared" si="45"/>
        <v>0</v>
      </c>
    </row>
    <row r="532" spans="1:25" ht="15" customHeight="1" x14ac:dyDescent="0.2">
      <c r="A532" s="16"/>
      <c r="B532" s="15"/>
      <c r="C532" s="105"/>
      <c r="D532" s="14"/>
      <c r="E532" s="14"/>
      <c r="F532" s="14"/>
      <c r="G532" s="14"/>
      <c r="H532" s="14"/>
      <c r="I532" s="21" t="str">
        <f t="shared" si="42"/>
        <v/>
      </c>
      <c r="J532" s="21" t="str">
        <f t="shared" si="43"/>
        <v/>
      </c>
      <c r="K532" s="21" t="str">
        <f t="shared" si="44"/>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5"/>
        <v>0</v>
      </c>
      <c r="X532" s="20">
        <f t="shared" si="45"/>
        <v>0</v>
      </c>
      <c r="Y532" s="20">
        <f t="shared" si="45"/>
        <v>0</v>
      </c>
    </row>
    <row r="533" spans="1:25" ht="15" customHeight="1" x14ac:dyDescent="0.2">
      <c r="A533" s="16"/>
      <c r="B533" s="15"/>
      <c r="C533" s="105"/>
      <c r="D533" s="14"/>
      <c r="E533" s="14"/>
      <c r="F533" s="14"/>
      <c r="G533" s="14"/>
      <c r="H533" s="14"/>
      <c r="I533" s="21" t="str">
        <f t="shared" si="42"/>
        <v/>
      </c>
      <c r="J533" s="21" t="str">
        <f t="shared" si="43"/>
        <v/>
      </c>
      <c r="K533" s="21" t="str">
        <f t="shared" si="44"/>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5"/>
        <v>0</v>
      </c>
      <c r="X533" s="20">
        <f t="shared" si="45"/>
        <v>0</v>
      </c>
      <c r="Y533" s="20">
        <f t="shared" si="45"/>
        <v>0</v>
      </c>
    </row>
    <row r="534" spans="1:25" ht="15" customHeight="1" x14ac:dyDescent="0.2">
      <c r="A534" s="16"/>
      <c r="B534" s="15"/>
      <c r="C534" s="105"/>
      <c r="D534" s="14"/>
      <c r="E534" s="14"/>
      <c r="F534" s="14"/>
      <c r="G534" s="14"/>
      <c r="H534" s="14"/>
      <c r="I534" s="21" t="str">
        <f t="shared" si="42"/>
        <v/>
      </c>
      <c r="J534" s="21" t="str">
        <f t="shared" si="43"/>
        <v/>
      </c>
      <c r="K534" s="21" t="str">
        <f t="shared" si="44"/>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5"/>
        <v>0</v>
      </c>
      <c r="X534" s="20">
        <f t="shared" si="45"/>
        <v>0</v>
      </c>
      <c r="Y534" s="20">
        <f t="shared" si="45"/>
        <v>0</v>
      </c>
    </row>
    <row r="535" spans="1:25" ht="15" customHeight="1" x14ac:dyDescent="0.2">
      <c r="A535" s="16"/>
      <c r="B535" s="15"/>
      <c r="C535" s="105"/>
      <c r="D535" s="14"/>
      <c r="E535" s="14"/>
      <c r="F535" s="14"/>
      <c r="G535" s="14"/>
      <c r="H535" s="14"/>
      <c r="I535" s="21" t="str">
        <f t="shared" si="42"/>
        <v/>
      </c>
      <c r="J535" s="21" t="str">
        <f t="shared" si="43"/>
        <v/>
      </c>
      <c r="K535" s="21" t="str">
        <f t="shared" si="44"/>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5"/>
        <v>0</v>
      </c>
      <c r="X535" s="20">
        <f t="shared" si="45"/>
        <v>0</v>
      </c>
      <c r="Y535" s="20">
        <f t="shared" si="45"/>
        <v>0</v>
      </c>
    </row>
    <row r="536" spans="1:25" ht="15" customHeight="1" x14ac:dyDescent="0.2">
      <c r="A536" s="16"/>
      <c r="B536" s="15"/>
      <c r="C536" s="105"/>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si="45"/>
        <v>0</v>
      </c>
      <c r="X536" s="20">
        <f t="shared" si="45"/>
        <v>0</v>
      </c>
      <c r="Y536" s="20">
        <f t="shared" si="45"/>
        <v>0</v>
      </c>
    </row>
    <row r="537" spans="1:25" ht="15" customHeight="1" x14ac:dyDescent="0.2">
      <c r="A537" s="16"/>
      <c r="B537" s="15"/>
      <c r="C537" s="105"/>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5"/>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5"/>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5"/>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5"/>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5"/>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5"/>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5"/>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5"/>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5"/>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5"/>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5"/>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5"/>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5"/>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5"/>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5"/>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5"/>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5"/>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5"/>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5"/>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5"/>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5"/>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5"/>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5"/>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5"/>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5"/>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5"/>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5"/>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5"/>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5"/>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5"/>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5"/>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5"/>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5"/>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5"/>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5"/>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5"/>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5"/>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5"/>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5"/>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5"/>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5"/>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5"/>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5"/>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5"/>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5"/>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5"/>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5"/>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5"/>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5"/>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5"/>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5"/>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5"/>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5"/>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5"/>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5"/>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5"/>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5"/>
      <c r="D594" s="14"/>
      <c r="E594" s="14"/>
      <c r="F594" s="14"/>
      <c r="G594" s="14"/>
      <c r="H594" s="14"/>
      <c r="I594" s="21" t="str">
        <f t="shared" ref="I594:I657" si="46">IF(D594=EE,IF(OR(AND(E594&gt;-1,E594&lt;2,G594&gt;0,G594&lt;16),AND(E594&gt;1,E594&lt;3,G594&gt;0,G594&lt;5)),"X",""),IF(OR(AND(E594&gt;-1,E594&lt;2,G594&gt;0,G594&lt;20),AND(E594&gt;1,E594&lt;4,G594&gt;0,G594&lt;6)),"X",""))</f>
        <v/>
      </c>
      <c r="J594" s="21" t="str">
        <f t="shared" ref="J594:J657" si="47">IF(D594=EE,IF(OR(AND(E594&gt;-1,E594&lt;2,G594&gt;15),AND(E594&gt;1,E594&lt;3,G594&gt;4,G594&lt;16),AND(E594&gt;2,G594&gt;0,G594&lt;5)),"X",""),IF(OR(AND(E594&gt;-1,E594&lt;2,G594&gt;19),AND(E594&gt;1,E594&lt;4,G594&gt;5,G594&lt;20),AND(E594&gt;3,G594&gt;0,G594&lt;6)),"X",""))</f>
        <v/>
      </c>
      <c r="K594" s="21" t="str">
        <f t="shared" ref="K594:K657" si="48">IF(D594=EE,IF(OR(AND(E594&gt;1,E594&lt;3,G594&gt;15),AND(E594&gt;2,G594&gt;4)),"X",""),IF(OR(AND(E594&gt;1,E594&lt;4,G594&gt;19),AND(E594&gt;3,G594&gt;5)),"X",""))</f>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5"/>
      <c r="D595" s="14"/>
      <c r="E595" s="14"/>
      <c r="F595" s="14"/>
      <c r="G595" s="14"/>
      <c r="H595" s="14"/>
      <c r="I595" s="21" t="str">
        <f t="shared" si="46"/>
        <v/>
      </c>
      <c r="J595" s="21" t="str">
        <f t="shared" si="47"/>
        <v/>
      </c>
      <c r="K595" s="21" t="str">
        <f t="shared" si="48"/>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ref="W595:Y658" si="49">IF(I595="X",1,0)</f>
        <v>0</v>
      </c>
      <c r="X595" s="20">
        <f t="shared" si="49"/>
        <v>0</v>
      </c>
      <c r="Y595" s="20">
        <f t="shared" si="49"/>
        <v>0</v>
      </c>
    </row>
    <row r="596" spans="1:25" ht="15" customHeight="1" x14ac:dyDescent="0.2">
      <c r="A596" s="16"/>
      <c r="B596" s="15"/>
      <c r="C596" s="105"/>
      <c r="D596" s="14"/>
      <c r="E596" s="14"/>
      <c r="F596" s="14"/>
      <c r="G596" s="14"/>
      <c r="H596" s="14"/>
      <c r="I596" s="21" t="str">
        <f t="shared" si="46"/>
        <v/>
      </c>
      <c r="J596" s="21" t="str">
        <f t="shared" si="47"/>
        <v/>
      </c>
      <c r="K596" s="21" t="str">
        <f t="shared" si="48"/>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9"/>
        <v>0</v>
      </c>
      <c r="X596" s="20">
        <f t="shared" si="49"/>
        <v>0</v>
      </c>
      <c r="Y596" s="20">
        <f t="shared" si="49"/>
        <v>0</v>
      </c>
    </row>
    <row r="597" spans="1:25" ht="15" customHeight="1" x14ac:dyDescent="0.2">
      <c r="A597" s="16"/>
      <c r="B597" s="15"/>
      <c r="C597" s="105"/>
      <c r="D597" s="14"/>
      <c r="E597" s="14"/>
      <c r="F597" s="14"/>
      <c r="G597" s="14"/>
      <c r="H597" s="14"/>
      <c r="I597" s="21" t="str">
        <f t="shared" si="46"/>
        <v/>
      </c>
      <c r="J597" s="21" t="str">
        <f t="shared" si="47"/>
        <v/>
      </c>
      <c r="K597" s="21" t="str">
        <f t="shared" si="48"/>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9"/>
        <v>0</v>
      </c>
      <c r="X597" s="20">
        <f t="shared" si="49"/>
        <v>0</v>
      </c>
      <c r="Y597" s="20">
        <f t="shared" si="49"/>
        <v>0</v>
      </c>
    </row>
    <row r="598" spans="1:25" ht="15" customHeight="1" x14ac:dyDescent="0.2">
      <c r="A598" s="16"/>
      <c r="B598" s="15"/>
      <c r="C598" s="105"/>
      <c r="D598" s="14"/>
      <c r="E598" s="14"/>
      <c r="F598" s="14"/>
      <c r="G598" s="14"/>
      <c r="H598" s="14"/>
      <c r="I598" s="21" t="str">
        <f t="shared" si="46"/>
        <v/>
      </c>
      <c r="J598" s="21" t="str">
        <f t="shared" si="47"/>
        <v/>
      </c>
      <c r="K598" s="21" t="str">
        <f t="shared" si="48"/>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9"/>
        <v>0</v>
      </c>
      <c r="X598" s="20">
        <f t="shared" si="49"/>
        <v>0</v>
      </c>
      <c r="Y598" s="20">
        <f t="shared" si="49"/>
        <v>0</v>
      </c>
    </row>
    <row r="599" spans="1:25" ht="15" customHeight="1" x14ac:dyDescent="0.2">
      <c r="A599" s="16"/>
      <c r="B599" s="15"/>
      <c r="C599" s="105"/>
      <c r="D599" s="14"/>
      <c r="E599" s="14"/>
      <c r="F599" s="14"/>
      <c r="G599" s="14"/>
      <c r="H599" s="14"/>
      <c r="I599" s="21" t="str">
        <f t="shared" si="46"/>
        <v/>
      </c>
      <c r="J599" s="21" t="str">
        <f t="shared" si="47"/>
        <v/>
      </c>
      <c r="K599" s="21" t="str">
        <f t="shared" si="48"/>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9"/>
        <v>0</v>
      </c>
      <c r="X599" s="20">
        <f t="shared" si="49"/>
        <v>0</v>
      </c>
      <c r="Y599" s="20">
        <f t="shared" si="49"/>
        <v>0</v>
      </c>
    </row>
    <row r="600" spans="1:25" ht="15" customHeight="1" x14ac:dyDescent="0.2">
      <c r="A600" s="16"/>
      <c r="B600" s="15"/>
      <c r="C600" s="105"/>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si="49"/>
        <v>0</v>
      </c>
      <c r="X600" s="20">
        <f t="shared" si="49"/>
        <v>0</v>
      </c>
      <c r="Y600" s="20">
        <f t="shared" si="49"/>
        <v>0</v>
      </c>
    </row>
    <row r="601" spans="1:25" ht="15" customHeight="1" x14ac:dyDescent="0.2">
      <c r="A601" s="16"/>
      <c r="B601" s="15"/>
      <c r="C601" s="105"/>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5"/>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5"/>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5"/>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5"/>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5"/>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5"/>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5"/>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5"/>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5"/>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5"/>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5"/>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5"/>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5"/>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5"/>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5"/>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5"/>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5"/>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5"/>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5"/>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5"/>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5"/>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5"/>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5"/>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5"/>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5"/>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5"/>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5"/>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5"/>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5"/>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5"/>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5"/>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5"/>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5"/>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5"/>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5"/>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5"/>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5"/>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5"/>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5"/>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5"/>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5"/>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5"/>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5"/>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5"/>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5"/>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5"/>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5"/>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5"/>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5"/>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5"/>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5"/>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5"/>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5"/>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5"/>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5"/>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5"/>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5"/>
      <c r="D658" s="14"/>
      <c r="E658" s="14"/>
      <c r="F658" s="14"/>
      <c r="G658" s="14"/>
      <c r="H658" s="14"/>
      <c r="I658" s="21" t="str">
        <f t="shared" ref="I658:I721" si="50">IF(D658=EE,IF(OR(AND(E658&gt;-1,E658&lt;2,G658&gt;0,G658&lt;16),AND(E658&gt;1,E658&lt;3,G658&gt;0,G658&lt;5)),"X",""),IF(OR(AND(E658&gt;-1,E658&lt;2,G658&gt;0,G658&lt;20),AND(E658&gt;1,E658&lt;4,G658&gt;0,G658&lt;6)),"X",""))</f>
        <v/>
      </c>
      <c r="J658" s="21" t="str">
        <f t="shared" ref="J658:J721" si="51">IF(D658=EE,IF(OR(AND(E658&gt;-1,E658&lt;2,G658&gt;15),AND(E658&gt;1,E658&lt;3,G658&gt;4,G658&lt;16),AND(E658&gt;2,G658&gt;0,G658&lt;5)),"X",""),IF(OR(AND(E658&gt;-1,E658&lt;2,G658&gt;19),AND(E658&gt;1,E658&lt;4,G658&gt;5,G658&lt;20),AND(E658&gt;3,G658&gt;0,G658&lt;6)),"X",""))</f>
        <v/>
      </c>
      <c r="K658" s="21" t="str">
        <f t="shared" ref="K658:K721" si="52">IF(D658=EE,IF(OR(AND(E658&gt;1,E658&lt;3,G658&gt;15),AND(E658&gt;2,G658&gt;4)),"X",""),IF(OR(AND(E658&gt;1,E658&lt;4,G658&gt;19),AND(E658&gt;3,G658&gt;5)),"X",""))</f>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5"/>
      <c r="D659" s="14"/>
      <c r="E659" s="14"/>
      <c r="F659" s="14"/>
      <c r="G659" s="14"/>
      <c r="H659" s="14"/>
      <c r="I659" s="21" t="str">
        <f t="shared" si="50"/>
        <v/>
      </c>
      <c r="J659" s="21" t="str">
        <f t="shared" si="51"/>
        <v/>
      </c>
      <c r="K659" s="21" t="str">
        <f t="shared" si="52"/>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ref="W659:Y722" si="53">IF(I659="X",1,0)</f>
        <v>0</v>
      </c>
      <c r="X659" s="20">
        <f t="shared" si="53"/>
        <v>0</v>
      </c>
      <c r="Y659" s="20">
        <f t="shared" si="53"/>
        <v>0</v>
      </c>
    </row>
    <row r="660" spans="1:25" ht="15" customHeight="1" x14ac:dyDescent="0.2">
      <c r="A660" s="16"/>
      <c r="B660" s="15"/>
      <c r="C660" s="105"/>
      <c r="D660" s="14"/>
      <c r="E660" s="14"/>
      <c r="F660" s="14"/>
      <c r="G660" s="14"/>
      <c r="H660" s="14"/>
      <c r="I660" s="21" t="str">
        <f t="shared" si="50"/>
        <v/>
      </c>
      <c r="J660" s="21" t="str">
        <f t="shared" si="51"/>
        <v/>
      </c>
      <c r="K660" s="21" t="str">
        <f t="shared" si="52"/>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53"/>
        <v>0</v>
      </c>
      <c r="X660" s="20">
        <f t="shared" si="53"/>
        <v>0</v>
      </c>
      <c r="Y660" s="20">
        <f t="shared" si="53"/>
        <v>0</v>
      </c>
    </row>
    <row r="661" spans="1:25" ht="15" customHeight="1" x14ac:dyDescent="0.2">
      <c r="A661" s="16"/>
      <c r="B661" s="15"/>
      <c r="C661" s="105"/>
      <c r="D661" s="14"/>
      <c r="E661" s="14"/>
      <c r="F661" s="14"/>
      <c r="G661" s="14"/>
      <c r="H661" s="14"/>
      <c r="I661" s="21" t="str">
        <f t="shared" si="50"/>
        <v/>
      </c>
      <c r="J661" s="21" t="str">
        <f t="shared" si="51"/>
        <v/>
      </c>
      <c r="K661" s="21" t="str">
        <f t="shared" si="52"/>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53"/>
        <v>0</v>
      </c>
      <c r="X661" s="20">
        <f t="shared" si="53"/>
        <v>0</v>
      </c>
      <c r="Y661" s="20">
        <f t="shared" si="53"/>
        <v>0</v>
      </c>
    </row>
    <row r="662" spans="1:25" ht="15" customHeight="1" x14ac:dyDescent="0.2">
      <c r="A662" s="16"/>
      <c r="B662" s="15"/>
      <c r="C662" s="105"/>
      <c r="D662" s="14"/>
      <c r="E662" s="14"/>
      <c r="F662" s="14"/>
      <c r="G662" s="14"/>
      <c r="H662" s="14"/>
      <c r="I662" s="21" t="str">
        <f t="shared" si="50"/>
        <v/>
      </c>
      <c r="J662" s="21" t="str">
        <f t="shared" si="51"/>
        <v/>
      </c>
      <c r="K662" s="21" t="str">
        <f t="shared" si="52"/>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53"/>
        <v>0</v>
      </c>
      <c r="X662" s="20">
        <f t="shared" si="53"/>
        <v>0</v>
      </c>
      <c r="Y662" s="20">
        <f t="shared" si="53"/>
        <v>0</v>
      </c>
    </row>
    <row r="663" spans="1:25" ht="15" customHeight="1" x14ac:dyDescent="0.2">
      <c r="A663" s="16"/>
      <c r="B663" s="15"/>
      <c r="C663" s="105"/>
      <c r="D663" s="14"/>
      <c r="E663" s="14"/>
      <c r="F663" s="14"/>
      <c r="G663" s="14"/>
      <c r="H663" s="14"/>
      <c r="I663" s="21" t="str">
        <f t="shared" si="50"/>
        <v/>
      </c>
      <c r="J663" s="21" t="str">
        <f t="shared" si="51"/>
        <v/>
      </c>
      <c r="K663" s="21" t="str">
        <f t="shared" si="52"/>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53"/>
        <v>0</v>
      </c>
      <c r="X663" s="20">
        <f t="shared" si="53"/>
        <v>0</v>
      </c>
      <c r="Y663" s="20">
        <f t="shared" si="53"/>
        <v>0</v>
      </c>
    </row>
    <row r="664" spans="1:25" ht="15" customHeight="1" x14ac:dyDescent="0.2">
      <c r="A664" s="16"/>
      <c r="B664" s="15"/>
      <c r="C664" s="105"/>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si="53"/>
        <v>0</v>
      </c>
      <c r="X664" s="20">
        <f t="shared" si="53"/>
        <v>0</v>
      </c>
      <c r="Y664" s="20">
        <f t="shared" si="53"/>
        <v>0</v>
      </c>
    </row>
    <row r="665" spans="1:25" ht="15" customHeight="1" x14ac:dyDescent="0.2">
      <c r="A665" s="16"/>
      <c r="B665" s="15"/>
      <c r="C665" s="105"/>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5"/>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5"/>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5"/>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5"/>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5"/>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5"/>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5"/>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5"/>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5"/>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5"/>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5"/>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5"/>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5"/>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5"/>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5"/>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5"/>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5"/>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5"/>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5"/>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5"/>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5"/>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5"/>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5"/>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5"/>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5"/>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5"/>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5"/>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5"/>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5"/>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5"/>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5"/>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5"/>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5"/>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5"/>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5"/>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5"/>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5"/>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5"/>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5"/>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5"/>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5"/>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5"/>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5"/>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5"/>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5"/>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5"/>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5"/>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5"/>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5"/>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5"/>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5"/>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5"/>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5"/>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5"/>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5"/>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5"/>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5"/>
      <c r="D722" s="14"/>
      <c r="E722" s="14"/>
      <c r="F722" s="14"/>
      <c r="G722" s="14"/>
      <c r="H722" s="14"/>
      <c r="I722" s="21" t="str">
        <f t="shared" ref="I722:I785" si="54">IF(D722=EE,IF(OR(AND(E722&gt;-1,E722&lt;2,G722&gt;0,G722&lt;16),AND(E722&gt;1,E722&lt;3,G722&gt;0,G722&lt;5)),"X",""),IF(OR(AND(E722&gt;-1,E722&lt;2,G722&gt;0,G722&lt;20),AND(E722&gt;1,E722&lt;4,G722&gt;0,G722&lt;6)),"X",""))</f>
        <v/>
      </c>
      <c r="J722" s="21" t="str">
        <f t="shared" ref="J722:J785" si="55">IF(D722=EE,IF(OR(AND(E722&gt;-1,E722&lt;2,G722&gt;15),AND(E722&gt;1,E722&lt;3,G722&gt;4,G722&lt;16),AND(E722&gt;2,G722&gt;0,G722&lt;5)),"X",""),IF(OR(AND(E722&gt;-1,E722&lt;2,G722&gt;19),AND(E722&gt;1,E722&lt;4,G722&gt;5,G722&lt;20),AND(E722&gt;3,G722&gt;0,G722&lt;6)),"X",""))</f>
        <v/>
      </c>
      <c r="K722" s="21" t="str">
        <f t="shared" ref="K722:K785" si="56">IF(D722=EE,IF(OR(AND(E722&gt;1,E722&lt;3,G722&gt;15),AND(E722&gt;2,G722&gt;4)),"X",""),IF(OR(AND(E722&gt;1,E722&lt;4,G722&gt;19),AND(E722&gt;3,G722&gt;5)),"X",""))</f>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5"/>
      <c r="D723" s="14"/>
      <c r="E723" s="14"/>
      <c r="F723" s="14"/>
      <c r="G723" s="14"/>
      <c r="H723" s="14"/>
      <c r="I723" s="21" t="str">
        <f t="shared" si="54"/>
        <v/>
      </c>
      <c r="J723" s="21" t="str">
        <f t="shared" si="55"/>
        <v/>
      </c>
      <c r="K723" s="21" t="str">
        <f t="shared" si="56"/>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ref="W723:Y786" si="57">IF(I723="X",1,0)</f>
        <v>0</v>
      </c>
      <c r="X723" s="20">
        <f t="shared" si="57"/>
        <v>0</v>
      </c>
      <c r="Y723" s="20">
        <f t="shared" si="57"/>
        <v>0</v>
      </c>
    </row>
    <row r="724" spans="1:25" ht="15" customHeight="1" x14ac:dyDescent="0.2">
      <c r="A724" s="16"/>
      <c r="B724" s="15"/>
      <c r="C724" s="105"/>
      <c r="D724" s="14"/>
      <c r="E724" s="14"/>
      <c r="F724" s="14"/>
      <c r="G724" s="14"/>
      <c r="H724" s="14"/>
      <c r="I724" s="21" t="str">
        <f t="shared" si="54"/>
        <v/>
      </c>
      <c r="J724" s="21" t="str">
        <f t="shared" si="55"/>
        <v/>
      </c>
      <c r="K724" s="21" t="str">
        <f t="shared" si="56"/>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7"/>
        <v>0</v>
      </c>
      <c r="X724" s="20">
        <f t="shared" si="57"/>
        <v>0</v>
      </c>
      <c r="Y724" s="20">
        <f t="shared" si="57"/>
        <v>0</v>
      </c>
    </row>
    <row r="725" spans="1:25" ht="15" customHeight="1" x14ac:dyDescent="0.2">
      <c r="A725" s="16"/>
      <c r="B725" s="15"/>
      <c r="C725" s="105"/>
      <c r="D725" s="14"/>
      <c r="E725" s="14"/>
      <c r="F725" s="14"/>
      <c r="G725" s="14"/>
      <c r="H725" s="14"/>
      <c r="I725" s="21" t="str">
        <f t="shared" si="54"/>
        <v/>
      </c>
      <c r="J725" s="21" t="str">
        <f t="shared" si="55"/>
        <v/>
      </c>
      <c r="K725" s="21" t="str">
        <f t="shared" si="56"/>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7"/>
        <v>0</v>
      </c>
      <c r="X725" s="20">
        <f t="shared" si="57"/>
        <v>0</v>
      </c>
      <c r="Y725" s="20">
        <f t="shared" si="57"/>
        <v>0</v>
      </c>
    </row>
    <row r="726" spans="1:25" ht="15" customHeight="1" x14ac:dyDescent="0.2">
      <c r="A726" s="16"/>
      <c r="B726" s="15"/>
      <c r="C726" s="105"/>
      <c r="D726" s="14"/>
      <c r="E726" s="14"/>
      <c r="F726" s="14"/>
      <c r="G726" s="14"/>
      <c r="H726" s="14"/>
      <c r="I726" s="21" t="str">
        <f t="shared" si="54"/>
        <v/>
      </c>
      <c r="J726" s="21" t="str">
        <f t="shared" si="55"/>
        <v/>
      </c>
      <c r="K726" s="21" t="str">
        <f t="shared" si="56"/>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7"/>
        <v>0</v>
      </c>
      <c r="X726" s="20">
        <f t="shared" si="57"/>
        <v>0</v>
      </c>
      <c r="Y726" s="20">
        <f t="shared" si="57"/>
        <v>0</v>
      </c>
    </row>
    <row r="727" spans="1:25" ht="15" customHeight="1" x14ac:dyDescent="0.2">
      <c r="A727" s="16"/>
      <c r="B727" s="15"/>
      <c r="C727" s="105"/>
      <c r="D727" s="14"/>
      <c r="E727" s="14"/>
      <c r="F727" s="14"/>
      <c r="G727" s="14"/>
      <c r="H727" s="14"/>
      <c r="I727" s="21" t="str">
        <f t="shared" si="54"/>
        <v/>
      </c>
      <c r="J727" s="21" t="str">
        <f t="shared" si="55"/>
        <v/>
      </c>
      <c r="K727" s="21" t="str">
        <f t="shared" si="56"/>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7"/>
        <v>0</v>
      </c>
      <c r="X727" s="20">
        <f t="shared" si="57"/>
        <v>0</v>
      </c>
      <c r="Y727" s="20">
        <f t="shared" si="57"/>
        <v>0</v>
      </c>
    </row>
    <row r="728" spans="1:25" ht="15" customHeight="1" x14ac:dyDescent="0.2">
      <c r="A728" s="16"/>
      <c r="B728" s="15"/>
      <c r="C728" s="105"/>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si="57"/>
        <v>0</v>
      </c>
      <c r="X728" s="20">
        <f t="shared" si="57"/>
        <v>0</v>
      </c>
      <c r="Y728" s="20">
        <f t="shared" si="57"/>
        <v>0</v>
      </c>
    </row>
    <row r="729" spans="1:25" ht="15" customHeight="1" x14ac:dyDescent="0.2">
      <c r="A729" s="16"/>
      <c r="B729" s="15"/>
      <c r="C729" s="105"/>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5"/>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5"/>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5"/>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5"/>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5"/>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5"/>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5"/>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5"/>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5"/>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5"/>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5"/>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5"/>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5"/>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5"/>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5"/>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5"/>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5"/>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5"/>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5"/>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5"/>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5"/>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5"/>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5"/>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5"/>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5"/>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5"/>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5"/>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5"/>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5"/>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5"/>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5"/>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5"/>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5"/>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5"/>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5"/>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5"/>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5"/>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5"/>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5"/>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5"/>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5"/>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5"/>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5"/>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5"/>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5"/>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5"/>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5"/>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5"/>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5"/>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5"/>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5"/>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5"/>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5"/>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5"/>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5"/>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5"/>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5"/>
      <c r="D786" s="14"/>
      <c r="E786" s="14"/>
      <c r="F786" s="14"/>
      <c r="G786" s="14"/>
      <c r="H786" s="14"/>
      <c r="I786" s="21" t="str">
        <f t="shared" ref="I786:I849" si="58">IF(D786=EE,IF(OR(AND(E786&gt;-1,E786&lt;2,G786&gt;0,G786&lt;16),AND(E786&gt;1,E786&lt;3,G786&gt;0,G786&lt;5)),"X",""),IF(OR(AND(E786&gt;-1,E786&lt;2,G786&gt;0,G786&lt;20),AND(E786&gt;1,E786&lt;4,G786&gt;0,G786&lt;6)),"X",""))</f>
        <v/>
      </c>
      <c r="J786" s="21" t="str">
        <f t="shared" ref="J786:J849" si="59">IF(D786=EE,IF(OR(AND(E786&gt;-1,E786&lt;2,G786&gt;15),AND(E786&gt;1,E786&lt;3,G786&gt;4,G786&lt;16),AND(E786&gt;2,G786&gt;0,G786&lt;5)),"X",""),IF(OR(AND(E786&gt;-1,E786&lt;2,G786&gt;19),AND(E786&gt;1,E786&lt;4,G786&gt;5,G786&lt;20),AND(E786&gt;3,G786&gt;0,G786&lt;6)),"X",""))</f>
        <v/>
      </c>
      <c r="K786" s="21" t="str">
        <f t="shared" ref="K786:K849" si="60">IF(D786=EE,IF(OR(AND(E786&gt;1,E786&lt;3,G786&gt;15),AND(E786&gt;2,G786&gt;4)),"X",""),IF(OR(AND(E786&gt;1,E786&lt;4,G786&gt;19),AND(E786&gt;3,G786&gt;5)),"X",""))</f>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5"/>
      <c r="D787" s="14"/>
      <c r="E787" s="14"/>
      <c r="F787" s="14"/>
      <c r="G787" s="14"/>
      <c r="H787" s="14"/>
      <c r="I787" s="21" t="str">
        <f t="shared" si="58"/>
        <v/>
      </c>
      <c r="J787" s="21" t="str">
        <f t="shared" si="59"/>
        <v/>
      </c>
      <c r="K787" s="21" t="str">
        <f t="shared" si="60"/>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ref="W787:Y850" si="61">IF(I787="X",1,0)</f>
        <v>0</v>
      </c>
      <c r="X787" s="20">
        <f t="shared" si="61"/>
        <v>0</v>
      </c>
      <c r="Y787" s="20">
        <f t="shared" si="61"/>
        <v>0</v>
      </c>
    </row>
    <row r="788" spans="1:25" ht="15" customHeight="1" x14ac:dyDescent="0.2">
      <c r="A788" s="16"/>
      <c r="B788" s="15"/>
      <c r="C788" s="105"/>
      <c r="D788" s="14"/>
      <c r="E788" s="14"/>
      <c r="F788" s="14"/>
      <c r="G788" s="14"/>
      <c r="H788" s="14"/>
      <c r="I788" s="21" t="str">
        <f t="shared" si="58"/>
        <v/>
      </c>
      <c r="J788" s="21" t="str">
        <f t="shared" si="59"/>
        <v/>
      </c>
      <c r="K788" s="21" t="str">
        <f t="shared" si="60"/>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61"/>
        <v>0</v>
      </c>
      <c r="X788" s="20">
        <f t="shared" si="61"/>
        <v>0</v>
      </c>
      <c r="Y788" s="20">
        <f t="shared" si="61"/>
        <v>0</v>
      </c>
    </row>
    <row r="789" spans="1:25" ht="15" customHeight="1" x14ac:dyDescent="0.2">
      <c r="A789" s="16"/>
      <c r="B789" s="15"/>
      <c r="C789" s="105"/>
      <c r="D789" s="14"/>
      <c r="E789" s="14"/>
      <c r="F789" s="14"/>
      <c r="G789" s="14"/>
      <c r="H789" s="14"/>
      <c r="I789" s="21" t="str">
        <f t="shared" si="58"/>
        <v/>
      </c>
      <c r="J789" s="21" t="str">
        <f t="shared" si="59"/>
        <v/>
      </c>
      <c r="K789" s="21" t="str">
        <f t="shared" si="60"/>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61"/>
        <v>0</v>
      </c>
      <c r="X789" s="20">
        <f t="shared" si="61"/>
        <v>0</v>
      </c>
      <c r="Y789" s="20">
        <f t="shared" si="61"/>
        <v>0</v>
      </c>
    </row>
    <row r="790" spans="1:25" ht="15" customHeight="1" x14ac:dyDescent="0.2">
      <c r="A790" s="16"/>
      <c r="B790" s="15"/>
      <c r="C790" s="105"/>
      <c r="D790" s="14"/>
      <c r="E790" s="14"/>
      <c r="F790" s="14"/>
      <c r="G790" s="14"/>
      <c r="H790" s="14"/>
      <c r="I790" s="21" t="str">
        <f t="shared" si="58"/>
        <v/>
      </c>
      <c r="J790" s="21" t="str">
        <f t="shared" si="59"/>
        <v/>
      </c>
      <c r="K790" s="21" t="str">
        <f t="shared" si="60"/>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61"/>
        <v>0</v>
      </c>
      <c r="X790" s="20">
        <f t="shared" si="61"/>
        <v>0</v>
      </c>
      <c r="Y790" s="20">
        <f t="shared" si="61"/>
        <v>0</v>
      </c>
    </row>
    <row r="791" spans="1:25" ht="15" customHeight="1" x14ac:dyDescent="0.2">
      <c r="A791" s="16"/>
      <c r="B791" s="15"/>
      <c r="C791" s="105"/>
      <c r="D791" s="14"/>
      <c r="E791" s="14"/>
      <c r="F791" s="14"/>
      <c r="G791" s="14"/>
      <c r="H791" s="14"/>
      <c r="I791" s="21" t="str">
        <f t="shared" si="58"/>
        <v/>
      </c>
      <c r="J791" s="21" t="str">
        <f t="shared" si="59"/>
        <v/>
      </c>
      <c r="K791" s="21" t="str">
        <f t="shared" si="60"/>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61"/>
        <v>0</v>
      </c>
      <c r="X791" s="20">
        <f t="shared" si="61"/>
        <v>0</v>
      </c>
      <c r="Y791" s="20">
        <f t="shared" si="61"/>
        <v>0</v>
      </c>
    </row>
    <row r="792" spans="1:25" ht="15" customHeight="1" x14ac:dyDescent="0.2">
      <c r="A792" s="16"/>
      <c r="B792" s="15"/>
      <c r="C792" s="105"/>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si="61"/>
        <v>0</v>
      </c>
      <c r="X792" s="20">
        <f t="shared" si="61"/>
        <v>0</v>
      </c>
      <c r="Y792" s="20">
        <f t="shared" si="61"/>
        <v>0</v>
      </c>
    </row>
    <row r="793" spans="1:25" ht="15" customHeight="1" x14ac:dyDescent="0.2">
      <c r="A793" s="16"/>
      <c r="B793" s="15"/>
      <c r="C793" s="105"/>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5"/>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5"/>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5"/>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5"/>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5"/>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5"/>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5"/>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5"/>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5"/>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5"/>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5"/>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5"/>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5"/>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5"/>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5"/>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5"/>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5"/>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5"/>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5"/>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5"/>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5"/>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5"/>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5"/>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5"/>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5"/>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5"/>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5"/>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5"/>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5"/>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5"/>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5"/>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5"/>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5"/>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5"/>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5"/>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5"/>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5"/>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5"/>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5"/>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5"/>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5"/>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5"/>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5"/>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5"/>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5"/>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5"/>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5"/>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5"/>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5"/>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5"/>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5"/>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5"/>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5"/>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5"/>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5"/>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5"/>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5"/>
      <c r="D850" s="14"/>
      <c r="E850" s="14"/>
      <c r="F850" s="14"/>
      <c r="G850" s="14"/>
      <c r="H850" s="14"/>
      <c r="I850" s="21" t="str">
        <f t="shared" ref="I850:I913" si="62">IF(D850=EE,IF(OR(AND(E850&gt;-1,E850&lt;2,G850&gt;0,G850&lt;16),AND(E850&gt;1,E850&lt;3,G850&gt;0,G850&lt;5)),"X",""),IF(OR(AND(E850&gt;-1,E850&lt;2,G850&gt;0,G850&lt;20),AND(E850&gt;1,E850&lt;4,G850&gt;0,G850&lt;6)),"X",""))</f>
        <v/>
      </c>
      <c r="J850" s="21" t="str">
        <f t="shared" ref="J850:J913" si="63">IF(D850=EE,IF(OR(AND(E850&gt;-1,E850&lt;2,G850&gt;15),AND(E850&gt;1,E850&lt;3,G850&gt;4,G850&lt;16),AND(E850&gt;2,G850&gt;0,G850&lt;5)),"X",""),IF(OR(AND(E850&gt;-1,E850&lt;2,G850&gt;19),AND(E850&gt;1,E850&lt;4,G850&gt;5,G850&lt;20),AND(E850&gt;3,G850&gt;0,G850&lt;6)),"X",""))</f>
        <v/>
      </c>
      <c r="K850" s="21" t="str">
        <f t="shared" ref="K850:K913" si="64">IF(D850=EE,IF(OR(AND(E850&gt;1,E850&lt;3,G850&gt;15),AND(E850&gt;2,G850&gt;4)),"X",""),IF(OR(AND(E850&gt;1,E850&lt;4,G850&gt;19),AND(E850&gt;3,G850&gt;5)),"X",""))</f>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5"/>
      <c r="D851" s="14"/>
      <c r="E851" s="14"/>
      <c r="F851" s="14"/>
      <c r="G851" s="14"/>
      <c r="H851" s="14"/>
      <c r="I851" s="21" t="str">
        <f t="shared" si="62"/>
        <v/>
      </c>
      <c r="J851" s="21" t="str">
        <f t="shared" si="63"/>
        <v/>
      </c>
      <c r="K851" s="21" t="str">
        <f t="shared" si="64"/>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ref="W851:Y914" si="65">IF(I851="X",1,0)</f>
        <v>0</v>
      </c>
      <c r="X851" s="20">
        <f t="shared" si="65"/>
        <v>0</v>
      </c>
      <c r="Y851" s="20">
        <f t="shared" si="65"/>
        <v>0</v>
      </c>
    </row>
    <row r="852" spans="1:25" ht="15" customHeight="1" x14ac:dyDescent="0.2">
      <c r="A852" s="16"/>
      <c r="B852" s="15"/>
      <c r="C852" s="105"/>
      <c r="D852" s="14"/>
      <c r="E852" s="14"/>
      <c r="F852" s="14"/>
      <c r="G852" s="14"/>
      <c r="H852" s="14"/>
      <c r="I852" s="21" t="str">
        <f t="shared" si="62"/>
        <v/>
      </c>
      <c r="J852" s="21" t="str">
        <f t="shared" si="63"/>
        <v/>
      </c>
      <c r="K852" s="21" t="str">
        <f t="shared" si="64"/>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5"/>
        <v>0</v>
      </c>
      <c r="X852" s="20">
        <f t="shared" si="65"/>
        <v>0</v>
      </c>
      <c r="Y852" s="20">
        <f t="shared" si="65"/>
        <v>0</v>
      </c>
    </row>
    <row r="853" spans="1:25" ht="15" customHeight="1" x14ac:dyDescent="0.2">
      <c r="A853" s="16"/>
      <c r="B853" s="15"/>
      <c r="C853" s="105"/>
      <c r="D853" s="14"/>
      <c r="E853" s="14"/>
      <c r="F853" s="14"/>
      <c r="G853" s="14"/>
      <c r="H853" s="14"/>
      <c r="I853" s="21" t="str">
        <f t="shared" si="62"/>
        <v/>
      </c>
      <c r="J853" s="21" t="str">
        <f t="shared" si="63"/>
        <v/>
      </c>
      <c r="K853" s="21" t="str">
        <f t="shared" si="64"/>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5"/>
        <v>0</v>
      </c>
      <c r="X853" s="20">
        <f t="shared" si="65"/>
        <v>0</v>
      </c>
      <c r="Y853" s="20">
        <f t="shared" si="65"/>
        <v>0</v>
      </c>
    </row>
    <row r="854" spans="1:25" ht="15" customHeight="1" x14ac:dyDescent="0.2">
      <c r="A854" s="16"/>
      <c r="B854" s="15"/>
      <c r="C854" s="105"/>
      <c r="D854" s="14"/>
      <c r="E854" s="14"/>
      <c r="F854" s="14"/>
      <c r="G854" s="14"/>
      <c r="H854" s="14"/>
      <c r="I854" s="21" t="str">
        <f t="shared" si="62"/>
        <v/>
      </c>
      <c r="J854" s="21" t="str">
        <f t="shared" si="63"/>
        <v/>
      </c>
      <c r="K854" s="21" t="str">
        <f t="shared" si="64"/>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5"/>
        <v>0</v>
      </c>
      <c r="X854" s="20">
        <f t="shared" si="65"/>
        <v>0</v>
      </c>
      <c r="Y854" s="20">
        <f t="shared" si="65"/>
        <v>0</v>
      </c>
    </row>
    <row r="855" spans="1:25" ht="15" customHeight="1" x14ac:dyDescent="0.2">
      <c r="A855" s="16"/>
      <c r="B855" s="15"/>
      <c r="C855" s="105"/>
      <c r="D855" s="14"/>
      <c r="E855" s="14"/>
      <c r="F855" s="14"/>
      <c r="G855" s="14"/>
      <c r="H855" s="14"/>
      <c r="I855" s="21" t="str">
        <f t="shared" si="62"/>
        <v/>
      </c>
      <c r="J855" s="21" t="str">
        <f t="shared" si="63"/>
        <v/>
      </c>
      <c r="K855" s="21" t="str">
        <f t="shared" si="64"/>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5"/>
        <v>0</v>
      </c>
      <c r="X855" s="20">
        <f t="shared" si="65"/>
        <v>0</v>
      </c>
      <c r="Y855" s="20">
        <f t="shared" si="65"/>
        <v>0</v>
      </c>
    </row>
    <row r="856" spans="1:25" ht="15" customHeight="1" x14ac:dyDescent="0.2">
      <c r="A856" s="16"/>
      <c r="B856" s="15"/>
      <c r="C856" s="105"/>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si="65"/>
        <v>0</v>
      </c>
      <c r="X856" s="20">
        <f t="shared" si="65"/>
        <v>0</v>
      </c>
      <c r="Y856" s="20">
        <f t="shared" si="65"/>
        <v>0</v>
      </c>
    </row>
    <row r="857" spans="1:25" ht="15" customHeight="1" x14ac:dyDescent="0.2">
      <c r="A857" s="16"/>
      <c r="B857" s="15"/>
      <c r="C857" s="105"/>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5"/>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5"/>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5"/>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5"/>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5"/>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5"/>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5"/>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5"/>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5"/>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5"/>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5"/>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5"/>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5"/>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5"/>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5"/>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5"/>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5"/>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5"/>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5"/>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5"/>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5"/>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5"/>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5"/>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5"/>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5"/>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5"/>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5"/>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5"/>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5"/>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5"/>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5"/>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5"/>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5"/>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5"/>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5"/>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5"/>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5"/>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5"/>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5"/>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5"/>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5"/>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5"/>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5"/>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5"/>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5"/>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5"/>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5"/>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5"/>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5"/>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5"/>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5"/>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5"/>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5"/>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5"/>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5"/>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5"/>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5"/>
      <c r="D914" s="14"/>
      <c r="E914" s="14"/>
      <c r="F914" s="14"/>
      <c r="G914" s="14"/>
      <c r="H914" s="14"/>
      <c r="I914" s="21" t="str">
        <f t="shared" ref="I914:I948" si="66">IF(D914=EE,IF(OR(AND(E914&gt;-1,E914&lt;2,G914&gt;0,G914&lt;16),AND(E914&gt;1,E914&lt;3,G914&gt;0,G914&lt;5)),"X",""),IF(OR(AND(E914&gt;-1,E914&lt;2,G914&gt;0,G914&lt;20),AND(E914&gt;1,E914&lt;4,G914&gt;0,G914&lt;6)),"X",""))</f>
        <v/>
      </c>
      <c r="J914" s="21" t="str">
        <f t="shared" ref="J914:J948" si="67">IF(D914=EE,IF(OR(AND(E914&gt;-1,E914&lt;2,G914&gt;15),AND(E914&gt;1,E914&lt;3,G914&gt;4,G914&lt;16),AND(E914&gt;2,G914&gt;0,G914&lt;5)),"X",""),IF(OR(AND(E914&gt;-1,E914&lt;2,G914&gt;19),AND(E914&gt;1,E914&lt;4,G914&gt;5,G914&lt;20),AND(E914&gt;3,G914&gt;0,G914&lt;6)),"X",""))</f>
        <v/>
      </c>
      <c r="K914" s="21" t="str">
        <f t="shared" ref="K914:K948" si="68">IF(D914=EE,IF(OR(AND(E914&gt;1,E914&lt;3,G914&gt;15),AND(E914&gt;2,G914&gt;4)),"X",""),IF(OR(AND(E914&gt;1,E914&lt;4,G914&gt;19),AND(E914&gt;3,G914&gt;5)),"X",""))</f>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5"/>
      <c r="D915" s="14"/>
      <c r="E915" s="14"/>
      <c r="F915" s="14"/>
      <c r="G915" s="14"/>
      <c r="H915" s="14"/>
      <c r="I915" s="21" t="str">
        <f t="shared" si="66"/>
        <v/>
      </c>
      <c r="J915" s="21" t="str">
        <f t="shared" si="67"/>
        <v/>
      </c>
      <c r="K915" s="21" t="str">
        <f t="shared" si="68"/>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ref="W915:Y948" si="69">IF(I915="X",1,0)</f>
        <v>0</v>
      </c>
      <c r="X915" s="20">
        <f t="shared" si="69"/>
        <v>0</v>
      </c>
      <c r="Y915" s="20">
        <f t="shared" si="69"/>
        <v>0</v>
      </c>
    </row>
    <row r="916" spans="1:25" ht="15" customHeight="1" x14ac:dyDescent="0.2">
      <c r="A916" s="16"/>
      <c r="B916" s="15"/>
      <c r="C916" s="105"/>
      <c r="D916" s="14"/>
      <c r="E916" s="14"/>
      <c r="F916" s="14"/>
      <c r="G916" s="14"/>
      <c r="H916" s="14"/>
      <c r="I916" s="21" t="str">
        <f t="shared" si="66"/>
        <v/>
      </c>
      <c r="J916" s="21" t="str">
        <f t="shared" si="67"/>
        <v/>
      </c>
      <c r="K916" s="21" t="str">
        <f t="shared" si="68"/>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9"/>
        <v>0</v>
      </c>
      <c r="X916" s="20">
        <f t="shared" si="69"/>
        <v>0</v>
      </c>
      <c r="Y916" s="20">
        <f t="shared" si="69"/>
        <v>0</v>
      </c>
    </row>
    <row r="917" spans="1:25" ht="15" customHeight="1" x14ac:dyDescent="0.2">
      <c r="A917" s="16"/>
      <c r="B917" s="15"/>
      <c r="C917" s="105"/>
      <c r="D917" s="14"/>
      <c r="E917" s="14"/>
      <c r="F917" s="14"/>
      <c r="G917" s="14"/>
      <c r="H917" s="14"/>
      <c r="I917" s="21" t="str">
        <f t="shared" si="66"/>
        <v/>
      </c>
      <c r="J917" s="21" t="str">
        <f t="shared" si="67"/>
        <v/>
      </c>
      <c r="K917" s="21" t="str">
        <f t="shared" si="68"/>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9"/>
        <v>0</v>
      </c>
      <c r="X917" s="20">
        <f t="shared" si="69"/>
        <v>0</v>
      </c>
      <c r="Y917" s="20">
        <f t="shared" si="69"/>
        <v>0</v>
      </c>
    </row>
    <row r="918" spans="1:25" ht="15" customHeight="1" x14ac:dyDescent="0.2">
      <c r="A918" s="16"/>
      <c r="B918" s="15"/>
      <c r="C918" s="105"/>
      <c r="D918" s="14"/>
      <c r="E918" s="14"/>
      <c r="F918" s="14"/>
      <c r="G918" s="14"/>
      <c r="H918" s="14"/>
      <c r="I918" s="21" t="str">
        <f t="shared" si="66"/>
        <v/>
      </c>
      <c r="J918" s="21" t="str">
        <f t="shared" si="67"/>
        <v/>
      </c>
      <c r="K918" s="21" t="str">
        <f t="shared" si="68"/>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9"/>
        <v>0</v>
      </c>
      <c r="X918" s="20">
        <f t="shared" si="69"/>
        <v>0</v>
      </c>
      <c r="Y918" s="20">
        <f t="shared" si="69"/>
        <v>0</v>
      </c>
    </row>
    <row r="919" spans="1:25" ht="15" customHeight="1" x14ac:dyDescent="0.2">
      <c r="A919" s="16"/>
      <c r="B919" s="15"/>
      <c r="C919" s="105"/>
      <c r="D919" s="14"/>
      <c r="E919" s="14"/>
      <c r="F919" s="14"/>
      <c r="G919" s="14"/>
      <c r="H919" s="14"/>
      <c r="I919" s="21" t="str">
        <f t="shared" si="66"/>
        <v/>
      </c>
      <c r="J919" s="21" t="str">
        <f t="shared" si="67"/>
        <v/>
      </c>
      <c r="K919" s="21" t="str">
        <f t="shared" si="68"/>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9"/>
        <v>0</v>
      </c>
      <c r="X919" s="20">
        <f t="shared" si="69"/>
        <v>0</v>
      </c>
      <c r="Y919" s="20">
        <f t="shared" si="69"/>
        <v>0</v>
      </c>
    </row>
    <row r="920" spans="1:25" ht="15" customHeight="1" x14ac:dyDescent="0.2">
      <c r="A920" s="16"/>
      <c r="B920" s="15"/>
      <c r="C920" s="105"/>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si="69"/>
        <v>0</v>
      </c>
      <c r="X920" s="20">
        <f t="shared" si="69"/>
        <v>0</v>
      </c>
      <c r="Y920" s="20">
        <f t="shared" si="69"/>
        <v>0</v>
      </c>
    </row>
    <row r="921" spans="1:25" ht="15" customHeight="1" x14ac:dyDescent="0.2">
      <c r="A921" s="16"/>
      <c r="B921" s="15"/>
      <c r="C921" s="105"/>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5"/>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5"/>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5"/>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5"/>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5"/>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5"/>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5"/>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5"/>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5"/>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5"/>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5"/>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5"/>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5"/>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5"/>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5"/>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5"/>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5"/>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5"/>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5"/>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5"/>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5"/>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5"/>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5"/>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5"/>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5"/>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5"/>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5"/>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C52:C948">
      <formula1>"I,A,E,"</formula1>
    </dataValidation>
    <dataValidation type="list" allowBlank="1" showInputMessage="1" showErrorMessage="1" sqref="D4:D948">
      <formula1>EE_SE_CE_CODE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58" t="s">
        <v>46</v>
      </c>
      <c r="B22" s="159"/>
      <c r="C22" s="159"/>
      <c r="D22" s="160"/>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58" t="s">
        <v>49</v>
      </c>
      <c r="B38" s="159"/>
      <c r="C38" s="159"/>
      <c r="D38" s="160"/>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2016-09-20T18:58:50Z</dcterms:modified>
</cp:coreProperties>
</file>