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EstaPasta_de_trabalho"/>
  <mc:AlternateContent xmlns:mc="http://schemas.openxmlformats.org/markup-compatibility/2006">
    <mc:Choice Requires="x15">
      <x15ac:absPath xmlns:x15ac="http://schemas.microsoft.com/office/spreadsheetml/2010/11/ac" url="C:\Users\marqu\Desktop\Metrica\"/>
    </mc:Choice>
  </mc:AlternateContent>
  <bookViews>
    <workbookView xWindow="0" yWindow="0" windowWidth="1560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Dados'!$A$1:$M$73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J5" i="4" l="1"/>
  <c r="I5" i="4"/>
  <c r="R5" i="4" s="1"/>
  <c r="H5" i="4"/>
  <c r="Q5" i="4" s="1"/>
  <c r="H4" i="4"/>
  <c r="I4" i="4"/>
  <c r="R4" i="4" s="1"/>
  <c r="J4" i="4"/>
  <c r="S4" i="4" s="1"/>
  <c r="H6" i="4"/>
  <c r="Q6" i="4" s="1"/>
  <c r="I6" i="4"/>
  <c r="J6" i="4"/>
  <c r="S6" i="4" s="1"/>
  <c r="H7" i="4"/>
  <c r="Q7" i="4" s="1"/>
  <c r="I7" i="4"/>
  <c r="J7" i="4"/>
  <c r="S7" i="4" s="1"/>
  <c r="H8" i="4"/>
  <c r="I8" i="4"/>
  <c r="R8" i="4" s="1"/>
  <c r="J8" i="4"/>
  <c r="H9" i="4"/>
  <c r="Q9" i="4" s="1"/>
  <c r="I9" i="4"/>
  <c r="R9" i="4" s="1"/>
  <c r="J9" i="4"/>
  <c r="H10" i="4"/>
  <c r="I10" i="4"/>
  <c r="R10" i="4" s="1"/>
  <c r="J10" i="4"/>
  <c r="S10" i="4" s="1"/>
  <c r="B2" i="11"/>
  <c r="I4" i="9"/>
  <c r="O4" i="9" s="1"/>
  <c r="J4" i="9"/>
  <c r="X4" i="9" s="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R57" i="4" s="1"/>
  <c r="I58" i="4"/>
  <c r="R58" i="4" s="1"/>
  <c r="I59" i="4"/>
  <c r="R59" i="4" s="1"/>
  <c r="I60" i="4"/>
  <c r="R60" i="4" s="1"/>
  <c r="I61" i="4"/>
  <c r="R61" i="4" s="1"/>
  <c r="I62" i="4"/>
  <c r="R62" i="4" s="1"/>
  <c r="I63" i="4"/>
  <c r="R63" i="4" s="1"/>
  <c r="I64" i="4"/>
  <c r="R64" i="4" s="1"/>
  <c r="I65" i="4"/>
  <c r="R65" i="4" s="1"/>
  <c r="I66" i="4"/>
  <c r="I67" i="4"/>
  <c r="R67" i="4" s="1"/>
  <c r="I68" i="4"/>
  <c r="R68" i="4" s="1"/>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R113" i="4" s="1"/>
  <c r="I114" i="4"/>
  <c r="R114" i="4" s="1"/>
  <c r="I115" i="4"/>
  <c r="R115" i="4" s="1"/>
  <c r="I116" i="4"/>
  <c r="R116" i="4" s="1"/>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I135" i="4"/>
  <c r="R135" i="4" s="1"/>
  <c r="I136" i="4"/>
  <c r="R136" i="4" s="1"/>
  <c r="I137" i="4"/>
  <c r="R137" i="4" s="1"/>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H23" i="4"/>
  <c r="Q23" i="4" s="1"/>
  <c r="H24" i="4"/>
  <c r="H25" i="4"/>
  <c r="Q25" i="4" s="1"/>
  <c r="H26" i="4"/>
  <c r="Q26" i="4" s="1"/>
  <c r="H27" i="4"/>
  <c r="Q27" i="4" s="1"/>
  <c r="H28" i="4"/>
  <c r="Q28" i="4" s="1"/>
  <c r="H29" i="4"/>
  <c r="Q29" i="4" s="1"/>
  <c r="H30" i="4"/>
  <c r="Q30" i="4" s="1"/>
  <c r="H31" i="4"/>
  <c r="Q31" i="4" s="1"/>
  <c r="H32" i="4"/>
  <c r="Q32" i="4" s="1"/>
  <c r="H33" i="4"/>
  <c r="Q33" i="4" s="1"/>
  <c r="H34" i="4"/>
  <c r="Q34" i="4" s="1"/>
  <c r="H35" i="4"/>
  <c r="Q35" i="4" s="1"/>
  <c r="H36" i="4"/>
  <c r="Q36" i="4" s="1"/>
  <c r="H37" i="4"/>
  <c r="Q37" i="4" s="1"/>
  <c r="H38" i="4"/>
  <c r="H39" i="4"/>
  <c r="Q39" i="4" s="1"/>
  <c r="H40" i="4"/>
  <c r="Q40" i="4" s="1"/>
  <c r="H41" i="4"/>
  <c r="Q41" i="4" s="1"/>
  <c r="H42" i="4"/>
  <c r="Q42" i="4" s="1"/>
  <c r="H43" i="4"/>
  <c r="Q43" i="4" s="1"/>
  <c r="H44" i="4"/>
  <c r="H45" i="4"/>
  <c r="Q45" i="4" s="1"/>
  <c r="H46" i="4"/>
  <c r="Q46" i="4" s="1"/>
  <c r="H47" i="4"/>
  <c r="Q47" i="4" s="1"/>
  <c r="H48" i="4"/>
  <c r="Q48" i="4" s="1"/>
  <c r="H49" i="4"/>
  <c r="Q49" i="4" s="1"/>
  <c r="H50" i="4"/>
  <c r="Q50" i="4" s="1"/>
  <c r="H51" i="4"/>
  <c r="Q51" i="4" s="1"/>
  <c r="H52" i="4"/>
  <c r="Q52" i="4" s="1"/>
  <c r="H53" i="4"/>
  <c r="Q53" i="4" s="1"/>
  <c r="H54" i="4"/>
  <c r="Q54" i="4" s="1"/>
  <c r="H55" i="4"/>
  <c r="Q55" i="4" s="1"/>
  <c r="H56" i="4"/>
  <c r="Q56" i="4" s="1"/>
  <c r="H57" i="4"/>
  <c r="H58" i="4"/>
  <c r="Q58" i="4" s="1"/>
  <c r="H59" i="4"/>
  <c r="Q59" i="4" s="1"/>
  <c r="H60" i="4"/>
  <c r="Q60" i="4" s="1"/>
  <c r="H61" i="4"/>
  <c r="Q61" i="4" s="1"/>
  <c r="H62" i="4"/>
  <c r="Q62" i="4" s="1"/>
  <c r="H63" i="4"/>
  <c r="Q63" i="4" s="1"/>
  <c r="H64" i="4"/>
  <c r="H65" i="4"/>
  <c r="Q65" i="4" s="1"/>
  <c r="H66" i="4"/>
  <c r="Q66" i="4" s="1"/>
  <c r="H67" i="4"/>
  <c r="H68" i="4"/>
  <c r="Q68" i="4" s="1"/>
  <c r="H69" i="4"/>
  <c r="Q69" i="4" s="1"/>
  <c r="H70" i="4"/>
  <c r="H71" i="4"/>
  <c r="Q71" i="4" s="1"/>
  <c r="H72" i="4"/>
  <c r="Q72" i="4" s="1"/>
  <c r="H73" i="4"/>
  <c r="Q73" i="4" s="1"/>
  <c r="H74" i="4"/>
  <c r="Q74" i="4" s="1"/>
  <c r="H75" i="4"/>
  <c r="Q75" i="4" s="1"/>
  <c r="H76" i="4"/>
  <c r="Q76" i="4" s="1"/>
  <c r="H77" i="4"/>
  <c r="Q77" i="4" s="1"/>
  <c r="H78" i="4"/>
  <c r="Q78" i="4" s="1"/>
  <c r="H79" i="4"/>
  <c r="Q79" i="4" s="1"/>
  <c r="H80" i="4"/>
  <c r="Q80" i="4" s="1"/>
  <c r="H81" i="4"/>
  <c r="Q81" i="4" s="1"/>
  <c r="H82" i="4"/>
  <c r="Q82" i="4" s="1"/>
  <c r="H83" i="4"/>
  <c r="Q83" i="4" s="1"/>
  <c r="H84" i="4"/>
  <c r="Q84" i="4"/>
  <c r="H85" i="4"/>
  <c r="Q85" i="4" s="1"/>
  <c r="H86" i="4"/>
  <c r="Q86" i="4" s="1"/>
  <c r="H87" i="4"/>
  <c r="Q87" i="4" s="1"/>
  <c r="H88" i="4"/>
  <c r="Q88" i="4" s="1"/>
  <c r="H89" i="4"/>
  <c r="Q89" i="4" s="1"/>
  <c r="H90" i="4"/>
  <c r="Q90" i="4" s="1"/>
  <c r="H91" i="4"/>
  <c r="Q91" i="4" s="1"/>
  <c r="H92" i="4"/>
  <c r="Q92" i="4" s="1"/>
  <c r="H93" i="4"/>
  <c r="Q93" i="4" s="1"/>
  <c r="H94" i="4"/>
  <c r="Q94" i="4" s="1"/>
  <c r="H95" i="4"/>
  <c r="Q95" i="4" s="1"/>
  <c r="H96" i="4"/>
  <c r="Q96" i="4" s="1"/>
  <c r="H97" i="4"/>
  <c r="Q97" i="4" s="1"/>
  <c r="H98" i="4"/>
  <c r="Q98" i="4" s="1"/>
  <c r="H99" i="4"/>
  <c r="Q99" i="4" s="1"/>
  <c r="H100" i="4"/>
  <c r="Q100" i="4" s="1"/>
  <c r="H101" i="4"/>
  <c r="Q101" i="4" s="1"/>
  <c r="H102" i="4"/>
  <c r="Q102" i="4" s="1"/>
  <c r="H103" i="4"/>
  <c r="Q103" i="4" s="1"/>
  <c r="H104" i="4"/>
  <c r="Q104" i="4" s="1"/>
  <c r="H105" i="4"/>
  <c r="Q105" i="4" s="1"/>
  <c r="H106" i="4"/>
  <c r="Q106" i="4" s="1"/>
  <c r="H107" i="4"/>
  <c r="Q107" i="4" s="1"/>
  <c r="H108" i="4"/>
  <c r="Q108" i="4" s="1"/>
  <c r="H109" i="4"/>
  <c r="Q109" i="4" s="1"/>
  <c r="H110" i="4"/>
  <c r="Q110" i="4" s="1"/>
  <c r="H111" i="4"/>
  <c r="H112" i="4"/>
  <c r="Q112" i="4" s="1"/>
  <c r="H113" i="4"/>
  <c r="Q113" i="4" s="1"/>
  <c r="H114" i="4"/>
  <c r="H115" i="4"/>
  <c r="Q115" i="4" s="1"/>
  <c r="H116" i="4"/>
  <c r="K116" i="4" s="1"/>
  <c r="H117" i="4"/>
  <c r="K117" i="4" s="1"/>
  <c r="Q117" i="4"/>
  <c r="H118" i="4"/>
  <c r="Q118" i="4" s="1"/>
  <c r="H119" i="4"/>
  <c r="Q119" i="4" s="1"/>
  <c r="H120" i="4"/>
  <c r="H121" i="4"/>
  <c r="Q121" i="4" s="1"/>
  <c r="H122" i="4"/>
  <c r="Q122" i="4" s="1"/>
  <c r="H123" i="4"/>
  <c r="Q123" i="4" s="1"/>
  <c r="H124" i="4"/>
  <c r="H125" i="4"/>
  <c r="Q125" i="4" s="1"/>
  <c r="H126" i="4"/>
  <c r="Q126" i="4" s="1"/>
  <c r="H127" i="4"/>
  <c r="H128" i="4"/>
  <c r="Q128" i="4" s="1"/>
  <c r="H129" i="4"/>
  <c r="Q129" i="4" s="1"/>
  <c r="H130" i="4"/>
  <c r="Q130" i="4" s="1"/>
  <c r="H131" i="4"/>
  <c r="Q131" i="4" s="1"/>
  <c r="H132" i="4"/>
  <c r="Q132" i="4" s="1"/>
  <c r="H133" i="4"/>
  <c r="Q133" i="4" s="1"/>
  <c r="H134" i="4"/>
  <c r="Q134" i="4" s="1"/>
  <c r="H135" i="4"/>
  <c r="Q135" i="4" s="1"/>
  <c r="H136" i="4"/>
  <c r="Q136" i="4" s="1"/>
  <c r="H137" i="4"/>
  <c r="Q137" i="4" s="1"/>
  <c r="H138" i="4"/>
  <c r="Q138" i="4" s="1"/>
  <c r="H139" i="4"/>
  <c r="H140" i="4"/>
  <c r="Q140" i="4" s="1"/>
  <c r="H141" i="4"/>
  <c r="Q141" i="4" s="1"/>
  <c r="H142" i="4"/>
  <c r="Q142" i="4" s="1"/>
  <c r="H143" i="4"/>
  <c r="H144" i="4"/>
  <c r="Q144" i="4" s="1"/>
  <c r="H145" i="4"/>
  <c r="Q145" i="4" s="1"/>
  <c r="H146" i="4"/>
  <c r="Q146" i="4" s="1"/>
  <c r="H147" i="4"/>
  <c r="Q147" i="4" s="1"/>
  <c r="H148" i="4"/>
  <c r="Q148" i="4" s="1"/>
  <c r="H149" i="4"/>
  <c r="Q149" i="4" s="1"/>
  <c r="H150" i="4"/>
  <c r="Q150" i="4" s="1"/>
  <c r="H151" i="4"/>
  <c r="Q151" i="4" s="1"/>
  <c r="H152" i="4"/>
  <c r="Q152" i="4" s="1"/>
  <c r="H153" i="4"/>
  <c r="Q153" i="4" s="1"/>
  <c r="H154" i="4"/>
  <c r="Q154" i="4" s="1"/>
  <c r="H155" i="4"/>
  <c r="Q155" i="4" s="1"/>
  <c r="H156" i="4"/>
  <c r="Q156" i="4" s="1"/>
  <c r="Q157" i="4"/>
  <c r="Q158" i="4"/>
  <c r="Q160" i="4"/>
  <c r="Q161" i="4"/>
  <c r="Q162" i="4"/>
  <c r="Q164" i="4"/>
  <c r="Q165" i="4"/>
  <c r="Q166" i="4"/>
  <c r="Q168" i="4"/>
  <c r="Q169" i="4"/>
  <c r="Q170" i="4"/>
  <c r="Q172" i="4"/>
  <c r="Q173" i="4"/>
  <c r="Q174" i="4"/>
  <c r="Q176" i="4"/>
  <c r="Q177" i="4"/>
  <c r="Q178" i="4"/>
  <c r="Q180" i="4"/>
  <c r="Q181" i="4"/>
  <c r="Q182" i="4"/>
  <c r="Q184" i="4"/>
  <c r="Q185" i="4"/>
  <c r="Q186" i="4"/>
  <c r="Q188" i="4"/>
  <c r="Q189" i="4"/>
  <c r="Q190" i="4"/>
  <c r="Q192" i="4"/>
  <c r="Q193" i="4"/>
  <c r="Q194" i="4"/>
  <c r="Q196" i="4"/>
  <c r="Q197" i="4"/>
  <c r="Q198" i="4"/>
  <c r="Q200" i="4"/>
  <c r="Q201" i="4"/>
  <c r="Q202" i="4"/>
  <c r="Q204" i="4"/>
  <c r="Q205" i="4"/>
  <c r="Q206" i="4"/>
  <c r="Q208" i="4"/>
  <c r="Q209" i="4"/>
  <c r="Q210" i="4"/>
  <c r="Q212" i="4"/>
  <c r="Q213" i="4"/>
  <c r="Q214" i="4"/>
  <c r="Q216" i="4"/>
  <c r="Q217" i="4"/>
  <c r="Q218" i="4"/>
  <c r="Q220" i="4"/>
  <c r="Q221" i="4"/>
  <c r="Q222" i="4"/>
  <c r="Q224" i="4"/>
  <c r="Q225" i="4"/>
  <c r="Q226" i="4"/>
  <c r="Q228" i="4"/>
  <c r="Q229" i="4"/>
  <c r="Q230" i="4"/>
  <c r="Q232" i="4"/>
  <c r="Q233" i="4"/>
  <c r="Q234" i="4"/>
  <c r="Q236" i="4"/>
  <c r="Q237" i="4"/>
  <c r="Q238" i="4"/>
  <c r="Q240" i="4"/>
  <c r="Q241" i="4"/>
  <c r="Q242" i="4"/>
  <c r="Q244" i="4"/>
  <c r="Q245" i="4"/>
  <c r="Q246" i="4"/>
  <c r="Q248" i="4"/>
  <c r="Q249" i="4"/>
  <c r="Q250" i="4"/>
  <c r="Q252" i="4"/>
  <c r="Q253" i="4"/>
  <c r="Q254" i="4"/>
  <c r="Q256" i="4"/>
  <c r="Q257" i="4"/>
  <c r="Q258" i="4"/>
  <c r="Q260" i="4"/>
  <c r="Q261" i="4"/>
  <c r="Q262" i="4"/>
  <c r="Q264" i="4"/>
  <c r="Q265" i="4"/>
  <c r="Q266" i="4"/>
  <c r="Q268" i="4"/>
  <c r="Q269" i="4"/>
  <c r="Q270" i="4"/>
  <c r="Q272" i="4"/>
  <c r="Q273" i="4"/>
  <c r="Q274" i="4"/>
  <c r="Q276" i="4"/>
  <c r="Q277" i="4"/>
  <c r="Q278" i="4"/>
  <c r="Q280" i="4"/>
  <c r="Q281" i="4"/>
  <c r="Q282" i="4"/>
  <c r="Q284" i="4"/>
  <c r="Q285" i="4"/>
  <c r="Q286" i="4"/>
  <c r="L19" i="4"/>
  <c r="L20" i="4"/>
  <c r="L21" i="4"/>
  <c r="L22" i="4"/>
  <c r="S5" i="4"/>
  <c r="S8" i="4"/>
  <c r="S9"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R6" i="4"/>
  <c r="R7" i="4"/>
  <c r="I11" i="4"/>
  <c r="R11" i="4" s="1"/>
  <c r="I12" i="4"/>
  <c r="R12" i="4" s="1"/>
  <c r="I13" i="4"/>
  <c r="R13" i="4" s="1"/>
  <c r="I14" i="4"/>
  <c r="R14" i="4" s="1"/>
  <c r="I15" i="4"/>
  <c r="R15" i="4" s="1"/>
  <c r="I16" i="4"/>
  <c r="R16" i="4" s="1"/>
  <c r="I17" i="4"/>
  <c r="R17" i="4" s="1"/>
  <c r="I18" i="4"/>
  <c r="R18" i="4" s="1"/>
  <c r="I19" i="4"/>
  <c r="R19" i="4" s="1"/>
  <c r="I20" i="4"/>
  <c r="R20" i="4" s="1"/>
  <c r="I21" i="4"/>
  <c r="R21" i="4" s="1"/>
  <c r="I22" i="4"/>
  <c r="R22" i="4" s="1"/>
  <c r="Q4" i="4"/>
  <c r="C11" i="11"/>
  <c r="Q10" i="4"/>
  <c r="H11" i="4"/>
  <c r="Q11" i="4" s="1"/>
  <c r="H12" i="4"/>
  <c r="Q12" i="4" s="1"/>
  <c r="H13" i="4"/>
  <c r="Q13" i="4" s="1"/>
  <c r="H14" i="4"/>
  <c r="Q14" i="4" s="1"/>
  <c r="L14" i="4"/>
  <c r="H15" i="4"/>
  <c r="Q15" i="4" s="1"/>
  <c r="H16" i="4"/>
  <c r="Q16" i="4" s="1"/>
  <c r="H17" i="4"/>
  <c r="Q17" i="4" s="1"/>
  <c r="L17" i="4"/>
  <c r="H18" i="4"/>
  <c r="Q18" i="4" s="1"/>
  <c r="H19" i="4"/>
  <c r="Q19" i="4" s="1"/>
  <c r="H20" i="4"/>
  <c r="Q20" i="4" s="1"/>
  <c r="H21" i="4"/>
  <c r="Q21" i="4" s="1"/>
  <c r="H22" i="4"/>
  <c r="Q22" i="4" s="1"/>
  <c r="Q287" i="4"/>
  <c r="Q283" i="4"/>
  <c r="Q279" i="4"/>
  <c r="Q275" i="4"/>
  <c r="Q271" i="4"/>
  <c r="Q267" i="4"/>
  <c r="Q263" i="4"/>
  <c r="Q259" i="4"/>
  <c r="Q255" i="4"/>
  <c r="Q251" i="4"/>
  <c r="Q247" i="4"/>
  <c r="Q243" i="4"/>
  <c r="Q239" i="4"/>
  <c r="Q235" i="4"/>
  <c r="Q231" i="4"/>
  <c r="Q227" i="4"/>
  <c r="Q223" i="4"/>
  <c r="Q219" i="4"/>
  <c r="Q215" i="4"/>
  <c r="Q211" i="4"/>
  <c r="Q207" i="4"/>
  <c r="Q203" i="4"/>
  <c r="Q199" i="4"/>
  <c r="Q195" i="4"/>
  <c r="Q191" i="4"/>
  <c r="Q187" i="4"/>
  <c r="Q183" i="4"/>
  <c r="Q179" i="4"/>
  <c r="Q175" i="4"/>
  <c r="Q171" i="4"/>
  <c r="Q167" i="4"/>
  <c r="Q163" i="4"/>
  <c r="Q159" i="4"/>
  <c r="Q139" i="4"/>
  <c r="K43" i="4"/>
  <c r="Q116" i="4"/>
  <c r="Q111" i="4"/>
  <c r="Q127" i="4"/>
  <c r="K71" i="4"/>
  <c r="K85" i="4"/>
  <c r="Q120" i="4"/>
  <c r="K120" i="4"/>
  <c r="Q67" i="4"/>
  <c r="Q143" i="4"/>
  <c r="K52" i="4"/>
  <c r="L18" i="4"/>
  <c r="Q38" i="4"/>
  <c r="Q124" i="4"/>
  <c r="Q4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L16" i="4"/>
  <c r="L90" i="9"/>
  <c r="M90" i="9"/>
  <c r="L114" i="9"/>
  <c r="M114" i="9"/>
  <c r="L112" i="9"/>
  <c r="M112" i="9"/>
  <c r="L105" i="9"/>
  <c r="M105" i="9"/>
  <c r="L118" i="9"/>
  <c r="M118" i="9"/>
  <c r="L110" i="9"/>
  <c r="M110" i="9"/>
  <c r="L111" i="9"/>
  <c r="M111" i="9"/>
  <c r="L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L6" i="9"/>
  <c r="M6" i="9" s="1"/>
  <c r="W4" i="9"/>
  <c r="L4" i="9"/>
  <c r="M4" i="9" s="1"/>
  <c r="L7" i="9"/>
  <c r="M7" i="9" s="1"/>
  <c r="D11" i="11"/>
  <c r="B22" i="11"/>
  <c r="D22" i="11" s="1"/>
  <c r="E11" i="11"/>
  <c r="K115" i="4" l="1"/>
  <c r="K78" i="4"/>
  <c r="K68" i="4"/>
  <c r="K111" i="4"/>
  <c r="K66" i="4"/>
  <c r="K147" i="4"/>
  <c r="AC5" i="9"/>
  <c r="K6" i="4"/>
  <c r="L6" i="4" s="1"/>
  <c r="K8" i="4"/>
  <c r="L8" i="4" s="1"/>
  <c r="K4" i="4"/>
  <c r="L4" i="4" s="1"/>
  <c r="L8" i="9"/>
  <c r="L10" i="9"/>
  <c r="M10" i="9" s="1"/>
  <c r="L17" i="9"/>
  <c r="M17" i="9" s="1"/>
  <c r="L32" i="9"/>
  <c r="M32" i="9" s="1"/>
  <c r="L48" i="9"/>
  <c r="M48" i="9" s="1"/>
  <c r="L14" i="9"/>
  <c r="M14" i="9" s="1"/>
  <c r="L12" i="9"/>
  <c r="M12" i="9" s="1"/>
  <c r="W6" i="9"/>
  <c r="L16" i="9"/>
  <c r="M16" i="9" s="1"/>
  <c r="L44" i="9"/>
  <c r="M44" i="9" s="1"/>
  <c r="L26" i="9"/>
  <c r="M26" i="9" s="1"/>
  <c r="L5" i="9"/>
  <c r="S5" i="9" s="1"/>
  <c r="K88" i="4"/>
  <c r="K104" i="4"/>
  <c r="K24" i="4"/>
  <c r="K101" i="4"/>
  <c r="K113" i="4"/>
  <c r="K128" i="4"/>
  <c r="K118" i="4"/>
  <c r="K114" i="4"/>
  <c r="K67" i="4"/>
  <c r="K134" i="4"/>
  <c r="K137" i="4"/>
  <c r="K153" i="4"/>
  <c r="K146" i="4"/>
  <c r="K129" i="4"/>
  <c r="K33" i="4"/>
  <c r="K98" i="4"/>
  <c r="K143" i="4"/>
  <c r="K91" i="4"/>
  <c r="K79" i="4"/>
  <c r="K139" i="4"/>
  <c r="K70" i="4"/>
  <c r="K42" i="4"/>
  <c r="K38" i="4"/>
  <c r="K112" i="4"/>
  <c r="K57" i="4"/>
  <c r="K26" i="4"/>
  <c r="K28" i="4"/>
  <c r="K149" i="4"/>
  <c r="K94" i="4"/>
  <c r="K144" i="4"/>
  <c r="K138" i="4"/>
  <c r="Q24" i="4"/>
  <c r="K81" i="4"/>
  <c r="K18" i="4"/>
  <c r="K150" i="4"/>
  <c r="K132" i="4"/>
  <c r="K83" i="4"/>
  <c r="K53" i="4"/>
  <c r="K96" i="4"/>
  <c r="K145" i="4"/>
  <c r="K89" i="4"/>
  <c r="K152" i="4"/>
  <c r="K92" i="4"/>
  <c r="K86" i="4"/>
  <c r="K84" i="4"/>
  <c r="K64" i="4"/>
  <c r="K60" i="4"/>
  <c r="K36" i="4"/>
  <c r="K34" i="4"/>
  <c r="K141" i="4"/>
  <c r="K123" i="4"/>
  <c r="K122" i="4"/>
  <c r="K125" i="4"/>
  <c r="K80" i="4"/>
  <c r="K103" i="4"/>
  <c r="K30" i="4"/>
  <c r="K25" i="4"/>
  <c r="K16" i="4"/>
  <c r="K63" i="4"/>
  <c r="K106" i="4"/>
  <c r="K13" i="4"/>
  <c r="L13" i="4" s="1"/>
  <c r="K97" i="4"/>
  <c r="K69" i="4"/>
  <c r="Q114" i="4"/>
  <c r="K131" i="4"/>
  <c r="K77" i="4"/>
  <c r="K93" i="4"/>
  <c r="K133" i="4"/>
  <c r="K37" i="4"/>
  <c r="K65" i="4"/>
  <c r="K87" i="4"/>
  <c r="K110" i="4"/>
  <c r="K142" i="4"/>
  <c r="K32" i="4"/>
  <c r="K49" i="4"/>
  <c r="K73" i="4"/>
  <c r="K105" i="4"/>
  <c r="K136" i="4"/>
  <c r="K41" i="4"/>
  <c r="K35" i="4"/>
  <c r="K19" i="4"/>
  <c r="K148" i="4"/>
  <c r="K119" i="4"/>
  <c r="K99" i="4"/>
  <c r="K75" i="4"/>
  <c r="K59" i="4"/>
  <c r="Q57" i="4"/>
  <c r="K40" i="4"/>
  <c r="R134" i="4"/>
  <c r="R66" i="4"/>
  <c r="L11" i="9"/>
  <c r="M11" i="9" s="1"/>
  <c r="K15" i="4"/>
  <c r="K50" i="4"/>
  <c r="K20" i="4"/>
  <c r="K102" i="4"/>
  <c r="K45" i="4"/>
  <c r="Q64" i="4"/>
  <c r="K135" i="4"/>
  <c r="K11" i="4"/>
  <c r="L11" i="4" s="1"/>
  <c r="Q70" i="4"/>
  <c r="K55" i="4"/>
  <c r="K126" i="4"/>
  <c r="K46" i="4"/>
  <c r="K100" i="4"/>
  <c r="K130" i="4"/>
  <c r="K51" i="4"/>
  <c r="K156" i="4"/>
  <c r="K124" i="4"/>
  <c r="K76" i="4"/>
  <c r="K74" i="4"/>
  <c r="K58" i="4"/>
  <c r="K56" i="4"/>
  <c r="L18" i="9"/>
  <c r="M18" i="9" s="1"/>
  <c r="K90" i="4"/>
  <c r="K61" i="4"/>
  <c r="K29" i="4"/>
  <c r="K62" i="4"/>
  <c r="K48" i="4"/>
  <c r="K72" i="4"/>
  <c r="K127" i="4"/>
  <c r="K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Q8" i="4"/>
  <c r="V4" i="4" s="1"/>
  <c r="Y6" i="9"/>
  <c r="AD5" i="9" s="1"/>
  <c r="P5" i="9"/>
  <c r="K7" i="4"/>
  <c r="L7" i="4" s="1"/>
  <c r="K14" i="4"/>
  <c r="K12" i="4"/>
  <c r="L12" i="4" s="1"/>
  <c r="K10" i="4"/>
  <c r="L10" i="4" s="1"/>
  <c r="K21" i="4"/>
  <c r="K17" i="4"/>
  <c r="K140" i="4"/>
  <c r="K109" i="4"/>
  <c r="K107" i="4"/>
  <c r="K54" i="4"/>
  <c r="K27" i="4"/>
  <c r="K47" i="4"/>
  <c r="K155" i="4"/>
  <c r="K154" i="4"/>
  <c r="K121" i="4"/>
  <c r="K108" i="4"/>
  <c r="K95" i="4"/>
  <c r="K82" i="4"/>
  <c r="K39" i="4"/>
  <c r="K23" i="4"/>
  <c r="K22" i="4"/>
  <c r="K151" i="4"/>
  <c r="K31" i="4"/>
  <c r="K9" i="4"/>
  <c r="L9" i="4" s="1"/>
  <c r="K5" i="4"/>
  <c r="L5" i="4" s="1"/>
  <c r="S6" i="9"/>
  <c r="S4" i="9"/>
  <c r="AC4" i="9"/>
  <c r="AD4" i="9"/>
  <c r="AC6" i="9"/>
  <c r="D14" i="11" s="1"/>
  <c r="V5" i="4"/>
  <c r="AB6" i="9"/>
  <c r="C14" i="11" s="1"/>
  <c r="W5" i="4"/>
  <c r="X5" i="4"/>
  <c r="X4" i="4"/>
  <c r="W4" i="4"/>
  <c r="D10" i="11" s="1"/>
  <c r="AD6" i="9"/>
  <c r="E13" i="11" s="1"/>
  <c r="P4" i="9"/>
  <c r="M8" i="9"/>
  <c r="O5" i="9"/>
  <c r="Q5" i="9"/>
  <c r="AB4" i="9" l="1"/>
  <c r="AB5" i="9"/>
  <c r="C13" i="11" s="1"/>
  <c r="B13" i="11"/>
  <c r="D13" i="11"/>
  <c r="M5" i="9"/>
  <c r="D12" i="11"/>
  <c r="B12" i="11"/>
  <c r="C10" i="11"/>
  <c r="B10" i="11"/>
  <c r="B21" i="11"/>
  <c r="D21" i="11" s="1"/>
  <c r="B24" i="11" s="1"/>
  <c r="B26" i="11" s="1"/>
  <c r="B14" i="11"/>
  <c r="B11" i="11"/>
  <c r="E10" i="11"/>
  <c r="C12" i="11"/>
  <c r="E14" i="11"/>
  <c r="E12" i="11"/>
  <c r="D15" i="11" l="1"/>
  <c r="C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<sst xmlns="http://schemas.openxmlformats.org/spreadsheetml/2006/main" count="323" uniqueCount="166">
  <si>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</si>
  <si>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</si>
  <si>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</si>
  <si>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</si>
  <si>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</si>
  <si>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</si>
  <si>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</si>
  <si>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</si>
  <si>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</si>
  <si>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</si>
  <si>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</si>
  <si>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</si>
  <si>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</si>
  <si>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</si>
  <si>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</si>
  <si>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</si>
  <si>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</si>
  <si>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</si>
  <si>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</si>
  <si>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</si>
  <si>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</si>
  <si>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</si>
  <si>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</si>
  <si>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</si>
  <si>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</si>
  <si>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</si>
  <si>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</si>
  <si>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</si>
  <si>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</si>
  <si>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</si>
  <si>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</si>
  <si>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</si>
  <si>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</si>
  <si>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</si>
  <si>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</si>
  <si>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</si>
  <si>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</si>
  <si>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</si>
  <si>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</si>
  <si>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</si>
  <si>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</si>
  <si>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</si>
  <si>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</si>
  <si>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</si>
  <si>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</si>
  <si>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</si>
  <si>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</si>
  <si>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</si>
  <si>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</si>
  <si>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</si>
  <si>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</si>
  <si>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</si>
  <si>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</si>
  <si>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</si>
  <si>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</si>
  <si>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</si>
  <si>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</si>
  <si>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</si>
  <si>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</si>
  <si>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</si>
  <si>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</si>
  <si>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</si>
  <si>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</si>
  <si>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</si>
  <si>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</si>
  <si>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</si>
  <si>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</si>
  <si>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</si>
  <si>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</si>
  <si>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</si>
  <si>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</si>
  <si>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</si>
  <si>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</si>
  <si>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</si>
  <si>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</si>
  <si>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</si>
  <si>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</si>
  <si>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</si>
  <si>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</si>
  <si>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</si>
  <si>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</si>
  <si>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</si>
  <si>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</si>
  <si>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</si>
  <si>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</si>
  <si>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</si>
  <si>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</si>
  <si>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</si>
  <si>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</si>
  <si>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</si>
  <si>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</si>
  <si>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</si>
  <si>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</si>
  <si>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</si>
  <si>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</si>
  <si>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</si>
  <si>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</si>
  <si>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</si>
  <si>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</si>
  <si>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</si>
  <si>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</si>
  <si>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</si>
  <si>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</si>
  <si>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</si>
  <si>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</si>
  <si>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</si>
  <si>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</si>
  <si>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</si>
  <si>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</si>
  <si>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Foi definido que as funções transacionais de cadastro (inclusão, alteração e exclusão) irão enviar dados para o módulo de auditoria, a saber: id do usuário, data/hora da transação, tipo transação, dados. Esta descrção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</si>
  <si>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Claudia Hazan</t>
  </si>
  <si>
    <t>SEFAZ Tocantins</t>
  </si>
  <si>
    <t>Enviar e-mail para o Contribuinte</t>
  </si>
  <si>
    <t>e-mail do contribuinte destinatário, tipo de mensagem (texto ou html), assunto da mensagem, conteúdo da mensagem, módulo origem, os anexos.</t>
  </si>
  <si>
    <t>Log e-mails enviados</t>
  </si>
  <si>
    <t>Log e-mail enviados</t>
  </si>
  <si>
    <t>Dados Log e-mail enviados</t>
  </si>
  <si>
    <t>usuário (CPF), servidor de aplicações, Data/Hora de exceção, módulo do sistema que geru a exceção, Classe origem da exceção, mensagem de exceção e stackTrace</t>
  </si>
  <si>
    <t>Log para eventos anormais</t>
  </si>
  <si>
    <t>Apresentar Mensagem de erro</t>
  </si>
  <si>
    <t>Log de Eventos Anormais</t>
  </si>
  <si>
    <t>Parâmetro entrada, mensagem de erro</t>
  </si>
  <si>
    <t>Historico Login Sistema</t>
  </si>
  <si>
    <t>Controle de Acesso Login</t>
  </si>
  <si>
    <t>Usuário, Histórico Login Sistema</t>
  </si>
  <si>
    <t>Usuário, Senha, ação, mensagem</t>
  </si>
  <si>
    <t>Usuário, Data/Hora acesso ao Sistema</t>
  </si>
  <si>
    <t>Usuário</t>
  </si>
  <si>
    <t>CPF, Certificado Digital, açao, mensagem</t>
  </si>
  <si>
    <t>Controle de Acesso Login _-Certificado Digital</t>
  </si>
  <si>
    <t>Lembrar Senha</t>
  </si>
  <si>
    <t>CPF, e-mail, senha, ação, mensagem</t>
  </si>
  <si>
    <t>CPF, Senha, Indicador Alterar Senha, Indicador Bloqueio Usuário, Situação Usuário, e-mail usuário, Perfil</t>
  </si>
  <si>
    <t>Usuário, Perfil, ação, mensagem</t>
  </si>
  <si>
    <t>Consulta  - Selecionar Perfil</t>
  </si>
  <si>
    <t>Selecionar Perfil e Apresentar Menu</t>
  </si>
  <si>
    <t>O objetivo é a apresentação do Menu de acordo com oPerfil selecionado.</t>
  </si>
  <si>
    <t>Usuário, Log de Auditoria</t>
  </si>
  <si>
    <t xml:space="preserve">Logout </t>
  </si>
  <si>
    <t>Logout por Inatividade</t>
  </si>
  <si>
    <t>Log Auditoria</t>
  </si>
  <si>
    <t>Informação de Controle, ação, mensagem</t>
  </si>
  <si>
    <t>Log Navegação</t>
  </si>
  <si>
    <t>userName, CPFusuario,  CPFprocurado, serverName, userAgent, languague, country, httpMethod, pathInfo, requestParameters, localAddress, remoteAddress, resource (uri), timeStamp, timeEllapsed(ms) e  parâmetros  operações</t>
  </si>
  <si>
    <t>Gravar Log Navegação</t>
  </si>
  <si>
    <t>Funcionaldiade, Parâmetros, CPF Usuário</t>
  </si>
  <si>
    <t xml:space="preserve">SEGUC0620 - Registrar as tentativas negadas ao acesso de uma funcionalidade </t>
  </si>
  <si>
    <t>CPF, Perfil, ção, mensagem</t>
  </si>
  <si>
    <t>Registrar as tentativas negadas ao acesso de uma funcionalidade</t>
  </si>
  <si>
    <t>Operçaão Auditada</t>
  </si>
  <si>
    <t>usuario_insercao, data_insercao, usuario_alteracao, data_alteracao, registro_excluido, usuario_exclusao, data_exclusao</t>
  </si>
  <si>
    <t xml:space="preserve">Registrar as operações de alteração dos dados no banco de dados Oracle. </t>
  </si>
  <si>
    <t>Operação Auditada</t>
  </si>
  <si>
    <t>SCEUC0001 - Enviar e-mail aos Contribuintes</t>
  </si>
  <si>
    <t>MONUC0001 - Interceptar Padrão de Erros com Mensagem Amigável ao Usuário</t>
  </si>
  <si>
    <t>SEGUC0080 - Login do Sistema</t>
  </si>
  <si>
    <t>SEGUC0090 - Selecionar Perfil de Usuário</t>
  </si>
  <si>
    <t>SEGUC0100 - Visualizar Opções do Sistema</t>
  </si>
  <si>
    <t>SEGUC0110 - Logout do Sistema</t>
  </si>
  <si>
    <t>SEGUC0610 - Manter Histórico de Acesso das Funcionalidades Acessadas pelos Usuários</t>
  </si>
  <si>
    <t>SEGUC0620 - Registrar Tentativas Negadas ao Acesso de uma Funcionalidade</t>
  </si>
  <si>
    <t>SEGUC0640 - Registrar Operações de Alteração dos Bancos de Dados Oracle</t>
  </si>
  <si>
    <t>SEGUC0080 - Login do Sistema -SEFAZ_SEG.TA_USUARIO_SISTEMA</t>
  </si>
  <si>
    <t>SEGUC0090 - Selecionar Perfil de Usuário; SEGUC0100 - Visualizar Opções do Sistema</t>
  </si>
  <si>
    <t>Sistema Tributário - Serviços Transversais - Pacote Gestão de Segurança Basico</t>
  </si>
  <si>
    <t>Estabelecer o tamanho funcional da Gestão de Segurança Basica dos Serviços Transversais. O escopo da contagem são as funcionalidades descritas nos Casos de Uso do Pacote.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</si>
</sst>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
      <sz val="12"/>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8">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5" fillId="0" borderId="1" xfId="0" applyFont="1" applyBorder="1" applyAlignment="1">
      <alignment horizontal="center"/>
    </xf>
    <xf numFmtId="0" fontId="16" fillId="0" borderId="0" xfId="0" applyFont="1"/>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0" fillId="0" borderId="0" xfId="0"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B5" sqref="B5"/>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9" t="s">
        <v>72</v>
      </c>
      <c r="C1" s="119"/>
      <c r="D1" s="120"/>
    </row>
    <row r="2" spans="1:4" ht="15.95" customHeight="1" x14ac:dyDescent="0.2">
      <c r="A2" s="37" t="s">
        <v>62</v>
      </c>
      <c r="B2" s="142">
        <v>122</v>
      </c>
      <c r="C2" s="143"/>
      <c r="D2" s="144"/>
    </row>
    <row r="3" spans="1:4" ht="15.95" customHeight="1" x14ac:dyDescent="0.2">
      <c r="A3" s="37" t="s">
        <v>87</v>
      </c>
      <c r="B3" s="145" t="s">
        <v>111</v>
      </c>
      <c r="C3" s="143"/>
      <c r="D3" s="144"/>
    </row>
    <row r="4" spans="1:4" ht="15.95" customHeight="1" x14ac:dyDescent="0.2">
      <c r="A4" s="37" t="s">
        <v>61</v>
      </c>
      <c r="B4" s="121" t="s">
        <v>164</v>
      </c>
      <c r="C4" s="122"/>
      <c r="D4" s="123"/>
    </row>
    <row r="5" spans="1:4" ht="15.95" customHeight="1" x14ac:dyDescent="0.2">
      <c r="A5" s="40" t="s">
        <v>71</v>
      </c>
      <c r="B5" s="57">
        <v>4757</v>
      </c>
      <c r="C5" s="43" t="s">
        <v>91</v>
      </c>
      <c r="D5" s="58">
        <v>20160426</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4" t="s">
        <v>89</v>
      </c>
      <c r="B9" s="125"/>
      <c r="C9" s="125"/>
      <c r="D9" s="126"/>
    </row>
    <row r="10" spans="1:4" ht="61.5" customHeight="1" x14ac:dyDescent="0.2">
      <c r="A10" s="139" t="s">
        <v>165</v>
      </c>
      <c r="B10" s="140"/>
      <c r="C10" s="140"/>
      <c r="D10" s="141"/>
    </row>
    <row r="11" spans="1:4" ht="22.5" customHeight="1" x14ac:dyDescent="0.2">
      <c r="A11" s="130" t="s">
        <v>104</v>
      </c>
      <c r="B11" s="131"/>
      <c r="C11" s="131"/>
      <c r="D11" s="132"/>
    </row>
    <row r="12" spans="1:4" ht="20.25" customHeight="1" x14ac:dyDescent="0.2">
      <c r="A12" s="93" t="s">
        <v>105</v>
      </c>
      <c r="B12" s="93" t="s">
        <v>106</v>
      </c>
      <c r="C12" s="94" t="s">
        <v>56</v>
      </c>
      <c r="D12" s="93" t="s">
        <v>107</v>
      </c>
    </row>
    <row r="13" spans="1:4" ht="12.75" customHeight="1" x14ac:dyDescent="0.2">
      <c r="A13" s="95" t="s">
        <v>153</v>
      </c>
      <c r="B13" s="95"/>
      <c r="C13" s="96"/>
      <c r="D13" s="97"/>
    </row>
    <row r="14" spans="1:4" x14ac:dyDescent="0.2">
      <c r="A14" s="95" t="s">
        <v>154</v>
      </c>
      <c r="B14" s="95"/>
      <c r="C14" s="96"/>
      <c r="D14" s="97"/>
    </row>
    <row r="15" spans="1:4" x14ac:dyDescent="0.2">
      <c r="A15" s="95" t="s">
        <v>155</v>
      </c>
      <c r="B15" s="95"/>
      <c r="C15" s="96"/>
      <c r="D15" s="97"/>
    </row>
    <row r="16" spans="1:4" x14ac:dyDescent="0.2">
      <c r="A16" s="95" t="s">
        <v>156</v>
      </c>
      <c r="B16" s="95"/>
      <c r="C16" s="96"/>
      <c r="D16" s="97"/>
    </row>
    <row r="17" spans="1:4" ht="12.75" customHeight="1" x14ac:dyDescent="0.2">
      <c r="A17" s="95" t="s">
        <v>157</v>
      </c>
      <c r="B17" s="95"/>
      <c r="C17" s="96"/>
      <c r="D17" s="97"/>
    </row>
    <row r="18" spans="1:4" x14ac:dyDescent="0.2">
      <c r="A18" s="95" t="s">
        <v>158</v>
      </c>
      <c r="B18" s="95"/>
      <c r="C18" s="96"/>
      <c r="D18" s="97"/>
    </row>
    <row r="19" spans="1:4" x14ac:dyDescent="0.2">
      <c r="A19" s="95" t="s">
        <v>159</v>
      </c>
      <c r="B19" s="95"/>
      <c r="C19" s="96"/>
      <c r="D19" s="97"/>
    </row>
    <row r="20" spans="1:4" ht="12.75" customHeight="1" x14ac:dyDescent="0.2">
      <c r="A20" s="95" t="s">
        <v>160</v>
      </c>
      <c r="B20" s="95"/>
      <c r="C20" s="96"/>
      <c r="D20" s="97"/>
    </row>
    <row r="21" spans="1:4" x14ac:dyDescent="0.2">
      <c r="A21" s="95" t="s">
        <v>161</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3" t="s">
        <v>108</v>
      </c>
      <c r="B38" s="134"/>
      <c r="C38" s="134"/>
      <c r="D38" s="135"/>
    </row>
    <row r="39" spans="1:4" ht="59.25" customHeight="1" x14ac:dyDescent="0.2">
      <c r="A39" s="136"/>
      <c r="B39" s="137"/>
      <c r="C39" s="137"/>
      <c r="D39" s="138"/>
    </row>
    <row r="40" spans="1:4" ht="27" customHeight="1" x14ac:dyDescent="0.2">
      <c r="A40" s="124" t="s">
        <v>92</v>
      </c>
      <c r="B40" s="125"/>
      <c r="C40" s="125"/>
      <c r="D40" s="126"/>
    </row>
    <row r="41" spans="1:4" ht="143.25" customHeight="1" x14ac:dyDescent="0.2">
      <c r="A41" s="127" t="s">
        <v>109</v>
      </c>
      <c r="B41" s="128"/>
      <c r="C41" s="128"/>
      <c r="D41" s="129"/>
    </row>
    <row r="42" spans="1:4" ht="15.95" customHeight="1" x14ac:dyDescent="0.2">
      <c r="A42" s="38" t="s">
        <v>88</v>
      </c>
      <c r="B42" s="75" t="s">
        <v>110</v>
      </c>
      <c r="C42" s="39" t="s">
        <v>90</v>
      </c>
      <c r="D42" s="87">
        <v>42486</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A23" sqref="A23"/>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6" t="s">
        <v>85</v>
      </c>
      <c r="C1" s="146"/>
      <c r="D1" s="146"/>
      <c r="E1" s="146"/>
    </row>
    <row r="2" spans="1:6" ht="15.95" customHeight="1" x14ac:dyDescent="0.2">
      <c r="A2" s="37" t="s">
        <v>87</v>
      </c>
      <c r="B2" s="145" t="str">
        <f>Identificação!B3</f>
        <v>SEFAZ Tocantins</v>
      </c>
      <c r="C2" s="143"/>
      <c r="D2" s="143"/>
      <c r="E2" s="144"/>
    </row>
    <row r="3" spans="1:6" ht="15.95" customHeight="1" x14ac:dyDescent="0.2">
      <c r="A3" s="37" t="s">
        <v>61</v>
      </c>
      <c r="B3" s="121" t="str">
        <f>Identificação!B4</f>
        <v>Sistema Tributário - Serviços Transversais - Pacote Gestão de Segurança Basico</v>
      </c>
      <c r="C3" s="122"/>
      <c r="D3" s="122"/>
      <c r="E3" s="123"/>
    </row>
    <row r="4" spans="1:6" ht="15.95" customHeight="1" x14ac:dyDescent="0.2">
      <c r="A4" s="40" t="s">
        <v>71</v>
      </c>
      <c r="B4" s="57">
        <f>Identificação!B5</f>
        <v>4757</v>
      </c>
      <c r="C4" s="56" t="s">
        <v>91</v>
      </c>
      <c r="D4" s="157">
        <f>Identificação!D5</f>
        <v>20160426</v>
      </c>
      <c r="E4" s="157"/>
    </row>
    <row r="5" spans="1:6" ht="15.95" customHeight="1" x14ac:dyDescent="0.2">
      <c r="A5" s="40" t="s">
        <v>63</v>
      </c>
      <c r="B5" s="41" t="str">
        <f>Identificação!B6</f>
        <v>Contagem de Pontos de Função</v>
      </c>
      <c r="C5" s="55" t="s">
        <v>67</v>
      </c>
      <c r="D5" s="158" t="str">
        <f>Identificação!D6</f>
        <v>Projeto de Desenvolvimento</v>
      </c>
      <c r="E5" s="158"/>
    </row>
    <row r="6" spans="1:6" ht="15.95" customHeight="1" x14ac:dyDescent="0.2">
      <c r="A6" s="40" t="s">
        <v>70</v>
      </c>
      <c r="B6" s="45" t="str">
        <f>Identificação!B7</f>
        <v>Contagem Detalhada</v>
      </c>
      <c r="C6" s="55" t="s">
        <v>96</v>
      </c>
      <c r="D6" s="158" t="str">
        <f>Identificação!D7</f>
        <v>IFPUG v.4.3</v>
      </c>
      <c r="E6" s="158"/>
    </row>
    <row r="7" spans="1:6" ht="15.95" customHeight="1" x14ac:dyDescent="0.2">
      <c r="A7" s="59"/>
      <c r="B7" s="59"/>
      <c r="C7" s="59"/>
      <c r="D7" s="59"/>
      <c r="E7" s="59"/>
    </row>
    <row r="8" spans="1:6" ht="27" customHeight="1" x14ac:dyDescent="0.2">
      <c r="A8" s="147" t="s">
        <v>93</v>
      </c>
      <c r="B8" s="148"/>
      <c r="C8" s="148"/>
      <c r="D8" s="148"/>
      <c r="E8" s="149"/>
    </row>
    <row r="9" spans="1:6" ht="25.5" customHeight="1" x14ac:dyDescent="0.2">
      <c r="A9" s="61" t="s">
        <v>79</v>
      </c>
      <c r="B9" s="62" t="s">
        <v>83</v>
      </c>
      <c r="C9" s="63" t="s">
        <v>42</v>
      </c>
      <c r="D9" s="63" t="s">
        <v>43</v>
      </c>
      <c r="E9" s="63" t="s">
        <v>45</v>
      </c>
      <c r="F9" s="24"/>
    </row>
    <row r="10" spans="1:6" ht="15" customHeight="1" x14ac:dyDescent="0.2">
      <c r="A10" s="34" t="s">
        <v>38</v>
      </c>
      <c r="B10" s="34">
        <f>SUMIF('Funções de Dados'!C4:C156,ALI,'Funções de Dados'!K4:K156)</f>
        <v>42</v>
      </c>
      <c r="C10" s="34">
        <f ca="1">SUMIF('Funções de Dados'!$C$4:$C$156,"ALI",'Funções de Dados'!V4)</f>
        <v>6</v>
      </c>
      <c r="D10" s="34">
        <f ca="1">SUMIF('Funções de Dados'!$C$4:$C$156,"ALI",'Funções de Dados'!W4)</f>
        <v>0</v>
      </c>
      <c r="E10" s="34">
        <f ca="1">SUMIF('Funções de Dados'!$C$4:$C$156,"ALI",'Funções de Dados'!X4)</f>
        <v>0</v>
      </c>
      <c r="F10" s="24"/>
    </row>
    <row r="11" spans="1:6" ht="15" customHeight="1" x14ac:dyDescent="0.2">
      <c r="A11" s="34" t="s">
        <v>44</v>
      </c>
      <c r="B11" s="34">
        <f>SUMIF('Funções de Dados'!C4:C156,AIE,'Funções de Dados'!K4:K156)</f>
        <v>0</v>
      </c>
      <c r="C11" s="34">
        <f ca="1">SUMIF('Funções de Dados'!$C$4:$C$156,"AIE",'Funções de Dados'!V5)</f>
        <v>0</v>
      </c>
      <c r="D11" s="34">
        <f ca="1">SUMIF('Funções de Dados'!$C$4:$C$156,"AIE",'Funções de Dados'!W5)</f>
        <v>0</v>
      </c>
      <c r="E11" s="34">
        <f ca="1">SUMIF('Funções de Dados'!$C$4:$C$156,"AIE",'Funções de Dados'!X5)</f>
        <v>0</v>
      </c>
      <c r="F11" s="24"/>
    </row>
    <row r="12" spans="1:6" ht="15" customHeight="1" x14ac:dyDescent="0.2">
      <c r="A12" s="34" t="s">
        <v>39</v>
      </c>
      <c r="B12" s="34">
        <f>SUMIF('Funções de Transações'!D4:D953,EE,'Funções de Transações'!L4:L953)</f>
        <v>15</v>
      </c>
      <c r="C12" s="34">
        <f ca="1">SUMIF('Funções de Transações'!$D$4:$D$930,"EE",'Funções de Transações'!AB4)</f>
        <v>0</v>
      </c>
      <c r="D12" s="34">
        <f ca="1">SUMIF('Funções de Transações'!$D$4:$D$930,"EE",'Funções de Transações'!AC4)</f>
        <v>0</v>
      </c>
      <c r="E12" s="34">
        <f ca="1">SUMIF('Funções de Transações'!$D$4:$D$930,"EE",'Funções de Transações'!AD4)</f>
        <v>0</v>
      </c>
      <c r="F12" s="24"/>
    </row>
    <row r="13" spans="1:6" ht="15" customHeight="1" x14ac:dyDescent="0.2">
      <c r="A13" s="34" t="s">
        <v>41</v>
      </c>
      <c r="B13" s="34">
        <f>SUMIF('Funções de Transações'!D4:D953,SE,'Funções de Transações'!L4:L953)</f>
        <v>24</v>
      </c>
      <c r="C13" s="34">
        <f ca="1">SUMIF('Funções de Transações'!$D$4:$D$930,"SE",'Funções de Transações'!AB5)</f>
        <v>7</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3</v>
      </c>
      <c r="C14" s="34">
        <f ca="1">SUMIF('Funções de Transações'!$D$4:$D$930,"CE",'Funções de Transações'!AB6)</f>
        <v>0</v>
      </c>
      <c r="D14" s="34">
        <f ca="1">SUMIF('Funções de Transações'!$D$4:$D$930,"CE",'Funções de Transações'!AC6)</f>
        <v>0</v>
      </c>
      <c r="E14" s="34">
        <f ca="1">SUMIF('Funções de Transações'!$D$4:$D$930,"CE",'Funções de Transações'!AD6)</f>
        <v>0</v>
      </c>
      <c r="F14" s="24"/>
    </row>
    <row r="15" spans="1:6" ht="15" customHeight="1" x14ac:dyDescent="0.2">
      <c r="A15" s="51" t="s">
        <v>36</v>
      </c>
      <c r="B15" s="51">
        <f>SUM(B10:B14)</f>
        <v>84</v>
      </c>
      <c r="C15" s="51">
        <f ca="1">SUM(C10:C14)</f>
        <v>13</v>
      </c>
      <c r="D15" s="51">
        <f ca="1">SUM(D10:D14)</f>
        <v>0</v>
      </c>
      <c r="E15" s="51">
        <f ca="1">SUM(E10:E14)</f>
        <v>0</v>
      </c>
      <c r="F15" s="24"/>
    </row>
    <row r="16" spans="1:6" ht="15" customHeight="1" x14ac:dyDescent="0.2">
      <c r="A16" s="48"/>
      <c r="B16" s="49"/>
      <c r="C16" s="49"/>
      <c r="D16" s="49"/>
      <c r="E16" s="50"/>
      <c r="F16" s="24"/>
    </row>
    <row r="17" spans="1:6" ht="15" customHeight="1" x14ac:dyDescent="0.2">
      <c r="A17" s="52" t="s">
        <v>101</v>
      </c>
      <c r="B17" s="70">
        <f>B15</f>
        <v>84</v>
      </c>
      <c r="C17" s="35"/>
      <c r="D17" s="35"/>
      <c r="E17" s="47"/>
      <c r="F17" s="24"/>
    </row>
    <row r="18" spans="1:6" ht="20.25" customHeight="1" x14ac:dyDescent="0.2">
      <c r="A18" s="52"/>
      <c r="B18" s="35"/>
      <c r="C18" s="35"/>
      <c r="D18" s="35"/>
      <c r="E18" s="47"/>
      <c r="F18" s="24"/>
    </row>
    <row r="19" spans="1:6" ht="27" customHeight="1" x14ac:dyDescent="0.2">
      <c r="A19" s="147" t="s">
        <v>95</v>
      </c>
      <c r="B19" s="148"/>
      <c r="C19" s="148"/>
      <c r="D19" s="148"/>
      <c r="E19" s="149"/>
      <c r="F19" s="24"/>
    </row>
    <row r="20" spans="1:6" ht="25.5" customHeight="1" x14ac:dyDescent="0.2">
      <c r="A20" s="63" t="s">
        <v>94</v>
      </c>
      <c r="B20" s="63" t="s">
        <v>103</v>
      </c>
      <c r="C20" s="62" t="s">
        <v>78</v>
      </c>
      <c r="D20" s="153" t="s">
        <v>84</v>
      </c>
      <c r="E20" s="153"/>
      <c r="F20" s="24"/>
    </row>
    <row r="21" spans="1:6" ht="15" customHeight="1" x14ac:dyDescent="0.2">
      <c r="A21" s="36" t="s">
        <v>80</v>
      </c>
      <c r="B21" s="36">
        <f>SUMIF('Funções de Dados'!$B$4:$B$156,"I", 'Funções de Dados'!$K$4:$K$156) + SUMIF('Funções de Transações'!$C$4:$C$953,"I",'Funções de Transações'!$L$4:$L$953)</f>
        <v>84</v>
      </c>
      <c r="C21" s="36">
        <v>1</v>
      </c>
      <c r="D21" s="152">
        <f>C21*B21</f>
        <v>84</v>
      </c>
      <c r="E21" s="152"/>
      <c r="F21" s="24"/>
    </row>
    <row r="22" spans="1:6" ht="15" customHeight="1" x14ac:dyDescent="0.2">
      <c r="A22" s="36" t="s">
        <v>81</v>
      </c>
      <c r="B22" s="36">
        <f>SUMIF('Funções de Dados'!$B$4:$B$156,"A", 'Funções de Dados'!$K$4:$K$156)+SUMIF('Funções de Transações'!$C$4:$C$953,"A",'Funções de Transações'!$L$4:$L$953)</f>
        <v>0</v>
      </c>
      <c r="C22" s="36">
        <v>0.5</v>
      </c>
      <c r="D22" s="152">
        <f>C22*B22</f>
        <v>0</v>
      </c>
      <c r="E22" s="152"/>
      <c r="F22" s="24"/>
    </row>
    <row r="23" spans="1:6" ht="15" customHeight="1" x14ac:dyDescent="0.2">
      <c r="A23" s="36" t="s">
        <v>82</v>
      </c>
      <c r="B23" s="36">
        <f>SUMIF('Funções de Dados'!$B$4:$B$156,"E", 'Funções de Dados'!$K$4:$K$156)+SUMIF('Funções de Transações'!$C$4:$C$953,"E",'Funções de Transações'!$L$4:$L$953)</f>
        <v>0</v>
      </c>
      <c r="C23" s="36">
        <v>0.3</v>
      </c>
      <c r="D23" s="152">
        <f>C23*B23</f>
        <v>0</v>
      </c>
      <c r="E23" s="152"/>
      <c r="F23" s="24"/>
    </row>
    <row r="24" spans="1:6" ht="15" customHeight="1" x14ac:dyDescent="0.2">
      <c r="A24" s="53" t="s">
        <v>100</v>
      </c>
      <c r="B24" s="154">
        <f>SUM(D21:E23)</f>
        <v>84</v>
      </c>
      <c r="C24" s="155"/>
      <c r="D24" s="155"/>
      <c r="E24" s="156"/>
      <c r="F24" s="24"/>
    </row>
    <row r="25" spans="1:6" ht="15" customHeight="1" x14ac:dyDescent="0.2">
      <c r="A25" s="64"/>
      <c r="B25" s="65"/>
      <c r="C25" s="66"/>
      <c r="D25" s="65"/>
      <c r="E25" s="67"/>
      <c r="F25" s="24"/>
    </row>
    <row r="26" spans="1:6" s="8" customFormat="1" x14ac:dyDescent="0.2">
      <c r="A26" s="80" t="s">
        <v>102</v>
      </c>
      <c r="B26" s="150">
        <f>B24</f>
        <v>84</v>
      </c>
      <c r="C26" s="150"/>
      <c r="D26" s="150"/>
      <c r="E26" s="151"/>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Y287"/>
  <sheetViews>
    <sheetView showGridLines="0" zoomScaleNormal="100" workbookViewId="0">
      <pane xSplit="1" ySplit="3" topLeftCell="B4" activePane="bottomRight" state="frozen"/>
      <selection pane="topRight" activeCell="B1" sqref="B1"/>
      <selection pane="bottomLeft" activeCell="A4" sqref="A4"/>
      <selection pane="bottomRight" activeCell="M9" sqref="M9"/>
    </sheetView>
  </sheetViews>
  <sheetFormatPr defaultRowHeight="12.75" x14ac:dyDescent="0.2"/>
  <cols>
    <col min="1" max="1" width="39.85546875" customWidth="1"/>
    <col min="2" max="2" width="8.7109375" customWidth="1"/>
    <col min="3" max="3" width="9.7109375" customWidth="1"/>
    <col min="4" max="4" width="8.7109375" customWidth="1"/>
    <col min="5" max="5" width="15.7109375" customWidth="1"/>
    <col min="6" max="6" width="8.7109375" customWidth="1"/>
    <col min="7" max="7" width="15.7109375" customWidth="1"/>
    <col min="8" max="11" width="8.7109375" customWidth="1"/>
    <col min="12" max="12" width="12.28515625" bestFit="1" customWidth="1"/>
    <col min="13" max="13" width="25.7109375" customWidth="1"/>
    <col min="14" max="14" width="6.42578125" customWidth="1"/>
    <col min="15" max="15" width="7.140625" hidden="1" customWidth="1"/>
    <col min="16" max="16" width="6.7109375" hidden="1" customWidth="1"/>
    <col min="17" max="19" width="9.140625" hidden="1" customWidth="1"/>
    <col min="20" max="20" width="5.140625" hidden="1" customWidth="1"/>
    <col min="21" max="25" width="9.140625" hidden="1" customWidth="1"/>
    <col min="26" max="26" width="9.140625" customWidth="1"/>
  </cols>
  <sheetData>
    <row r="1" spans="1:24" ht="72" customHeight="1" x14ac:dyDescent="0.25">
      <c r="A1" s="160" t="s">
        <v>76</v>
      </c>
      <c r="B1" s="161"/>
      <c r="C1" s="161"/>
      <c r="D1" s="161"/>
      <c r="E1" s="161"/>
      <c r="F1" s="161"/>
      <c r="G1" s="161"/>
      <c r="H1" s="161"/>
      <c r="I1" s="161"/>
      <c r="J1" s="161"/>
      <c r="K1" s="161"/>
      <c r="L1" s="161"/>
      <c r="M1" s="162"/>
      <c r="N1" s="3"/>
      <c r="O1" s="3"/>
    </row>
    <row r="2" spans="1:24" s="20" customFormat="1" ht="25.5" customHeight="1" x14ac:dyDescent="0.2">
      <c r="A2" s="164" t="s">
        <v>28</v>
      </c>
      <c r="B2" s="164" t="s">
        <v>2</v>
      </c>
      <c r="C2" s="163" t="s">
        <v>51</v>
      </c>
      <c r="D2" s="164" t="s">
        <v>8</v>
      </c>
      <c r="E2" s="163"/>
      <c r="F2" s="164" t="s">
        <v>7</v>
      </c>
      <c r="G2" s="163"/>
      <c r="H2" s="163" t="s">
        <v>37</v>
      </c>
      <c r="I2" s="163"/>
      <c r="J2" s="163"/>
      <c r="K2" s="164" t="s">
        <v>54</v>
      </c>
      <c r="L2" s="164" t="s">
        <v>58</v>
      </c>
      <c r="M2" s="164" t="s">
        <v>30</v>
      </c>
      <c r="N2" s="12"/>
      <c r="Q2" s="159" t="s">
        <v>35</v>
      </c>
      <c r="R2" s="159"/>
      <c r="S2" s="159"/>
    </row>
    <row r="3" spans="1:24" s="20" customFormat="1" ht="18" customHeight="1" x14ac:dyDescent="0.2">
      <c r="A3" s="164"/>
      <c r="B3" s="164"/>
      <c r="C3" s="163"/>
      <c r="D3" s="19" t="s">
        <v>29</v>
      </c>
      <c r="E3" s="19" t="s">
        <v>26</v>
      </c>
      <c r="F3" s="19" t="s">
        <v>29</v>
      </c>
      <c r="G3" s="19" t="s">
        <v>26</v>
      </c>
      <c r="H3" s="18" t="s">
        <v>42</v>
      </c>
      <c r="I3" s="18" t="s">
        <v>43</v>
      </c>
      <c r="J3" s="18" t="s">
        <v>45</v>
      </c>
      <c r="K3" s="164"/>
      <c r="L3" s="164"/>
      <c r="M3" s="164"/>
      <c r="N3" s="12"/>
      <c r="Q3" s="26" t="s">
        <v>31</v>
      </c>
      <c r="R3" s="26" t="s">
        <v>34</v>
      </c>
      <c r="S3" s="26" t="s">
        <v>33</v>
      </c>
      <c r="U3" s="17"/>
      <c r="V3" s="26" t="s">
        <v>31</v>
      </c>
      <c r="W3" s="26" t="s">
        <v>34</v>
      </c>
      <c r="X3" s="26" t="s">
        <v>33</v>
      </c>
    </row>
    <row r="4" spans="1:24" ht="15" customHeight="1" x14ac:dyDescent="0.2">
      <c r="A4" s="33" t="s">
        <v>115</v>
      </c>
      <c r="B4" s="109" t="s">
        <v>3</v>
      </c>
      <c r="C4" s="14" t="s">
        <v>38</v>
      </c>
      <c r="D4" s="69">
        <v>1</v>
      </c>
      <c r="E4" s="33" t="s">
        <v>115</v>
      </c>
      <c r="F4" s="69">
        <v>5</v>
      </c>
      <c r="G4" s="72" t="s">
        <v>116</v>
      </c>
      <c r="H4" s="21" t="str">
        <f>IF(C4&lt;&gt;"", IF(C4 ="Codedata", "", IF(OR(AND(D4=1, F4&gt;0, F4&lt;51),AND(D4&gt;1, D4&lt;6, F4&gt;0, F4&lt;20)),"X","")),"")</f>
        <v>X</v>
      </c>
      <c r="I4" s="21" t="str">
        <f>IF(C4&lt;&gt;"", IF(C4 ="Codedata", "", IF(OR(AND(D4=1, F4&gt;50),AND(D4&gt;1, D4&lt;6, F4&gt;19, F4&lt;51),AND(D4&gt;5, F4&gt;0, F4&lt;20)),"X","")),"")</f>
        <v/>
      </c>
      <c r="J4" s="21" t="str">
        <f>IF(C4&lt;&gt;"", IF(C4 ="Codedata", "", IF(OR(AND(D4&gt;1, D4&lt;6, F4&gt;50),AND(D4&gt;5, F4&gt;19)),"X","")),"")</f>
        <v/>
      </c>
      <c r="K4" s="22">
        <f>IF(Identificação!$B$7="Contagem Indicativa",IF(C4=ALI,Parâmetros!$E$40,IF(C4=AIE,Parâmetros!$E$41,"")),IF(Identificação!$B$7="Contagem Estimada",IF(C4=ALI,Parâmetros!$B$40,IF(C4=AIE,Parâmetros!$B$41,"")),IF(C4=ALI,IF(H4="X",Parâmetros!$B$40,IF(I4="X",Parâmetros!$C$40,IF(J4="X",Parâmetros!$D$40,""))),IF(H4="X",Parâmetros!$B$41,IF(I4="X",Parâmetros!$C$41,IF(J4="X",Parâmetros!$D$41,""))))))</f>
        <v>7</v>
      </c>
      <c r="L4" s="22">
        <f>IF(B4="I",K4*Resumo!$C$21, IF(B4="A",K4*Resumo!$C$22, IF(B4="E",K4*Resumo!$C$23,"")))</f>
        <v>7</v>
      </c>
      <c r="M4" s="116" t="s">
        <v>153</v>
      </c>
      <c r="N4" s="8"/>
      <c r="Q4" s="20">
        <f>IF(H4="X",1,0)</f>
        <v>1</v>
      </c>
      <c r="R4" s="20">
        <f>IF(I4="X",1,0)</f>
        <v>0</v>
      </c>
      <c r="S4" s="20">
        <f>IF(J4="X",1,0)</f>
        <v>0</v>
      </c>
      <c r="U4" s="27" t="s">
        <v>38</v>
      </c>
      <c r="V4" s="29">
        <f>SUMIF($C$4:$C$287,"ALI",$Q$4:$Q$287)</f>
        <v>6</v>
      </c>
      <c r="W4" s="29">
        <f>SUMIF($C$4:$C$287,"ALI",$R$4:$R$287)</f>
        <v>0</v>
      </c>
      <c r="X4" s="29">
        <f>SUMIF($C$4:$C$287,"ALI",$S4:$S$287)</f>
        <v>0</v>
      </c>
    </row>
    <row r="5" spans="1:24" ht="15" customHeight="1" x14ac:dyDescent="0.2">
      <c r="A5" s="33" t="s">
        <v>118</v>
      </c>
      <c r="B5" s="109" t="s">
        <v>3</v>
      </c>
      <c r="C5" s="14" t="s">
        <v>38</v>
      </c>
      <c r="D5" s="69">
        <v>1</v>
      </c>
      <c r="E5" s="33" t="s">
        <v>118</v>
      </c>
      <c r="F5" s="1">
        <v>7</v>
      </c>
      <c r="G5" s="68" t="s">
        <v>117</v>
      </c>
      <c r="H5" s="21" t="str">
        <f>IF(C5&lt;&gt;"", IF(C5 ="Codedata", "", IF(OR(AND(D5=1, F5&gt;0, F5&lt;51),AND(D5&gt;1, D5&lt;6, F5&gt;0, F5&lt;20)),"X","")),"")</f>
        <v>X</v>
      </c>
      <c r="I5" s="21" t="str">
        <f>IF(C5&lt;&gt;"", IF(C5 ="Codedata", "", IF(OR(AND(D5=1, F5&gt;50),AND(D5&gt;1, D5&lt;6, F5&gt;19, F5&lt;51),AND(D5&gt;5, F5&gt;0, F5&lt;20)),"X","")),"")</f>
        <v/>
      </c>
      <c r="J5" s="21" t="str">
        <f>IF(C5&lt;&gt;"", IF(C5 ="Codedata", "", IF(OR(AND(D5&gt;1, D5&lt;6, F5&gt;50),AND(D5&gt;5, F5&gt;19)),"X","")),"")</f>
        <v/>
      </c>
      <c r="K5" s="22">
        <f>IF(Identificação!$B$7="Contagem Indicativa",IF(C5=ALI,Parâmetros!$E$40,IF(C5=AIE,Parâmetros!$E$41,"")),IF(Identificação!$B$7="Contagem Estimada",IF(C5=ALI,Parâmetros!$C$40,IF(C5=AIE,Parâmetros!$C$41,"")),IF(C5=ALI,IF(H5="X",Parâmetros!$B$40,IF(I5="X",Parâmetros!$C$40,IF(J5="X",Parâmetros!$D$40,""))),IF(H5="X",Parâmetros!$B$41,IF(I5="X",Parâmetros!$C$41,IF(J5="X",Parâmetros!$D$41,""))))))</f>
        <v>7</v>
      </c>
      <c r="L5" s="22">
        <f>IF(B5="I",K5*Resumo!$C$21, IF(B5="A",K5*Resumo!$C$22, IF(B5="E",K5*Resumo!$C$23,"")))</f>
        <v>7</v>
      </c>
      <c r="M5" s="116" t="s">
        <v>154</v>
      </c>
      <c r="N5" s="8"/>
      <c r="Q5" s="20">
        <f t="shared" ref="Q5:Q66" si="0">IF(H5="X",1,0)</f>
        <v>1</v>
      </c>
      <c r="R5" s="20">
        <f t="shared" ref="R5:R66" si="1">IF(I5="X",1,0)</f>
        <v>0</v>
      </c>
      <c r="S5" s="20">
        <f t="shared" ref="S5:S66" si="2">IF(J5="X",1,0)</f>
        <v>0</v>
      </c>
      <c r="U5" s="28" t="s">
        <v>44</v>
      </c>
      <c r="V5" s="29">
        <f>SUMIF($C$4:$C$287,"AIE",$Q$4:$Q$287)</f>
        <v>0</v>
      </c>
      <c r="W5" s="29">
        <f>SUMIF($C$4:$C$287,"AIE",$R$4:$R$287)</f>
        <v>0</v>
      </c>
      <c r="X5" s="29">
        <f ca="1">SUMIF($C$4:$C$287,"AIE",$S5:$S$287)</f>
        <v>0</v>
      </c>
    </row>
    <row r="6" spans="1:24" ht="15" customHeight="1" x14ac:dyDescent="0.2">
      <c r="A6" s="33" t="s">
        <v>122</v>
      </c>
      <c r="B6" s="109" t="s">
        <v>3</v>
      </c>
      <c r="C6" s="14" t="s">
        <v>38</v>
      </c>
      <c r="D6" s="1">
        <v>1</v>
      </c>
      <c r="E6" s="33" t="s">
        <v>122</v>
      </c>
      <c r="F6" s="1">
        <v>2</v>
      </c>
      <c r="G6" s="68" t="s">
        <v>126</v>
      </c>
      <c r="H6" s="21" t="str">
        <f t="shared" ref="H6:H66" si="3">IF(C6&lt;&gt;"", IF(C6 ="Codedata", "", IF(OR(AND(D6=1, F6&gt;0, F6&lt;51),AND(D6&gt;1, D6&lt;6, F6&gt;0, F6&lt;20)),"X","")),"")</f>
        <v>X</v>
      </c>
      <c r="I6" s="21" t="str">
        <f t="shared" ref="I6:I66" si="4">IF(C6&lt;&gt;"", IF(C6 ="Codedata", "", IF(OR(AND(D6=1, F6&gt;50),AND(D6&gt;1, D6&lt;6, F6&gt;19, F6&lt;51),AND(D6&gt;5, F6&gt;0, F6&lt;20)),"X","")),"")</f>
        <v/>
      </c>
      <c r="J6" s="21" t="str">
        <f t="shared" ref="J6:J66" si="5">IF(C6&lt;&gt;"", IF(C6 ="Codedata", "", IF(OR(AND(D6&gt;1, D6&lt;6, F6&gt;50),AND(D6&gt;5, F6&gt;19)),"X","")),"")</f>
        <v/>
      </c>
      <c r="K6" s="22">
        <f>IF(Identificação!$B$7="Contagem Indicativa",IF(C6=ALI,Parâmetros!$E$40,IF(C6=AIE,Parâmetros!$E$41,"")),IF(Identificação!$B$7="Contagem Estimada",IF(C6=ALI,Parâmetros!$C$40,IF(C6=AIE,Parâmetros!$C$41,"")),IF(C6=ALI,IF(H6="X",Parâmetros!$B$40,IF(I6="X",Parâmetros!$C$40,IF(J6="X",Parâmetros!$D$40,""))),IF(H6="X",Parâmetros!$B$41,IF(I6="X",Parâmetros!$C$41,IF(J6="X",Parâmetros!$D$41,""))))))</f>
        <v>7</v>
      </c>
      <c r="L6" s="22">
        <f>IF(B6="I",K6*Resumo!$C$21, IF(B6="A",K6*Resumo!$C$22, IF(B6="E",K6*Resumo!$C$23,"")))</f>
        <v>7</v>
      </c>
      <c r="M6" s="95" t="s">
        <v>155</v>
      </c>
      <c r="N6" s="8"/>
      <c r="Q6" s="20">
        <f t="shared" si="0"/>
        <v>1</v>
      </c>
      <c r="R6" s="20">
        <f t="shared" si="1"/>
        <v>0</v>
      </c>
      <c r="S6" s="20">
        <f t="shared" si="2"/>
        <v>0</v>
      </c>
    </row>
    <row r="7" spans="1:24" ht="15" customHeight="1" x14ac:dyDescent="0.25">
      <c r="A7" s="33" t="s">
        <v>127</v>
      </c>
      <c r="B7" s="109" t="s">
        <v>3</v>
      </c>
      <c r="C7" s="33" t="s">
        <v>38</v>
      </c>
      <c r="D7" s="91">
        <v>1</v>
      </c>
      <c r="E7" s="33" t="s">
        <v>127</v>
      </c>
      <c r="F7" s="14">
        <v>7</v>
      </c>
      <c r="G7" s="72" t="s">
        <v>132</v>
      </c>
      <c r="H7" s="21" t="str">
        <f t="shared" si="3"/>
        <v>X</v>
      </c>
      <c r="I7" s="21" t="str">
        <f t="shared" si="4"/>
        <v/>
      </c>
      <c r="J7" s="21" t="str">
        <f t="shared" si="5"/>
        <v/>
      </c>
      <c r="K7" s="22">
        <f>IF(Identificação!$B$7="Contagem Indicativa",IF(C7=ALI,Parâmetros!$E$40,IF(C7=AIE,Parâmetros!$E$41,"")),IF(Identificação!$B$7="Contagem Estimada",IF(C7=ALI,Parâmetros!$C$40,IF(C7=AIE,Parâmetros!$C$41,"")),IF(C7=ALI,IF(H7="X",Parâmetros!$B$40,IF(I7="X",Parâmetros!$C$40,IF(J7="X",Parâmetros!$D$40,""))),IF(H7="X",Parâmetros!$B$41,IF(I7="X",Parâmetros!$C$41,IF(J7="X",Parâmetros!$D$41,""))))))</f>
        <v>7</v>
      </c>
      <c r="L7" s="22">
        <f>IF(B7="I",K7*Resumo!$C$21, IF(B7="A",K7*Resumo!$C$22, IF(B7="E",K7*Resumo!$C$23,"")))</f>
        <v>7</v>
      </c>
      <c r="M7" s="118" t="s">
        <v>162</v>
      </c>
      <c r="N7" s="8"/>
      <c r="Q7" s="20">
        <f t="shared" si="0"/>
        <v>1</v>
      </c>
      <c r="R7" s="20">
        <f t="shared" si="1"/>
        <v>0</v>
      </c>
      <c r="S7" s="20">
        <f t="shared" si="2"/>
        <v>0</v>
      </c>
    </row>
    <row r="8" spans="1:24" ht="15" customHeight="1" x14ac:dyDescent="0.2">
      <c r="A8" s="33" t="s">
        <v>142</v>
      </c>
      <c r="B8" s="109" t="s">
        <v>3</v>
      </c>
      <c r="C8" s="33" t="s">
        <v>38</v>
      </c>
      <c r="D8" s="91">
        <v>1</v>
      </c>
      <c r="E8" s="33" t="s">
        <v>142</v>
      </c>
      <c r="F8" s="1">
        <v>18</v>
      </c>
      <c r="G8" s="68" t="s">
        <v>143</v>
      </c>
      <c r="H8" s="21" t="str">
        <f t="shared" si="3"/>
        <v>X</v>
      </c>
      <c r="I8" s="21" t="str">
        <f t="shared" si="4"/>
        <v/>
      </c>
      <c r="J8" s="21" t="str">
        <f t="shared" si="5"/>
        <v/>
      </c>
      <c r="K8" s="22">
        <f>IF(Identificação!$B$7="Contagem Indicativa",IF(C8=ALI,Parâmetros!$E$40,IF(C8=AIE,Parâmetros!$E$41,"")),IF(Identificação!$B$7="Contagem Estimada",IF(C8=ALI,Parâmetros!$C$40,IF(C8=AIE,Parâmetros!$C$41,"")),IF(C8=ALI,IF(H8="X",Parâmetros!$B$40,IF(I8="X",Parâmetros!$C$40,IF(J8="X",Parâmetros!$D$40,""))),IF(H8="X",Parâmetros!$B$41,IF(I8="X",Parâmetros!$C$41,IF(J8="X",Parâmetros!$D$41,""))))))</f>
        <v>7</v>
      </c>
      <c r="L8" s="22">
        <f>IF(B8="I",K8*Resumo!$C$21, IF(B8="A",K8*Resumo!$C$22, IF(B8="E",K8*Resumo!$C$23,"")))</f>
        <v>7</v>
      </c>
      <c r="M8" s="114" t="s">
        <v>159</v>
      </c>
      <c r="N8" s="8"/>
      <c r="Q8" s="20">
        <f t="shared" si="0"/>
        <v>1</v>
      </c>
      <c r="R8" s="20">
        <f t="shared" si="1"/>
        <v>0</v>
      </c>
      <c r="S8" s="20">
        <f t="shared" si="2"/>
        <v>0</v>
      </c>
    </row>
    <row r="9" spans="1:24" ht="15" customHeight="1" x14ac:dyDescent="0.2">
      <c r="A9" s="33" t="s">
        <v>149</v>
      </c>
      <c r="B9" s="117" t="s">
        <v>3</v>
      </c>
      <c r="C9" s="69" t="s">
        <v>38</v>
      </c>
      <c r="D9" s="1">
        <v>1</v>
      </c>
      <c r="E9" s="33" t="s">
        <v>149</v>
      </c>
      <c r="F9" s="1">
        <v>7</v>
      </c>
      <c r="G9" s="68" t="s">
        <v>150</v>
      </c>
      <c r="H9" s="21" t="str">
        <f t="shared" si="3"/>
        <v>X</v>
      </c>
      <c r="I9" s="21" t="str">
        <f t="shared" si="4"/>
        <v/>
      </c>
      <c r="J9" s="21" t="str">
        <f t="shared" si="5"/>
        <v/>
      </c>
      <c r="K9" s="22">
        <f>IF(Identificação!$B$7="Contagem Indicativa",IF(C9=ALI,Parâmetros!$E$40,IF(C9=AIE,Parâmetros!$E$41,"")),IF(Identificação!$B$7="Contagem Estimada",IF(C9=ALI,Parâmetros!$C$40,IF(C9=AIE,Parâmetros!$C$41,"")),IF(C9=ALI,IF(H9="X",Parâmetros!$B$40,IF(I9="X",Parâmetros!$C$40,IF(J9="X",Parâmetros!$D$40,""))),IF(H9="X",Parâmetros!$B$41,IF(I9="X",Parâmetros!$C$41,IF(J9="X",Parâmetros!$D$41,""))))))</f>
        <v>7</v>
      </c>
      <c r="L9" s="22">
        <f>IF(B9="I",K9*Resumo!$C$21, IF(B9="A",K9*Resumo!$C$22, IF(B9="E",K9*Resumo!$C$23,"")))</f>
        <v>7</v>
      </c>
      <c r="M9" s="95" t="s">
        <v>161</v>
      </c>
      <c r="N9" s="8"/>
      <c r="Q9" s="20">
        <f t="shared" si="0"/>
        <v>1</v>
      </c>
      <c r="R9" s="20">
        <f t="shared" si="1"/>
        <v>0</v>
      </c>
      <c r="S9" s="20">
        <f t="shared" si="2"/>
        <v>0</v>
      </c>
    </row>
    <row r="10" spans="1:24" ht="15" customHeight="1" x14ac:dyDescent="0.2">
      <c r="A10" s="33"/>
      <c r="B10" s="110"/>
      <c r="C10" s="69"/>
      <c r="D10" s="1"/>
      <c r="E10" s="82"/>
      <c r="F10" s="1"/>
      <c r="G10" s="68"/>
      <c r="H10" s="21" t="str">
        <f t="shared" si="3"/>
        <v/>
      </c>
      <c r="I10" s="21" t="str">
        <f t="shared" si="4"/>
        <v/>
      </c>
      <c r="J10" s="21" t="str">
        <f t="shared" si="5"/>
        <v/>
      </c>
      <c r="K10" s="22" t="str">
        <f>IF(Identificação!$B$7="Contagem Indicativa",IF(C10=ALI,Parâmetros!$E$40,IF(C10=AIE,Parâmetros!$E$41,"")),IF(Identificação!$B$7="Contagem Estimada",IF(C10=ALI,Parâmetros!$C$40,IF(C10=AIE,Parâmetros!$C$41,"")),IF(C10=ALI,IF(H10="X",Parâmetros!$B$40,IF(I10="X",Parâmetros!$C$40,IF(J10="X",Parâmetros!$D$40,""))),IF(H10="X",Parâmetros!$B$41,IF(I10="X",Parâmetros!$C$41,IF(J10="X",Parâmetros!$D$41,""))))))</f>
        <v/>
      </c>
      <c r="L10" s="22" t="str">
        <f>IF(B10="I",K10*Resumo!$C$21, IF(B10="A",K10*Resumo!$C$22, IF(B10="E",K10*Resumo!$C$23,"")))</f>
        <v/>
      </c>
      <c r="M10" s="113"/>
      <c r="N10" s="8"/>
      <c r="Q10" s="20">
        <f t="shared" si="0"/>
        <v>0</v>
      </c>
      <c r="R10" s="20">
        <f t="shared" si="1"/>
        <v>0</v>
      </c>
      <c r="S10" s="20">
        <f t="shared" si="2"/>
        <v>0</v>
      </c>
    </row>
    <row r="11" spans="1:24" ht="15" customHeight="1" x14ac:dyDescent="0.2">
      <c r="A11" s="33"/>
      <c r="B11" s="110"/>
      <c r="C11" s="69"/>
      <c r="D11" s="1"/>
      <c r="E11" s="69"/>
      <c r="F11" s="1"/>
      <c r="G11" s="31"/>
      <c r="H11" s="21" t="str">
        <f t="shared" si="3"/>
        <v/>
      </c>
      <c r="I11" s="21" t="str">
        <f t="shared" si="4"/>
        <v/>
      </c>
      <c r="J11" s="21" t="str">
        <f t="shared" si="5"/>
        <v/>
      </c>
      <c r="K11" s="22" t="str">
        <f>IF(Identificação!$B$7="Contagem Indicativa",IF(C11=ALI,Parâmetros!$E$40,IF(C11=AIE,Parâmetros!$E$41,"")),IF(Identificação!$B$7="Contagem Estimada",IF(C11=ALI,Parâmetros!$C$40,IF(C11=AIE,Parâmetros!$C$41,"")),IF(C11=ALI,IF(H11="X",Parâmetros!$B$40,IF(I11="X",Parâmetros!$C$40,IF(J11="X",Parâmetros!$D$40,""))),IF(H11="X",Parâmetros!$B$41,IF(I11="X",Parâmetros!$C$41,IF(J11="X",Parâmetros!$D$41,""))))))</f>
        <v/>
      </c>
      <c r="L11" s="22" t="str">
        <f>IF(B11="I",K11*Resumo!$C$21, IF(B11="A",K11*Resumo!$C$22, IF(B11="E",K11*Resumo!$C$23,"")))</f>
        <v/>
      </c>
      <c r="M11" s="114"/>
      <c r="N11" s="8"/>
      <c r="Q11" s="20">
        <f t="shared" si="0"/>
        <v>0</v>
      </c>
      <c r="R11" s="20">
        <f t="shared" si="1"/>
        <v>0</v>
      </c>
      <c r="S11" s="20">
        <f t="shared" si="2"/>
        <v>0</v>
      </c>
    </row>
    <row r="12" spans="1:24" ht="15" customHeight="1" x14ac:dyDescent="0.2">
      <c r="A12" s="33"/>
      <c r="B12" s="110"/>
      <c r="C12" s="69"/>
      <c r="D12" s="1"/>
      <c r="E12" s="69"/>
      <c r="F12" s="1"/>
      <c r="G12" s="69"/>
      <c r="H12" s="21" t="str">
        <f t="shared" si="3"/>
        <v/>
      </c>
      <c r="I12" s="21" t="str">
        <f t="shared" si="4"/>
        <v/>
      </c>
      <c r="J12" s="21" t="str">
        <f t="shared" si="5"/>
        <v/>
      </c>
      <c r="K12" s="22" t="str">
        <f>IF(Identificação!$B$7="Contagem Indicativa",IF(C12=ALI,Parâmetros!$E$40,IF(C12=AIE,Parâmetros!$E$41,"")),IF(Identificação!$B$7="Contagem Estimada",IF(C12=ALI,Parâmetros!$C$40,IF(C12=AIE,Parâmetros!$C$41,"")),IF(C12=ALI,IF(H12="X",Parâmetros!$B$40,IF(I12="X",Parâmetros!$C$40,IF(J12="X",Parâmetros!$D$40,""))),IF(H12="X",Parâmetros!$B$41,IF(I12="X",Parâmetros!$C$41,IF(J12="X",Parâmetros!$D$41,""))))))</f>
        <v/>
      </c>
      <c r="L12" s="22" t="str">
        <f>IF(B12="I",K12*Resumo!$C$21, IF(B12="A",K12*Resumo!$C$22, IF(B12="E",K12*Resumo!$C$23,"")))</f>
        <v/>
      </c>
      <c r="M12" s="113"/>
      <c r="N12" s="8"/>
      <c r="Q12" s="20">
        <f t="shared" si="0"/>
        <v>0</v>
      </c>
      <c r="R12" s="20">
        <f t="shared" si="1"/>
        <v>0</v>
      </c>
      <c r="S12" s="20">
        <f t="shared" si="2"/>
        <v>0</v>
      </c>
    </row>
    <row r="13" spans="1:24" ht="15" customHeight="1" x14ac:dyDescent="0.2">
      <c r="A13" s="82"/>
      <c r="B13" s="109"/>
      <c r="C13" s="69"/>
      <c r="D13" s="1"/>
      <c r="E13" s="69"/>
      <c r="F13" s="1"/>
      <c r="G13" s="69"/>
      <c r="H13" s="21" t="str">
        <f t="shared" si="3"/>
        <v/>
      </c>
      <c r="I13" s="21" t="str">
        <f t="shared" si="4"/>
        <v/>
      </c>
      <c r="J13" s="21" t="str">
        <f t="shared" si="5"/>
        <v/>
      </c>
      <c r="K13" s="22" t="str">
        <f>IF(Identificação!$B$7="Contagem Indicativa",IF(C13=ALI,Parâmetros!$E$40,IF(C13=AIE,Parâmetros!$E$41,"")),IF(Identificação!$B$7="Contagem Estimada",IF(C13=ALI,Parâmetros!$C$40,IF(C13=AIE,Parâmetros!$C$41,"")),IF(C13=ALI,IF(H13="X",Parâmetros!$B$40,IF(I13="X",Parâmetros!$C$40,IF(J13="X",Parâmetros!$D$40,""))),IF(H13="X",Parâmetros!$B$41,IF(I13="X",Parâmetros!$C$41,IF(J13="X",Parâmetros!$D$41,""))))))</f>
        <v/>
      </c>
      <c r="L13" s="22" t="str">
        <f>IF(B13="I",K13*Resumo!$C$21, IF(B13="A",K13*Resumo!$C$22, IF(B13="E",K13*Resumo!$C$23,"")))</f>
        <v/>
      </c>
      <c r="M13" s="115"/>
      <c r="N13" s="8"/>
      <c r="Q13" s="20">
        <f t="shared" si="0"/>
        <v>0</v>
      </c>
      <c r="R13" s="20">
        <f t="shared" si="1"/>
        <v>0</v>
      </c>
      <c r="S13" s="20">
        <f t="shared" si="2"/>
        <v>0</v>
      </c>
    </row>
    <row r="14" spans="1:24" ht="15" customHeight="1" x14ac:dyDescent="0.2">
      <c r="A14" s="82"/>
      <c r="B14" s="109"/>
      <c r="C14" s="69"/>
      <c r="D14" s="1"/>
      <c r="E14" s="69"/>
      <c r="F14" s="1"/>
      <c r="G14" s="68"/>
      <c r="H14" s="21" t="str">
        <f t="shared" si="3"/>
        <v/>
      </c>
      <c r="I14" s="21" t="str">
        <f t="shared" si="4"/>
        <v/>
      </c>
      <c r="J14" s="21" t="str">
        <f t="shared" si="5"/>
        <v/>
      </c>
      <c r="K14" s="22" t="str">
        <f>IF(Identificação!$B$7="Contagem Indicativa",IF(C14=ALI,Parâmetros!$E$40,IF(C14=AIE,Parâmetros!$E$41,"")),IF(Identificação!$B$7="Contagem Estimada",IF(C14=ALI,Parâmetros!$C$40,IF(C14=AIE,Parâmetros!$C$41,"")),IF(C14=ALI,IF(H14="X",Parâmetros!$B$40,IF(I14="X",Parâmetros!$C$40,IF(J14="X",Parâmetros!$D$40,""))),IF(H14="X",Parâmetros!$B$41,IF(I14="X",Parâmetros!$C$41,IF(J14="X",Parâmetros!$D$41,""))))))</f>
        <v/>
      </c>
      <c r="L14" s="22" t="str">
        <f>IF(B14="I",K14*Resumo!$C$21, IF(B14="A",K14*Resumo!$C$22, IF(B14="E",K14*Resumo!$C$23,"")))</f>
        <v/>
      </c>
      <c r="M14" s="115"/>
      <c r="N14" s="8"/>
      <c r="Q14" s="20">
        <f t="shared" si="0"/>
        <v>0</v>
      </c>
      <c r="R14" s="20">
        <f t="shared" si="1"/>
        <v>0</v>
      </c>
      <c r="S14" s="20">
        <f t="shared" si="2"/>
        <v>0</v>
      </c>
    </row>
    <row r="15" spans="1:24" ht="15" customHeight="1" x14ac:dyDescent="0.2">
      <c r="A15" s="33"/>
      <c r="B15" s="109"/>
      <c r="C15" s="69"/>
      <c r="D15" s="1"/>
      <c r="E15" s="1"/>
      <c r="F15" s="1"/>
      <c r="G15" s="31"/>
      <c r="H15" s="21" t="str">
        <f t="shared" si="3"/>
        <v/>
      </c>
      <c r="I15" s="21" t="str">
        <f t="shared" si="4"/>
        <v/>
      </c>
      <c r="J15" s="21" t="str">
        <f t="shared" si="5"/>
        <v/>
      </c>
      <c r="K15" s="22" t="str">
        <f>IF(Identificação!$B$7="Contagem Indicativa",IF(C15=ALI,Parâmetros!$E$40,IF(C15=AIE,Parâmetros!$E$41,"")),IF(Identificação!$B$7="Contagem Estimada",IF(C15=ALI,Parâmetros!$C$40,IF(C15=AIE,Parâmetros!$C$41,"")),IF(C15=ALI,IF(H15="X",Parâmetros!$B$40,IF(I15="X",Parâmetros!$C$40,IF(J15="X",Parâmetros!$D$40,""))),IF(H15="X",Parâmetros!$B$41,IF(I15="X",Parâmetros!$C$41,IF(J15="X",Parâmetros!$D$41,""))))))</f>
        <v/>
      </c>
      <c r="L15" s="22" t="str">
        <f>IF(B15="I",K15*Resumo!$C$21, IF(B15="A",K15*Resumo!$C$22, IF(B15="E",K15*Resumo!$C$23,"")))</f>
        <v/>
      </c>
      <c r="M15" s="115"/>
      <c r="N15" s="8"/>
      <c r="Q15" s="20">
        <f t="shared" si="0"/>
        <v>0</v>
      </c>
      <c r="R15" s="20">
        <f t="shared" si="1"/>
        <v>0</v>
      </c>
      <c r="S15" s="20">
        <f t="shared" si="2"/>
        <v>0</v>
      </c>
    </row>
    <row r="16" spans="1:24" ht="15" customHeight="1" x14ac:dyDescent="0.2">
      <c r="A16" s="33"/>
      <c r="B16" s="109"/>
      <c r="C16" s="69"/>
      <c r="D16" s="1"/>
      <c r="E16" s="1"/>
      <c r="F16" s="1"/>
      <c r="G16" s="31"/>
      <c r="H16" s="21" t="str">
        <f t="shared" si="3"/>
        <v/>
      </c>
      <c r="I16" s="21" t="str">
        <f t="shared" si="4"/>
        <v/>
      </c>
      <c r="J16" s="21" t="str">
        <f t="shared" si="5"/>
        <v/>
      </c>
      <c r="K16" s="22" t="str">
        <f>IF(Identificação!$B$7="Contagem Indicativa",IF(C16=ALI,Parâmetros!$E$40,IF(C16=AIE,Parâmetros!$E$41,"")),IF(Identificação!$B$7="Contagem Estimada",IF(C16=ALI,Parâmetros!$C$40,IF(C16=AIE,Parâmetros!$C$41,"")),IF(C16=ALI,IF(H16="X",Parâmetros!$B$40,IF(I16="X",Parâmetros!$C$40,IF(J16="X",Parâmetros!$D$40,""))),IF(H16="X",Parâmetros!$B$41,IF(I16="X",Parâmetros!$C$41,IF(J16="X",Parâmetros!$D$41,""))))))</f>
        <v/>
      </c>
      <c r="L16" s="22" t="str">
        <f>IF(B16="I",K16*Resumo!$C$21, IF(B16="A",K16*Resumo!$C$22, IF(B16="E",K16*Resumo!$C$23,"")))</f>
        <v/>
      </c>
      <c r="M16" s="115"/>
      <c r="N16" s="8"/>
      <c r="Q16" s="20">
        <f t="shared" si="0"/>
        <v>0</v>
      </c>
      <c r="R16" s="20">
        <f t="shared" si="1"/>
        <v>0</v>
      </c>
      <c r="S16" s="20">
        <f t="shared" si="2"/>
        <v>0</v>
      </c>
    </row>
    <row r="17" spans="1:19" ht="15" customHeight="1" x14ac:dyDescent="0.2">
      <c r="A17" s="69"/>
      <c r="B17" s="109"/>
      <c r="C17" s="69"/>
      <c r="D17" s="1"/>
      <c r="E17" s="1"/>
      <c r="F17" s="1"/>
      <c r="G17" s="31"/>
      <c r="H17" s="21" t="str">
        <f t="shared" si="3"/>
        <v/>
      </c>
      <c r="I17" s="21" t="str">
        <f t="shared" si="4"/>
        <v/>
      </c>
      <c r="J17" s="21" t="str">
        <f t="shared" si="5"/>
        <v/>
      </c>
      <c r="K17" s="22" t="str">
        <f>IF(Identificação!$B$7="Contagem Indicativa",IF(C17=ALI,Parâmetros!$E$40,IF(C17=AIE,Parâmetros!$E$41,"")),IF(Identificação!$B$7="Contagem Estimada",IF(C17=ALI,Parâmetros!$C$40,IF(C17=AIE,Parâmetros!$C$41,"")),IF(C17=ALI,IF(H17="X",Parâmetros!$B$40,IF(I17="X",Parâmetros!$C$40,IF(J17="X",Parâmetros!$D$40,""))),IF(H17="X",Parâmetros!$B$41,IF(I17="X",Parâmetros!$C$41,IF(J17="X",Parâmetros!$D$41,""))))))</f>
        <v/>
      </c>
      <c r="L17" s="22" t="str">
        <f>IF(B17="I",K17*Resumo!$C$21, IF(B17="A",K17*Resumo!$C$22, IF(B17="E",K17*Resumo!$C$23,"")))</f>
        <v/>
      </c>
      <c r="M17" s="115"/>
      <c r="N17" s="8"/>
      <c r="Q17" s="20">
        <f t="shared" si="0"/>
        <v>0</v>
      </c>
      <c r="R17" s="20">
        <f t="shared" si="1"/>
        <v>0</v>
      </c>
      <c r="S17" s="20">
        <f t="shared" si="2"/>
        <v>0</v>
      </c>
    </row>
    <row r="18" spans="1:19" ht="15" customHeight="1" x14ac:dyDescent="0.2">
      <c r="A18" s="69"/>
      <c r="B18" s="109"/>
      <c r="C18" s="69"/>
      <c r="D18" s="1"/>
      <c r="E18" s="69"/>
      <c r="F18" s="1"/>
      <c r="G18" s="31"/>
      <c r="H18" s="21" t="str">
        <f t="shared" si="3"/>
        <v/>
      </c>
      <c r="I18" s="21" t="str">
        <f t="shared" si="4"/>
        <v/>
      </c>
      <c r="J18" s="21" t="str">
        <f t="shared" si="5"/>
        <v/>
      </c>
      <c r="K18" s="22" t="str">
        <f>IF(Identificação!$B$7="Contagem Indicativa",IF(C18=ALI,Parâmetros!$E$40,IF(C18=AIE,Parâmetros!$E$41,"")),IF(Identificação!$B$7="Contagem Estimada",IF(C18=ALI,Parâmetros!$C$40,IF(C18=AIE,Parâmetros!$C$41,"")),IF(C18=ALI,IF(H18="X",Parâmetros!$B$40,IF(I18="X",Parâmetros!$C$40,IF(J18="X",Parâmetros!$D$40,""))),IF(H18="X",Parâmetros!$B$41,IF(I18="X",Parâmetros!$C$41,IF(J18="X",Parâmetros!$D$41,""))))))</f>
        <v/>
      </c>
      <c r="L18" s="22" t="str">
        <f>IF(B18="I",K18*Resumo!$C$21, IF(B18="A",K18*Resumo!$C$22, IF(B18="E",K18*Resumo!$C$23,"")))</f>
        <v/>
      </c>
      <c r="M18" s="115"/>
      <c r="N18" s="8"/>
      <c r="Q18" s="20">
        <f t="shared" si="0"/>
        <v>0</v>
      </c>
      <c r="R18" s="20">
        <f t="shared" si="1"/>
        <v>0</v>
      </c>
      <c r="S18" s="20">
        <f t="shared" si="2"/>
        <v>0</v>
      </c>
    </row>
    <row r="19" spans="1:19" ht="15" customHeight="1" x14ac:dyDescent="0.2">
      <c r="A19" s="1"/>
      <c r="B19" s="109"/>
      <c r="C19" s="69"/>
      <c r="D19" s="1"/>
      <c r="E19" s="1"/>
      <c r="F19" s="1"/>
      <c r="G19" s="1"/>
      <c r="H19" s="21" t="str">
        <f t="shared" si="3"/>
        <v/>
      </c>
      <c r="I19" s="21" t="str">
        <f t="shared" si="4"/>
        <v/>
      </c>
      <c r="J19" s="21" t="str">
        <f t="shared" si="5"/>
        <v/>
      </c>
      <c r="K19" s="22" t="str">
        <f>IF(Identificação!$B$7="Contagem Indicativa",IF(C19=ALI,Parâmetros!$E$40,IF(C19=AIE,Parâmetros!$E$41,"")),IF(Identificação!$B$7="Contagem Estimada",IF(C19=ALI,Parâmetros!$C$40,IF(C19=AIE,Parâmetros!$C$41,"")),IF(C19=ALI,IF(H19="X",Parâmetros!$B$40,IF(I19="X",Parâmetros!$C$40,IF(J19="X",Parâmetros!$D$40,""))),IF(H19="X",Parâmetros!$B$41,IF(I19="X",Parâmetros!$C$41,IF(J19="X",Parâmetros!$D$41,""))))))</f>
        <v/>
      </c>
      <c r="L19" s="22" t="str">
        <f>IF(B19="I",K19*Resumo!$C$21, IF(B19="A",K19*Resumo!$C$22, IF(B19="E",K19*Resumo!$C$23,"")))</f>
        <v/>
      </c>
      <c r="M19" s="115"/>
      <c r="N19" s="8"/>
      <c r="Q19" s="20">
        <f t="shared" si="0"/>
        <v>0</v>
      </c>
      <c r="R19" s="20">
        <f t="shared" si="1"/>
        <v>0</v>
      </c>
      <c r="S19" s="20">
        <f t="shared" si="2"/>
        <v>0</v>
      </c>
    </row>
    <row r="20" spans="1:19" ht="15" customHeight="1" x14ac:dyDescent="0.2">
      <c r="A20" s="1"/>
      <c r="B20" s="109"/>
      <c r="C20" s="69"/>
      <c r="D20" s="1"/>
      <c r="E20" s="1"/>
      <c r="F20" s="1"/>
      <c r="G20" s="1"/>
      <c r="H20" s="21" t="str">
        <f t="shared" si="3"/>
        <v/>
      </c>
      <c r="I20" s="21" t="str">
        <f t="shared" si="4"/>
        <v/>
      </c>
      <c r="J20" s="21" t="str">
        <f t="shared" si="5"/>
        <v/>
      </c>
      <c r="K20" s="22" t="str">
        <f>IF(Identificação!$B$7="Contagem Indicativa",IF(C20=ALI,Parâmetros!$E$40,IF(C20=AIE,Parâmetros!$E$41,"")),IF(Identificação!$B$7="Contagem Estimada",IF(C20=ALI,Parâmetros!$C$40,IF(C20=AIE,Parâmetros!$C$41,"")),IF(C20=ALI,IF(H20="X",Parâmetros!$B$40,IF(I20="X",Parâmetros!$C$40,IF(J20="X",Parâmetros!$D$40,""))),IF(H20="X",Parâmetros!$B$41,IF(I20="X",Parâmetros!$C$41,IF(J20="X",Parâmetros!$D$41,""))))))</f>
        <v/>
      </c>
      <c r="L20" s="22" t="str">
        <f>IF(B20="I",K20*Resumo!$C$21, IF(B20="A",K20*Resumo!$C$22, IF(B20="E",K20*Resumo!$C$23,"")))</f>
        <v/>
      </c>
      <c r="M20" s="115"/>
      <c r="N20" s="8"/>
      <c r="Q20" s="20">
        <f t="shared" si="0"/>
        <v>0</v>
      </c>
      <c r="R20" s="20">
        <f t="shared" si="1"/>
        <v>0</v>
      </c>
      <c r="S20" s="20">
        <f t="shared" si="2"/>
        <v>0</v>
      </c>
    </row>
    <row r="21" spans="1:19" ht="15" customHeight="1" x14ac:dyDescent="0.2">
      <c r="A21" s="1"/>
      <c r="B21" s="109"/>
      <c r="C21" s="69"/>
      <c r="D21" s="1"/>
      <c r="E21" s="1"/>
      <c r="F21" s="1"/>
      <c r="G21" s="1"/>
      <c r="H21" s="21" t="str">
        <f t="shared" si="3"/>
        <v/>
      </c>
      <c r="I21" s="21" t="str">
        <f t="shared" si="4"/>
        <v/>
      </c>
      <c r="J21" s="21" t="str">
        <f t="shared" si="5"/>
        <v/>
      </c>
      <c r="K21" s="22" t="str">
        <f>IF(Identificação!$B$7="Contagem Indicativa",IF(C21=ALI,Parâmetros!$E$40,IF(C21=AIE,Parâmetros!$E$41,"")),IF(Identificação!$B$7="Contagem Estimada",IF(C21=ALI,Parâmetros!$C$40,IF(C21=AIE,Parâmetros!$C$41,"")),IF(C21=ALI,IF(H21="X",Parâmetros!$B$40,IF(I21="X",Parâmetros!$C$40,IF(J21="X",Parâmetros!$D$40,""))),IF(H21="X",Parâmetros!$B$41,IF(I21="X",Parâmetros!$C$41,IF(J21="X",Parâmetros!$D$41,""))))))</f>
        <v/>
      </c>
      <c r="L21" s="22" t="str">
        <f>IF(B21="I",K21*Resumo!$C$21, IF(B21="A",K21*Resumo!$C$22, IF(B21="E",K21*Resumo!$C$23,"")))</f>
        <v/>
      </c>
      <c r="M21" s="115"/>
      <c r="N21" s="8"/>
      <c r="Q21" s="20">
        <f t="shared" si="0"/>
        <v>0</v>
      </c>
      <c r="R21" s="20">
        <f t="shared" si="1"/>
        <v>0</v>
      </c>
      <c r="S21" s="20">
        <f t="shared" si="2"/>
        <v>0</v>
      </c>
    </row>
    <row r="22" spans="1:19" ht="15" customHeight="1" x14ac:dyDescent="0.2">
      <c r="A22" s="1"/>
      <c r="B22" s="109"/>
      <c r="C22" s="69"/>
      <c r="D22" s="1"/>
      <c r="E22" s="1"/>
      <c r="F22" s="1"/>
      <c r="G22" s="1"/>
      <c r="H22" s="21" t="str">
        <f t="shared" si="3"/>
        <v/>
      </c>
      <c r="I22" s="21" t="str">
        <f t="shared" si="4"/>
        <v/>
      </c>
      <c r="J22" s="21" t="str">
        <f t="shared" si="5"/>
        <v/>
      </c>
      <c r="K22" s="22" t="str">
        <f>IF(Identificação!$B$7="Contagem Indicativa",IF(C22=ALI,Parâmetros!$E$40,IF(C22=AIE,Parâmetros!$E$41,"")),IF(Identificação!$B$7="Contagem Estimada",IF(C22=ALI,Parâmetros!$C$40,IF(C22=AIE,Parâmetros!$C$41,"")),IF(C22=ALI,IF(H22="X",Parâmetros!$B$40,IF(I22="X",Parâmetros!$C$40,IF(J22="X",Parâmetros!$D$40,""))),IF(H22="X",Parâmetros!$B$41,IF(I22="X",Parâmetros!$C$41,IF(J22="X",Parâmetros!$D$41,""))))))</f>
        <v/>
      </c>
      <c r="L22" s="22" t="str">
        <f>IF(B22="I",K22*Resumo!$C$21, IF(B22="A",K22*Resumo!$C$22, IF(B22="E",K22*Resumo!$C$23,"")))</f>
        <v/>
      </c>
      <c r="M22" s="115"/>
      <c r="N22" s="8"/>
      <c r="Q22" s="20">
        <f t="shared" si="0"/>
        <v>0</v>
      </c>
      <c r="R22" s="20">
        <f t="shared" si="1"/>
        <v>0</v>
      </c>
      <c r="S22" s="20">
        <f t="shared" si="2"/>
        <v>0</v>
      </c>
    </row>
    <row r="23" spans="1:19" ht="15" customHeight="1" x14ac:dyDescent="0.2">
      <c r="A23" s="1"/>
      <c r="B23" s="109"/>
      <c r="C23" s="69"/>
      <c r="D23" s="1"/>
      <c r="E23" s="1"/>
      <c r="F23" s="1"/>
      <c r="G23" s="1"/>
      <c r="H23" s="21" t="str">
        <f t="shared" si="3"/>
        <v/>
      </c>
      <c r="I23" s="21" t="str">
        <f t="shared" si="4"/>
        <v/>
      </c>
      <c r="J23" s="21" t="str">
        <f t="shared" si="5"/>
        <v/>
      </c>
      <c r="K23" s="22" t="str">
        <f>IF(Identificação!$B$7="Contagem Indicativa",IF(C23=ALI,Parâmetros!$E$40,IF(C23=AIE,Parâmetros!$E$41,"")),IF(Identificação!$B$7="Contagem Estimada",IF(C23=ALI,Parâmetros!$C$40,IF(C23=AIE,Parâmetros!$C$41,"")),IF(C23=ALI,IF(H23="X",Parâmetros!$B$40,IF(I23="X",Parâmetros!$C$40,IF(J23="X",Parâmetros!$D$40,""))),IF(H23="X",Parâmetros!$B$41,IF(I23="X",Parâmetros!$C$41,IF(J23="X",Parâmetros!$D$41,""))))))</f>
        <v/>
      </c>
      <c r="L23" s="22" t="str">
        <f>IF(B23="I",K23*Resumo!$C$21, IF(B23="A",K23*Resumo!$C$22, IF(B23="E",K23*Resumo!$C$23,"")))</f>
        <v/>
      </c>
      <c r="M23" s="115"/>
      <c r="Q23" s="20">
        <f t="shared" si="0"/>
        <v>0</v>
      </c>
      <c r="R23" s="20">
        <f t="shared" si="1"/>
        <v>0</v>
      </c>
      <c r="S23" s="20">
        <f t="shared" si="2"/>
        <v>0</v>
      </c>
    </row>
    <row r="24" spans="1:19" ht="15" customHeight="1" x14ac:dyDescent="0.2">
      <c r="A24" s="1"/>
      <c r="B24" s="109"/>
      <c r="C24" s="69"/>
      <c r="D24" s="1"/>
      <c r="E24" s="1"/>
      <c r="F24" s="1"/>
      <c r="G24" s="1"/>
      <c r="H24" s="21" t="str">
        <f t="shared" si="3"/>
        <v/>
      </c>
      <c r="I24" s="21" t="str">
        <f t="shared" si="4"/>
        <v/>
      </c>
      <c r="J24" s="21" t="str">
        <f t="shared" si="5"/>
        <v/>
      </c>
      <c r="K24" s="22" t="str">
        <f>IF(Identificação!$B$7="Contagem Indicativa",IF(C24=ALI,Parâmetros!$E$40,IF(C24=AIE,Parâmetros!$E$41,"")),IF(Identificação!$B$7="Contagem Estimada",IF(C24=ALI,Parâmetros!$C$40,IF(C24=AIE,Parâmetros!$C$41,"")),IF(C24=ALI,IF(H24="X",Parâmetros!$B$40,IF(I24="X",Parâmetros!$C$40,IF(J24="X",Parâmetros!$D$40,""))),IF(H24="X",Parâmetros!$B$41,IF(I24="X",Parâmetros!$C$41,IF(J24="X",Parâmetros!$D$41,""))))))</f>
        <v/>
      </c>
      <c r="L24" s="22" t="str">
        <f>IF(B24="I",K24*Resumo!$C$21, IF(B24="A",K24*Resumo!$C$22, IF(B24="E",K24*Resumo!$C$23,"")))</f>
        <v/>
      </c>
      <c r="M24" s="115"/>
      <c r="Q24" s="20">
        <f t="shared" si="0"/>
        <v>0</v>
      </c>
      <c r="R24" s="20">
        <f t="shared" si="1"/>
        <v>0</v>
      </c>
      <c r="S24" s="20">
        <f t="shared" si="2"/>
        <v>0</v>
      </c>
    </row>
    <row r="25" spans="1:19" ht="15" customHeight="1" x14ac:dyDescent="0.2">
      <c r="A25" s="1"/>
      <c r="B25" s="109"/>
      <c r="C25" s="69"/>
      <c r="D25" s="1"/>
      <c r="E25" s="1"/>
      <c r="F25" s="1"/>
      <c r="G25" s="1"/>
      <c r="H25" s="21" t="str">
        <f t="shared" si="3"/>
        <v/>
      </c>
      <c r="I25" s="21" t="str">
        <f t="shared" si="4"/>
        <v/>
      </c>
      <c r="J25" s="21" t="str">
        <f t="shared" si="5"/>
        <v/>
      </c>
      <c r="K25" s="22" t="str">
        <f>IF(Identificação!$B$7="Contagem Indicativa",IF(C25=ALI,Parâmetros!$E$40,IF(C25=AIE,Parâmetros!$E$41,"")),IF(Identificação!$B$7="Contagem Estimada",IF(C25=ALI,Parâmetros!$C$40,IF(C25=AIE,Parâmetros!$C$41,"")),IF(C25=ALI,IF(H25="X",Parâmetros!$B$40,IF(I25="X",Parâmetros!$C$40,IF(J25="X",Parâmetros!$D$40,""))),IF(H25="X",Parâmetros!$B$41,IF(I25="X",Parâmetros!$C$41,IF(J25="X",Parâmetros!$D$41,""))))))</f>
        <v/>
      </c>
      <c r="L25" s="22" t="str">
        <f>IF(B25="I",K25*Resumo!$C$21, IF(B25="A",K25*Resumo!$C$22, IF(B25="E",K25*Resumo!$C$23,"")))</f>
        <v/>
      </c>
      <c r="M25" s="115"/>
      <c r="Q25" s="20">
        <f t="shared" si="0"/>
        <v>0</v>
      </c>
      <c r="R25" s="20">
        <f t="shared" si="1"/>
        <v>0</v>
      </c>
      <c r="S25" s="20">
        <f t="shared" si="2"/>
        <v>0</v>
      </c>
    </row>
    <row r="26" spans="1:19" ht="15" customHeight="1" x14ac:dyDescent="0.2">
      <c r="A26" s="1"/>
      <c r="B26" s="109"/>
      <c r="C26" s="69"/>
      <c r="D26" s="1"/>
      <c r="E26" s="1"/>
      <c r="F26" s="1"/>
      <c r="G26" s="1"/>
      <c r="H26" s="21" t="str">
        <f t="shared" si="3"/>
        <v/>
      </c>
      <c r="I26" s="21" t="str">
        <f t="shared" si="4"/>
        <v/>
      </c>
      <c r="J26" s="21" t="str">
        <f t="shared" si="5"/>
        <v/>
      </c>
      <c r="K26" s="22" t="str">
        <f>IF(Identificação!$B$7="Contagem Indicativa",IF(C26=ALI,Parâmetros!$E$40,IF(C26=AIE,Parâmetros!$E$41,"")),IF(Identificação!$B$7="Contagem Estimada",IF(C26=ALI,Parâmetros!$C$40,IF(C26=AIE,Parâmetros!$C$41,"")),IF(C26=ALI,IF(H26="X",Parâmetros!$B$40,IF(I26="X",Parâmetros!$C$40,IF(J26="X",Parâmetros!$D$40,""))),IF(H26="X",Parâmetros!$B$41,IF(I26="X",Parâmetros!$C$41,IF(J26="X",Parâmetros!$D$41,""))))))</f>
        <v/>
      </c>
      <c r="L26" s="22" t="str">
        <f>IF(B26="I",K26*Resumo!$C$21, IF(B26="A",K26*Resumo!$C$22, IF(B26="E",K26*Resumo!$C$23,"")))</f>
        <v/>
      </c>
      <c r="M26" s="115"/>
      <c r="Q26" s="20">
        <f t="shared" si="0"/>
        <v>0</v>
      </c>
      <c r="R26" s="20">
        <f t="shared" si="1"/>
        <v>0</v>
      </c>
      <c r="S26" s="20">
        <f t="shared" si="2"/>
        <v>0</v>
      </c>
    </row>
    <row r="27" spans="1:19" ht="15" customHeight="1" x14ac:dyDescent="0.2">
      <c r="A27" s="1"/>
      <c r="B27" s="109"/>
      <c r="C27" s="69"/>
      <c r="D27" s="1"/>
      <c r="E27" s="1"/>
      <c r="F27" s="1"/>
      <c r="G27" s="1"/>
      <c r="H27" s="21" t="str">
        <f t="shared" si="3"/>
        <v/>
      </c>
      <c r="I27" s="21" t="str">
        <f t="shared" si="4"/>
        <v/>
      </c>
      <c r="J27" s="21" t="str">
        <f t="shared" si="5"/>
        <v/>
      </c>
      <c r="K27" s="22" t="str">
        <f>IF(Identificação!$B$7="Contagem Indicativa",IF(C27=ALI,Parâmetros!$E$40,IF(C27=AIE,Parâmetros!$E$41,"")),IF(Identificação!$B$7="Contagem Estimada",IF(C27=ALI,Parâmetros!$C$40,IF(C27=AIE,Parâmetros!$C$41,"")),IF(C27=ALI,IF(H27="X",Parâmetros!$B$40,IF(I27="X",Parâmetros!$C$40,IF(J27="X",Parâmetros!$D$40,""))),IF(H27="X",Parâmetros!$B$41,IF(I27="X",Parâmetros!$C$41,IF(J27="X",Parâmetros!$D$41,""))))))</f>
        <v/>
      </c>
      <c r="L27" s="22" t="str">
        <f>IF(B27="I",K27*Resumo!$C$21, IF(B27="A",K27*Resumo!$C$22, IF(B27="E",K27*Resumo!$C$23,"")))</f>
        <v/>
      </c>
      <c r="M27" s="115"/>
      <c r="P27" s="8"/>
      <c r="Q27" s="20">
        <f t="shared" si="0"/>
        <v>0</v>
      </c>
      <c r="R27" s="20">
        <f t="shared" si="1"/>
        <v>0</v>
      </c>
      <c r="S27" s="20">
        <f t="shared" si="2"/>
        <v>0</v>
      </c>
    </row>
    <row r="28" spans="1:19" ht="15" customHeight="1" x14ac:dyDescent="0.2">
      <c r="A28" s="1"/>
      <c r="B28" s="109"/>
      <c r="C28" s="69"/>
      <c r="D28" s="1"/>
      <c r="E28" s="1"/>
      <c r="F28" s="1"/>
      <c r="G28" s="1"/>
      <c r="H28" s="21" t="str">
        <f t="shared" si="3"/>
        <v/>
      </c>
      <c r="I28" s="21" t="str">
        <f t="shared" si="4"/>
        <v/>
      </c>
      <c r="J28" s="21" t="str">
        <f t="shared" si="5"/>
        <v/>
      </c>
      <c r="K28" s="22" t="str">
        <f>IF(Identificação!$B$7="Contagem Indicativa",IF(C28=ALI,Parâmetros!$E$40,IF(C28=AIE,Parâmetros!$E$41,"")),IF(Identificação!$B$7="Contagem Estimada",IF(C28=ALI,Parâmetros!$C$40,IF(C28=AIE,Parâmetros!$C$41,"")),IF(C28=ALI,IF(H28="X",Parâmetros!$B$40,IF(I28="X",Parâmetros!$C$40,IF(J28="X",Parâmetros!$D$40,""))),IF(H28="X",Parâmetros!$B$41,IF(I28="X",Parâmetros!$C$41,IF(J28="X",Parâmetros!$D$41,""))))))</f>
        <v/>
      </c>
      <c r="L28" s="22" t="str">
        <f>IF(B28="I",K28*Resumo!$C$21, IF(B28="A",K28*Resumo!$C$22, IF(B28="E",K28*Resumo!$C$23,"")))</f>
        <v/>
      </c>
      <c r="M28" s="115"/>
      <c r="P28" s="8"/>
      <c r="Q28" s="20">
        <f t="shared" si="0"/>
        <v>0</v>
      </c>
      <c r="R28" s="20">
        <f t="shared" si="1"/>
        <v>0</v>
      </c>
      <c r="S28" s="20">
        <f t="shared" si="2"/>
        <v>0</v>
      </c>
    </row>
    <row r="29" spans="1:19" ht="15" customHeight="1" x14ac:dyDescent="0.2">
      <c r="A29" s="1"/>
      <c r="B29" s="109"/>
      <c r="C29" s="69"/>
      <c r="D29" s="1"/>
      <c r="E29" s="1"/>
      <c r="F29" s="1"/>
      <c r="G29" s="1"/>
      <c r="H29" s="21" t="str">
        <f t="shared" si="3"/>
        <v/>
      </c>
      <c r="I29" s="21" t="str">
        <f t="shared" si="4"/>
        <v/>
      </c>
      <c r="J29" s="21" t="str">
        <f t="shared" si="5"/>
        <v/>
      </c>
      <c r="K29" s="22" t="str">
        <f>IF(Identificação!$B$7="Contagem Indicativa",IF(C29=ALI,Parâmetros!$E$40,IF(C29=AIE,Parâmetros!$E$41,"")),IF(Identificação!$B$7="Contagem Estimada",IF(C29=ALI,Parâmetros!$C$40,IF(C29=AIE,Parâmetros!$C$41,"")),IF(C29=ALI,IF(H29="X",Parâmetros!$B$40,IF(I29="X",Parâmetros!$C$40,IF(J29="X",Parâmetros!$D$40,""))),IF(H29="X",Parâmetros!$B$41,IF(I29="X",Parâmetros!$C$41,IF(J29="X",Parâmetros!$D$41,""))))))</f>
        <v/>
      </c>
      <c r="L29" s="22" t="str">
        <f>IF(B29="I",K29*Resumo!$C$21, IF(B29="A",K29*Resumo!$C$22, IF(B29="E",K29*Resumo!$C$23,"")))</f>
        <v/>
      </c>
      <c r="M29" s="115"/>
      <c r="P29" s="8"/>
      <c r="Q29" s="20">
        <f t="shared" si="0"/>
        <v>0</v>
      </c>
      <c r="R29" s="20">
        <f t="shared" si="1"/>
        <v>0</v>
      </c>
      <c r="S29" s="20">
        <f t="shared" si="2"/>
        <v>0</v>
      </c>
    </row>
    <row r="30" spans="1:19" ht="15" customHeight="1" x14ac:dyDescent="0.2">
      <c r="A30" s="1"/>
      <c r="B30" s="109"/>
      <c r="C30" s="69"/>
      <c r="D30" s="1"/>
      <c r="E30" s="1"/>
      <c r="F30" s="1"/>
      <c r="G30" s="1"/>
      <c r="H30" s="21" t="str">
        <f t="shared" si="3"/>
        <v/>
      </c>
      <c r="I30" s="21" t="str">
        <f t="shared" si="4"/>
        <v/>
      </c>
      <c r="J30" s="21" t="str">
        <f t="shared" si="5"/>
        <v/>
      </c>
      <c r="K30" s="22" t="str">
        <f>IF(Identificação!$B$7="Contagem Indicativa",IF(C30=ALI,Parâmetros!$E$40,IF(C30=AIE,Parâmetros!$E$41,"")),IF(Identificação!$B$7="Contagem Estimada",IF(C30=ALI,Parâmetros!$C$40,IF(C30=AIE,Parâmetros!$C$41,"")),IF(C30=ALI,IF(H30="X",Parâmetros!$B$40,IF(I30="X",Parâmetros!$C$40,IF(J30="X",Parâmetros!$D$40,""))),IF(H30="X",Parâmetros!$B$41,IF(I30="X",Parâmetros!$C$41,IF(J30="X",Parâmetros!$D$41,""))))))</f>
        <v/>
      </c>
      <c r="L30" s="22" t="str">
        <f>IF(B30="I",K30*Resumo!$C$21, IF(B30="A",K30*Resumo!$C$22, IF(B30="E",K30*Resumo!$C$23,"")))</f>
        <v/>
      </c>
      <c r="M30" s="115"/>
      <c r="P30" s="8"/>
      <c r="Q30" s="20">
        <f t="shared" si="0"/>
        <v>0</v>
      </c>
      <c r="R30" s="20">
        <f t="shared" si="1"/>
        <v>0</v>
      </c>
      <c r="S30" s="20">
        <f t="shared" si="2"/>
        <v>0</v>
      </c>
    </row>
    <row r="31" spans="1:19" ht="15" customHeight="1" x14ac:dyDescent="0.2">
      <c r="A31" s="1"/>
      <c r="B31" s="109"/>
      <c r="C31" s="69"/>
      <c r="D31" s="1"/>
      <c r="E31" s="1"/>
      <c r="F31" s="1"/>
      <c r="G31" s="1"/>
      <c r="H31" s="21" t="str">
        <f t="shared" si="3"/>
        <v/>
      </c>
      <c r="I31" s="21" t="str">
        <f t="shared" si="4"/>
        <v/>
      </c>
      <c r="J31" s="21" t="str">
        <f t="shared" si="5"/>
        <v/>
      </c>
      <c r="K31" s="22" t="str">
        <f>IF(Identificação!$B$7="Contagem Indicativa",IF(C31=ALI,Parâmetros!$E$40,IF(C31=AIE,Parâmetros!$E$41,"")),IF(Identificação!$B$7="Contagem Estimada",IF(C31=ALI,Parâmetros!$C$40,IF(C31=AIE,Parâmetros!$C$41,"")),IF(C31=ALI,IF(H31="X",Parâmetros!$B$40,IF(I31="X",Parâmetros!$C$40,IF(J31="X",Parâmetros!$D$40,""))),IF(H31="X",Parâmetros!$B$41,IF(I31="X",Parâmetros!$C$41,IF(J31="X",Parâmetros!$D$41,""))))))</f>
        <v/>
      </c>
      <c r="L31" s="22" t="str">
        <f>IF(B31="I",K31*Resumo!$C$21, IF(B31="A",K31*Resumo!$C$22, IF(B31="E",K31*Resumo!$C$23,"")))</f>
        <v/>
      </c>
      <c r="M31" s="115"/>
      <c r="P31" s="8"/>
      <c r="Q31" s="20">
        <f t="shared" si="0"/>
        <v>0</v>
      </c>
      <c r="R31" s="20">
        <f t="shared" si="1"/>
        <v>0</v>
      </c>
      <c r="S31" s="20">
        <f t="shared" si="2"/>
        <v>0</v>
      </c>
    </row>
    <row r="32" spans="1:19" ht="15" customHeight="1" x14ac:dyDescent="0.2">
      <c r="A32" s="1"/>
      <c r="B32" s="109"/>
      <c r="C32" s="69"/>
      <c r="D32" s="1"/>
      <c r="E32" s="1"/>
      <c r="F32" s="1"/>
      <c r="G32" s="1"/>
      <c r="H32" s="21" t="str">
        <f t="shared" si="3"/>
        <v/>
      </c>
      <c r="I32" s="21" t="str">
        <f t="shared" si="4"/>
        <v/>
      </c>
      <c r="J32" s="21" t="str">
        <f t="shared" si="5"/>
        <v/>
      </c>
      <c r="K32" s="22" t="str">
        <f>IF(Identificação!$B$7="Contagem Indicativa",IF(C32=ALI,Parâmetros!$E$40,IF(C32=AIE,Parâmetros!$E$41,"")),IF(Identificação!$B$7="Contagem Estimada",IF(C32=ALI,Parâmetros!$C$40,IF(C32=AIE,Parâmetros!$C$41,"")),IF(C32=ALI,IF(H32="X",Parâmetros!$B$40,IF(I32="X",Parâmetros!$C$40,IF(J32="X",Parâmetros!$D$40,""))),IF(H32="X",Parâmetros!$B$41,IF(I32="X",Parâmetros!$C$41,IF(J32="X",Parâmetros!$D$41,""))))))</f>
        <v/>
      </c>
      <c r="L32" s="22" t="str">
        <f>IF(B32="I",K32*Resumo!$C$21, IF(B32="A",K32*Resumo!$C$22, IF(B32="E",K32*Resumo!$C$23,"")))</f>
        <v/>
      </c>
      <c r="M32" s="115"/>
      <c r="P32" s="8"/>
      <c r="Q32" s="20">
        <f t="shared" si="0"/>
        <v>0</v>
      </c>
      <c r="R32" s="20">
        <f t="shared" si="1"/>
        <v>0</v>
      </c>
      <c r="S32" s="20">
        <f t="shared" si="2"/>
        <v>0</v>
      </c>
    </row>
    <row r="33" spans="1:19" ht="15" customHeight="1" x14ac:dyDescent="0.2">
      <c r="A33" s="1"/>
      <c r="B33" s="109"/>
      <c r="C33" s="69"/>
      <c r="D33" s="1"/>
      <c r="E33" s="1"/>
      <c r="F33" s="1"/>
      <c r="G33" s="1"/>
      <c r="H33" s="21" t="str">
        <f t="shared" si="3"/>
        <v/>
      </c>
      <c r="I33" s="21" t="str">
        <f t="shared" si="4"/>
        <v/>
      </c>
      <c r="J33" s="21" t="str">
        <f t="shared" si="5"/>
        <v/>
      </c>
      <c r="K33" s="22" t="str">
        <f>IF(Identificação!$B$7="Contagem Indicativa",IF(C33=ALI,Parâmetros!$E$40,IF(C33=AIE,Parâmetros!$E$41,"")),IF(Identificação!$B$7="Contagem Estimada",IF(C33=ALI,Parâmetros!$C$40,IF(C33=AIE,Parâmetros!$C$41,"")),IF(C33=ALI,IF(H33="X",Parâmetros!$B$40,IF(I33="X",Parâmetros!$C$40,IF(J33="X",Parâmetros!$D$40,""))),IF(H33="X",Parâmetros!$B$41,IF(I33="X",Parâmetros!$C$41,IF(J33="X",Parâmetros!$D$41,""))))))</f>
        <v/>
      </c>
      <c r="L33" s="22" t="str">
        <f>IF(B33="I",K33*Resumo!$C$21, IF(B33="A",K33*Resumo!$C$22, IF(B33="E",K33*Resumo!$C$23,"")))</f>
        <v/>
      </c>
      <c r="M33" s="115"/>
      <c r="P33" s="8"/>
      <c r="Q33" s="20">
        <f t="shared" si="0"/>
        <v>0</v>
      </c>
      <c r="R33" s="20">
        <f t="shared" si="1"/>
        <v>0</v>
      </c>
      <c r="S33" s="20">
        <f t="shared" si="2"/>
        <v>0</v>
      </c>
    </row>
    <row r="34" spans="1:19" ht="15" customHeight="1" x14ac:dyDescent="0.2">
      <c r="A34" s="1"/>
      <c r="B34" s="109"/>
      <c r="C34" s="69"/>
      <c r="D34" s="1"/>
      <c r="E34" s="1"/>
      <c r="F34" s="1"/>
      <c r="G34" s="1"/>
      <c r="H34" s="21" t="str">
        <f t="shared" si="3"/>
        <v/>
      </c>
      <c r="I34" s="21" t="str">
        <f t="shared" si="4"/>
        <v/>
      </c>
      <c r="J34" s="21" t="str">
        <f t="shared" si="5"/>
        <v/>
      </c>
      <c r="K34" s="22" t="str">
        <f>IF(Identificação!$B$7="Contagem Indicativa",IF(C34=ALI,Parâmetros!$E$40,IF(C34=AIE,Parâmetros!$E$41,"")),IF(Identificação!$B$7="Contagem Estimada",IF(C34=ALI,Parâmetros!$C$40,IF(C34=AIE,Parâmetros!$C$41,"")),IF(C34=ALI,IF(H34="X",Parâmetros!$B$40,IF(I34="X",Parâmetros!$C$40,IF(J34="X",Parâmetros!$D$40,""))),IF(H34="X",Parâmetros!$B$41,IF(I34="X",Parâmetros!$C$41,IF(J34="X",Parâmetros!$D$41,""))))))</f>
        <v/>
      </c>
      <c r="L34" s="22" t="str">
        <f>IF(B34="I",K34*Resumo!$C$21, IF(B34="A",K34*Resumo!$C$22, IF(B34="E",K34*Resumo!$C$23,"")))</f>
        <v/>
      </c>
      <c r="M34" s="115"/>
      <c r="P34" s="8"/>
      <c r="Q34" s="20">
        <f t="shared" si="0"/>
        <v>0</v>
      </c>
      <c r="R34" s="20">
        <f t="shared" si="1"/>
        <v>0</v>
      </c>
      <c r="S34" s="20">
        <f t="shared" si="2"/>
        <v>0</v>
      </c>
    </row>
    <row r="35" spans="1:19" ht="15" customHeight="1" x14ac:dyDescent="0.2">
      <c r="A35" s="1"/>
      <c r="B35" s="109"/>
      <c r="C35" s="69"/>
      <c r="D35" s="1"/>
      <c r="E35" s="1"/>
      <c r="F35" s="1"/>
      <c r="G35" s="1"/>
      <c r="H35" s="21" t="str">
        <f t="shared" si="3"/>
        <v/>
      </c>
      <c r="I35" s="21" t="str">
        <f t="shared" si="4"/>
        <v/>
      </c>
      <c r="J35" s="21" t="str">
        <f t="shared" si="5"/>
        <v/>
      </c>
      <c r="K35" s="22" t="str">
        <f>IF(Identificação!$B$7="Contagem Indicativa",IF(C35=ALI,Parâmetros!$E$40,IF(C35=AIE,Parâmetros!$E$41,"")),IF(Identificação!$B$7="Contagem Estimada",IF(C35=ALI,Parâmetros!$C$40,IF(C35=AIE,Parâmetros!$C$41,"")),IF(C35=ALI,IF(H35="X",Parâmetros!$B$40,IF(I35="X",Parâmetros!$C$40,IF(J35="X",Parâmetros!$D$40,""))),IF(H35="X",Parâmetros!$B$41,IF(I35="X",Parâmetros!$C$41,IF(J35="X",Parâmetros!$D$41,""))))))</f>
        <v/>
      </c>
      <c r="L35" s="22" t="str">
        <f>IF(B35="I",K35*Resumo!$C$21, IF(B35="A",K35*Resumo!$C$22, IF(B35="E",K35*Resumo!$C$23,"")))</f>
        <v/>
      </c>
      <c r="M35" s="115"/>
      <c r="P35" s="8"/>
      <c r="Q35" s="20">
        <f t="shared" si="0"/>
        <v>0</v>
      </c>
      <c r="R35" s="20">
        <f t="shared" si="1"/>
        <v>0</v>
      </c>
      <c r="S35" s="20">
        <f t="shared" si="2"/>
        <v>0</v>
      </c>
    </row>
    <row r="36" spans="1:19" ht="15" customHeight="1" x14ac:dyDescent="0.2">
      <c r="A36" s="1"/>
      <c r="B36" s="109"/>
      <c r="C36" s="69"/>
      <c r="D36" s="1"/>
      <c r="E36" s="1"/>
      <c r="F36" s="1"/>
      <c r="G36" s="1"/>
      <c r="H36" s="21" t="str">
        <f t="shared" si="3"/>
        <v/>
      </c>
      <c r="I36" s="21" t="str">
        <f t="shared" si="4"/>
        <v/>
      </c>
      <c r="J36" s="21" t="str">
        <f t="shared" si="5"/>
        <v/>
      </c>
      <c r="K36" s="22" t="str">
        <f>IF(Identificação!$B$7="Contagem Indicativa",IF(C36=ALI,Parâmetros!$E$40,IF(C36=AIE,Parâmetros!$E$41,"")),IF(Identificação!$B$7="Contagem Estimada",IF(C36=ALI,Parâmetros!$C$40,IF(C36=AIE,Parâmetros!$C$41,"")),IF(C36=ALI,IF(H36="X",Parâmetros!$B$40,IF(I36="X",Parâmetros!$C$40,IF(J36="X",Parâmetros!$D$40,""))),IF(H36="X",Parâmetros!$B$41,IF(I36="X",Parâmetros!$C$41,IF(J36="X",Parâmetros!$D$41,""))))))</f>
        <v/>
      </c>
      <c r="L36" s="22" t="str">
        <f>IF(B36="I",K36*Resumo!$C$21, IF(B36="A",K36*Resumo!$C$22, IF(B36="E",K36*Resumo!$C$23,"")))</f>
        <v/>
      </c>
      <c r="M36" s="115"/>
      <c r="P36" s="8"/>
      <c r="Q36" s="20">
        <f t="shared" si="0"/>
        <v>0</v>
      </c>
      <c r="R36" s="20">
        <f t="shared" si="1"/>
        <v>0</v>
      </c>
      <c r="S36" s="20">
        <f t="shared" si="2"/>
        <v>0</v>
      </c>
    </row>
    <row r="37" spans="1:19" ht="15" customHeight="1" x14ac:dyDescent="0.2">
      <c r="A37" s="1"/>
      <c r="B37" s="109"/>
      <c r="C37" s="69"/>
      <c r="D37" s="1"/>
      <c r="E37" s="1"/>
      <c r="F37" s="1"/>
      <c r="G37" s="1"/>
      <c r="H37" s="21" t="str">
        <f t="shared" si="3"/>
        <v/>
      </c>
      <c r="I37" s="21" t="str">
        <f t="shared" si="4"/>
        <v/>
      </c>
      <c r="J37" s="21" t="str">
        <f t="shared" si="5"/>
        <v/>
      </c>
      <c r="K37" s="22" t="str">
        <f>IF(Identificação!$B$7="Contagem Indicativa",IF(C37=ALI,Parâmetros!$E$40,IF(C37=AIE,Parâmetros!$E$41,"")),IF(Identificação!$B$7="Contagem Estimada",IF(C37=ALI,Parâmetros!$C$40,IF(C37=AIE,Parâmetros!$C$41,"")),IF(C37=ALI,IF(H37="X",Parâmetros!$B$40,IF(I37="X",Parâmetros!$C$40,IF(J37="X",Parâmetros!$D$40,""))),IF(H37="X",Parâmetros!$B$41,IF(I37="X",Parâmetros!$C$41,IF(J37="X",Parâmetros!$D$41,""))))))</f>
        <v/>
      </c>
      <c r="L37" s="22" t="str">
        <f>IF(B37="I",K37*Resumo!$C$21, IF(B37="A",K37*Resumo!$C$22, IF(B37="E",K37*Resumo!$C$23,"")))</f>
        <v/>
      </c>
      <c r="M37" s="115"/>
      <c r="P37" s="8"/>
      <c r="Q37" s="20">
        <f t="shared" si="0"/>
        <v>0</v>
      </c>
      <c r="R37" s="20">
        <f t="shared" si="1"/>
        <v>0</v>
      </c>
      <c r="S37" s="20">
        <f t="shared" si="2"/>
        <v>0</v>
      </c>
    </row>
    <row r="38" spans="1:19" ht="15" customHeight="1" x14ac:dyDescent="0.2">
      <c r="A38" s="1"/>
      <c r="B38" s="109"/>
      <c r="C38" s="69"/>
      <c r="D38" s="1"/>
      <c r="E38" s="1"/>
      <c r="F38" s="1"/>
      <c r="G38" s="1"/>
      <c r="H38" s="21" t="str">
        <f t="shared" si="3"/>
        <v/>
      </c>
      <c r="I38" s="21" t="str">
        <f t="shared" si="4"/>
        <v/>
      </c>
      <c r="J38" s="21" t="str">
        <f t="shared" si="5"/>
        <v/>
      </c>
      <c r="K38" s="22" t="str">
        <f>IF(Identificação!$B$7="Contagem Indicativa",IF(C38=ALI,Parâmetros!$E$40,IF(C38=AIE,Parâmetros!$E$41,"")),IF(Identificação!$B$7="Contagem Estimada",IF(C38=ALI,Parâmetros!$C$40,IF(C38=AIE,Parâmetros!$C$41,"")),IF(C38=ALI,IF(H38="X",Parâmetros!$B$40,IF(I38="X",Parâmetros!$C$40,IF(J38="X",Parâmetros!$D$40,""))),IF(H38="X",Parâmetros!$B$41,IF(I38="X",Parâmetros!$C$41,IF(J38="X",Parâmetros!$D$41,""))))))</f>
        <v/>
      </c>
      <c r="L38" s="22" t="str">
        <f>IF(B38="I",K38*Resumo!$C$21, IF(B38="A",K38*Resumo!$C$22, IF(B38="E",K38*Resumo!$C$23,"")))</f>
        <v/>
      </c>
      <c r="M38" s="115"/>
      <c r="P38" s="8"/>
      <c r="Q38" s="20">
        <f t="shared" si="0"/>
        <v>0</v>
      </c>
      <c r="R38" s="20">
        <f t="shared" si="1"/>
        <v>0</v>
      </c>
      <c r="S38" s="20">
        <f t="shared" si="2"/>
        <v>0</v>
      </c>
    </row>
    <row r="39" spans="1:19" ht="15" customHeight="1" x14ac:dyDescent="0.2">
      <c r="A39" s="1"/>
      <c r="B39" s="109"/>
      <c r="C39" s="69"/>
      <c r="D39" s="1"/>
      <c r="E39" s="1"/>
      <c r="F39" s="1"/>
      <c r="G39" s="1"/>
      <c r="H39" s="21" t="str">
        <f t="shared" si="3"/>
        <v/>
      </c>
      <c r="I39" s="21" t="str">
        <f t="shared" si="4"/>
        <v/>
      </c>
      <c r="J39" s="21" t="str">
        <f t="shared" si="5"/>
        <v/>
      </c>
      <c r="K39" s="22" t="str">
        <f>IF(Identificação!$B$7="Contagem Indicativa",IF(C39=ALI,Parâmetros!$E$40,IF(C39=AIE,Parâmetros!$E$41,"")),IF(Identificação!$B$7="Contagem Estimada",IF(C39=ALI,Parâmetros!$C$40,IF(C39=AIE,Parâmetros!$C$41,"")),IF(C39=ALI,IF(H39="X",Parâmetros!$B$40,IF(I39="X",Parâmetros!$C$40,IF(J39="X",Parâmetros!$D$40,""))),IF(H39="X",Parâmetros!$B$41,IF(I39="X",Parâmetros!$C$41,IF(J39="X",Parâmetros!$D$41,""))))))</f>
        <v/>
      </c>
      <c r="L39" s="22" t="str">
        <f>IF(B39="I",K39*Resumo!$C$21, IF(B39="A",K39*Resumo!$C$22, IF(B39="E",K39*Resumo!$C$23,"")))</f>
        <v/>
      </c>
      <c r="M39" s="115"/>
      <c r="P39" s="8"/>
      <c r="Q39" s="20">
        <f t="shared" si="0"/>
        <v>0</v>
      </c>
      <c r="R39" s="20">
        <f t="shared" si="1"/>
        <v>0</v>
      </c>
      <c r="S39" s="20">
        <f t="shared" si="2"/>
        <v>0</v>
      </c>
    </row>
    <row r="40" spans="1:19" ht="15" customHeight="1" x14ac:dyDescent="0.2">
      <c r="A40" s="1"/>
      <c r="B40" s="109"/>
      <c r="C40" s="69"/>
      <c r="D40" s="1"/>
      <c r="E40" s="1"/>
      <c r="F40" s="1"/>
      <c r="G40" s="1"/>
      <c r="H40" s="21" t="str">
        <f t="shared" si="3"/>
        <v/>
      </c>
      <c r="I40" s="21" t="str">
        <f t="shared" si="4"/>
        <v/>
      </c>
      <c r="J40" s="21" t="str">
        <f t="shared" si="5"/>
        <v/>
      </c>
      <c r="K40" s="22" t="str">
        <f>IF(Identificação!$B$7="Contagem Indicativa",IF(C40=ALI,Parâmetros!$E$40,IF(C40=AIE,Parâmetros!$E$41,"")),IF(Identificação!$B$7="Contagem Estimada",IF(C40=ALI,Parâmetros!$C$40,IF(C40=AIE,Parâmetros!$C$41,"")),IF(C40=ALI,IF(H40="X",Parâmetros!$B$40,IF(I40="X",Parâmetros!$C$40,IF(J40="X",Parâmetros!$D$40,""))),IF(H40="X",Parâmetros!$B$41,IF(I40="X",Parâmetros!$C$41,IF(J40="X",Parâmetros!$D$41,""))))))</f>
        <v/>
      </c>
      <c r="L40" s="22" t="str">
        <f>IF(B40="I",K40*Resumo!$C$21, IF(B40="A",K40*Resumo!$C$22, IF(B40="E",K40*Resumo!$C$23,"")))</f>
        <v/>
      </c>
      <c r="M40" s="115"/>
      <c r="P40" s="8"/>
      <c r="Q40" s="20">
        <f t="shared" si="0"/>
        <v>0</v>
      </c>
      <c r="R40" s="20">
        <f t="shared" si="1"/>
        <v>0</v>
      </c>
      <c r="S40" s="20">
        <f t="shared" si="2"/>
        <v>0</v>
      </c>
    </row>
    <row r="41" spans="1:19" ht="15" customHeight="1" x14ac:dyDescent="0.2">
      <c r="A41" s="1"/>
      <c r="B41" s="109"/>
      <c r="C41" s="69"/>
      <c r="D41" s="1"/>
      <c r="E41" s="1"/>
      <c r="F41" s="1"/>
      <c r="G41" s="1"/>
      <c r="H41" s="21" t="str">
        <f t="shared" si="3"/>
        <v/>
      </c>
      <c r="I41" s="21" t="str">
        <f t="shared" si="4"/>
        <v/>
      </c>
      <c r="J41" s="21" t="str">
        <f t="shared" si="5"/>
        <v/>
      </c>
      <c r="K41" s="22" t="str">
        <f>IF(Identificação!$B$7="Contagem Indicativa",IF(C41=ALI,Parâmetros!$E$40,IF(C41=AIE,Parâmetros!$E$41,"")),IF(Identificação!$B$7="Contagem Estimada",IF(C41=ALI,Parâmetros!$C$40,IF(C41=AIE,Parâmetros!$C$41,"")),IF(C41=ALI,IF(H41="X",Parâmetros!$B$40,IF(I41="X",Parâmetros!$C$40,IF(J41="X",Parâmetros!$D$40,""))),IF(H41="X",Parâmetros!$B$41,IF(I41="X",Parâmetros!$C$41,IF(J41="X",Parâmetros!$D$41,""))))))</f>
        <v/>
      </c>
      <c r="L41" s="22" t="str">
        <f>IF(B41="I",K41*Resumo!$C$21, IF(B41="A",K41*Resumo!$C$22, IF(B41="E",K41*Resumo!$C$23,"")))</f>
        <v/>
      </c>
      <c r="M41" s="115"/>
      <c r="P41" s="8"/>
      <c r="Q41" s="20">
        <f t="shared" si="0"/>
        <v>0</v>
      </c>
      <c r="R41" s="20">
        <f t="shared" si="1"/>
        <v>0</v>
      </c>
      <c r="S41" s="20">
        <f t="shared" si="2"/>
        <v>0</v>
      </c>
    </row>
    <row r="42" spans="1:19" ht="15" customHeight="1" x14ac:dyDescent="0.2">
      <c r="A42" s="1"/>
      <c r="B42" s="109"/>
      <c r="C42" s="69"/>
      <c r="D42" s="1"/>
      <c r="E42" s="1"/>
      <c r="F42" s="1"/>
      <c r="G42" s="1"/>
      <c r="H42" s="21" t="str">
        <f t="shared" si="3"/>
        <v/>
      </c>
      <c r="I42" s="21" t="str">
        <f t="shared" si="4"/>
        <v/>
      </c>
      <c r="J42" s="21" t="str">
        <f t="shared" si="5"/>
        <v/>
      </c>
      <c r="K42" s="22" t="str">
        <f>IF(Identificação!$B$7="Contagem Indicativa",IF(C42=ALI,Parâmetros!$E$40,IF(C42=AIE,Parâmetros!$E$41,"")),IF(Identificação!$B$7="Contagem Estimada",IF(C42=ALI,Parâmetros!$C$40,IF(C42=AIE,Parâmetros!$C$41,"")),IF(C42=ALI,IF(H42="X",Parâmetros!$B$40,IF(I42="X",Parâmetros!$C$40,IF(J42="X",Parâmetros!$D$40,""))),IF(H42="X",Parâmetros!$B$41,IF(I42="X",Parâmetros!$C$41,IF(J42="X",Parâmetros!$D$41,""))))))</f>
        <v/>
      </c>
      <c r="L42" s="22" t="str">
        <f>IF(B42="I",K42*Resumo!$C$21, IF(B42="A",K42*Resumo!$C$22, IF(B42="E",K42*Resumo!$C$23,"")))</f>
        <v/>
      </c>
      <c r="M42" s="115"/>
      <c r="P42" s="8"/>
      <c r="Q42" s="20">
        <f t="shared" si="0"/>
        <v>0</v>
      </c>
      <c r="R42" s="20">
        <f t="shared" si="1"/>
        <v>0</v>
      </c>
      <c r="S42" s="20">
        <f t="shared" si="2"/>
        <v>0</v>
      </c>
    </row>
    <row r="43" spans="1:19" ht="15" customHeight="1" x14ac:dyDescent="0.2">
      <c r="A43" s="1"/>
      <c r="B43" s="109"/>
      <c r="C43" s="69"/>
      <c r="D43" s="1"/>
      <c r="E43" s="1"/>
      <c r="F43" s="1"/>
      <c r="G43" s="1"/>
      <c r="H43" s="21" t="str">
        <f t="shared" si="3"/>
        <v/>
      </c>
      <c r="I43" s="21" t="str">
        <f t="shared" si="4"/>
        <v/>
      </c>
      <c r="J43" s="21" t="str">
        <f t="shared" si="5"/>
        <v/>
      </c>
      <c r="K43" s="22" t="str">
        <f>IF(Identificação!$B$7="Contagem Indicativa",IF(C43=ALI,Parâmetros!$E$40,IF(C43=AIE,Parâmetros!$E$41,"")),IF(Identificação!$B$7="Contagem Estimada",IF(C43=ALI,Parâmetros!$C$40,IF(C43=AIE,Parâmetros!$C$41,"")),IF(C43=ALI,IF(H43="X",Parâmetros!$B$40,IF(I43="X",Parâmetros!$C$40,IF(J43="X",Parâmetros!$D$40,""))),IF(H43="X",Parâmetros!$B$41,IF(I43="X",Parâmetros!$C$41,IF(J43="X",Parâmetros!$D$41,""))))))</f>
        <v/>
      </c>
      <c r="L43" s="22" t="str">
        <f>IF(B43="I",K43*Resumo!$C$21, IF(B43="A",K43*Resumo!$C$22, IF(B43="E",K43*Resumo!$C$23,"")))</f>
        <v/>
      </c>
      <c r="M43" s="115"/>
      <c r="P43" s="8"/>
      <c r="Q43" s="20">
        <f t="shared" si="0"/>
        <v>0</v>
      </c>
      <c r="R43" s="20">
        <f t="shared" si="1"/>
        <v>0</v>
      </c>
      <c r="S43" s="20">
        <f t="shared" si="2"/>
        <v>0</v>
      </c>
    </row>
    <row r="44" spans="1:19" ht="15" customHeight="1" x14ac:dyDescent="0.2">
      <c r="A44" s="1"/>
      <c r="B44" s="109"/>
      <c r="C44" s="69"/>
      <c r="D44" s="1"/>
      <c r="E44" s="1"/>
      <c r="F44" s="1"/>
      <c r="G44" s="1"/>
      <c r="H44" s="21" t="str">
        <f t="shared" si="3"/>
        <v/>
      </c>
      <c r="I44" s="21" t="str">
        <f t="shared" si="4"/>
        <v/>
      </c>
      <c r="J44" s="21" t="str">
        <f t="shared" si="5"/>
        <v/>
      </c>
      <c r="K44" s="22" t="str">
        <f>IF(Identificação!$B$7="Contagem Indicativa",IF(C44=ALI,Parâmetros!$E$40,IF(C44=AIE,Parâmetros!$E$41,"")),IF(Identificação!$B$7="Contagem Estimada",IF(C44=ALI,Parâmetros!$C$40,IF(C44=AIE,Parâmetros!$C$41,"")),IF(C44=ALI,IF(H44="X",Parâmetros!$B$40,IF(I44="X",Parâmetros!$C$40,IF(J44="X",Parâmetros!$D$40,""))),IF(H44="X",Parâmetros!$B$41,IF(I44="X",Parâmetros!$C$41,IF(J44="X",Parâmetros!$D$41,""))))))</f>
        <v/>
      </c>
      <c r="L44" s="22" t="str">
        <f>IF(B44="I",K44*Resumo!$C$21, IF(B44="A",K44*Resumo!$C$22, IF(B44="E",K44*Resumo!$C$23,"")))</f>
        <v/>
      </c>
      <c r="M44" s="115"/>
      <c r="P44" s="8"/>
      <c r="Q44" s="20">
        <f t="shared" si="0"/>
        <v>0</v>
      </c>
      <c r="R44" s="20">
        <f t="shared" si="1"/>
        <v>0</v>
      </c>
      <c r="S44" s="20">
        <f t="shared" si="2"/>
        <v>0</v>
      </c>
    </row>
    <row r="45" spans="1:19" ht="15" customHeight="1" x14ac:dyDescent="0.2">
      <c r="A45" s="1"/>
      <c r="B45" s="109"/>
      <c r="C45" s="69"/>
      <c r="D45" s="1"/>
      <c r="E45" s="1"/>
      <c r="F45" s="1"/>
      <c r="G45" s="1"/>
      <c r="H45" s="21" t="str">
        <f t="shared" si="3"/>
        <v/>
      </c>
      <c r="I45" s="21" t="str">
        <f t="shared" si="4"/>
        <v/>
      </c>
      <c r="J45" s="21" t="str">
        <f t="shared" si="5"/>
        <v/>
      </c>
      <c r="K45" s="22" t="str">
        <f>IF(Identificação!$B$7="Contagem Indicativa",IF(C45=ALI,Parâmetros!$E$40,IF(C45=AIE,Parâmetros!$E$41,"")),IF(Identificação!$B$7="Contagem Estimada",IF(C45=ALI,Parâmetros!$C$40,IF(C45=AIE,Parâmetros!$C$41,"")),IF(C45=ALI,IF(H45="X",Parâmetros!$B$40,IF(I45="X",Parâmetros!$C$40,IF(J45="X",Parâmetros!$D$40,""))),IF(H45="X",Parâmetros!$B$41,IF(I45="X",Parâmetros!$C$41,IF(J45="X",Parâmetros!$D$41,""))))))</f>
        <v/>
      </c>
      <c r="L45" s="22" t="str">
        <f>IF(B45="I",K45*Resumo!$C$21, IF(B45="A",K45*Resumo!$C$22, IF(B45="E",K45*Resumo!$C$23,"")))</f>
        <v/>
      </c>
      <c r="M45" s="115"/>
      <c r="P45" s="8"/>
      <c r="Q45" s="20">
        <f t="shared" si="0"/>
        <v>0</v>
      </c>
      <c r="R45" s="20">
        <f t="shared" si="1"/>
        <v>0</v>
      </c>
      <c r="S45" s="20">
        <f t="shared" si="2"/>
        <v>0</v>
      </c>
    </row>
    <row r="46" spans="1:19" ht="15" customHeight="1" x14ac:dyDescent="0.2">
      <c r="A46" s="1"/>
      <c r="B46" s="109"/>
      <c r="C46" s="69"/>
      <c r="D46" s="1"/>
      <c r="E46" s="1"/>
      <c r="F46" s="1"/>
      <c r="G46" s="1"/>
      <c r="H46" s="21" t="str">
        <f t="shared" si="3"/>
        <v/>
      </c>
      <c r="I46" s="21" t="str">
        <f t="shared" si="4"/>
        <v/>
      </c>
      <c r="J46" s="21" t="str">
        <f t="shared" si="5"/>
        <v/>
      </c>
      <c r="K46" s="22" t="str">
        <f>IF(Identificação!$B$7="Contagem Indicativa",IF(C46=ALI,Parâmetros!$E$40,IF(C46=AIE,Parâmetros!$E$41,"")),IF(Identificação!$B$7="Contagem Estimada",IF(C46=ALI,Parâmetros!$C$40,IF(C46=AIE,Parâmetros!$C$41,"")),IF(C46=ALI,IF(H46="X",Parâmetros!$B$40,IF(I46="X",Parâmetros!$C$40,IF(J46="X",Parâmetros!$D$40,""))),IF(H46="X",Parâmetros!$B$41,IF(I46="X",Parâmetros!$C$41,IF(J46="X",Parâmetros!$D$41,""))))))</f>
        <v/>
      </c>
      <c r="L46" s="22" t="str">
        <f>IF(B46="I",K46*Resumo!$C$21, IF(B46="A",K46*Resumo!$C$22, IF(B46="E",K46*Resumo!$C$23,"")))</f>
        <v/>
      </c>
      <c r="M46" s="115"/>
      <c r="P46" s="8"/>
      <c r="Q46" s="20">
        <f t="shared" si="0"/>
        <v>0</v>
      </c>
      <c r="R46" s="20">
        <f t="shared" si="1"/>
        <v>0</v>
      </c>
      <c r="S46" s="20">
        <f t="shared" si="2"/>
        <v>0</v>
      </c>
    </row>
    <row r="47" spans="1:19" ht="15" customHeight="1" x14ac:dyDescent="0.2">
      <c r="A47" s="1"/>
      <c r="B47" s="109"/>
      <c r="C47" s="69"/>
      <c r="D47" s="1"/>
      <c r="E47" s="1"/>
      <c r="F47" s="1"/>
      <c r="G47" s="1"/>
      <c r="H47" s="21" t="str">
        <f t="shared" si="3"/>
        <v/>
      </c>
      <c r="I47" s="21" t="str">
        <f t="shared" si="4"/>
        <v/>
      </c>
      <c r="J47" s="21" t="str">
        <f t="shared" si="5"/>
        <v/>
      </c>
      <c r="K47" s="22" t="str">
        <f>IF(Identificação!$B$7="Contagem Indicativa",IF(C47=ALI,Parâmetros!$E$40,IF(C47=AIE,Parâmetros!$E$41,"")),IF(Identificação!$B$7="Contagem Estimada",IF(C47=ALI,Parâmetros!$C$40,IF(C47=AIE,Parâmetros!$C$41,"")),IF(C47=ALI,IF(H47="X",Parâmetros!$B$40,IF(I47="X",Parâmetros!$C$40,IF(J47="X",Parâmetros!$D$40,""))),IF(H47="X",Parâmetros!$B$41,IF(I47="X",Parâmetros!$C$41,IF(J47="X",Parâmetros!$D$41,""))))))</f>
        <v/>
      </c>
      <c r="L47" s="22" t="str">
        <f>IF(B47="I",K47*Resumo!$C$21, IF(B47="A",K47*Resumo!$C$22, IF(B47="E",K47*Resumo!$C$23,"")))</f>
        <v/>
      </c>
      <c r="M47" s="115"/>
      <c r="P47" s="8"/>
      <c r="Q47" s="20">
        <f t="shared" si="0"/>
        <v>0</v>
      </c>
      <c r="R47" s="20">
        <f t="shared" si="1"/>
        <v>0</v>
      </c>
      <c r="S47" s="20">
        <f t="shared" si="2"/>
        <v>0</v>
      </c>
    </row>
    <row r="48" spans="1:19" ht="15" customHeight="1" x14ac:dyDescent="0.2">
      <c r="A48" s="1"/>
      <c r="B48" s="109"/>
      <c r="C48" s="69"/>
      <c r="D48" s="1"/>
      <c r="E48" s="1"/>
      <c r="F48" s="1"/>
      <c r="G48" s="1"/>
      <c r="H48" s="21" t="str">
        <f t="shared" si="3"/>
        <v/>
      </c>
      <c r="I48" s="21" t="str">
        <f t="shared" si="4"/>
        <v/>
      </c>
      <c r="J48" s="21" t="str">
        <f t="shared" si="5"/>
        <v/>
      </c>
      <c r="K48" s="22" t="str">
        <f>IF(Identificação!$B$7="Contagem Indicativa",IF(C48=ALI,Parâmetros!$E$40,IF(C48=AIE,Parâmetros!$E$41,"")),IF(Identificação!$B$7="Contagem Estimada",IF(C48=ALI,Parâmetros!$C$40,IF(C48=AIE,Parâmetros!$C$41,"")),IF(C48=ALI,IF(H48="X",Parâmetros!$B$40,IF(I48="X",Parâmetros!$C$40,IF(J48="X",Parâmetros!$D$40,""))),IF(H48="X",Parâmetros!$B$41,IF(I48="X",Parâmetros!$C$41,IF(J48="X",Parâmetros!$D$41,""))))))</f>
        <v/>
      </c>
      <c r="L48" s="22" t="str">
        <f>IF(B48="I",K48*Resumo!$C$21, IF(B48="A",K48*Resumo!$C$22, IF(B48="E",K48*Resumo!$C$23,"")))</f>
        <v/>
      </c>
      <c r="M48" s="115"/>
      <c r="P48" s="8"/>
      <c r="Q48" s="20">
        <f t="shared" si="0"/>
        <v>0</v>
      </c>
      <c r="R48" s="20">
        <f t="shared" si="1"/>
        <v>0</v>
      </c>
      <c r="S48" s="20">
        <f t="shared" si="2"/>
        <v>0</v>
      </c>
    </row>
    <row r="49" spans="1:19" ht="15" customHeight="1" x14ac:dyDescent="0.2">
      <c r="A49" s="1"/>
      <c r="B49" s="109"/>
      <c r="C49" s="69"/>
      <c r="D49" s="1"/>
      <c r="E49" s="1"/>
      <c r="F49" s="1"/>
      <c r="G49" s="1"/>
      <c r="H49" s="21" t="str">
        <f t="shared" si="3"/>
        <v/>
      </c>
      <c r="I49" s="21" t="str">
        <f t="shared" si="4"/>
        <v/>
      </c>
      <c r="J49" s="21" t="str">
        <f t="shared" si="5"/>
        <v/>
      </c>
      <c r="K49" s="22" t="str">
        <f>IF(Identificação!$B$7="Contagem Indicativa",IF(C49=ALI,Parâmetros!$E$40,IF(C49=AIE,Parâmetros!$E$41,"")),IF(Identificação!$B$7="Contagem Estimada",IF(C49=ALI,Parâmetros!$C$40,IF(C49=AIE,Parâmetros!$C$41,"")),IF(C49=ALI,IF(H49="X",Parâmetros!$B$40,IF(I49="X",Parâmetros!$C$40,IF(J49="X",Parâmetros!$D$40,""))),IF(H49="X",Parâmetros!$B$41,IF(I49="X",Parâmetros!$C$41,IF(J49="X",Parâmetros!$D$41,""))))))</f>
        <v/>
      </c>
      <c r="L49" s="22" t="str">
        <f>IF(B49="I",K49*Resumo!$C$21, IF(B49="A",K49*Resumo!$C$22, IF(B49="E",K49*Resumo!$C$23,"")))</f>
        <v/>
      </c>
      <c r="M49" s="115"/>
      <c r="P49" s="8"/>
      <c r="Q49" s="20">
        <f t="shared" si="0"/>
        <v>0</v>
      </c>
      <c r="R49" s="20">
        <f t="shared" si="1"/>
        <v>0</v>
      </c>
      <c r="S49" s="20">
        <f t="shared" si="2"/>
        <v>0</v>
      </c>
    </row>
    <row r="50" spans="1:19" ht="15" customHeight="1" x14ac:dyDescent="0.2">
      <c r="A50" s="1"/>
      <c r="B50" s="109"/>
      <c r="C50" s="69"/>
      <c r="D50" s="1"/>
      <c r="E50" s="1"/>
      <c r="F50" s="1"/>
      <c r="G50" s="1"/>
      <c r="H50" s="21" t="str">
        <f t="shared" si="3"/>
        <v/>
      </c>
      <c r="I50" s="21" t="str">
        <f t="shared" si="4"/>
        <v/>
      </c>
      <c r="J50" s="21" t="str">
        <f t="shared" si="5"/>
        <v/>
      </c>
      <c r="K50" s="22" t="str">
        <f>IF(Identificação!$B$7="Contagem Indicativa",IF(C50=ALI,Parâmetros!$E$40,IF(C50=AIE,Parâmetros!$E$41,"")),IF(Identificação!$B$7="Contagem Estimada",IF(C50=ALI,Parâmetros!$C$40,IF(C50=AIE,Parâmetros!$C$41,"")),IF(C50=ALI,IF(H50="X",Parâmetros!$B$40,IF(I50="X",Parâmetros!$C$40,IF(J50="X",Parâmetros!$D$40,""))),IF(H50="X",Parâmetros!$B$41,IF(I50="X",Parâmetros!$C$41,IF(J50="X",Parâmetros!$D$41,""))))))</f>
        <v/>
      </c>
      <c r="L50" s="22" t="str">
        <f>IF(B50="I",K50*Resumo!$C$21, IF(B50="A",K50*Resumo!$C$22, IF(B50="E",K50*Resumo!$C$23,"")))</f>
        <v/>
      </c>
      <c r="M50" s="115"/>
      <c r="P50" s="8"/>
      <c r="Q50" s="20">
        <f t="shared" si="0"/>
        <v>0</v>
      </c>
      <c r="R50" s="20">
        <f t="shared" si="1"/>
        <v>0</v>
      </c>
      <c r="S50" s="20">
        <f t="shared" si="2"/>
        <v>0</v>
      </c>
    </row>
    <row r="51" spans="1:19" ht="15" customHeight="1" x14ac:dyDescent="0.2">
      <c r="A51" s="1"/>
      <c r="B51" s="109"/>
      <c r="C51" s="69"/>
      <c r="D51" s="1"/>
      <c r="E51" s="1"/>
      <c r="F51" s="1"/>
      <c r="G51" s="1"/>
      <c r="H51" s="21" t="str">
        <f t="shared" si="3"/>
        <v/>
      </c>
      <c r="I51" s="21" t="str">
        <f t="shared" si="4"/>
        <v/>
      </c>
      <c r="J51" s="21" t="str">
        <f t="shared" si="5"/>
        <v/>
      </c>
      <c r="K51" s="22" t="str">
        <f>IF(Identificação!$B$7="Contagem Indicativa",IF(C51=ALI,Parâmetros!$E$40,IF(C51=AIE,Parâmetros!$E$41,"")),IF(Identificação!$B$7="Contagem Estimada",IF(C51=ALI,Parâmetros!$C$40,IF(C51=AIE,Parâmetros!$C$41,"")),IF(C51=ALI,IF(H51="X",Parâmetros!$B$40,IF(I51="X",Parâmetros!$C$40,IF(J51="X",Parâmetros!$D$40,""))),IF(H51="X",Parâmetros!$B$41,IF(I51="X",Parâmetros!$C$41,IF(J51="X",Parâmetros!$D$41,""))))))</f>
        <v/>
      </c>
      <c r="L51" s="22" t="str">
        <f>IF(B51="I",K51*Resumo!$C$21, IF(B51="A",K51*Resumo!$C$22, IF(B51="E",K51*Resumo!$C$23,"")))</f>
        <v/>
      </c>
      <c r="M51" s="115"/>
      <c r="P51" s="8"/>
      <c r="Q51" s="20">
        <f t="shared" si="0"/>
        <v>0</v>
      </c>
      <c r="R51" s="20">
        <f t="shared" si="1"/>
        <v>0</v>
      </c>
      <c r="S51" s="20">
        <f t="shared" si="2"/>
        <v>0</v>
      </c>
    </row>
    <row r="52" spans="1:19" ht="15" customHeight="1" x14ac:dyDescent="0.2">
      <c r="A52" s="1"/>
      <c r="B52" s="109"/>
      <c r="C52" s="69"/>
      <c r="D52" s="1"/>
      <c r="E52" s="1"/>
      <c r="F52" s="1"/>
      <c r="G52" s="1"/>
      <c r="H52" s="21" t="str">
        <f t="shared" si="3"/>
        <v/>
      </c>
      <c r="I52" s="21" t="str">
        <f t="shared" si="4"/>
        <v/>
      </c>
      <c r="J52" s="21" t="str">
        <f t="shared" si="5"/>
        <v/>
      </c>
      <c r="K52" s="22" t="str">
        <f>IF(Identificação!$B$7="Contagem Indicativa",IF(C52=ALI,Parâmetros!$E$40,IF(C52=AIE,Parâmetros!$E$41,"")),IF(Identificação!$B$7="Contagem Estimada",IF(C52=ALI,Parâmetros!$C$40,IF(C52=AIE,Parâmetros!$C$41,"")),IF(C52=ALI,IF(H52="X",Parâmetros!$B$40,IF(I52="X",Parâmetros!$C$40,IF(J52="X",Parâmetros!$D$40,""))),IF(H52="X",Parâmetros!$B$41,IF(I52="X",Parâmetros!$C$41,IF(J52="X",Parâmetros!$D$41,""))))))</f>
        <v/>
      </c>
      <c r="L52" s="22" t="str">
        <f>IF(B52="I",K52*Resumo!$C$21, IF(B52="A",K52*Resumo!$C$22, IF(B52="E",K52*Resumo!$C$23,"")))</f>
        <v/>
      </c>
      <c r="M52" s="115"/>
      <c r="P52" s="8"/>
      <c r="Q52" s="20">
        <f t="shared" si="0"/>
        <v>0</v>
      </c>
      <c r="R52" s="20">
        <f t="shared" si="1"/>
        <v>0</v>
      </c>
      <c r="S52" s="20">
        <f t="shared" si="2"/>
        <v>0</v>
      </c>
    </row>
    <row r="53" spans="1:19" ht="15" customHeight="1" x14ac:dyDescent="0.2">
      <c r="A53" s="1"/>
      <c r="B53" s="109"/>
      <c r="C53" s="69"/>
      <c r="D53" s="1"/>
      <c r="E53" s="1"/>
      <c r="F53" s="1"/>
      <c r="G53" s="1"/>
      <c r="H53" s="21" t="str">
        <f t="shared" si="3"/>
        <v/>
      </c>
      <c r="I53" s="21" t="str">
        <f t="shared" si="4"/>
        <v/>
      </c>
      <c r="J53" s="21" t="str">
        <f t="shared" si="5"/>
        <v/>
      </c>
      <c r="K53" s="22" t="str">
        <f>IF(Identificação!$B$7="Contagem Indicativa",IF(C53=ALI,Parâmetros!$E$40,IF(C53=AIE,Parâmetros!$E$41,"")),IF(Identificação!$B$7="Contagem Estimada",IF(C53=ALI,Parâmetros!$C$40,IF(C53=AIE,Parâmetros!$C$41,"")),IF(C53=ALI,IF(H53="X",Parâmetros!$B$40,IF(I53="X",Parâmetros!$C$40,IF(J53="X",Parâmetros!$D$40,""))),IF(H53="X",Parâmetros!$B$41,IF(I53="X",Parâmetros!$C$41,IF(J53="X",Parâmetros!$D$41,""))))))</f>
        <v/>
      </c>
      <c r="L53" s="22" t="str">
        <f>IF(B53="I",K53*Resumo!$C$21, IF(B53="A",K53*Resumo!$C$22, IF(B53="E",K53*Resumo!$C$23,"")))</f>
        <v/>
      </c>
      <c r="M53" s="115"/>
      <c r="P53" s="8"/>
      <c r="Q53" s="20">
        <f t="shared" si="0"/>
        <v>0</v>
      </c>
      <c r="R53" s="20">
        <f t="shared" si="1"/>
        <v>0</v>
      </c>
      <c r="S53" s="20">
        <f t="shared" si="2"/>
        <v>0</v>
      </c>
    </row>
    <row r="54" spans="1:19" ht="15" customHeight="1" x14ac:dyDescent="0.2">
      <c r="A54" s="1"/>
      <c r="B54" s="109"/>
      <c r="C54" s="69"/>
      <c r="D54" s="1"/>
      <c r="E54" s="1"/>
      <c r="F54" s="1"/>
      <c r="G54" s="1"/>
      <c r="H54" s="21" t="str">
        <f t="shared" si="3"/>
        <v/>
      </c>
      <c r="I54" s="21" t="str">
        <f t="shared" si="4"/>
        <v/>
      </c>
      <c r="J54" s="21" t="str">
        <f t="shared" si="5"/>
        <v/>
      </c>
      <c r="K54" s="22" t="str">
        <f>IF(Identificação!$B$7="Contagem Indicativa",IF(C54=ALI,Parâmetros!$E$40,IF(C54=AIE,Parâmetros!$E$41,"")),IF(Identificação!$B$7="Contagem Estimada",IF(C54=ALI,Parâmetros!$C$40,IF(C54=AIE,Parâmetros!$C$41,"")),IF(C54=ALI,IF(H54="X",Parâmetros!$B$40,IF(I54="X",Parâmetros!$C$40,IF(J54="X",Parâmetros!$D$40,""))),IF(H54="X",Parâmetros!$B$41,IF(I54="X",Parâmetros!$C$41,IF(J54="X",Parâmetros!$D$41,""))))))</f>
        <v/>
      </c>
      <c r="L54" s="22" t="str">
        <f>IF(B54="I",K54*Resumo!$C$21, IF(B54="A",K54*Resumo!$C$22, IF(B54="E",K54*Resumo!$C$23,"")))</f>
        <v/>
      </c>
      <c r="M54" s="115"/>
      <c r="P54" s="8"/>
      <c r="Q54" s="20">
        <f t="shared" si="0"/>
        <v>0</v>
      </c>
      <c r="R54" s="20">
        <f t="shared" si="1"/>
        <v>0</v>
      </c>
      <c r="S54" s="20">
        <f t="shared" si="2"/>
        <v>0</v>
      </c>
    </row>
    <row r="55" spans="1:19" ht="15" customHeight="1" x14ac:dyDescent="0.2">
      <c r="A55" s="1"/>
      <c r="B55" s="109"/>
      <c r="C55" s="69"/>
      <c r="D55" s="1"/>
      <c r="E55" s="1"/>
      <c r="F55" s="1"/>
      <c r="G55" s="1"/>
      <c r="H55" s="21" t="str">
        <f t="shared" si="3"/>
        <v/>
      </c>
      <c r="I55" s="21" t="str">
        <f t="shared" si="4"/>
        <v/>
      </c>
      <c r="J55" s="21" t="str">
        <f t="shared" si="5"/>
        <v/>
      </c>
      <c r="K55" s="22" t="str">
        <f>IF(Identificação!$B$7="Contagem Indicativa",IF(C55=ALI,Parâmetros!$E$40,IF(C55=AIE,Parâmetros!$E$41,"")),IF(Identificação!$B$7="Contagem Estimada",IF(C55=ALI,Parâmetros!$C$40,IF(C55=AIE,Parâmetros!$C$41,"")),IF(C55=ALI,IF(H55="X",Parâmetros!$B$40,IF(I55="X",Parâmetros!$C$40,IF(J55="X",Parâmetros!$D$40,""))),IF(H55="X",Parâmetros!$B$41,IF(I55="X",Parâmetros!$C$41,IF(J55="X",Parâmetros!$D$41,""))))))</f>
        <v/>
      </c>
      <c r="L55" s="22" t="str">
        <f>IF(B55="I",K55*Resumo!$C$21, IF(B55="A",K55*Resumo!$C$22, IF(B55="E",K55*Resumo!$C$23,"")))</f>
        <v/>
      </c>
      <c r="M55" s="115"/>
      <c r="P55" s="8"/>
      <c r="Q55" s="20">
        <f t="shared" si="0"/>
        <v>0</v>
      </c>
      <c r="R55" s="20">
        <f t="shared" si="1"/>
        <v>0</v>
      </c>
      <c r="S55" s="20">
        <f t="shared" si="2"/>
        <v>0</v>
      </c>
    </row>
    <row r="56" spans="1:19" ht="15" customHeight="1" x14ac:dyDescent="0.2">
      <c r="A56" s="1"/>
      <c r="B56" s="109"/>
      <c r="C56" s="69"/>
      <c r="D56" s="1"/>
      <c r="E56" s="1"/>
      <c r="F56" s="1"/>
      <c r="G56" s="1"/>
      <c r="H56" s="21" t="str">
        <f t="shared" si="3"/>
        <v/>
      </c>
      <c r="I56" s="21" t="str">
        <f t="shared" si="4"/>
        <v/>
      </c>
      <c r="J56" s="21" t="str">
        <f t="shared" si="5"/>
        <v/>
      </c>
      <c r="K56" s="22" t="str">
        <f>IF(Identificação!$B$7="Contagem Indicativa",IF(C56=ALI,Parâmetros!$E$40,IF(C56=AIE,Parâmetros!$E$41,"")),IF(Identificação!$B$7="Contagem Estimada",IF(C56=ALI,Parâmetros!$C$40,IF(C56=AIE,Parâmetros!$C$41,"")),IF(C56=ALI,IF(H56="X",Parâmetros!$B$40,IF(I56="X",Parâmetros!$C$40,IF(J56="X",Parâmetros!$D$40,""))),IF(H56="X",Parâmetros!$B$41,IF(I56="X",Parâmetros!$C$41,IF(J56="X",Parâmetros!$D$41,""))))))</f>
        <v/>
      </c>
      <c r="L56" s="22" t="str">
        <f>IF(B56="I",K56*Resumo!$C$21, IF(B56="A",K56*Resumo!$C$22, IF(B56="E",K56*Resumo!$C$23,"")))</f>
        <v/>
      </c>
      <c r="M56" s="115"/>
      <c r="P56" s="8"/>
      <c r="Q56" s="20">
        <f t="shared" si="0"/>
        <v>0</v>
      </c>
      <c r="R56" s="20">
        <f t="shared" si="1"/>
        <v>0</v>
      </c>
      <c r="S56" s="20">
        <f t="shared" si="2"/>
        <v>0</v>
      </c>
    </row>
    <row r="57" spans="1:19" ht="15" customHeight="1" x14ac:dyDescent="0.2">
      <c r="A57" s="1"/>
      <c r="B57" s="109"/>
      <c r="C57" s="69"/>
      <c r="D57" s="1"/>
      <c r="E57" s="1"/>
      <c r="F57" s="1"/>
      <c r="G57" s="1"/>
      <c r="H57" s="21" t="str">
        <f t="shared" si="3"/>
        <v/>
      </c>
      <c r="I57" s="21" t="str">
        <f t="shared" si="4"/>
        <v/>
      </c>
      <c r="J57" s="21" t="str">
        <f t="shared" si="5"/>
        <v/>
      </c>
      <c r="K57" s="22" t="str">
        <f>IF(Identificação!$B$7="Contagem Indicativa",IF(C57=ALI,Parâmetros!$E$40,IF(C57=AIE,Parâmetros!$E$41,"")),IF(Identificação!$B$7="Contagem Estimada",IF(C57=ALI,Parâmetros!$C$40,IF(C57=AIE,Parâmetros!$C$41,"")),IF(C57=ALI,IF(H57="X",Parâmetros!$B$40,IF(I57="X",Parâmetros!$C$40,IF(J57="X",Parâmetros!$D$40,""))),IF(H57="X",Parâmetros!$B$41,IF(I57="X",Parâmetros!$C$41,IF(J57="X",Parâmetros!$D$41,""))))))</f>
        <v/>
      </c>
      <c r="L57" s="22" t="str">
        <f>IF(B57="I",K57*Resumo!$C$21, IF(B57="A",K57*Resumo!$C$22, IF(B57="E",K57*Resumo!$C$23,"")))</f>
        <v/>
      </c>
      <c r="M57" s="115"/>
      <c r="P57" s="8"/>
      <c r="Q57" s="20">
        <f t="shared" si="0"/>
        <v>0</v>
      </c>
      <c r="R57" s="20">
        <f t="shared" si="1"/>
        <v>0</v>
      </c>
      <c r="S57" s="20">
        <f t="shared" si="2"/>
        <v>0</v>
      </c>
    </row>
    <row r="58" spans="1:19" ht="15" customHeight="1" x14ac:dyDescent="0.2">
      <c r="A58" s="1"/>
      <c r="B58" s="109"/>
      <c r="C58" s="69"/>
      <c r="D58" s="1"/>
      <c r="E58" s="1"/>
      <c r="F58" s="1"/>
      <c r="G58" s="1"/>
      <c r="H58" s="21" t="str">
        <f t="shared" si="3"/>
        <v/>
      </c>
      <c r="I58" s="21" t="str">
        <f t="shared" si="4"/>
        <v/>
      </c>
      <c r="J58" s="21" t="str">
        <f t="shared" si="5"/>
        <v/>
      </c>
      <c r="K58" s="22" t="str">
        <f>IF(Identificação!$B$7="Contagem Indicativa",IF(C58=ALI,Parâmetros!$E$40,IF(C58=AIE,Parâmetros!$E$41,"")),IF(Identificação!$B$7="Contagem Estimada",IF(C58=ALI,Parâmetros!$C$40,IF(C58=AIE,Parâmetros!$C$41,"")),IF(C58=ALI,IF(H58="X",Parâmetros!$B$40,IF(I58="X",Parâmetros!$C$40,IF(J58="X",Parâmetros!$D$40,""))),IF(H58="X",Parâmetros!$B$41,IF(I58="X",Parâmetros!$C$41,IF(J58="X",Parâmetros!$D$41,""))))))</f>
        <v/>
      </c>
      <c r="L58" s="22" t="str">
        <f>IF(B58="I",K58*Resumo!$C$21, IF(B58="A",K58*Resumo!$C$22, IF(B58="E",K58*Resumo!$C$23,"")))</f>
        <v/>
      </c>
      <c r="M58" s="115"/>
      <c r="P58" s="8"/>
      <c r="Q58" s="20">
        <f t="shared" si="0"/>
        <v>0</v>
      </c>
      <c r="R58" s="20">
        <f t="shared" si="1"/>
        <v>0</v>
      </c>
      <c r="S58" s="20">
        <f t="shared" si="2"/>
        <v>0</v>
      </c>
    </row>
    <row r="59" spans="1:19" ht="15" customHeight="1" x14ac:dyDescent="0.2">
      <c r="A59" s="1"/>
      <c r="B59" s="109"/>
      <c r="C59" s="69"/>
      <c r="D59" s="1"/>
      <c r="E59" s="1"/>
      <c r="F59" s="1"/>
      <c r="G59" s="1"/>
      <c r="H59" s="21" t="str">
        <f t="shared" si="3"/>
        <v/>
      </c>
      <c r="I59" s="21" t="str">
        <f t="shared" si="4"/>
        <v/>
      </c>
      <c r="J59" s="21" t="str">
        <f t="shared" si="5"/>
        <v/>
      </c>
      <c r="K59" s="22" t="str">
        <f>IF(Identificação!$B$7="Contagem Indicativa",IF(C59=ALI,Parâmetros!$E$40,IF(C59=AIE,Parâmetros!$E$41,"")),IF(Identificação!$B$7="Contagem Estimada",IF(C59=ALI,Parâmetros!$C$40,IF(C59=AIE,Parâmetros!$C$41,"")),IF(C59=ALI,IF(H59="X",Parâmetros!$B$40,IF(I59="X",Parâmetros!$C$40,IF(J59="X",Parâmetros!$D$40,""))),IF(H59="X",Parâmetros!$B$41,IF(I59="X",Parâmetros!$C$41,IF(J59="X",Parâmetros!$D$41,""))))))</f>
        <v/>
      </c>
      <c r="L59" s="22" t="str">
        <f>IF(B59="I",K59*Resumo!$C$21, IF(B59="A",K59*Resumo!$C$22, IF(B59="E",K59*Resumo!$C$23,"")))</f>
        <v/>
      </c>
      <c r="M59" s="115"/>
      <c r="P59" s="8"/>
      <c r="Q59" s="20">
        <f t="shared" si="0"/>
        <v>0</v>
      </c>
      <c r="R59" s="20">
        <f t="shared" si="1"/>
        <v>0</v>
      </c>
      <c r="S59" s="20">
        <f t="shared" si="2"/>
        <v>0</v>
      </c>
    </row>
    <row r="60" spans="1:19" ht="15" customHeight="1" x14ac:dyDescent="0.2">
      <c r="A60" s="1"/>
      <c r="B60" s="109"/>
      <c r="C60" s="69"/>
      <c r="D60" s="1"/>
      <c r="E60" s="1"/>
      <c r="F60" s="1"/>
      <c r="G60" s="1"/>
      <c r="H60" s="21" t="str">
        <f t="shared" si="3"/>
        <v/>
      </c>
      <c r="I60" s="21" t="str">
        <f t="shared" si="4"/>
        <v/>
      </c>
      <c r="J60" s="21" t="str">
        <f t="shared" si="5"/>
        <v/>
      </c>
      <c r="K60" s="22" t="str">
        <f>IF(Identificação!$B$7="Contagem Indicativa",IF(C60=ALI,Parâmetros!$E$40,IF(C60=AIE,Parâmetros!$E$41,"")),IF(Identificação!$B$7="Contagem Estimada",IF(C60=ALI,Parâmetros!$C$40,IF(C60=AIE,Parâmetros!$C$41,"")),IF(C60=ALI,IF(H60="X",Parâmetros!$B$40,IF(I60="X",Parâmetros!$C$40,IF(J60="X",Parâmetros!$D$40,""))),IF(H60="X",Parâmetros!$B$41,IF(I60="X",Parâmetros!$C$41,IF(J60="X",Parâmetros!$D$41,""))))))</f>
        <v/>
      </c>
      <c r="L60" s="22" t="str">
        <f>IF(B60="I",K60*Resumo!$C$21, IF(B60="A",K60*Resumo!$C$22, IF(B60="E",K60*Resumo!$C$23,"")))</f>
        <v/>
      </c>
      <c r="M60" s="115"/>
      <c r="P60" s="8"/>
      <c r="Q60" s="20">
        <f t="shared" si="0"/>
        <v>0</v>
      </c>
      <c r="R60" s="20">
        <f t="shared" si="1"/>
        <v>0</v>
      </c>
      <c r="S60" s="20">
        <f t="shared" si="2"/>
        <v>0</v>
      </c>
    </row>
    <row r="61" spans="1:19" ht="15" customHeight="1" x14ac:dyDescent="0.2">
      <c r="A61" s="1"/>
      <c r="B61" s="109"/>
      <c r="C61" s="69"/>
      <c r="D61" s="1"/>
      <c r="E61" s="1"/>
      <c r="F61" s="1"/>
      <c r="G61" s="1"/>
      <c r="H61" s="21" t="str">
        <f t="shared" si="3"/>
        <v/>
      </c>
      <c r="I61" s="21" t="str">
        <f t="shared" si="4"/>
        <v/>
      </c>
      <c r="J61" s="21" t="str">
        <f t="shared" si="5"/>
        <v/>
      </c>
      <c r="K61" s="22" t="str">
        <f>IF(Identificação!$B$7="Contagem Indicativa",IF(C61=ALI,Parâmetros!$E$40,IF(C61=AIE,Parâmetros!$E$41,"")),IF(Identificação!$B$7="Contagem Estimada",IF(C61=ALI,Parâmetros!$C$40,IF(C61=AIE,Parâmetros!$C$41,"")),IF(C61=ALI,IF(H61="X",Parâmetros!$B$40,IF(I61="X",Parâmetros!$C$40,IF(J61="X",Parâmetros!$D$40,""))),IF(H61="X",Parâmetros!$B$41,IF(I61="X",Parâmetros!$C$41,IF(J61="X",Parâmetros!$D$41,""))))))</f>
        <v/>
      </c>
      <c r="L61" s="22" t="str">
        <f>IF(B61="I",K61*Resumo!$C$21, IF(B61="A",K61*Resumo!$C$22, IF(B61="E",K61*Resumo!$C$23,"")))</f>
        <v/>
      </c>
      <c r="M61" s="115"/>
      <c r="P61" s="8"/>
      <c r="Q61" s="20">
        <f t="shared" si="0"/>
        <v>0</v>
      </c>
      <c r="R61" s="20">
        <f t="shared" si="1"/>
        <v>0</v>
      </c>
      <c r="S61" s="20">
        <f t="shared" si="2"/>
        <v>0</v>
      </c>
    </row>
    <row r="62" spans="1:19" ht="15" customHeight="1" x14ac:dyDescent="0.2">
      <c r="A62" s="1"/>
      <c r="B62" s="109"/>
      <c r="C62" s="69"/>
      <c r="D62" s="1"/>
      <c r="E62" s="1"/>
      <c r="F62" s="1"/>
      <c r="G62" s="1"/>
      <c r="H62" s="21" t="str">
        <f t="shared" si="3"/>
        <v/>
      </c>
      <c r="I62" s="21" t="str">
        <f t="shared" si="4"/>
        <v/>
      </c>
      <c r="J62" s="21" t="str">
        <f t="shared" si="5"/>
        <v/>
      </c>
      <c r="K62" s="22" t="str">
        <f>IF(Identificação!$B$7="Contagem Indicativa",IF(C62=ALI,Parâmetros!$E$40,IF(C62=AIE,Parâmetros!$E$41,"")),IF(Identificação!$B$7="Contagem Estimada",IF(C62=ALI,Parâmetros!$C$40,IF(C62=AIE,Parâmetros!$C$41,"")),IF(C62=ALI,IF(H62="X",Parâmetros!$B$40,IF(I62="X",Parâmetros!$C$40,IF(J62="X",Parâmetros!$D$40,""))),IF(H62="X",Parâmetros!$B$41,IF(I62="X",Parâmetros!$C$41,IF(J62="X",Parâmetros!$D$41,""))))))</f>
        <v/>
      </c>
      <c r="L62" s="22" t="str">
        <f>IF(B62="I",K62*Resumo!$C$21, IF(B62="A",K62*Resumo!$C$22, IF(B62="E",K62*Resumo!$C$23,"")))</f>
        <v/>
      </c>
      <c r="M62" s="115"/>
      <c r="P62" s="8"/>
      <c r="Q62" s="20">
        <f t="shared" si="0"/>
        <v>0</v>
      </c>
      <c r="R62" s="20">
        <f t="shared" si="1"/>
        <v>0</v>
      </c>
      <c r="S62" s="20">
        <f t="shared" si="2"/>
        <v>0</v>
      </c>
    </row>
    <row r="63" spans="1:19" ht="15" customHeight="1" x14ac:dyDescent="0.2">
      <c r="A63" s="1"/>
      <c r="B63" s="109"/>
      <c r="C63" s="69"/>
      <c r="D63" s="1"/>
      <c r="E63" s="1"/>
      <c r="F63" s="1"/>
      <c r="G63" s="1"/>
      <c r="H63" s="21" t="str">
        <f t="shared" si="3"/>
        <v/>
      </c>
      <c r="I63" s="21" t="str">
        <f t="shared" si="4"/>
        <v/>
      </c>
      <c r="J63" s="21" t="str">
        <f t="shared" si="5"/>
        <v/>
      </c>
      <c r="K63" s="22" t="str">
        <f>IF(Identificação!$B$7="Contagem Indicativa",IF(C63=ALI,Parâmetros!$E$40,IF(C63=AIE,Parâmetros!$E$41,"")),IF(Identificação!$B$7="Contagem Estimada",IF(C63=ALI,Parâmetros!$C$40,IF(C63=AIE,Parâmetros!$C$41,"")),IF(C63=ALI,IF(H63="X",Parâmetros!$B$40,IF(I63="X",Parâmetros!$C$40,IF(J63="X",Parâmetros!$D$40,""))),IF(H63="X",Parâmetros!$B$41,IF(I63="X",Parâmetros!$C$41,IF(J63="X",Parâmetros!$D$41,""))))))</f>
        <v/>
      </c>
      <c r="L63" s="22" t="str">
        <f>IF(B63="I",K63*Resumo!$C$21, IF(B63="A",K63*Resumo!$C$22, IF(B63="E",K63*Resumo!$C$23,"")))</f>
        <v/>
      </c>
      <c r="M63" s="115"/>
      <c r="P63" s="8"/>
      <c r="Q63" s="20">
        <f t="shared" si="0"/>
        <v>0</v>
      </c>
      <c r="R63" s="20">
        <f t="shared" si="1"/>
        <v>0</v>
      </c>
      <c r="S63" s="20">
        <f t="shared" si="2"/>
        <v>0</v>
      </c>
    </row>
    <row r="64" spans="1:19" ht="15" customHeight="1" x14ac:dyDescent="0.2">
      <c r="A64" s="1"/>
      <c r="B64" s="109"/>
      <c r="C64" s="69"/>
      <c r="D64" s="1"/>
      <c r="E64" s="1"/>
      <c r="F64" s="1"/>
      <c r="G64" s="1"/>
      <c r="H64" s="21" t="str">
        <f t="shared" si="3"/>
        <v/>
      </c>
      <c r="I64" s="21" t="str">
        <f t="shared" si="4"/>
        <v/>
      </c>
      <c r="J64" s="21" t="str">
        <f t="shared" si="5"/>
        <v/>
      </c>
      <c r="K64" s="22" t="str">
        <f>IF(Identificação!$B$7="Contagem Indicativa",IF(C64=ALI,Parâmetros!$E$40,IF(C64=AIE,Parâmetros!$E$41,"")),IF(Identificação!$B$7="Contagem Estimada",IF(C64=ALI,Parâmetros!$C$40,IF(C64=AIE,Parâmetros!$C$41,"")),IF(C64=ALI,IF(H64="X",Parâmetros!$B$40,IF(I64="X",Parâmetros!$C$40,IF(J64="X",Parâmetros!$D$40,""))),IF(H64="X",Parâmetros!$B$41,IF(I64="X",Parâmetros!$C$41,IF(J64="X",Parâmetros!$D$41,""))))))</f>
        <v/>
      </c>
      <c r="L64" s="22" t="str">
        <f>IF(B64="I",K64*Resumo!$C$21, IF(B64="A",K64*Resumo!$C$22, IF(B64="E",K64*Resumo!$C$23,"")))</f>
        <v/>
      </c>
      <c r="M64" s="115"/>
      <c r="P64" s="8"/>
      <c r="Q64" s="20">
        <f t="shared" si="0"/>
        <v>0</v>
      </c>
      <c r="R64" s="20">
        <f t="shared" si="1"/>
        <v>0</v>
      </c>
      <c r="S64" s="20">
        <f t="shared" si="2"/>
        <v>0</v>
      </c>
    </row>
    <row r="65" spans="1:19" ht="15" customHeight="1" x14ac:dyDescent="0.2">
      <c r="A65" s="1"/>
      <c r="B65" s="109"/>
      <c r="C65" s="69"/>
      <c r="D65" s="1"/>
      <c r="E65" s="1"/>
      <c r="F65" s="1"/>
      <c r="G65" s="1"/>
      <c r="H65" s="21" t="str">
        <f t="shared" si="3"/>
        <v/>
      </c>
      <c r="I65" s="21" t="str">
        <f t="shared" si="4"/>
        <v/>
      </c>
      <c r="J65" s="21" t="str">
        <f t="shared" si="5"/>
        <v/>
      </c>
      <c r="K65" s="22" t="str">
        <f>IF(Identificação!$B$7="Contagem Indicativa",IF(C65=ALI,Parâmetros!$E$40,IF(C65=AIE,Parâmetros!$E$41,"")),IF(Identificação!$B$7="Contagem Estimada",IF(C65=ALI,Parâmetros!$C$40,IF(C65=AIE,Parâmetros!$C$41,"")),IF(C65=ALI,IF(H65="X",Parâmetros!$B$40,IF(I65="X",Parâmetros!$C$40,IF(J65="X",Parâmetros!$D$40,""))),IF(H65="X",Parâmetros!$B$41,IF(I65="X",Parâmetros!$C$41,IF(J65="X",Parâmetros!$D$41,""))))))</f>
        <v/>
      </c>
      <c r="L65" s="22" t="str">
        <f>IF(B65="I",K65*Resumo!$C$21, IF(B65="A",K65*Resumo!$C$22, IF(B65="E",K65*Resumo!$C$23,"")))</f>
        <v/>
      </c>
      <c r="M65" s="115"/>
      <c r="P65" s="8"/>
      <c r="Q65" s="20">
        <f t="shared" si="0"/>
        <v>0</v>
      </c>
      <c r="R65" s="20">
        <f t="shared" si="1"/>
        <v>0</v>
      </c>
      <c r="S65" s="20">
        <f t="shared" si="2"/>
        <v>0</v>
      </c>
    </row>
    <row r="66" spans="1:19" ht="15" customHeight="1" x14ac:dyDescent="0.2">
      <c r="A66" s="1"/>
      <c r="B66" s="109"/>
      <c r="C66" s="69"/>
      <c r="D66" s="1"/>
      <c r="E66" s="1"/>
      <c r="F66" s="1"/>
      <c r="G66" s="1"/>
      <c r="H66" s="21" t="str">
        <f t="shared" si="3"/>
        <v/>
      </c>
      <c r="I66" s="21" t="str">
        <f t="shared" si="4"/>
        <v/>
      </c>
      <c r="J66" s="21" t="str">
        <f t="shared" si="5"/>
        <v/>
      </c>
      <c r="K66" s="22" t="str">
        <f>IF(Identificação!$B$7="Contagem Indicativa",IF(C66=ALI,Parâmetros!$E$40,IF(C66=AIE,Parâmetros!$E$41,"")),IF(Identificação!$B$7="Contagem Estimada",IF(C66=ALI,Parâmetros!$C$40,IF(C66=AIE,Parâmetros!$C$41,"")),IF(C66=ALI,IF(H66="X",Parâmetros!$B$40,IF(I66="X",Parâmetros!$C$40,IF(J66="X",Parâmetros!$D$40,""))),IF(H66="X",Parâmetros!$B$41,IF(I66="X",Parâmetros!$C$41,IF(J66="X",Parâmetros!$D$41,""))))))</f>
        <v/>
      </c>
      <c r="L66" s="22" t="str">
        <f>IF(B66="I",K66*Resumo!$C$21, IF(B66="A",K66*Resumo!$C$22, IF(B66="E",K66*Resumo!$C$23,"")))</f>
        <v/>
      </c>
      <c r="M66" s="115"/>
      <c r="P66" s="8"/>
      <c r="Q66" s="20">
        <f t="shared" si="0"/>
        <v>0</v>
      </c>
      <c r="R66" s="20">
        <f t="shared" si="1"/>
        <v>0</v>
      </c>
      <c r="S66" s="20">
        <f t="shared" si="2"/>
        <v>0</v>
      </c>
    </row>
    <row r="67" spans="1:19" ht="15" customHeight="1" x14ac:dyDescent="0.2">
      <c r="A67" s="1"/>
      <c r="B67" s="109"/>
      <c r="C67" s="69"/>
      <c r="D67" s="1"/>
      <c r="E67" s="1"/>
      <c r="F67" s="1"/>
      <c r="G67" s="1"/>
      <c r="H67" s="21" t="str">
        <f t="shared" ref="H67:H130" si="6">IF(C67&lt;&gt;"", IF(C67 ="Codedata", "", IF(OR(AND(D67=1, F67&gt;0, F67&lt;51),AND(D67&gt;1, D67&lt;6, F67&gt;0, F67&lt;20)),"X","")),"")</f>
        <v/>
      </c>
      <c r="I67" s="21" t="str">
        <f t="shared" ref="I67:I130" si="7">IF(C67&lt;&gt;"", IF(C67 ="Codedata", "", IF(OR(AND(D67=1, F67&gt;50),AND(D67&gt;1, D67&lt;6, F67&gt;19, F67&lt;51),AND(D67&gt;5, F67&gt;0, F67&lt;20)),"X","")),"")</f>
        <v/>
      </c>
      <c r="J67" s="21" t="str">
        <f t="shared" ref="J67:J130" si="8">IF(C67&lt;&gt;"", IF(C67 ="Codedata", "", IF(OR(AND(D67&gt;1, D67&lt;6, F67&gt;50),AND(D67&gt;5, F67&gt;19)),"X","")),"")</f>
        <v/>
      </c>
      <c r="K67" s="22" t="str">
        <f>IF(Identificação!$B$7="Contagem Indicativa",IF(C67=ALI,Parâmetros!$E$40,IF(C67=AIE,Parâmetros!$E$41,"")),IF(Identificação!$B$7="Contagem Estimada",IF(C67=ALI,Parâmetros!$C$40,IF(C67=AIE,Parâmetros!$C$41,"")),IF(C67=ALI,IF(H67="X",Parâmetros!$B$40,IF(I67="X",Parâmetros!$C$40,IF(J67="X",Parâmetros!$D$40,""))),IF(H67="X",Parâmetros!$B$41,IF(I67="X",Parâmetros!$C$41,IF(J67="X",Parâmetros!$D$41,""))))))</f>
        <v/>
      </c>
      <c r="L67" s="22" t="str">
        <f>IF(B67="I",K67*Resumo!$C$21, IF(B67="A",K67*Resumo!$C$22, IF(B67="E",K67*Resumo!$C$23,"")))</f>
        <v/>
      </c>
      <c r="M67" s="115"/>
      <c r="P67" s="8"/>
      <c r="Q67" s="20">
        <f t="shared" ref="Q67:S130" si="9">IF(H67="X",1,0)</f>
        <v>0</v>
      </c>
      <c r="R67" s="20">
        <f t="shared" si="9"/>
        <v>0</v>
      </c>
      <c r="S67" s="20">
        <f t="shared" si="9"/>
        <v>0</v>
      </c>
    </row>
    <row r="68" spans="1:19" ht="15" customHeight="1" x14ac:dyDescent="0.2">
      <c r="A68" s="1"/>
      <c r="B68" s="109"/>
      <c r="C68" s="69"/>
      <c r="D68" s="1"/>
      <c r="E68" s="1"/>
      <c r="F68" s="1"/>
      <c r="G68" s="1"/>
      <c r="H68" s="21" t="str">
        <f t="shared" si="6"/>
        <v/>
      </c>
      <c r="I68" s="21" t="str">
        <f t="shared" si="7"/>
        <v/>
      </c>
      <c r="J68" s="21" t="str">
        <f t="shared" si="8"/>
        <v/>
      </c>
      <c r="K68" s="22" t="str">
        <f>IF(Identificação!$B$7="Contagem Indicativa",IF(C68=ALI,Parâmetros!$E$40,IF(C68=AIE,Parâmetros!$E$41,"")),IF(Identificação!$B$7="Contagem Estimada",IF(C68=ALI,Parâmetros!$C$40,IF(C68=AIE,Parâmetros!$C$41,"")),IF(C68=ALI,IF(H68="X",Parâmetros!$B$40,IF(I68="X",Parâmetros!$C$40,IF(J68="X",Parâmetros!$D$40,""))),IF(H68="X",Parâmetros!$B$41,IF(I68="X",Parâmetros!$C$41,IF(J68="X",Parâmetros!$D$41,""))))))</f>
        <v/>
      </c>
      <c r="L68" s="22" t="str">
        <f>IF(B68="I",K68*Resumo!$C$21, IF(B68="A",K68*Resumo!$C$22, IF(B68="E",K68*Resumo!$C$23,"")))</f>
        <v/>
      </c>
      <c r="M68" s="115"/>
      <c r="P68" s="4"/>
      <c r="Q68" s="20">
        <f t="shared" si="9"/>
        <v>0</v>
      </c>
      <c r="R68" s="20">
        <f t="shared" si="9"/>
        <v>0</v>
      </c>
      <c r="S68" s="20">
        <f t="shared" si="9"/>
        <v>0</v>
      </c>
    </row>
    <row r="69" spans="1:19" ht="15" customHeight="1" x14ac:dyDescent="0.2">
      <c r="A69" s="1"/>
      <c r="B69" s="109"/>
      <c r="C69" s="69"/>
      <c r="D69" s="1"/>
      <c r="E69" s="1"/>
      <c r="F69" s="1"/>
      <c r="G69" s="1"/>
      <c r="H69" s="21" t="str">
        <f t="shared" si="6"/>
        <v/>
      </c>
      <c r="I69" s="21" t="str">
        <f t="shared" si="7"/>
        <v/>
      </c>
      <c r="J69" s="21" t="str">
        <f t="shared" si="8"/>
        <v/>
      </c>
      <c r="K69" s="22" t="str">
        <f>IF(Identificação!$B$7="Contagem Indicativa",IF(C69=ALI,Parâmetros!$E$40,IF(C69=AIE,Parâmetros!$E$41,"")),IF(Identificação!$B$7="Contagem Estimada",IF(C69=ALI,Parâmetros!$C$40,IF(C69=AIE,Parâmetros!$C$41,"")),IF(C69=ALI,IF(H69="X",Parâmetros!$B$40,IF(I69="X",Parâmetros!$C$40,IF(J69="X",Parâmetros!$D$40,""))),IF(H69="X",Parâmetros!$B$41,IF(I69="X",Parâmetros!$C$41,IF(J69="X",Parâmetros!$D$41,""))))))</f>
        <v/>
      </c>
      <c r="L69" s="22" t="str">
        <f>IF(B69="I",K69*Resumo!$C$21, IF(B69="A",K69*Resumo!$C$22, IF(B69="E",K69*Resumo!$C$23,"")))</f>
        <v/>
      </c>
      <c r="M69" s="115"/>
      <c r="P69" s="8"/>
      <c r="Q69" s="20">
        <f t="shared" si="9"/>
        <v>0</v>
      </c>
      <c r="R69" s="20">
        <f t="shared" si="9"/>
        <v>0</v>
      </c>
      <c r="S69" s="20">
        <f t="shared" si="9"/>
        <v>0</v>
      </c>
    </row>
    <row r="70" spans="1:19" ht="15" customHeight="1" x14ac:dyDescent="0.2">
      <c r="A70" s="1"/>
      <c r="B70" s="109"/>
      <c r="C70" s="69"/>
      <c r="D70" s="1"/>
      <c r="E70" s="1"/>
      <c r="F70" s="1"/>
      <c r="G70" s="1"/>
      <c r="H70" s="21" t="str">
        <f t="shared" si="6"/>
        <v/>
      </c>
      <c r="I70" s="21" t="str">
        <f t="shared" si="7"/>
        <v/>
      </c>
      <c r="J70" s="21" t="str">
        <f t="shared" si="8"/>
        <v/>
      </c>
      <c r="K70" s="22" t="str">
        <f>IF(Identificação!$B$7="Contagem Indicativa",IF(C70=ALI,Parâmetros!$E$40,IF(C70=AIE,Parâmetros!$E$41,"")),IF(Identificação!$B$7="Contagem Estimada",IF(C70=ALI,Parâmetros!$C$40,IF(C70=AIE,Parâmetros!$C$41,"")),IF(C70=ALI,IF(H70="X",Parâmetros!$B$40,IF(I70="X",Parâmetros!$C$40,IF(J70="X",Parâmetros!$D$40,""))),IF(H70="X",Parâmetros!$B$41,IF(I70="X",Parâmetros!$C$41,IF(J70="X",Parâmetros!$D$41,""))))))</f>
        <v/>
      </c>
      <c r="L70" s="22" t="str">
        <f>IF(B70="I",K70*Resumo!$C$21, IF(B70="A",K70*Resumo!$C$22, IF(B70="E",K70*Resumo!$C$23,"")))</f>
        <v/>
      </c>
      <c r="M70" s="115"/>
      <c r="P70" s="8"/>
      <c r="Q70" s="20">
        <f t="shared" si="9"/>
        <v>0</v>
      </c>
      <c r="R70" s="20">
        <f t="shared" si="9"/>
        <v>0</v>
      </c>
      <c r="S70" s="20">
        <f t="shared" si="9"/>
        <v>0</v>
      </c>
    </row>
    <row r="71" spans="1:19" ht="15" customHeight="1" x14ac:dyDescent="0.2">
      <c r="A71" s="1"/>
      <c r="B71" s="109"/>
      <c r="C71" s="69"/>
      <c r="D71" s="1"/>
      <c r="E71" s="1"/>
      <c r="F71" s="1"/>
      <c r="G71" s="1"/>
      <c r="H71" s="21" t="str">
        <f t="shared" si="6"/>
        <v/>
      </c>
      <c r="I71" s="21" t="str">
        <f t="shared" si="7"/>
        <v/>
      </c>
      <c r="J71" s="21" t="str">
        <f t="shared" si="8"/>
        <v/>
      </c>
      <c r="K71" s="22" t="str">
        <f>IF(Identificação!$B$7="Contagem Indicativa",IF(C71=ALI,Parâmetros!$E$40,IF(C71=AIE,Parâmetros!$E$41,"")),IF(Identificação!$B$7="Contagem Estimada",IF(C71=ALI,Parâmetros!$C$40,IF(C71=AIE,Parâmetros!$C$41,"")),IF(C71=ALI,IF(H71="X",Parâmetros!$B$40,IF(I71="X",Parâmetros!$C$40,IF(J71="X",Parâmetros!$D$40,""))),IF(H71="X",Parâmetros!$B$41,IF(I71="X",Parâmetros!$C$41,IF(J71="X",Parâmetros!$D$41,""))))))</f>
        <v/>
      </c>
      <c r="L71" s="22" t="str">
        <f>IF(B71="I",K71*Resumo!$C$21, IF(B71="A",K71*Resumo!$C$22, IF(B71="E",K71*Resumo!$C$23,"")))</f>
        <v/>
      </c>
      <c r="M71" s="115"/>
      <c r="P71" s="8"/>
      <c r="Q71" s="20">
        <f t="shared" si="9"/>
        <v>0</v>
      </c>
      <c r="R71" s="20">
        <f t="shared" si="9"/>
        <v>0</v>
      </c>
      <c r="S71" s="20">
        <f t="shared" si="9"/>
        <v>0</v>
      </c>
    </row>
    <row r="72" spans="1:19" ht="15" customHeight="1" x14ac:dyDescent="0.2">
      <c r="A72" s="1"/>
      <c r="B72" s="109"/>
      <c r="C72" s="69"/>
      <c r="D72" s="1"/>
      <c r="E72" s="1"/>
      <c r="F72" s="1"/>
      <c r="G72" s="1"/>
      <c r="H72" s="21" t="str">
        <f t="shared" si="6"/>
        <v/>
      </c>
      <c r="I72" s="21" t="str">
        <f t="shared" si="7"/>
        <v/>
      </c>
      <c r="J72" s="21" t="str">
        <f t="shared" si="8"/>
        <v/>
      </c>
      <c r="K72" s="22" t="str">
        <f>IF(Identificação!$B$7="Contagem Indicativa",IF(C72=ALI,Parâmetros!$E$40,IF(C72=AIE,Parâmetros!$E$41,"")),IF(Identificação!$B$7="Contagem Estimada",IF(C72=ALI,Parâmetros!$C$40,IF(C72=AIE,Parâmetros!$C$41,"")),IF(C72=ALI,IF(H72="X",Parâmetros!$B$40,IF(I72="X",Parâmetros!$C$40,IF(J72="X",Parâmetros!$D$40,""))),IF(H72="X",Parâmetros!$B$41,IF(I72="X",Parâmetros!$C$41,IF(J72="X",Parâmetros!$D$41,""))))))</f>
        <v/>
      </c>
      <c r="L72" s="22" t="str">
        <f>IF(B72="I",K72*Resumo!$C$21, IF(B72="A",K72*Resumo!$C$22, IF(B72="E",K72*Resumo!$C$23,"")))</f>
        <v/>
      </c>
      <c r="M72" s="115"/>
      <c r="P72" s="8"/>
      <c r="Q72" s="20">
        <f t="shared" si="9"/>
        <v>0</v>
      </c>
      <c r="R72" s="20">
        <f t="shared" si="9"/>
        <v>0</v>
      </c>
      <c r="S72" s="20">
        <f t="shared" si="9"/>
        <v>0</v>
      </c>
    </row>
    <row r="73" spans="1:19" ht="15" customHeight="1" x14ac:dyDescent="0.2">
      <c r="A73" s="1"/>
      <c r="B73" s="109"/>
      <c r="C73" s="69"/>
      <c r="D73" s="1"/>
      <c r="E73" s="1"/>
      <c r="F73" s="1"/>
      <c r="G73" s="1"/>
      <c r="H73" s="21" t="str">
        <f t="shared" si="6"/>
        <v/>
      </c>
      <c r="I73" s="21" t="str">
        <f t="shared" si="7"/>
        <v/>
      </c>
      <c r="J73" s="21" t="str">
        <f t="shared" si="8"/>
        <v/>
      </c>
      <c r="K73" s="22" t="str">
        <f>IF(Identificação!$B$7="Contagem Indicativa",IF(C73=ALI,Parâmetros!$E$40,IF(C73=AIE,Parâmetros!$E$41,"")),IF(Identificação!$B$7="Contagem Estimada",IF(C73=ALI,Parâmetros!$C$40,IF(C73=AIE,Parâmetros!$C$41,"")),IF(C73=ALI,IF(H73="X",Parâmetros!$B$40,IF(I73="X",Parâmetros!$C$40,IF(J73="X",Parâmetros!$D$40,""))),IF(H73="X",Parâmetros!$B$41,IF(I73="X",Parâmetros!$C$41,IF(J73="X",Parâmetros!$D$41,""))))))</f>
        <v/>
      </c>
      <c r="L73" s="22" t="str">
        <f>IF(B73="I",K73*Resumo!$C$21, IF(B73="A",K73*Resumo!$C$22, IF(B73="E",K73*Resumo!$C$23,"")))</f>
        <v/>
      </c>
      <c r="M73" s="115"/>
      <c r="P73" s="8"/>
      <c r="Q73" s="20">
        <f t="shared" si="9"/>
        <v>0</v>
      </c>
      <c r="R73" s="20">
        <f t="shared" si="9"/>
        <v>0</v>
      </c>
      <c r="S73" s="20">
        <f t="shared" si="9"/>
        <v>0</v>
      </c>
    </row>
    <row r="74" spans="1:19" ht="15" customHeight="1" x14ac:dyDescent="0.2">
      <c r="A74" s="1"/>
      <c r="B74" s="109"/>
      <c r="C74" s="69"/>
      <c r="D74" s="1"/>
      <c r="E74" s="1"/>
      <c r="F74" s="1"/>
      <c r="G74" s="1"/>
      <c r="H74" s="21" t="str">
        <f t="shared" si="6"/>
        <v/>
      </c>
      <c r="I74" s="21" t="str">
        <f t="shared" si="7"/>
        <v/>
      </c>
      <c r="J74" s="21" t="str">
        <f t="shared" si="8"/>
        <v/>
      </c>
      <c r="K74" s="22" t="str">
        <f>IF(Identificação!$B$7="Contagem Indicativa",IF(C74=ALI,Parâmetros!$E$40,IF(C74=AIE,Parâmetros!$E$41,"")),IF(Identificação!$B$7="Contagem Estimada",IF(C74=ALI,Parâmetros!$C$40,IF(C74=AIE,Parâmetros!$C$41,"")),IF(C74=ALI,IF(H74="X",Parâmetros!$B$40,IF(I74="X",Parâmetros!$C$40,IF(J74="X",Parâmetros!$D$40,""))),IF(H74="X",Parâmetros!$B$41,IF(I74="X",Parâmetros!$C$41,IF(J74="X",Parâmetros!$D$41,""))))))</f>
        <v/>
      </c>
      <c r="L74" s="22" t="str">
        <f>IF(B74="I",K74*Resumo!$C$21, IF(B74="A",K74*Resumo!$C$22, IF(B74="E",K74*Resumo!$C$23,"")))</f>
        <v/>
      </c>
      <c r="M74" s="115"/>
      <c r="P74" s="8"/>
      <c r="Q74" s="20">
        <f t="shared" si="9"/>
        <v>0</v>
      </c>
      <c r="R74" s="20">
        <f t="shared" si="9"/>
        <v>0</v>
      </c>
      <c r="S74" s="20">
        <f t="shared" si="9"/>
        <v>0</v>
      </c>
    </row>
    <row r="75" spans="1:19" ht="15" customHeight="1" x14ac:dyDescent="0.2">
      <c r="A75" s="1"/>
      <c r="B75" s="109"/>
      <c r="C75" s="69"/>
      <c r="D75" s="1"/>
      <c r="E75" s="1"/>
      <c r="F75" s="1"/>
      <c r="G75" s="1"/>
      <c r="H75" s="21" t="str">
        <f t="shared" si="6"/>
        <v/>
      </c>
      <c r="I75" s="21" t="str">
        <f t="shared" si="7"/>
        <v/>
      </c>
      <c r="J75" s="21" t="str">
        <f t="shared" si="8"/>
        <v/>
      </c>
      <c r="K75" s="22" t="str">
        <f>IF(Identificação!$B$7="Contagem Indicativa",IF(C75=ALI,Parâmetros!$E$40,IF(C75=AIE,Parâmetros!$E$41,"")),IF(Identificação!$B$7="Contagem Estimada",IF(C75=ALI,Parâmetros!$C$40,IF(C75=AIE,Parâmetros!$C$41,"")),IF(C75=ALI,IF(H75="X",Parâmetros!$B$40,IF(I75="X",Parâmetros!$C$40,IF(J75="X",Parâmetros!$D$40,""))),IF(H75="X",Parâmetros!$B$41,IF(I75="X",Parâmetros!$C$41,IF(J75="X",Parâmetros!$D$41,""))))))</f>
        <v/>
      </c>
      <c r="L75" s="22" t="str">
        <f>IF(B75="I",K75*Resumo!$C$21, IF(B75="A",K75*Resumo!$C$22, IF(B75="E",K75*Resumo!$C$23,"")))</f>
        <v/>
      </c>
      <c r="M75" s="115"/>
      <c r="P75" s="8"/>
      <c r="Q75" s="20">
        <f t="shared" si="9"/>
        <v>0</v>
      </c>
      <c r="R75" s="20">
        <f t="shared" si="9"/>
        <v>0</v>
      </c>
      <c r="S75" s="20">
        <f t="shared" si="9"/>
        <v>0</v>
      </c>
    </row>
    <row r="76" spans="1:19" ht="15" customHeight="1" x14ac:dyDescent="0.2">
      <c r="A76" s="1"/>
      <c r="B76" s="109"/>
      <c r="C76" s="69"/>
      <c r="D76" s="1"/>
      <c r="E76" s="1"/>
      <c r="F76" s="1"/>
      <c r="G76" s="1"/>
      <c r="H76" s="21" t="str">
        <f t="shared" si="6"/>
        <v/>
      </c>
      <c r="I76" s="21" t="str">
        <f t="shared" si="7"/>
        <v/>
      </c>
      <c r="J76" s="21" t="str">
        <f t="shared" si="8"/>
        <v/>
      </c>
      <c r="K76" s="22" t="str">
        <f>IF(Identificação!$B$7="Contagem Indicativa",IF(C76=ALI,Parâmetros!$E$40,IF(C76=AIE,Parâmetros!$E$41,"")),IF(Identificação!$B$7="Contagem Estimada",IF(C76=ALI,Parâmetros!$C$40,IF(C76=AIE,Parâmetros!$C$41,"")),IF(C76=ALI,IF(H76="X",Parâmetros!$B$40,IF(I76="X",Parâmetros!$C$40,IF(J76="X",Parâmetros!$D$40,""))),IF(H76="X",Parâmetros!$B$41,IF(I76="X",Parâmetros!$C$41,IF(J76="X",Parâmetros!$D$41,""))))))</f>
        <v/>
      </c>
      <c r="L76" s="22" t="str">
        <f>IF(B76="I",K76*Resumo!$C$21, IF(B76="A",K76*Resumo!$C$22, IF(B76="E",K76*Resumo!$C$23,"")))</f>
        <v/>
      </c>
      <c r="M76" s="115"/>
      <c r="P76" s="8"/>
      <c r="Q76" s="20">
        <f t="shared" si="9"/>
        <v>0</v>
      </c>
      <c r="R76" s="20">
        <f t="shared" si="9"/>
        <v>0</v>
      </c>
      <c r="S76" s="20">
        <f t="shared" si="9"/>
        <v>0</v>
      </c>
    </row>
    <row r="77" spans="1:19" ht="15" customHeight="1" x14ac:dyDescent="0.2">
      <c r="A77" s="1"/>
      <c r="B77" s="109"/>
      <c r="C77" s="69"/>
      <c r="D77" s="1"/>
      <c r="E77" s="30"/>
      <c r="F77" s="1"/>
      <c r="G77" s="30"/>
      <c r="H77" s="21" t="str">
        <f t="shared" si="6"/>
        <v/>
      </c>
      <c r="I77" s="21" t="str">
        <f t="shared" si="7"/>
        <v/>
      </c>
      <c r="J77" s="21" t="str">
        <f t="shared" si="8"/>
        <v/>
      </c>
      <c r="K77" s="22" t="str">
        <f>IF(Identificação!$B$7="Contagem Indicativa",IF(C77=ALI,Parâmetros!$E$40,IF(C77=AIE,Parâmetros!$E$41,"")),IF(Identificação!$B$7="Contagem Estimada",IF(C77=ALI,Parâmetros!$C$40,IF(C77=AIE,Parâmetros!$C$41,"")),IF(C77=ALI,IF(H77="X",Parâmetros!$B$40,IF(I77="X",Parâmetros!$C$40,IF(J77="X",Parâmetros!$D$40,""))),IF(H77="X",Parâmetros!$B$41,IF(I77="X",Parâmetros!$C$41,IF(J77="X",Parâmetros!$D$41,""))))))</f>
        <v/>
      </c>
      <c r="L77" s="22" t="str">
        <f>IF(B77="I",K77*Resumo!$C$21, IF(B77="A",K77*Resumo!$C$22, IF(B77="E",K77*Resumo!$C$23,"")))</f>
        <v/>
      </c>
      <c r="M77" s="115"/>
      <c r="P77" s="8"/>
      <c r="Q77" s="20">
        <f t="shared" si="9"/>
        <v>0</v>
      </c>
      <c r="R77" s="20">
        <f t="shared" si="9"/>
        <v>0</v>
      </c>
      <c r="S77" s="20">
        <f t="shared" si="9"/>
        <v>0</v>
      </c>
    </row>
    <row r="78" spans="1:19" ht="15" customHeight="1" x14ac:dyDescent="0.2">
      <c r="A78" s="1"/>
      <c r="B78" s="109"/>
      <c r="C78" s="69"/>
      <c r="D78" s="1"/>
      <c r="E78" s="1"/>
      <c r="F78" s="1"/>
      <c r="G78" s="1"/>
      <c r="H78" s="21" t="str">
        <f t="shared" si="6"/>
        <v/>
      </c>
      <c r="I78" s="21" t="str">
        <f t="shared" si="7"/>
        <v/>
      </c>
      <c r="J78" s="21" t="str">
        <f t="shared" si="8"/>
        <v/>
      </c>
      <c r="K78" s="22" t="str">
        <f>IF(Identificação!$B$7="Contagem Indicativa",IF(C78=ALI,Parâmetros!$E$40,IF(C78=AIE,Parâmetros!$E$41,"")),IF(Identificação!$B$7="Contagem Estimada",IF(C78=ALI,Parâmetros!$C$40,IF(C78=AIE,Parâmetros!$C$41,"")),IF(C78=ALI,IF(H78="X",Parâmetros!$B$40,IF(I78="X",Parâmetros!$C$40,IF(J78="X",Parâmetros!$D$40,""))),IF(H78="X",Parâmetros!$B$41,IF(I78="X",Parâmetros!$C$41,IF(J78="X",Parâmetros!$D$41,""))))))</f>
        <v/>
      </c>
      <c r="L78" s="22" t="str">
        <f>IF(B78="I",K78*Resumo!$C$21, IF(B78="A",K78*Resumo!$C$22, IF(B78="E",K78*Resumo!$C$23,"")))</f>
        <v/>
      </c>
      <c r="M78" s="115"/>
      <c r="P78" s="8"/>
      <c r="Q78" s="20">
        <f t="shared" si="9"/>
        <v>0</v>
      </c>
      <c r="R78" s="20">
        <f t="shared" si="9"/>
        <v>0</v>
      </c>
      <c r="S78" s="20">
        <f t="shared" si="9"/>
        <v>0</v>
      </c>
    </row>
    <row r="79" spans="1:19" ht="15" customHeight="1" x14ac:dyDescent="0.2">
      <c r="A79" s="1"/>
      <c r="B79" s="109"/>
      <c r="C79" s="69"/>
      <c r="D79" s="1"/>
      <c r="E79" s="1"/>
      <c r="F79" s="1"/>
      <c r="G79" s="1"/>
      <c r="H79" s="21" t="str">
        <f t="shared" si="6"/>
        <v/>
      </c>
      <c r="I79" s="21" t="str">
        <f t="shared" si="7"/>
        <v/>
      </c>
      <c r="J79" s="21" t="str">
        <f t="shared" si="8"/>
        <v/>
      </c>
      <c r="K79" s="22" t="str">
        <f>IF(Identificação!$B$7="Contagem Indicativa",IF(C79=ALI,Parâmetros!$E$40,IF(C79=AIE,Parâmetros!$E$41,"")),IF(Identificação!$B$7="Contagem Estimada",IF(C79=ALI,Parâmetros!$C$40,IF(C79=AIE,Parâmetros!$C$41,"")),IF(C79=ALI,IF(H79="X",Parâmetros!$B$40,IF(I79="X",Parâmetros!$C$40,IF(J79="X",Parâmetros!$D$40,""))),IF(H79="X",Parâmetros!$B$41,IF(I79="X",Parâmetros!$C$41,IF(J79="X",Parâmetros!$D$41,""))))))</f>
        <v/>
      </c>
      <c r="L79" s="22" t="str">
        <f>IF(B79="I",K79*Resumo!$C$21, IF(B79="A",K79*Resumo!$C$22, IF(B79="E",K79*Resumo!$C$23,"")))</f>
        <v/>
      </c>
      <c r="M79" s="115"/>
      <c r="P79" s="8"/>
      <c r="Q79" s="20">
        <f t="shared" si="9"/>
        <v>0</v>
      </c>
      <c r="R79" s="20">
        <f t="shared" si="9"/>
        <v>0</v>
      </c>
      <c r="S79" s="20">
        <f t="shared" si="9"/>
        <v>0</v>
      </c>
    </row>
    <row r="80" spans="1:19" ht="15" customHeight="1" x14ac:dyDescent="0.2">
      <c r="A80" s="1"/>
      <c r="B80" s="109"/>
      <c r="C80" s="69"/>
      <c r="D80" s="1"/>
      <c r="E80" s="1"/>
      <c r="F80" s="1"/>
      <c r="G80" s="1"/>
      <c r="H80" s="21" t="str">
        <f t="shared" si="6"/>
        <v/>
      </c>
      <c r="I80" s="21" t="str">
        <f t="shared" si="7"/>
        <v/>
      </c>
      <c r="J80" s="21" t="str">
        <f t="shared" si="8"/>
        <v/>
      </c>
      <c r="K80" s="22" t="str">
        <f>IF(Identificação!$B$7="Contagem Indicativa",IF(C80=ALI,Parâmetros!$E$40,IF(C80=AIE,Parâmetros!$E$41,"")),IF(Identificação!$B$7="Contagem Estimada",IF(C80=ALI,Parâmetros!$C$40,IF(C80=AIE,Parâmetros!$C$41,"")),IF(C80=ALI,IF(H80="X",Parâmetros!$B$40,IF(I80="X",Parâmetros!$C$40,IF(J80="X",Parâmetros!$D$40,""))),IF(H80="X",Parâmetros!$B$41,IF(I80="X",Parâmetros!$C$41,IF(J80="X",Parâmetros!$D$41,""))))))</f>
        <v/>
      </c>
      <c r="L80" s="22" t="str">
        <f>IF(B80="I",K80*Resumo!$C$21, IF(B80="A",K80*Resumo!$C$22, IF(B80="E",K80*Resumo!$C$23,"")))</f>
        <v/>
      </c>
      <c r="M80" s="115"/>
      <c r="P80" s="8"/>
      <c r="Q80" s="20">
        <f t="shared" si="9"/>
        <v>0</v>
      </c>
      <c r="R80" s="20">
        <f t="shared" si="9"/>
        <v>0</v>
      </c>
      <c r="S80" s="20">
        <f t="shared" si="9"/>
        <v>0</v>
      </c>
    </row>
    <row r="81" spans="1:19" ht="15" customHeight="1" x14ac:dyDescent="0.2">
      <c r="A81" s="1"/>
      <c r="B81" s="109"/>
      <c r="C81" s="69"/>
      <c r="D81" s="1"/>
      <c r="E81" s="1"/>
      <c r="F81" s="1"/>
      <c r="G81" s="1"/>
      <c r="H81" s="21" t="str">
        <f t="shared" si="6"/>
        <v/>
      </c>
      <c r="I81" s="21" t="str">
        <f t="shared" si="7"/>
        <v/>
      </c>
      <c r="J81" s="21" t="str">
        <f t="shared" si="8"/>
        <v/>
      </c>
      <c r="K81" s="22" t="str">
        <f>IF(Identificação!$B$7="Contagem Indicativa",IF(C81=ALI,Parâmetros!$E$40,IF(C81=AIE,Parâmetros!$E$41,"")),IF(Identificação!$B$7="Contagem Estimada",IF(C81=ALI,Parâmetros!$C$40,IF(C81=AIE,Parâmetros!$C$41,"")),IF(C81=ALI,IF(H81="X",Parâmetros!$B$40,IF(I81="X",Parâmetros!$C$40,IF(J81="X",Parâmetros!$D$40,""))),IF(H81="X",Parâmetros!$B$41,IF(I81="X",Parâmetros!$C$41,IF(J81="X",Parâmetros!$D$41,""))))))</f>
        <v/>
      </c>
      <c r="L81" s="22" t="str">
        <f>IF(B81="I",K81*Resumo!$C$21, IF(B81="A",K81*Resumo!$C$22, IF(B81="E",K81*Resumo!$C$23,"")))</f>
        <v/>
      </c>
      <c r="M81" s="115"/>
      <c r="P81" s="8"/>
      <c r="Q81" s="20">
        <f t="shared" si="9"/>
        <v>0</v>
      </c>
      <c r="R81" s="20">
        <f t="shared" si="9"/>
        <v>0</v>
      </c>
      <c r="S81" s="20">
        <f t="shared" si="9"/>
        <v>0</v>
      </c>
    </row>
    <row r="82" spans="1:19" ht="15" customHeight="1" x14ac:dyDescent="0.2">
      <c r="A82" s="1"/>
      <c r="B82" s="109"/>
      <c r="C82" s="69"/>
      <c r="D82" s="1"/>
      <c r="E82" s="5"/>
      <c r="F82" s="1"/>
      <c r="G82" s="5"/>
      <c r="H82" s="21" t="str">
        <f t="shared" si="6"/>
        <v/>
      </c>
      <c r="I82" s="21" t="str">
        <f t="shared" si="7"/>
        <v/>
      </c>
      <c r="J82" s="21" t="str">
        <f t="shared" si="8"/>
        <v/>
      </c>
      <c r="K82" s="22" t="str">
        <f>IF(Identificação!$B$7="Contagem Indicativa",IF(C82=ALI,Parâmetros!$E$40,IF(C82=AIE,Parâmetros!$E$41,"")),IF(Identificação!$B$7="Contagem Estimada",IF(C82=ALI,Parâmetros!$C$40,IF(C82=AIE,Parâmetros!$C$41,"")),IF(C82=ALI,IF(H82="X",Parâmetros!$B$40,IF(I82="X",Parâmetros!$C$40,IF(J82="X",Parâmetros!$D$40,""))),IF(H82="X",Parâmetros!$B$41,IF(I82="X",Parâmetros!$C$41,IF(J82="X",Parâmetros!$D$41,""))))))</f>
        <v/>
      </c>
      <c r="L82" s="22" t="str">
        <f>IF(B82="I",K82*Resumo!$C$21, IF(B82="A",K82*Resumo!$C$22, IF(B82="E",K82*Resumo!$C$23,"")))</f>
        <v/>
      </c>
      <c r="M82" s="115"/>
      <c r="P82" s="8"/>
      <c r="Q82" s="20">
        <f t="shared" si="9"/>
        <v>0</v>
      </c>
      <c r="R82" s="20">
        <f t="shared" si="9"/>
        <v>0</v>
      </c>
      <c r="S82" s="20">
        <f t="shared" si="9"/>
        <v>0</v>
      </c>
    </row>
    <row r="83" spans="1:19" ht="15" customHeight="1" x14ac:dyDescent="0.2">
      <c r="A83" s="1"/>
      <c r="B83" s="109"/>
      <c r="C83" s="69"/>
      <c r="D83" s="1"/>
      <c r="E83" s="1"/>
      <c r="F83" s="1"/>
      <c r="G83" s="1"/>
      <c r="H83" s="21" t="str">
        <f t="shared" si="6"/>
        <v/>
      </c>
      <c r="I83" s="21" t="str">
        <f t="shared" si="7"/>
        <v/>
      </c>
      <c r="J83" s="21" t="str">
        <f t="shared" si="8"/>
        <v/>
      </c>
      <c r="K83" s="22" t="str">
        <f>IF(Identificação!$B$7="Contagem Indicativa",IF(C83=ALI,Parâmetros!$E$40,IF(C83=AIE,Parâmetros!$E$41,"")),IF(Identificação!$B$7="Contagem Estimada",IF(C83=ALI,Parâmetros!$C$40,IF(C83=AIE,Parâmetros!$C$41,"")),IF(C83=ALI,IF(H83="X",Parâmetros!$B$40,IF(I83="X",Parâmetros!$C$40,IF(J83="X",Parâmetros!$D$40,""))),IF(H83="X",Parâmetros!$B$41,IF(I83="X",Parâmetros!$C$41,IF(J83="X",Parâmetros!$D$41,""))))))</f>
        <v/>
      </c>
      <c r="L83" s="22" t="str">
        <f>IF(B83="I",K83*Resumo!$C$21, IF(B83="A",K83*Resumo!$C$22, IF(B83="E",K83*Resumo!$C$23,"")))</f>
        <v/>
      </c>
      <c r="M83" s="115"/>
      <c r="P83" s="8"/>
      <c r="Q83" s="20">
        <f t="shared" si="9"/>
        <v>0</v>
      </c>
      <c r="R83" s="20">
        <f t="shared" si="9"/>
        <v>0</v>
      </c>
      <c r="S83" s="20">
        <f t="shared" si="9"/>
        <v>0</v>
      </c>
    </row>
    <row r="84" spans="1:19" ht="15" customHeight="1" x14ac:dyDescent="0.2">
      <c r="A84" s="1"/>
      <c r="B84" s="109"/>
      <c r="C84" s="69"/>
      <c r="D84" s="1"/>
      <c r="E84" s="1"/>
      <c r="F84" s="1"/>
      <c r="G84" s="1"/>
      <c r="H84" s="21" t="str">
        <f t="shared" si="6"/>
        <v/>
      </c>
      <c r="I84" s="21" t="str">
        <f t="shared" si="7"/>
        <v/>
      </c>
      <c r="J84" s="21" t="str">
        <f t="shared" si="8"/>
        <v/>
      </c>
      <c r="K84" s="22" t="str">
        <f>IF(Identificação!$B$7="Contagem Indicativa",IF(C84=ALI,Parâmetros!$E$40,IF(C84=AIE,Parâmetros!$E$41,"")),IF(Identificação!$B$7="Contagem Estimada",IF(C84=ALI,Parâmetros!$C$40,IF(C84=AIE,Parâmetros!$C$41,"")),IF(C84=ALI,IF(H84="X",Parâmetros!$B$40,IF(I84="X",Parâmetros!$C$40,IF(J84="X",Parâmetros!$D$40,""))),IF(H84="X",Parâmetros!$B$41,IF(I84="X",Parâmetros!$C$41,IF(J84="X",Parâmetros!$D$41,""))))))</f>
        <v/>
      </c>
      <c r="L84" s="22" t="str">
        <f>IF(B84="I",K84*Resumo!$C$21, IF(B84="A",K84*Resumo!$C$22, IF(B84="E",K84*Resumo!$C$23,"")))</f>
        <v/>
      </c>
      <c r="M84" s="115"/>
      <c r="Q84" s="20">
        <f t="shared" si="9"/>
        <v>0</v>
      </c>
      <c r="R84" s="20">
        <f t="shared" si="9"/>
        <v>0</v>
      </c>
      <c r="S84" s="20">
        <f t="shared" si="9"/>
        <v>0</v>
      </c>
    </row>
    <row r="85" spans="1:19" ht="15" customHeight="1" x14ac:dyDescent="0.2">
      <c r="A85" s="1"/>
      <c r="B85" s="109"/>
      <c r="C85" s="69"/>
      <c r="D85" s="1"/>
      <c r="E85" s="1"/>
      <c r="F85" s="1"/>
      <c r="G85" s="1"/>
      <c r="H85" s="21" t="str">
        <f t="shared" si="6"/>
        <v/>
      </c>
      <c r="I85" s="21" t="str">
        <f t="shared" si="7"/>
        <v/>
      </c>
      <c r="J85" s="21" t="str">
        <f t="shared" si="8"/>
        <v/>
      </c>
      <c r="K85" s="22" t="str">
        <f>IF(Identificação!$B$7="Contagem Indicativa",IF(C85=ALI,Parâmetros!$E$40,IF(C85=AIE,Parâmetros!$E$41,"")),IF(Identificação!$B$7="Contagem Estimada",IF(C85=ALI,Parâmetros!$C$40,IF(C85=AIE,Parâmetros!$C$41,"")),IF(C85=ALI,IF(H85="X",Parâmetros!$B$40,IF(I85="X",Parâmetros!$C$40,IF(J85="X",Parâmetros!$D$40,""))),IF(H85="X",Parâmetros!$B$41,IF(I85="X",Parâmetros!$C$41,IF(J85="X",Parâmetros!$D$41,""))))))</f>
        <v/>
      </c>
      <c r="L85" s="22" t="str">
        <f>IF(B85="I",K85*Resumo!$C$21, IF(B85="A",K85*Resumo!$C$22, IF(B85="E",K85*Resumo!$C$23,"")))</f>
        <v/>
      </c>
      <c r="M85" s="115"/>
      <c r="Q85" s="20">
        <f t="shared" si="9"/>
        <v>0</v>
      </c>
      <c r="R85" s="20">
        <f t="shared" si="9"/>
        <v>0</v>
      </c>
      <c r="S85" s="20">
        <f t="shared" si="9"/>
        <v>0</v>
      </c>
    </row>
    <row r="86" spans="1:19" ht="15" customHeight="1" x14ac:dyDescent="0.2">
      <c r="A86" s="1"/>
      <c r="B86" s="109"/>
      <c r="C86" s="69"/>
      <c r="D86" s="1"/>
      <c r="E86" s="1"/>
      <c r="F86" s="1"/>
      <c r="G86" s="1"/>
      <c r="H86" s="21" t="str">
        <f t="shared" si="6"/>
        <v/>
      </c>
      <c r="I86" s="21" t="str">
        <f t="shared" si="7"/>
        <v/>
      </c>
      <c r="J86" s="21" t="str">
        <f t="shared" si="8"/>
        <v/>
      </c>
      <c r="K86" s="22" t="str">
        <f>IF(Identificação!$B$7="Contagem Indicativa",IF(C86=ALI,Parâmetros!$E$40,IF(C86=AIE,Parâmetros!$E$41,"")),IF(Identificação!$B$7="Contagem Estimada",IF(C86=ALI,Parâmetros!$C$40,IF(C86=AIE,Parâmetros!$C$41,"")),IF(C86=ALI,IF(H86="X",Parâmetros!$B$40,IF(I86="X",Parâmetros!$C$40,IF(J86="X",Parâmetros!$D$40,""))),IF(H86="X",Parâmetros!$B$41,IF(I86="X",Parâmetros!$C$41,IF(J86="X",Parâmetros!$D$41,""))))))</f>
        <v/>
      </c>
      <c r="L86" s="22" t="str">
        <f>IF(B86="I",K86*Resumo!$C$21, IF(B86="A",K86*Resumo!$C$22, IF(B86="E",K86*Resumo!$C$23,"")))</f>
        <v/>
      </c>
      <c r="M86" s="115"/>
      <c r="Q86" s="20">
        <f t="shared" si="9"/>
        <v>0</v>
      </c>
      <c r="R86" s="20">
        <f t="shared" si="9"/>
        <v>0</v>
      </c>
      <c r="S86" s="20">
        <f t="shared" si="9"/>
        <v>0</v>
      </c>
    </row>
    <row r="87" spans="1:19" ht="15" customHeight="1" x14ac:dyDescent="0.2">
      <c r="A87" s="1"/>
      <c r="B87" s="109"/>
      <c r="C87" s="69"/>
      <c r="D87" s="1"/>
      <c r="E87" s="1"/>
      <c r="F87" s="1"/>
      <c r="G87" s="1"/>
      <c r="H87" s="21" t="str">
        <f t="shared" si="6"/>
        <v/>
      </c>
      <c r="I87" s="21" t="str">
        <f t="shared" si="7"/>
        <v/>
      </c>
      <c r="J87" s="21" t="str">
        <f t="shared" si="8"/>
        <v/>
      </c>
      <c r="K87" s="22" t="str">
        <f>IF(Identificação!$B$7="Contagem Indicativa",IF(C87=ALI,Parâmetros!$E$40,IF(C87=AIE,Parâmetros!$E$41,"")),IF(Identificação!$B$7="Contagem Estimada",IF(C87=ALI,Parâmetros!$C$40,IF(C87=AIE,Parâmetros!$C$41,"")),IF(C87=ALI,IF(H87="X",Parâmetros!$B$40,IF(I87="X",Parâmetros!$C$40,IF(J87="X",Parâmetros!$D$40,""))),IF(H87="X",Parâmetros!$B$41,IF(I87="X",Parâmetros!$C$41,IF(J87="X",Parâmetros!$D$41,""))))))</f>
        <v/>
      </c>
      <c r="L87" s="22" t="str">
        <f>IF(B87="I",K87*Resumo!$C$21, IF(B87="A",K87*Resumo!$C$22, IF(B87="E",K87*Resumo!$C$23,"")))</f>
        <v/>
      </c>
      <c r="M87" s="115"/>
      <c r="Q87" s="20">
        <f t="shared" si="9"/>
        <v>0</v>
      </c>
      <c r="R87" s="20">
        <f t="shared" si="9"/>
        <v>0</v>
      </c>
      <c r="S87" s="20">
        <f t="shared" si="9"/>
        <v>0</v>
      </c>
    </row>
    <row r="88" spans="1:19" ht="15" customHeight="1" x14ac:dyDescent="0.2">
      <c r="A88" s="1"/>
      <c r="B88" s="109"/>
      <c r="C88" s="69"/>
      <c r="D88" s="1"/>
      <c r="E88" s="1"/>
      <c r="F88" s="1"/>
      <c r="G88" s="1"/>
      <c r="H88" s="21" t="str">
        <f t="shared" si="6"/>
        <v/>
      </c>
      <c r="I88" s="21" t="str">
        <f t="shared" si="7"/>
        <v/>
      </c>
      <c r="J88" s="21" t="str">
        <f t="shared" si="8"/>
        <v/>
      </c>
      <c r="K88" s="22" t="str">
        <f>IF(Identificação!$B$7="Contagem Indicativa",IF(C88=ALI,Parâmetros!$E$40,IF(C88=AIE,Parâmetros!$E$41,"")),IF(Identificação!$B$7="Contagem Estimada",IF(C88=ALI,Parâmetros!$C$40,IF(C88=AIE,Parâmetros!$C$41,"")),IF(C88=ALI,IF(H88="X",Parâmetros!$B$40,IF(I88="X",Parâmetros!$C$40,IF(J88="X",Parâmetros!$D$40,""))),IF(H88="X",Parâmetros!$B$41,IF(I88="X",Parâmetros!$C$41,IF(J88="X",Parâmetros!$D$41,""))))))</f>
        <v/>
      </c>
      <c r="L88" s="22" t="str">
        <f>IF(B88="I",K88*Resumo!$C$21, IF(B88="A",K88*Resumo!$C$22, IF(B88="E",K88*Resumo!$C$23,"")))</f>
        <v/>
      </c>
      <c r="M88" s="115"/>
      <c r="Q88" s="20">
        <f t="shared" si="9"/>
        <v>0</v>
      </c>
      <c r="R88" s="20">
        <f t="shared" si="9"/>
        <v>0</v>
      </c>
      <c r="S88" s="20">
        <f t="shared" si="9"/>
        <v>0</v>
      </c>
    </row>
    <row r="89" spans="1:19" ht="15" customHeight="1" x14ac:dyDescent="0.2">
      <c r="A89" s="1"/>
      <c r="B89" s="109"/>
      <c r="C89" s="69"/>
      <c r="D89" s="1"/>
      <c r="E89" s="1"/>
      <c r="F89" s="1"/>
      <c r="G89" s="1"/>
      <c r="H89" s="21" t="str">
        <f t="shared" si="6"/>
        <v/>
      </c>
      <c r="I89" s="21" t="str">
        <f t="shared" si="7"/>
        <v/>
      </c>
      <c r="J89" s="21" t="str">
        <f t="shared" si="8"/>
        <v/>
      </c>
      <c r="K89" s="22" t="str">
        <f>IF(Identificação!$B$7="Contagem Indicativa",IF(C89=ALI,Parâmetros!$E$40,IF(C89=AIE,Parâmetros!$E$41,"")),IF(Identificação!$B$7="Contagem Estimada",IF(C89=ALI,Parâmetros!$C$40,IF(C89=AIE,Parâmetros!$C$41,"")),IF(C89=ALI,IF(H89="X",Parâmetros!$B$40,IF(I89="X",Parâmetros!$C$40,IF(J89="X",Parâmetros!$D$40,""))),IF(H89="X",Parâmetros!$B$41,IF(I89="X",Parâmetros!$C$41,IF(J89="X",Parâmetros!$D$41,""))))))</f>
        <v/>
      </c>
      <c r="L89" s="22" t="str">
        <f>IF(B89="I",K89*Resumo!$C$21, IF(B89="A",K89*Resumo!$C$22, IF(B89="E",K89*Resumo!$C$23,"")))</f>
        <v/>
      </c>
      <c r="M89" s="115"/>
      <c r="Q89" s="20">
        <f t="shared" si="9"/>
        <v>0</v>
      </c>
      <c r="R89" s="20">
        <f t="shared" si="9"/>
        <v>0</v>
      </c>
      <c r="S89" s="20">
        <f t="shared" si="9"/>
        <v>0</v>
      </c>
    </row>
    <row r="90" spans="1:19" ht="15" customHeight="1" x14ac:dyDescent="0.2">
      <c r="A90" s="1"/>
      <c r="B90" s="109"/>
      <c r="C90" s="69"/>
      <c r="D90" s="1"/>
      <c r="E90" s="1"/>
      <c r="F90" s="1"/>
      <c r="G90" s="1"/>
      <c r="H90" s="21" t="str">
        <f t="shared" si="6"/>
        <v/>
      </c>
      <c r="I90" s="21" t="str">
        <f t="shared" si="7"/>
        <v/>
      </c>
      <c r="J90" s="21" t="str">
        <f t="shared" si="8"/>
        <v/>
      </c>
      <c r="K90" s="22" t="str">
        <f>IF(Identificação!$B$7="Contagem Indicativa",IF(C90=ALI,Parâmetros!$E$40,IF(C90=AIE,Parâmetros!$E$41,"")),IF(Identificação!$B$7="Contagem Estimada",IF(C90=ALI,Parâmetros!$C$40,IF(C90=AIE,Parâmetros!$C$41,"")),IF(C90=ALI,IF(H90="X",Parâmetros!$B$40,IF(I90="X",Parâmetros!$C$40,IF(J90="X",Parâmetros!$D$40,""))),IF(H90="X",Parâmetros!$B$41,IF(I90="X",Parâmetros!$C$41,IF(J90="X",Parâmetros!$D$41,""))))))</f>
        <v/>
      </c>
      <c r="L90" s="22" t="str">
        <f>IF(B90="I",K90*Resumo!$C$21, IF(B90="A",K90*Resumo!$C$22, IF(B90="E",K90*Resumo!$C$23,"")))</f>
        <v/>
      </c>
      <c r="M90" s="115"/>
      <c r="Q90" s="20">
        <f t="shared" si="9"/>
        <v>0</v>
      </c>
      <c r="R90" s="20">
        <f t="shared" si="9"/>
        <v>0</v>
      </c>
      <c r="S90" s="20">
        <f t="shared" si="9"/>
        <v>0</v>
      </c>
    </row>
    <row r="91" spans="1:19" ht="15" customHeight="1" x14ac:dyDescent="0.2">
      <c r="A91" s="1"/>
      <c r="B91" s="109"/>
      <c r="C91" s="69"/>
      <c r="D91" s="1"/>
      <c r="E91" s="1"/>
      <c r="F91" s="1"/>
      <c r="G91" s="1"/>
      <c r="H91" s="21" t="str">
        <f t="shared" si="6"/>
        <v/>
      </c>
      <c r="I91" s="21" t="str">
        <f t="shared" si="7"/>
        <v/>
      </c>
      <c r="J91" s="21" t="str">
        <f t="shared" si="8"/>
        <v/>
      </c>
      <c r="K91" s="22" t="str">
        <f>IF(Identificação!$B$7="Contagem Indicativa",IF(C91=ALI,Parâmetros!$E$40,IF(C91=AIE,Parâmetros!$E$41,"")),IF(Identificação!$B$7="Contagem Estimada",IF(C91=ALI,Parâmetros!$C$40,IF(C91=AIE,Parâmetros!$C$41,"")),IF(C91=ALI,IF(H91="X",Parâmetros!$B$40,IF(I91="X",Parâmetros!$C$40,IF(J91="X",Parâmetros!$D$40,""))),IF(H91="X",Parâmetros!$B$41,IF(I91="X",Parâmetros!$C$41,IF(J91="X",Parâmetros!$D$41,""))))))</f>
        <v/>
      </c>
      <c r="L91" s="22" t="str">
        <f>IF(B91="I",K91*Resumo!$C$21, IF(B91="A",K91*Resumo!$C$22, IF(B91="E",K91*Resumo!$C$23,"")))</f>
        <v/>
      </c>
      <c r="M91" s="115"/>
      <c r="Q91" s="20">
        <f t="shared" si="9"/>
        <v>0</v>
      </c>
      <c r="R91" s="20">
        <f t="shared" si="9"/>
        <v>0</v>
      </c>
      <c r="S91" s="20">
        <f t="shared" si="9"/>
        <v>0</v>
      </c>
    </row>
    <row r="92" spans="1:19" ht="15" customHeight="1" x14ac:dyDescent="0.2">
      <c r="A92" s="1"/>
      <c r="B92" s="109"/>
      <c r="C92" s="69"/>
      <c r="D92" s="1"/>
      <c r="E92" s="1"/>
      <c r="F92" s="1"/>
      <c r="G92" s="1"/>
      <c r="H92" s="21" t="str">
        <f t="shared" si="6"/>
        <v/>
      </c>
      <c r="I92" s="21" t="str">
        <f t="shared" si="7"/>
        <v/>
      </c>
      <c r="J92" s="21" t="str">
        <f t="shared" si="8"/>
        <v/>
      </c>
      <c r="K92" s="22" t="str">
        <f>IF(Identificação!$B$7="Contagem Indicativa",IF(C92=ALI,Parâmetros!$E$40,IF(C92=AIE,Parâmetros!$E$41,"")),IF(Identificação!$B$7="Contagem Estimada",IF(C92=ALI,Parâmetros!$C$40,IF(C92=AIE,Parâmetros!$C$41,"")),IF(C92=ALI,IF(H92="X",Parâmetros!$B$40,IF(I92="X",Parâmetros!$C$40,IF(J92="X",Parâmetros!$D$40,""))),IF(H92="X",Parâmetros!$B$41,IF(I92="X",Parâmetros!$C$41,IF(J92="X",Parâmetros!$D$41,""))))))</f>
        <v/>
      </c>
      <c r="L92" s="22" t="str">
        <f>IF(B92="I",K92*Resumo!$C$21, IF(B92="A",K92*Resumo!$C$22, IF(B92="E",K92*Resumo!$C$23,"")))</f>
        <v/>
      </c>
      <c r="M92" s="115"/>
      <c r="Q92" s="20">
        <f t="shared" si="9"/>
        <v>0</v>
      </c>
      <c r="R92" s="20">
        <f t="shared" si="9"/>
        <v>0</v>
      </c>
      <c r="S92" s="20">
        <f t="shared" si="9"/>
        <v>0</v>
      </c>
    </row>
    <row r="93" spans="1:19" ht="15" customHeight="1" x14ac:dyDescent="0.2">
      <c r="A93" s="1"/>
      <c r="B93" s="109"/>
      <c r="C93" s="69"/>
      <c r="D93" s="1"/>
      <c r="E93" s="1"/>
      <c r="F93" s="1"/>
      <c r="G93" s="1"/>
      <c r="H93" s="21" t="str">
        <f t="shared" si="6"/>
        <v/>
      </c>
      <c r="I93" s="21" t="str">
        <f t="shared" si="7"/>
        <v/>
      </c>
      <c r="J93" s="21" t="str">
        <f t="shared" si="8"/>
        <v/>
      </c>
      <c r="K93" s="22" t="str">
        <f>IF(Identificação!$B$7="Contagem Indicativa",IF(C93=ALI,Parâmetros!$E$40,IF(C93=AIE,Parâmetros!$E$41,"")),IF(Identificação!$B$7="Contagem Estimada",IF(C93=ALI,Parâmetros!$C$40,IF(C93=AIE,Parâmetros!$C$41,"")),IF(C93=ALI,IF(H93="X",Parâmetros!$B$40,IF(I93="X",Parâmetros!$C$40,IF(J93="X",Parâmetros!$D$40,""))),IF(H93="X",Parâmetros!$B$41,IF(I93="X",Parâmetros!$C$41,IF(J93="X",Parâmetros!$D$41,""))))))</f>
        <v/>
      </c>
      <c r="L93" s="22" t="str">
        <f>IF(B93="I",K93*Resumo!$C$21, IF(B93="A",K93*Resumo!$C$22, IF(B93="E",K93*Resumo!$C$23,"")))</f>
        <v/>
      </c>
      <c r="M93" s="115"/>
      <c r="Q93" s="20">
        <f t="shared" si="9"/>
        <v>0</v>
      </c>
      <c r="R93" s="20">
        <f t="shared" si="9"/>
        <v>0</v>
      </c>
      <c r="S93" s="20">
        <f t="shared" si="9"/>
        <v>0</v>
      </c>
    </row>
    <row r="94" spans="1:19" ht="15" customHeight="1" x14ac:dyDescent="0.2">
      <c r="A94" s="1"/>
      <c r="B94" s="109"/>
      <c r="C94" s="69"/>
      <c r="D94" s="1"/>
      <c r="E94" s="1"/>
      <c r="F94" s="1"/>
      <c r="G94" s="1"/>
      <c r="H94" s="21" t="str">
        <f t="shared" si="6"/>
        <v/>
      </c>
      <c r="I94" s="21" t="str">
        <f t="shared" si="7"/>
        <v/>
      </c>
      <c r="J94" s="21" t="str">
        <f t="shared" si="8"/>
        <v/>
      </c>
      <c r="K94" s="22" t="str">
        <f>IF(Identificação!$B$7="Contagem Indicativa",IF(C94=ALI,Parâmetros!$E$40,IF(C94=AIE,Parâmetros!$E$41,"")),IF(Identificação!$B$7="Contagem Estimada",IF(C94=ALI,Parâmetros!$C$40,IF(C94=AIE,Parâmetros!$C$41,"")),IF(C94=ALI,IF(H94="X",Parâmetros!$B$40,IF(I94="X",Parâmetros!$C$40,IF(J94="X",Parâmetros!$D$40,""))),IF(H94="X",Parâmetros!$B$41,IF(I94="X",Parâmetros!$C$41,IF(J94="X",Parâmetros!$D$41,""))))))</f>
        <v/>
      </c>
      <c r="L94" s="22" t="str">
        <f>IF(B94="I",K94*Resumo!$C$21, IF(B94="A",K94*Resumo!$C$22, IF(B94="E",K94*Resumo!$C$23,"")))</f>
        <v/>
      </c>
      <c r="M94" s="115"/>
      <c r="Q94" s="20">
        <f t="shared" si="9"/>
        <v>0</v>
      </c>
      <c r="R94" s="20">
        <f t="shared" si="9"/>
        <v>0</v>
      </c>
      <c r="S94" s="20">
        <f t="shared" si="9"/>
        <v>0</v>
      </c>
    </row>
    <row r="95" spans="1:19" ht="15" customHeight="1" x14ac:dyDescent="0.2">
      <c r="A95" s="1"/>
      <c r="B95" s="109"/>
      <c r="C95" s="69"/>
      <c r="D95" s="1"/>
      <c r="E95" s="1"/>
      <c r="F95" s="1"/>
      <c r="G95" s="1"/>
      <c r="H95" s="21" t="str">
        <f t="shared" si="6"/>
        <v/>
      </c>
      <c r="I95" s="21" t="str">
        <f t="shared" si="7"/>
        <v/>
      </c>
      <c r="J95" s="21" t="str">
        <f t="shared" si="8"/>
        <v/>
      </c>
      <c r="K95" s="22" t="str">
        <f>IF(Identificação!$B$7="Contagem Indicativa",IF(C95=ALI,Parâmetros!$E$40,IF(C95=AIE,Parâmetros!$E$41,"")),IF(Identificação!$B$7="Contagem Estimada",IF(C95=ALI,Parâmetros!$C$40,IF(C95=AIE,Parâmetros!$C$41,"")),IF(C95=ALI,IF(H95="X",Parâmetros!$B$40,IF(I95="X",Parâmetros!$C$40,IF(J95="X",Parâmetros!$D$40,""))),IF(H95="X",Parâmetros!$B$41,IF(I95="X",Parâmetros!$C$41,IF(J95="X",Parâmetros!$D$41,""))))))</f>
        <v/>
      </c>
      <c r="L95" s="22" t="str">
        <f>IF(B95="I",K95*Resumo!$C$21, IF(B95="A",K95*Resumo!$C$22, IF(B95="E",K95*Resumo!$C$23,"")))</f>
        <v/>
      </c>
      <c r="M95" s="115"/>
      <c r="Q95" s="20">
        <f t="shared" si="9"/>
        <v>0</v>
      </c>
      <c r="R95" s="20">
        <f t="shared" si="9"/>
        <v>0</v>
      </c>
      <c r="S95" s="20">
        <f t="shared" si="9"/>
        <v>0</v>
      </c>
    </row>
    <row r="96" spans="1:19" ht="15" customHeight="1" x14ac:dyDescent="0.2">
      <c r="A96" s="1"/>
      <c r="B96" s="109"/>
      <c r="C96" s="69"/>
      <c r="D96" s="1"/>
      <c r="E96" s="1"/>
      <c r="F96" s="1"/>
      <c r="G96" s="1"/>
      <c r="H96" s="21" t="str">
        <f t="shared" si="6"/>
        <v/>
      </c>
      <c r="I96" s="21" t="str">
        <f t="shared" si="7"/>
        <v/>
      </c>
      <c r="J96" s="21" t="str">
        <f t="shared" si="8"/>
        <v/>
      </c>
      <c r="K96" s="22" t="str">
        <f>IF(Identificação!$B$7="Contagem Indicativa",IF(C96=ALI,Parâmetros!$E$40,IF(C96=AIE,Parâmetros!$E$41,"")),IF(Identificação!$B$7="Contagem Estimada",IF(C96=ALI,Parâmetros!$C$40,IF(C96=AIE,Parâmetros!$C$41,"")),IF(C96=ALI,IF(H96="X",Parâmetros!$B$40,IF(I96="X",Parâmetros!$C$40,IF(J96="X",Parâmetros!$D$40,""))),IF(H96="X",Parâmetros!$B$41,IF(I96="X",Parâmetros!$C$41,IF(J96="X",Parâmetros!$D$41,""))))))</f>
        <v/>
      </c>
      <c r="L96" s="22" t="str">
        <f>IF(B96="I",K96*Resumo!$C$21, IF(B96="A",K96*Resumo!$C$22, IF(B96="E",K96*Resumo!$C$23,"")))</f>
        <v/>
      </c>
      <c r="M96" s="115"/>
      <c r="Q96" s="20">
        <f t="shared" si="9"/>
        <v>0</v>
      </c>
      <c r="R96" s="20">
        <f t="shared" si="9"/>
        <v>0</v>
      </c>
      <c r="S96" s="20">
        <f t="shared" si="9"/>
        <v>0</v>
      </c>
    </row>
    <row r="97" spans="1:19" ht="15" customHeight="1" x14ac:dyDescent="0.2">
      <c r="A97" s="1"/>
      <c r="B97" s="109"/>
      <c r="C97" s="69"/>
      <c r="D97" s="1"/>
      <c r="E97" s="1"/>
      <c r="F97" s="1"/>
      <c r="G97" s="1"/>
      <c r="H97" s="21" t="str">
        <f t="shared" si="6"/>
        <v/>
      </c>
      <c r="I97" s="21" t="str">
        <f t="shared" si="7"/>
        <v/>
      </c>
      <c r="J97" s="21" t="str">
        <f t="shared" si="8"/>
        <v/>
      </c>
      <c r="K97" s="22" t="str">
        <f>IF(Identificação!$B$7="Contagem Indicativa",IF(C97=ALI,Parâmetros!$E$40,IF(C97=AIE,Parâmetros!$E$41,"")),IF(Identificação!$B$7="Contagem Estimada",IF(C97=ALI,Parâmetros!$C$40,IF(C97=AIE,Parâmetros!$C$41,"")),IF(C97=ALI,IF(H97="X",Parâmetros!$B$40,IF(I97="X",Parâmetros!$C$40,IF(J97="X",Parâmetros!$D$40,""))),IF(H97="X",Parâmetros!$B$41,IF(I97="X",Parâmetros!$C$41,IF(J97="X",Parâmetros!$D$41,""))))))</f>
        <v/>
      </c>
      <c r="L97" s="22" t="str">
        <f>IF(B97="I",K97*Resumo!$C$21, IF(B97="A",K97*Resumo!$C$22, IF(B97="E",K97*Resumo!$C$23,"")))</f>
        <v/>
      </c>
      <c r="M97" s="115"/>
      <c r="Q97" s="20">
        <f t="shared" si="9"/>
        <v>0</v>
      </c>
      <c r="R97" s="20">
        <f t="shared" si="9"/>
        <v>0</v>
      </c>
      <c r="S97" s="20">
        <f t="shared" si="9"/>
        <v>0</v>
      </c>
    </row>
    <row r="98" spans="1:19" ht="15" customHeight="1" x14ac:dyDescent="0.2">
      <c r="A98" s="1"/>
      <c r="B98" s="109"/>
      <c r="C98" s="69"/>
      <c r="D98" s="1"/>
      <c r="E98" s="1"/>
      <c r="F98" s="1"/>
      <c r="G98" s="1"/>
      <c r="H98" s="21" t="str">
        <f t="shared" si="6"/>
        <v/>
      </c>
      <c r="I98" s="21" t="str">
        <f t="shared" si="7"/>
        <v/>
      </c>
      <c r="J98" s="21" t="str">
        <f t="shared" si="8"/>
        <v/>
      </c>
      <c r="K98" s="22" t="str">
        <f>IF(Identificação!$B$7="Contagem Indicativa",IF(C98=ALI,Parâmetros!$E$40,IF(C98=AIE,Parâmetros!$E$41,"")),IF(Identificação!$B$7="Contagem Estimada",IF(C98=ALI,Parâmetros!$C$40,IF(C98=AIE,Parâmetros!$C$41,"")),IF(C98=ALI,IF(H98="X",Parâmetros!$B$40,IF(I98="X",Parâmetros!$C$40,IF(J98="X",Parâmetros!$D$40,""))),IF(H98="X",Parâmetros!$B$41,IF(I98="X",Parâmetros!$C$41,IF(J98="X",Parâmetros!$D$41,""))))))</f>
        <v/>
      </c>
      <c r="L98" s="22" t="str">
        <f>IF(B98="I",K98*Resumo!$C$21, IF(B98="A",K98*Resumo!$C$22, IF(B98="E",K98*Resumo!$C$23,"")))</f>
        <v/>
      </c>
      <c r="M98" s="115"/>
      <c r="Q98" s="20">
        <f t="shared" si="9"/>
        <v>0</v>
      </c>
      <c r="R98" s="20">
        <f t="shared" si="9"/>
        <v>0</v>
      </c>
      <c r="S98" s="20">
        <f t="shared" si="9"/>
        <v>0</v>
      </c>
    </row>
    <row r="99" spans="1:19" ht="15" customHeight="1" x14ac:dyDescent="0.2">
      <c r="A99" s="1"/>
      <c r="B99" s="109"/>
      <c r="C99" s="69"/>
      <c r="D99" s="1"/>
      <c r="E99" s="1"/>
      <c r="F99" s="1"/>
      <c r="G99" s="1"/>
      <c r="H99" s="21" t="str">
        <f t="shared" si="6"/>
        <v/>
      </c>
      <c r="I99" s="21" t="str">
        <f t="shared" si="7"/>
        <v/>
      </c>
      <c r="J99" s="21" t="str">
        <f t="shared" si="8"/>
        <v/>
      </c>
      <c r="K99" s="22" t="str">
        <f>IF(Identificação!$B$7="Contagem Indicativa",IF(C99=ALI,Parâmetros!$E$40,IF(C99=AIE,Parâmetros!$E$41,"")),IF(Identificação!$B$7="Contagem Estimada",IF(C99=ALI,Parâmetros!$C$40,IF(C99=AIE,Parâmetros!$C$41,"")),IF(C99=ALI,IF(H99="X",Parâmetros!$B$40,IF(I99="X",Parâmetros!$C$40,IF(J99="X",Parâmetros!$D$40,""))),IF(H99="X",Parâmetros!$B$41,IF(I99="X",Parâmetros!$C$41,IF(J99="X",Parâmetros!$D$41,""))))))</f>
        <v/>
      </c>
      <c r="L99" s="22" t="str">
        <f>IF(B99="I",K99*Resumo!$C$21, IF(B99="A",K99*Resumo!$C$22, IF(B99="E",K99*Resumo!$C$23,"")))</f>
        <v/>
      </c>
      <c r="M99" s="115"/>
      <c r="Q99" s="20">
        <f t="shared" si="9"/>
        <v>0</v>
      </c>
      <c r="R99" s="20">
        <f t="shared" si="9"/>
        <v>0</v>
      </c>
      <c r="S99" s="20">
        <f t="shared" si="9"/>
        <v>0</v>
      </c>
    </row>
    <row r="100" spans="1:19" ht="15" customHeight="1" x14ac:dyDescent="0.2">
      <c r="A100" s="1"/>
      <c r="B100" s="109"/>
      <c r="C100" s="69"/>
      <c r="D100" s="1"/>
      <c r="E100" s="1"/>
      <c r="F100" s="1"/>
      <c r="G100" s="1"/>
      <c r="H100" s="21" t="str">
        <f t="shared" si="6"/>
        <v/>
      </c>
      <c r="I100" s="21" t="str">
        <f t="shared" si="7"/>
        <v/>
      </c>
      <c r="J100" s="21" t="str">
        <f t="shared" si="8"/>
        <v/>
      </c>
      <c r="K100" s="22" t="str">
        <f>IF(Identificação!$B$7="Contagem Indicativa",IF(C100=ALI,Parâmetros!$E$40,IF(C100=AIE,Parâmetros!$E$41,"")),IF(Identificação!$B$7="Contagem Estimada",IF(C100=ALI,Parâmetros!$C$40,IF(C100=AIE,Parâmetros!$C$41,"")),IF(C100=ALI,IF(H100="X",Parâmetros!$B$40,IF(I100="X",Parâmetros!$C$40,IF(J100="X",Parâmetros!$D$40,""))),IF(H100="X",Parâmetros!$B$41,IF(I100="X",Parâmetros!$C$41,IF(J100="X",Parâmetros!$D$41,""))))))</f>
        <v/>
      </c>
      <c r="L100" s="22" t="str">
        <f>IF(B100="I",K100*Resumo!$C$21, IF(B100="A",K100*Resumo!$C$22, IF(B100="E",K100*Resumo!$C$23,"")))</f>
        <v/>
      </c>
      <c r="M100" s="115"/>
      <c r="Q100" s="20">
        <f t="shared" si="9"/>
        <v>0</v>
      </c>
      <c r="R100" s="20">
        <f t="shared" si="9"/>
        <v>0</v>
      </c>
      <c r="S100" s="20">
        <f t="shared" si="9"/>
        <v>0</v>
      </c>
    </row>
    <row r="101" spans="1:19" ht="15" customHeight="1" x14ac:dyDescent="0.2">
      <c r="A101" s="1"/>
      <c r="B101" s="109"/>
      <c r="C101" s="69"/>
      <c r="D101" s="1"/>
      <c r="E101" s="1"/>
      <c r="F101" s="1"/>
      <c r="G101" s="1"/>
      <c r="H101" s="21" t="str">
        <f t="shared" si="6"/>
        <v/>
      </c>
      <c r="I101" s="21" t="str">
        <f t="shared" si="7"/>
        <v/>
      </c>
      <c r="J101" s="21" t="str">
        <f t="shared" si="8"/>
        <v/>
      </c>
      <c r="K101" s="22" t="str">
        <f>IF(Identificação!$B$7="Contagem Indicativa",IF(C101=ALI,Parâmetros!$E$40,IF(C101=AIE,Parâmetros!$E$41,"")),IF(Identificação!$B$7="Contagem Estimada",IF(C101=ALI,Parâmetros!$C$40,IF(C101=AIE,Parâmetros!$C$41,"")),IF(C101=ALI,IF(H101="X",Parâmetros!$B$40,IF(I101="X",Parâmetros!$C$40,IF(J101="X",Parâmetros!$D$40,""))),IF(H101="X",Parâmetros!$B$41,IF(I101="X",Parâmetros!$C$41,IF(J101="X",Parâmetros!$D$41,""))))))</f>
        <v/>
      </c>
      <c r="L101" s="22" t="str">
        <f>IF(B101="I",K101*Resumo!$C$21, IF(B101="A",K101*Resumo!$C$22, IF(B101="E",K101*Resumo!$C$23,"")))</f>
        <v/>
      </c>
      <c r="M101" s="115"/>
      <c r="Q101" s="20">
        <f t="shared" si="9"/>
        <v>0</v>
      </c>
      <c r="R101" s="20">
        <f t="shared" si="9"/>
        <v>0</v>
      </c>
      <c r="S101" s="20">
        <f t="shared" si="9"/>
        <v>0</v>
      </c>
    </row>
    <row r="102" spans="1:19" ht="15" customHeight="1" x14ac:dyDescent="0.2">
      <c r="A102" s="1"/>
      <c r="B102" s="109"/>
      <c r="C102" s="69"/>
      <c r="D102" s="1"/>
      <c r="E102" s="1"/>
      <c r="F102" s="1"/>
      <c r="G102" s="1"/>
      <c r="H102" s="21" t="str">
        <f t="shared" si="6"/>
        <v/>
      </c>
      <c r="I102" s="21" t="str">
        <f t="shared" si="7"/>
        <v/>
      </c>
      <c r="J102" s="21" t="str">
        <f t="shared" si="8"/>
        <v/>
      </c>
      <c r="K102" s="22" t="str">
        <f>IF(Identificação!$B$7="Contagem Indicativa",IF(C102=ALI,Parâmetros!$E$40,IF(C102=AIE,Parâmetros!$E$41,"")),IF(Identificação!$B$7="Contagem Estimada",IF(C102=ALI,Parâmetros!$C$40,IF(C102=AIE,Parâmetros!$C$41,"")),IF(C102=ALI,IF(H102="X",Parâmetros!$B$40,IF(I102="X",Parâmetros!$C$40,IF(J102="X",Parâmetros!$D$40,""))),IF(H102="X",Parâmetros!$B$41,IF(I102="X",Parâmetros!$C$41,IF(J102="X",Parâmetros!$D$41,""))))))</f>
        <v/>
      </c>
      <c r="L102" s="22" t="str">
        <f>IF(B102="I",K102*Resumo!$C$21, IF(B102="A",K102*Resumo!$C$22, IF(B102="E",K102*Resumo!$C$23,"")))</f>
        <v/>
      </c>
      <c r="M102" s="115"/>
      <c r="Q102" s="20">
        <f t="shared" si="9"/>
        <v>0</v>
      </c>
      <c r="R102" s="20">
        <f t="shared" si="9"/>
        <v>0</v>
      </c>
      <c r="S102" s="20">
        <f t="shared" si="9"/>
        <v>0</v>
      </c>
    </row>
    <row r="103" spans="1:19" ht="15" customHeight="1" x14ac:dyDescent="0.2">
      <c r="A103" s="1"/>
      <c r="B103" s="109"/>
      <c r="C103" s="69"/>
      <c r="D103" s="1"/>
      <c r="E103" s="1"/>
      <c r="F103" s="1"/>
      <c r="G103" s="1"/>
      <c r="H103" s="21" t="str">
        <f t="shared" si="6"/>
        <v/>
      </c>
      <c r="I103" s="21" t="str">
        <f t="shared" si="7"/>
        <v/>
      </c>
      <c r="J103" s="21" t="str">
        <f t="shared" si="8"/>
        <v/>
      </c>
      <c r="K103" s="22" t="str">
        <f>IF(Identificação!$B$7="Contagem Indicativa",IF(C103=ALI,Parâmetros!$E$40,IF(C103=AIE,Parâmetros!$E$41,"")),IF(Identificação!$B$7="Contagem Estimada",IF(C103=ALI,Parâmetros!$C$40,IF(C103=AIE,Parâmetros!$C$41,"")),IF(C103=ALI,IF(H103="X",Parâmetros!$B$40,IF(I103="X",Parâmetros!$C$40,IF(J103="X",Parâmetros!$D$40,""))),IF(H103="X",Parâmetros!$B$41,IF(I103="X",Parâmetros!$C$41,IF(J103="X",Parâmetros!$D$41,""))))))</f>
        <v/>
      </c>
      <c r="L103" s="22" t="str">
        <f>IF(B103="I",K103*Resumo!$C$21, IF(B103="A",K103*Resumo!$C$22, IF(B103="E",K103*Resumo!$C$23,"")))</f>
        <v/>
      </c>
      <c r="M103" s="115"/>
      <c r="Q103" s="20">
        <f t="shared" si="9"/>
        <v>0</v>
      </c>
      <c r="R103" s="20">
        <f t="shared" si="9"/>
        <v>0</v>
      </c>
      <c r="S103" s="20">
        <f t="shared" si="9"/>
        <v>0</v>
      </c>
    </row>
    <row r="104" spans="1:19" ht="15" customHeight="1" x14ac:dyDescent="0.2">
      <c r="A104" s="1"/>
      <c r="B104" s="109"/>
      <c r="C104" s="69"/>
      <c r="D104" s="1"/>
      <c r="E104" s="1"/>
      <c r="F104" s="1"/>
      <c r="G104" s="1"/>
      <c r="H104" s="21" t="str">
        <f t="shared" si="6"/>
        <v/>
      </c>
      <c r="I104" s="21" t="str">
        <f t="shared" si="7"/>
        <v/>
      </c>
      <c r="J104" s="21" t="str">
        <f t="shared" si="8"/>
        <v/>
      </c>
      <c r="K104" s="22" t="str">
        <f>IF(Identificação!$B$7="Contagem Indicativa",IF(C104=ALI,Parâmetros!$E$40,IF(C104=AIE,Parâmetros!$E$41,"")),IF(Identificação!$B$7="Contagem Estimada",IF(C104=ALI,Parâmetros!$C$40,IF(C104=AIE,Parâmetros!$C$41,"")),IF(C104=ALI,IF(H104="X",Parâmetros!$B$40,IF(I104="X",Parâmetros!$C$40,IF(J104="X",Parâmetros!$D$40,""))),IF(H104="X",Parâmetros!$B$41,IF(I104="X",Parâmetros!$C$41,IF(J104="X",Parâmetros!$D$41,""))))))</f>
        <v/>
      </c>
      <c r="L104" s="22" t="str">
        <f>IF(B104="I",K104*Resumo!$C$21, IF(B104="A",K104*Resumo!$C$22, IF(B104="E",K104*Resumo!$C$23,"")))</f>
        <v/>
      </c>
      <c r="M104" s="115"/>
      <c r="Q104" s="20">
        <f t="shared" si="9"/>
        <v>0</v>
      </c>
      <c r="R104" s="20">
        <f t="shared" si="9"/>
        <v>0</v>
      </c>
      <c r="S104" s="20">
        <f t="shared" si="9"/>
        <v>0</v>
      </c>
    </row>
    <row r="105" spans="1:19" ht="15" customHeight="1" x14ac:dyDescent="0.2">
      <c r="A105" s="1"/>
      <c r="B105" s="109"/>
      <c r="C105" s="69"/>
      <c r="D105" s="1"/>
      <c r="E105" s="1"/>
      <c r="F105" s="1"/>
      <c r="G105" s="1"/>
      <c r="H105" s="21" t="str">
        <f t="shared" si="6"/>
        <v/>
      </c>
      <c r="I105" s="21" t="str">
        <f t="shared" si="7"/>
        <v/>
      </c>
      <c r="J105" s="21" t="str">
        <f t="shared" si="8"/>
        <v/>
      </c>
      <c r="K105" s="22" t="str">
        <f>IF(Identificação!$B$7="Contagem Indicativa",IF(C105=ALI,Parâmetros!$E$40,IF(C105=AIE,Parâmetros!$E$41,"")),IF(Identificação!$B$7="Contagem Estimada",IF(C105=ALI,Parâmetros!$C$40,IF(C105=AIE,Parâmetros!$C$41,"")),IF(C105=ALI,IF(H105="X",Parâmetros!$B$40,IF(I105="X",Parâmetros!$C$40,IF(J105="X",Parâmetros!$D$40,""))),IF(H105="X",Parâmetros!$B$41,IF(I105="X",Parâmetros!$C$41,IF(J105="X",Parâmetros!$D$41,""))))))</f>
        <v/>
      </c>
      <c r="L105" s="22" t="str">
        <f>IF(B105="I",K105*Resumo!$C$21, IF(B105="A",K105*Resumo!$C$22, IF(B105="E",K105*Resumo!$C$23,"")))</f>
        <v/>
      </c>
      <c r="M105" s="115"/>
      <c r="Q105" s="20">
        <f t="shared" si="9"/>
        <v>0</v>
      </c>
      <c r="R105" s="20">
        <f t="shared" si="9"/>
        <v>0</v>
      </c>
      <c r="S105" s="20">
        <f t="shared" si="9"/>
        <v>0</v>
      </c>
    </row>
    <row r="106" spans="1:19" ht="15" customHeight="1" x14ac:dyDescent="0.2">
      <c r="A106" s="1"/>
      <c r="B106" s="109"/>
      <c r="C106" s="69"/>
      <c r="D106" s="1"/>
      <c r="E106" s="1"/>
      <c r="F106" s="1"/>
      <c r="G106" s="1"/>
      <c r="H106" s="21" t="str">
        <f t="shared" si="6"/>
        <v/>
      </c>
      <c r="I106" s="21" t="str">
        <f t="shared" si="7"/>
        <v/>
      </c>
      <c r="J106" s="21" t="str">
        <f t="shared" si="8"/>
        <v/>
      </c>
      <c r="K106" s="22" t="str">
        <f>IF(Identificação!$B$7="Contagem Indicativa",IF(C106=ALI,Parâmetros!$E$40,IF(C106=AIE,Parâmetros!$E$41,"")),IF(Identificação!$B$7="Contagem Estimada",IF(C106=ALI,Parâmetros!$C$40,IF(C106=AIE,Parâmetros!$C$41,"")),IF(C106=ALI,IF(H106="X",Parâmetros!$B$40,IF(I106="X",Parâmetros!$C$40,IF(J106="X",Parâmetros!$D$40,""))),IF(H106="X",Parâmetros!$B$41,IF(I106="X",Parâmetros!$C$41,IF(J106="X",Parâmetros!$D$41,""))))))</f>
        <v/>
      </c>
      <c r="L106" s="22" t="str">
        <f>IF(B106="I",K106*Resumo!$C$21, IF(B106="A",K106*Resumo!$C$22, IF(B106="E",K106*Resumo!$C$23,"")))</f>
        <v/>
      </c>
      <c r="M106" s="115"/>
      <c r="Q106" s="20">
        <f t="shared" si="9"/>
        <v>0</v>
      </c>
      <c r="R106" s="20">
        <f t="shared" si="9"/>
        <v>0</v>
      </c>
      <c r="S106" s="20">
        <f t="shared" si="9"/>
        <v>0</v>
      </c>
    </row>
    <row r="107" spans="1:19" ht="15" customHeight="1" x14ac:dyDescent="0.2">
      <c r="A107" s="1"/>
      <c r="B107" s="109"/>
      <c r="C107" s="69"/>
      <c r="D107" s="1"/>
      <c r="E107" s="1"/>
      <c r="F107" s="1"/>
      <c r="G107" s="1"/>
      <c r="H107" s="21" t="str">
        <f t="shared" si="6"/>
        <v/>
      </c>
      <c r="I107" s="21" t="str">
        <f t="shared" si="7"/>
        <v/>
      </c>
      <c r="J107" s="21" t="str">
        <f t="shared" si="8"/>
        <v/>
      </c>
      <c r="K107" s="22" t="str">
        <f>IF(Identificação!$B$7="Contagem Indicativa",IF(C107=ALI,Parâmetros!$E$40,IF(C107=AIE,Parâmetros!$E$41,"")),IF(Identificação!$B$7="Contagem Estimada",IF(C107=ALI,Parâmetros!$C$40,IF(C107=AIE,Parâmetros!$C$41,"")),IF(C107=ALI,IF(H107="X",Parâmetros!$B$40,IF(I107="X",Parâmetros!$C$40,IF(J107="X",Parâmetros!$D$40,""))),IF(H107="X",Parâmetros!$B$41,IF(I107="X",Parâmetros!$C$41,IF(J107="X",Parâmetros!$D$41,""))))))</f>
        <v/>
      </c>
      <c r="L107" s="22" t="str">
        <f>IF(B107="I",K107*Resumo!$C$21, IF(B107="A",K107*Resumo!$C$22, IF(B107="E",K107*Resumo!$C$23,"")))</f>
        <v/>
      </c>
      <c r="M107" s="115"/>
      <c r="Q107" s="20">
        <f t="shared" si="9"/>
        <v>0</v>
      </c>
      <c r="R107" s="20">
        <f t="shared" si="9"/>
        <v>0</v>
      </c>
      <c r="S107" s="20">
        <f t="shared" si="9"/>
        <v>0</v>
      </c>
    </row>
    <row r="108" spans="1:19" ht="15" customHeight="1" x14ac:dyDescent="0.2">
      <c r="A108" s="1"/>
      <c r="B108" s="109"/>
      <c r="C108" s="69"/>
      <c r="D108" s="1"/>
      <c r="E108" s="1"/>
      <c r="F108" s="1"/>
      <c r="G108" s="1"/>
      <c r="H108" s="21" t="str">
        <f t="shared" si="6"/>
        <v/>
      </c>
      <c r="I108" s="21" t="str">
        <f t="shared" si="7"/>
        <v/>
      </c>
      <c r="J108" s="21" t="str">
        <f t="shared" si="8"/>
        <v/>
      </c>
      <c r="K108" s="22" t="str">
        <f>IF(Identificação!$B$7="Contagem Indicativa",IF(C108=ALI,Parâmetros!$E$40,IF(C108=AIE,Parâmetros!$E$41,"")),IF(Identificação!$B$7="Contagem Estimada",IF(C108=ALI,Parâmetros!$C$40,IF(C108=AIE,Parâmetros!$C$41,"")),IF(C108=ALI,IF(H108="X",Parâmetros!$B$40,IF(I108="X",Parâmetros!$C$40,IF(J108="X",Parâmetros!$D$40,""))),IF(H108="X",Parâmetros!$B$41,IF(I108="X",Parâmetros!$C$41,IF(J108="X",Parâmetros!$D$41,""))))))</f>
        <v/>
      </c>
      <c r="L108" s="22" t="str">
        <f>IF(B108="I",K108*Resumo!$C$21, IF(B108="A",K108*Resumo!$C$22, IF(B108="E",K108*Resumo!$C$23,"")))</f>
        <v/>
      </c>
      <c r="M108" s="115"/>
      <c r="Q108" s="20">
        <f t="shared" si="9"/>
        <v>0</v>
      </c>
      <c r="R108" s="20">
        <f t="shared" si="9"/>
        <v>0</v>
      </c>
      <c r="S108" s="20">
        <f t="shared" si="9"/>
        <v>0</v>
      </c>
    </row>
    <row r="109" spans="1:19" ht="15" customHeight="1" x14ac:dyDescent="0.2">
      <c r="A109" s="1"/>
      <c r="B109" s="109"/>
      <c r="C109" s="69"/>
      <c r="D109" s="1"/>
      <c r="E109" s="1"/>
      <c r="F109" s="1"/>
      <c r="G109" s="1"/>
      <c r="H109" s="21" t="str">
        <f t="shared" si="6"/>
        <v/>
      </c>
      <c r="I109" s="21" t="str">
        <f t="shared" si="7"/>
        <v/>
      </c>
      <c r="J109" s="21" t="str">
        <f t="shared" si="8"/>
        <v/>
      </c>
      <c r="K109" s="22" t="str">
        <f>IF(Identificação!$B$7="Contagem Indicativa",IF(C109=ALI,Parâmetros!$E$40,IF(C109=AIE,Parâmetros!$E$41,"")),IF(Identificação!$B$7="Contagem Estimada",IF(C109=ALI,Parâmetros!$C$40,IF(C109=AIE,Parâmetros!$C$41,"")),IF(C109=ALI,IF(H109="X",Parâmetros!$B$40,IF(I109="X",Parâmetros!$C$40,IF(J109="X",Parâmetros!$D$40,""))),IF(H109="X",Parâmetros!$B$41,IF(I109="X",Parâmetros!$C$41,IF(J109="X",Parâmetros!$D$41,""))))))</f>
        <v/>
      </c>
      <c r="L109" s="22" t="str">
        <f>IF(B109="I",K109*Resumo!$C$21, IF(B109="A",K109*Resumo!$C$22, IF(B109="E",K109*Resumo!$C$23,"")))</f>
        <v/>
      </c>
      <c r="M109" s="115"/>
      <c r="Q109" s="20">
        <f t="shared" si="9"/>
        <v>0</v>
      </c>
      <c r="R109" s="20">
        <f t="shared" si="9"/>
        <v>0</v>
      </c>
      <c r="S109" s="20">
        <f t="shared" si="9"/>
        <v>0</v>
      </c>
    </row>
    <row r="110" spans="1:19" ht="15" customHeight="1" x14ac:dyDescent="0.2">
      <c r="A110" s="1"/>
      <c r="B110" s="109"/>
      <c r="C110" s="69"/>
      <c r="D110" s="1"/>
      <c r="E110" s="1"/>
      <c r="F110" s="1"/>
      <c r="G110" s="1"/>
      <c r="H110" s="21" t="str">
        <f t="shared" si="6"/>
        <v/>
      </c>
      <c r="I110" s="21" t="str">
        <f t="shared" si="7"/>
        <v/>
      </c>
      <c r="J110" s="21" t="str">
        <f t="shared" si="8"/>
        <v/>
      </c>
      <c r="K110" s="22" t="str">
        <f>IF(Identificação!$B$7="Contagem Indicativa",IF(C110=ALI,Parâmetros!$E$40,IF(C110=AIE,Parâmetros!$E$41,"")),IF(Identificação!$B$7="Contagem Estimada",IF(C110=ALI,Parâmetros!$C$40,IF(C110=AIE,Parâmetros!$C$41,"")),IF(C110=ALI,IF(H110="X",Parâmetros!$B$40,IF(I110="X",Parâmetros!$C$40,IF(J110="X",Parâmetros!$D$40,""))),IF(H110="X",Parâmetros!$B$41,IF(I110="X",Parâmetros!$C$41,IF(J110="X",Parâmetros!$D$41,""))))))</f>
        <v/>
      </c>
      <c r="L110" s="22" t="str">
        <f>IF(B110="I",K110*Resumo!$C$21, IF(B110="A",K110*Resumo!$C$22, IF(B110="E",K110*Resumo!$C$23,"")))</f>
        <v/>
      </c>
      <c r="M110" s="115"/>
      <c r="Q110" s="20">
        <f t="shared" si="9"/>
        <v>0</v>
      </c>
      <c r="R110" s="20">
        <f t="shared" si="9"/>
        <v>0</v>
      </c>
      <c r="S110" s="20">
        <f t="shared" si="9"/>
        <v>0</v>
      </c>
    </row>
    <row r="111" spans="1:19" ht="15" customHeight="1" x14ac:dyDescent="0.2">
      <c r="A111" s="1"/>
      <c r="B111" s="109"/>
      <c r="C111" s="69"/>
      <c r="D111" s="1"/>
      <c r="E111" s="1"/>
      <c r="F111" s="1"/>
      <c r="G111" s="1"/>
      <c r="H111" s="21" t="str">
        <f t="shared" si="6"/>
        <v/>
      </c>
      <c r="I111" s="21" t="str">
        <f t="shared" si="7"/>
        <v/>
      </c>
      <c r="J111" s="21" t="str">
        <f t="shared" si="8"/>
        <v/>
      </c>
      <c r="K111" s="22" t="str">
        <f>IF(Identificação!$B$7="Contagem Indicativa",IF(C111=ALI,Parâmetros!$E$40,IF(C111=AIE,Parâmetros!$E$41,"")),IF(Identificação!$B$7="Contagem Estimada",IF(C111=ALI,Parâmetros!$C$40,IF(C111=AIE,Parâmetros!$C$41,"")),IF(C111=ALI,IF(H111="X",Parâmetros!$B$40,IF(I111="X",Parâmetros!$C$40,IF(J111="X",Parâmetros!$D$40,""))),IF(H111="X",Parâmetros!$B$41,IF(I111="X",Parâmetros!$C$41,IF(J111="X",Parâmetros!$D$41,""))))))</f>
        <v/>
      </c>
      <c r="L111" s="22" t="str">
        <f>IF(B111="I",K111*Resumo!$C$21, IF(B111="A",K111*Resumo!$C$22, IF(B111="E",K111*Resumo!$C$23,"")))</f>
        <v/>
      </c>
      <c r="M111" s="115"/>
      <c r="Q111" s="20">
        <f t="shared" si="9"/>
        <v>0</v>
      </c>
      <c r="R111" s="20">
        <f t="shared" si="9"/>
        <v>0</v>
      </c>
      <c r="S111" s="20">
        <f t="shared" si="9"/>
        <v>0</v>
      </c>
    </row>
    <row r="112" spans="1:19" ht="15" customHeight="1" x14ac:dyDescent="0.2">
      <c r="A112" s="1"/>
      <c r="B112" s="109"/>
      <c r="C112" s="69"/>
      <c r="D112" s="1"/>
      <c r="E112" s="1"/>
      <c r="F112" s="1"/>
      <c r="G112" s="1"/>
      <c r="H112" s="21" t="str">
        <f t="shared" si="6"/>
        <v/>
      </c>
      <c r="I112" s="21" t="str">
        <f t="shared" si="7"/>
        <v/>
      </c>
      <c r="J112" s="21" t="str">
        <f t="shared" si="8"/>
        <v/>
      </c>
      <c r="K112" s="22" t="str">
        <f>IF(Identificação!$B$7="Contagem Indicativa",IF(C112=ALI,Parâmetros!$E$40,IF(C112=AIE,Parâmetros!$E$41,"")),IF(Identificação!$B$7="Contagem Estimada",IF(C112=ALI,Parâmetros!$C$40,IF(C112=AIE,Parâmetros!$C$41,"")),IF(C112=ALI,IF(H112="X",Parâmetros!$B$40,IF(I112="X",Parâmetros!$C$40,IF(J112="X",Parâmetros!$D$40,""))),IF(H112="X",Parâmetros!$B$41,IF(I112="X",Parâmetros!$C$41,IF(J112="X",Parâmetros!$D$41,""))))))</f>
        <v/>
      </c>
      <c r="L112" s="22" t="str">
        <f>IF(B112="I",K112*Resumo!$C$21, IF(B112="A",K112*Resumo!$C$22, IF(B112="E",K112*Resumo!$C$23,"")))</f>
        <v/>
      </c>
      <c r="M112" s="115"/>
      <c r="Q112" s="20">
        <f t="shared" si="9"/>
        <v>0</v>
      </c>
      <c r="R112" s="20">
        <f t="shared" si="9"/>
        <v>0</v>
      </c>
      <c r="S112" s="20">
        <f t="shared" si="9"/>
        <v>0</v>
      </c>
    </row>
    <row r="113" spans="1:19" ht="15" customHeight="1" x14ac:dyDescent="0.2">
      <c r="A113" s="1"/>
      <c r="B113" s="109"/>
      <c r="C113" s="69"/>
      <c r="D113" s="1"/>
      <c r="E113" s="1"/>
      <c r="F113" s="1"/>
      <c r="G113" s="1"/>
      <c r="H113" s="21" t="str">
        <f t="shared" si="6"/>
        <v/>
      </c>
      <c r="I113" s="21" t="str">
        <f t="shared" si="7"/>
        <v/>
      </c>
      <c r="J113" s="21" t="str">
        <f t="shared" si="8"/>
        <v/>
      </c>
      <c r="K113" s="22" t="str">
        <f>IF(Identificação!$B$7="Contagem Indicativa",IF(C113=ALI,Parâmetros!$E$40,IF(C113=AIE,Parâmetros!$E$41,"")),IF(Identificação!$B$7="Contagem Estimada",IF(C113=ALI,Parâmetros!$C$40,IF(C113=AIE,Parâmetros!$C$41,"")),IF(C113=ALI,IF(H113="X",Parâmetros!$B$40,IF(I113="X",Parâmetros!$C$40,IF(J113="X",Parâmetros!$D$40,""))),IF(H113="X",Parâmetros!$B$41,IF(I113="X",Parâmetros!$C$41,IF(J113="X",Parâmetros!$D$41,""))))))</f>
        <v/>
      </c>
      <c r="L113" s="22" t="str">
        <f>IF(B113="I",K113*Resumo!$C$21, IF(B113="A",K113*Resumo!$C$22, IF(B113="E",K113*Resumo!$C$23,"")))</f>
        <v/>
      </c>
      <c r="M113" s="115"/>
      <c r="Q113" s="20">
        <f t="shared" si="9"/>
        <v>0</v>
      </c>
      <c r="R113" s="20">
        <f t="shared" si="9"/>
        <v>0</v>
      </c>
      <c r="S113" s="20">
        <f t="shared" si="9"/>
        <v>0</v>
      </c>
    </row>
    <row r="114" spans="1:19" ht="15" customHeight="1" x14ac:dyDescent="0.2">
      <c r="A114" s="1"/>
      <c r="B114" s="109"/>
      <c r="C114" s="69"/>
      <c r="D114" s="1"/>
      <c r="E114" s="1"/>
      <c r="F114" s="1"/>
      <c r="G114" s="1"/>
      <c r="H114" s="21" t="str">
        <f t="shared" si="6"/>
        <v/>
      </c>
      <c r="I114" s="21" t="str">
        <f t="shared" si="7"/>
        <v/>
      </c>
      <c r="J114" s="21" t="str">
        <f t="shared" si="8"/>
        <v/>
      </c>
      <c r="K114" s="22" t="str">
        <f>IF(Identificação!$B$7="Contagem Indicativa",IF(C114=ALI,Parâmetros!$E$40,IF(C114=AIE,Parâmetros!$E$41,"")),IF(Identificação!$B$7="Contagem Estimada",IF(C114=ALI,Parâmetros!$C$40,IF(C114=AIE,Parâmetros!$C$41,"")),IF(C114=ALI,IF(H114="X",Parâmetros!$B$40,IF(I114="X",Parâmetros!$C$40,IF(J114="X",Parâmetros!$D$40,""))),IF(H114="X",Parâmetros!$B$41,IF(I114="X",Parâmetros!$C$41,IF(J114="X",Parâmetros!$D$41,""))))))</f>
        <v/>
      </c>
      <c r="L114" s="22" t="str">
        <f>IF(B114="I",K114*Resumo!$C$21, IF(B114="A",K114*Resumo!$C$22, IF(B114="E",K114*Resumo!$C$23,"")))</f>
        <v/>
      </c>
      <c r="M114" s="115"/>
      <c r="Q114" s="20">
        <f t="shared" si="9"/>
        <v>0</v>
      </c>
      <c r="R114" s="20">
        <f t="shared" si="9"/>
        <v>0</v>
      </c>
      <c r="S114" s="20">
        <f t="shared" si="9"/>
        <v>0</v>
      </c>
    </row>
    <row r="115" spans="1:19" ht="15" customHeight="1" x14ac:dyDescent="0.2">
      <c r="A115" s="1"/>
      <c r="B115" s="109"/>
      <c r="C115" s="69"/>
      <c r="D115" s="1"/>
      <c r="E115" s="1"/>
      <c r="F115" s="1"/>
      <c r="G115" s="1"/>
      <c r="H115" s="21" t="str">
        <f t="shared" si="6"/>
        <v/>
      </c>
      <c r="I115" s="21" t="str">
        <f t="shared" si="7"/>
        <v/>
      </c>
      <c r="J115" s="21" t="str">
        <f t="shared" si="8"/>
        <v/>
      </c>
      <c r="K115" s="22" t="str">
        <f>IF(Identificação!$B$7="Contagem Indicativa",IF(C115=ALI,Parâmetros!$E$40,IF(C115=AIE,Parâmetros!$E$41,"")),IF(Identificação!$B$7="Contagem Estimada",IF(C115=ALI,Parâmetros!$C$40,IF(C115=AIE,Parâmetros!$C$41,"")),IF(C115=ALI,IF(H115="X",Parâmetros!$B$40,IF(I115="X",Parâmetros!$C$40,IF(J115="X",Parâmetros!$D$40,""))),IF(H115="X",Parâmetros!$B$41,IF(I115="X",Parâmetros!$C$41,IF(J115="X",Parâmetros!$D$41,""))))))</f>
        <v/>
      </c>
      <c r="L115" s="22" t="str">
        <f>IF(B115="I",K115*Resumo!$C$21, IF(B115="A",K115*Resumo!$C$22, IF(B115="E",K115*Resumo!$C$23,"")))</f>
        <v/>
      </c>
      <c r="M115" s="115"/>
      <c r="Q115" s="20">
        <f t="shared" si="9"/>
        <v>0</v>
      </c>
      <c r="R115" s="20">
        <f t="shared" si="9"/>
        <v>0</v>
      </c>
      <c r="S115" s="20">
        <f t="shared" si="9"/>
        <v>0</v>
      </c>
    </row>
    <row r="116" spans="1:19" ht="15" customHeight="1" x14ac:dyDescent="0.2">
      <c r="A116" s="1"/>
      <c r="B116" s="109"/>
      <c r="C116" s="69"/>
      <c r="D116" s="1"/>
      <c r="E116" s="1"/>
      <c r="F116" s="1"/>
      <c r="G116" s="1"/>
      <c r="H116" s="21" t="str">
        <f t="shared" si="6"/>
        <v/>
      </c>
      <c r="I116" s="21" t="str">
        <f t="shared" si="7"/>
        <v/>
      </c>
      <c r="J116" s="21" t="str">
        <f t="shared" si="8"/>
        <v/>
      </c>
      <c r="K116" s="22" t="str">
        <f>IF(Identificação!$B$7="Contagem Indicativa",IF(C116=ALI,Parâmetros!$E$40,IF(C116=AIE,Parâmetros!$E$41,"")),IF(Identificação!$B$7="Contagem Estimada",IF(C116=ALI,Parâmetros!$C$40,IF(C116=AIE,Parâmetros!$C$41,"")),IF(C116=ALI,IF(H116="X",Parâmetros!$B$40,IF(I116="X",Parâmetros!$C$40,IF(J116="X",Parâmetros!$D$40,""))),IF(H116="X",Parâmetros!$B$41,IF(I116="X",Parâmetros!$C$41,IF(J116="X",Parâmetros!$D$41,""))))))</f>
        <v/>
      </c>
      <c r="L116" s="22" t="str">
        <f>IF(B116="I",K116*Resumo!$C$21, IF(B116="A",K116*Resumo!$C$22, IF(B116="E",K116*Resumo!$C$23,"")))</f>
        <v/>
      </c>
      <c r="M116" s="115"/>
      <c r="Q116" s="20">
        <f t="shared" si="9"/>
        <v>0</v>
      </c>
      <c r="R116" s="20">
        <f t="shared" si="9"/>
        <v>0</v>
      </c>
      <c r="S116" s="20">
        <f t="shared" si="9"/>
        <v>0</v>
      </c>
    </row>
    <row r="117" spans="1:19" ht="15" customHeight="1" x14ac:dyDescent="0.2">
      <c r="A117" s="1"/>
      <c r="B117" s="109"/>
      <c r="C117" s="69"/>
      <c r="D117" s="1"/>
      <c r="E117" s="1"/>
      <c r="F117" s="1"/>
      <c r="G117" s="1"/>
      <c r="H117" s="21" t="str">
        <f t="shared" si="6"/>
        <v/>
      </c>
      <c r="I117" s="21" t="str">
        <f t="shared" si="7"/>
        <v/>
      </c>
      <c r="J117" s="21" t="str">
        <f t="shared" si="8"/>
        <v/>
      </c>
      <c r="K117" s="22" t="str">
        <f>IF(Identificação!$B$7="Contagem Indicativa",IF(C117=ALI,Parâmetros!$E$40,IF(C117=AIE,Parâmetros!$E$41,"")),IF(Identificação!$B$7="Contagem Estimada",IF(C117=ALI,Parâmetros!$C$40,IF(C117=AIE,Parâmetros!$C$41,"")),IF(C117=ALI,IF(H117="X",Parâmetros!$B$40,IF(I117="X",Parâmetros!$C$40,IF(J117="X",Parâmetros!$D$40,""))),IF(H117="X",Parâmetros!$B$41,IF(I117="X",Parâmetros!$C$41,IF(J117="X",Parâmetros!$D$41,""))))))</f>
        <v/>
      </c>
      <c r="L117" s="22" t="str">
        <f>IF(B117="I",K117*Resumo!$C$21, IF(B117="A",K117*Resumo!$C$22, IF(B117="E",K117*Resumo!$C$23,"")))</f>
        <v/>
      </c>
      <c r="M117" s="115"/>
      <c r="Q117" s="20">
        <f t="shared" si="9"/>
        <v>0</v>
      </c>
      <c r="R117" s="20">
        <f t="shared" si="9"/>
        <v>0</v>
      </c>
      <c r="S117" s="20">
        <f t="shared" si="9"/>
        <v>0</v>
      </c>
    </row>
    <row r="118" spans="1:19" ht="15" customHeight="1" x14ac:dyDescent="0.2">
      <c r="A118" s="1"/>
      <c r="B118" s="109"/>
      <c r="C118" s="69"/>
      <c r="D118" s="1"/>
      <c r="E118" s="1"/>
      <c r="F118" s="1"/>
      <c r="G118" s="1"/>
      <c r="H118" s="21" t="str">
        <f t="shared" si="6"/>
        <v/>
      </c>
      <c r="I118" s="21" t="str">
        <f t="shared" si="7"/>
        <v/>
      </c>
      <c r="J118" s="21" t="str">
        <f t="shared" si="8"/>
        <v/>
      </c>
      <c r="K118" s="22" t="str">
        <f>IF(Identificação!$B$7="Contagem Indicativa",IF(C118=ALI,Parâmetros!$E$40,IF(C118=AIE,Parâmetros!$E$41,"")),IF(Identificação!$B$7="Contagem Estimada",IF(C118=ALI,Parâmetros!$C$40,IF(C118=AIE,Parâmetros!$C$41,"")),IF(C118=ALI,IF(H118="X",Parâmetros!$B$40,IF(I118="X",Parâmetros!$C$40,IF(J118="X",Parâmetros!$D$40,""))),IF(H118="X",Parâmetros!$B$41,IF(I118="X",Parâmetros!$C$41,IF(J118="X",Parâmetros!$D$41,""))))))</f>
        <v/>
      </c>
      <c r="L118" s="22" t="str">
        <f>IF(B118="I",K118*Resumo!$C$21, IF(B118="A",K118*Resumo!$C$22, IF(B118="E",K118*Resumo!$C$23,"")))</f>
        <v/>
      </c>
      <c r="M118" s="115"/>
      <c r="Q118" s="20">
        <f t="shared" si="9"/>
        <v>0</v>
      </c>
      <c r="R118" s="20">
        <f t="shared" si="9"/>
        <v>0</v>
      </c>
      <c r="S118" s="20">
        <f t="shared" si="9"/>
        <v>0</v>
      </c>
    </row>
    <row r="119" spans="1:19" ht="15" customHeight="1" x14ac:dyDescent="0.2">
      <c r="A119" s="1"/>
      <c r="B119" s="109"/>
      <c r="C119" s="69"/>
      <c r="D119" s="1"/>
      <c r="E119" s="1"/>
      <c r="F119" s="1"/>
      <c r="G119" s="1"/>
      <c r="H119" s="21" t="str">
        <f t="shared" si="6"/>
        <v/>
      </c>
      <c r="I119" s="21" t="str">
        <f t="shared" si="7"/>
        <v/>
      </c>
      <c r="J119" s="21" t="str">
        <f t="shared" si="8"/>
        <v/>
      </c>
      <c r="K119" s="22" t="str">
        <f>IF(Identificação!$B$7="Contagem Indicativa",IF(C119=ALI,Parâmetros!$E$40,IF(C119=AIE,Parâmetros!$E$41,"")),IF(Identificação!$B$7="Contagem Estimada",IF(C119=ALI,Parâmetros!$C$40,IF(C119=AIE,Parâmetros!$C$41,"")),IF(C119=ALI,IF(H119="X",Parâmetros!$B$40,IF(I119="X",Parâmetros!$C$40,IF(J119="X",Parâmetros!$D$40,""))),IF(H119="X",Parâmetros!$B$41,IF(I119="X",Parâmetros!$C$41,IF(J119="X",Parâmetros!$D$41,""))))))</f>
        <v/>
      </c>
      <c r="L119" s="22" t="str">
        <f>IF(B119="I",K119*Resumo!$C$21, IF(B119="A",K119*Resumo!$C$22, IF(B119="E",K119*Resumo!$C$23,"")))</f>
        <v/>
      </c>
      <c r="M119" s="115"/>
      <c r="Q119" s="20">
        <f t="shared" si="9"/>
        <v>0</v>
      </c>
      <c r="R119" s="20">
        <f t="shared" si="9"/>
        <v>0</v>
      </c>
      <c r="S119" s="20">
        <f t="shared" si="9"/>
        <v>0</v>
      </c>
    </row>
    <row r="120" spans="1:19" ht="15" customHeight="1" x14ac:dyDescent="0.2">
      <c r="A120" s="1"/>
      <c r="B120" s="109"/>
      <c r="C120" s="69"/>
      <c r="D120" s="1"/>
      <c r="E120" s="1"/>
      <c r="F120" s="1"/>
      <c r="G120" s="1"/>
      <c r="H120" s="21" t="str">
        <f t="shared" si="6"/>
        <v/>
      </c>
      <c r="I120" s="21" t="str">
        <f t="shared" si="7"/>
        <v/>
      </c>
      <c r="J120" s="21" t="str">
        <f t="shared" si="8"/>
        <v/>
      </c>
      <c r="K120" s="22" t="str">
        <f>IF(Identificação!$B$7="Contagem Indicativa",IF(C120=ALI,Parâmetros!$E$40,IF(C120=AIE,Parâmetros!$E$41,"")),IF(Identificação!$B$7="Contagem Estimada",IF(C120=ALI,Parâmetros!$C$40,IF(C120=AIE,Parâmetros!$C$41,"")),IF(C120=ALI,IF(H120="X",Parâmetros!$B$40,IF(I120="X",Parâmetros!$C$40,IF(J120="X",Parâmetros!$D$40,""))),IF(H120="X",Parâmetros!$B$41,IF(I120="X",Parâmetros!$C$41,IF(J120="X",Parâmetros!$D$41,""))))))</f>
        <v/>
      </c>
      <c r="L120" s="22" t="str">
        <f>IF(B120="I",K120*Resumo!$C$21, IF(B120="A",K120*Resumo!$C$22, IF(B120="E",K120*Resumo!$C$23,"")))</f>
        <v/>
      </c>
      <c r="M120" s="115"/>
      <c r="Q120" s="20">
        <f t="shared" si="9"/>
        <v>0</v>
      </c>
      <c r="R120" s="20">
        <f t="shared" si="9"/>
        <v>0</v>
      </c>
      <c r="S120" s="20">
        <f t="shared" si="9"/>
        <v>0</v>
      </c>
    </row>
    <row r="121" spans="1:19" ht="15" customHeight="1" x14ac:dyDescent="0.2">
      <c r="A121" s="1"/>
      <c r="B121" s="109"/>
      <c r="C121" s="69"/>
      <c r="D121" s="1"/>
      <c r="E121" s="1"/>
      <c r="F121" s="1"/>
      <c r="G121" s="1"/>
      <c r="H121" s="21" t="str">
        <f t="shared" si="6"/>
        <v/>
      </c>
      <c r="I121" s="21" t="str">
        <f t="shared" si="7"/>
        <v/>
      </c>
      <c r="J121" s="21" t="str">
        <f t="shared" si="8"/>
        <v/>
      </c>
      <c r="K121" s="22" t="str">
        <f>IF(Identificação!$B$7="Contagem Indicativa",IF(C121=ALI,Parâmetros!$E$40,IF(C121=AIE,Parâmetros!$E$41,"")),IF(Identificação!$B$7="Contagem Estimada",IF(C121=ALI,Parâmetros!$C$40,IF(C121=AIE,Parâmetros!$C$41,"")),IF(C121=ALI,IF(H121="X",Parâmetros!$B$40,IF(I121="X",Parâmetros!$C$40,IF(J121="X",Parâmetros!$D$40,""))),IF(H121="X",Parâmetros!$B$41,IF(I121="X",Parâmetros!$C$41,IF(J121="X",Parâmetros!$D$41,""))))))</f>
        <v/>
      </c>
      <c r="L121" s="22" t="str">
        <f>IF(B121="I",K121*Resumo!$C$21, IF(B121="A",K121*Resumo!$C$22, IF(B121="E",K121*Resumo!$C$23,"")))</f>
        <v/>
      </c>
      <c r="M121" s="115"/>
      <c r="Q121" s="20">
        <f t="shared" si="9"/>
        <v>0</v>
      </c>
      <c r="R121" s="20">
        <f t="shared" si="9"/>
        <v>0</v>
      </c>
      <c r="S121" s="20">
        <f t="shared" si="9"/>
        <v>0</v>
      </c>
    </row>
    <row r="122" spans="1:19" ht="15" customHeight="1" x14ac:dyDescent="0.2">
      <c r="A122" s="1"/>
      <c r="B122" s="109"/>
      <c r="C122" s="69"/>
      <c r="D122" s="1"/>
      <c r="E122" s="1"/>
      <c r="F122" s="1"/>
      <c r="G122" s="1"/>
      <c r="H122" s="21" t="str">
        <f t="shared" si="6"/>
        <v/>
      </c>
      <c r="I122" s="21" t="str">
        <f t="shared" si="7"/>
        <v/>
      </c>
      <c r="J122" s="21" t="str">
        <f t="shared" si="8"/>
        <v/>
      </c>
      <c r="K122" s="22" t="str">
        <f>IF(Identificação!$B$7="Contagem Indicativa",IF(C122=ALI,Parâmetros!$E$40,IF(C122=AIE,Parâmetros!$E$41,"")),IF(Identificação!$B$7="Contagem Estimada",IF(C122=ALI,Parâmetros!$C$40,IF(C122=AIE,Parâmetros!$C$41,"")),IF(C122=ALI,IF(H122="X",Parâmetros!$B$40,IF(I122="X",Parâmetros!$C$40,IF(J122="X",Parâmetros!$D$40,""))),IF(H122="X",Parâmetros!$B$41,IF(I122="X",Parâmetros!$C$41,IF(J122="X",Parâmetros!$D$41,""))))))</f>
        <v/>
      </c>
      <c r="L122" s="22" t="str">
        <f>IF(B122="I",K122*Resumo!$C$21, IF(B122="A",K122*Resumo!$C$22, IF(B122="E",K122*Resumo!$C$23,"")))</f>
        <v/>
      </c>
      <c r="M122" s="115"/>
      <c r="Q122" s="20">
        <f t="shared" si="9"/>
        <v>0</v>
      </c>
      <c r="R122" s="20">
        <f t="shared" si="9"/>
        <v>0</v>
      </c>
      <c r="S122" s="20">
        <f t="shared" si="9"/>
        <v>0</v>
      </c>
    </row>
    <row r="123" spans="1:19" ht="15" customHeight="1" x14ac:dyDescent="0.2">
      <c r="A123" s="1"/>
      <c r="B123" s="109"/>
      <c r="C123" s="69"/>
      <c r="D123" s="1"/>
      <c r="E123" s="1"/>
      <c r="F123" s="1"/>
      <c r="G123" s="1"/>
      <c r="H123" s="21" t="str">
        <f t="shared" si="6"/>
        <v/>
      </c>
      <c r="I123" s="21" t="str">
        <f t="shared" si="7"/>
        <v/>
      </c>
      <c r="J123" s="21" t="str">
        <f t="shared" si="8"/>
        <v/>
      </c>
      <c r="K123" s="22" t="str">
        <f>IF(Identificação!$B$7="Contagem Indicativa",IF(C123=ALI,Parâmetros!$E$40,IF(C123=AIE,Parâmetros!$E$41,"")),IF(Identificação!$B$7="Contagem Estimada",IF(C123=ALI,Parâmetros!$C$40,IF(C123=AIE,Parâmetros!$C$41,"")),IF(C123=ALI,IF(H123="X",Parâmetros!$B$40,IF(I123="X",Parâmetros!$C$40,IF(J123="X",Parâmetros!$D$40,""))),IF(H123="X",Parâmetros!$B$41,IF(I123="X",Parâmetros!$C$41,IF(J123="X",Parâmetros!$D$41,""))))))</f>
        <v/>
      </c>
      <c r="L123" s="22" t="str">
        <f>IF(B123="I",K123*Resumo!$C$21, IF(B123="A",K123*Resumo!$C$22, IF(B123="E",K123*Resumo!$C$23,"")))</f>
        <v/>
      </c>
      <c r="M123" s="115"/>
      <c r="Q123" s="20">
        <f t="shared" si="9"/>
        <v>0</v>
      </c>
      <c r="R123" s="20">
        <f t="shared" si="9"/>
        <v>0</v>
      </c>
      <c r="S123" s="20">
        <f t="shared" si="9"/>
        <v>0</v>
      </c>
    </row>
    <row r="124" spans="1:19" ht="15" customHeight="1" x14ac:dyDescent="0.2">
      <c r="A124" s="1"/>
      <c r="B124" s="109"/>
      <c r="C124" s="69"/>
      <c r="D124" s="1"/>
      <c r="E124" s="1"/>
      <c r="F124" s="1"/>
      <c r="G124" s="1"/>
      <c r="H124" s="21" t="str">
        <f t="shared" si="6"/>
        <v/>
      </c>
      <c r="I124" s="21" t="str">
        <f t="shared" si="7"/>
        <v/>
      </c>
      <c r="J124" s="21" t="str">
        <f t="shared" si="8"/>
        <v/>
      </c>
      <c r="K124" s="22" t="str">
        <f>IF(Identificação!$B$7="Contagem Indicativa",IF(C124=ALI,Parâmetros!$E$40,IF(C124=AIE,Parâmetros!$E$41,"")),IF(Identificação!$B$7="Contagem Estimada",IF(C124=ALI,Parâmetros!$C$40,IF(C124=AIE,Parâmetros!$C$41,"")),IF(C124=ALI,IF(H124="X",Parâmetros!$B$40,IF(I124="X",Parâmetros!$C$40,IF(J124="X",Parâmetros!$D$40,""))),IF(H124="X",Parâmetros!$B$41,IF(I124="X",Parâmetros!$C$41,IF(J124="X",Parâmetros!$D$41,""))))))</f>
        <v/>
      </c>
      <c r="L124" s="22" t="str">
        <f>IF(B124="I",K124*Resumo!$C$21, IF(B124="A",K124*Resumo!$C$22, IF(B124="E",K124*Resumo!$C$23,"")))</f>
        <v/>
      </c>
      <c r="M124" s="115"/>
      <c r="Q124" s="20">
        <f t="shared" si="9"/>
        <v>0</v>
      </c>
      <c r="R124" s="20">
        <f t="shared" si="9"/>
        <v>0</v>
      </c>
      <c r="S124" s="20">
        <f t="shared" si="9"/>
        <v>0</v>
      </c>
    </row>
    <row r="125" spans="1:19" ht="15" customHeight="1" x14ac:dyDescent="0.2">
      <c r="A125" s="1"/>
      <c r="B125" s="109"/>
      <c r="C125" s="69"/>
      <c r="D125" s="1"/>
      <c r="E125" s="1"/>
      <c r="F125" s="1"/>
      <c r="G125" s="1"/>
      <c r="H125" s="21" t="str">
        <f t="shared" si="6"/>
        <v/>
      </c>
      <c r="I125" s="21" t="str">
        <f t="shared" si="7"/>
        <v/>
      </c>
      <c r="J125" s="21" t="str">
        <f t="shared" si="8"/>
        <v/>
      </c>
      <c r="K125" s="22" t="str">
        <f>IF(Identificação!$B$7="Contagem Indicativa",IF(C125=ALI,Parâmetros!$E$40,IF(C125=AIE,Parâmetros!$E$41,"")),IF(Identificação!$B$7="Contagem Estimada",IF(C125=ALI,Parâmetros!$C$40,IF(C125=AIE,Parâmetros!$C$41,"")),IF(C125=ALI,IF(H125="X",Parâmetros!$B$40,IF(I125="X",Parâmetros!$C$40,IF(J125="X",Parâmetros!$D$40,""))),IF(H125="X",Parâmetros!$B$41,IF(I125="X",Parâmetros!$C$41,IF(J125="X",Parâmetros!$D$41,""))))))</f>
        <v/>
      </c>
      <c r="L125" s="22" t="str">
        <f>IF(B125="I",K125*Resumo!$C$21, IF(B125="A",K125*Resumo!$C$22, IF(B125="E",K125*Resumo!$C$23,"")))</f>
        <v/>
      </c>
      <c r="M125" s="115"/>
      <c r="Q125" s="20">
        <f t="shared" si="9"/>
        <v>0</v>
      </c>
      <c r="R125" s="20">
        <f t="shared" si="9"/>
        <v>0</v>
      </c>
      <c r="S125" s="20">
        <f t="shared" si="9"/>
        <v>0</v>
      </c>
    </row>
    <row r="126" spans="1:19" ht="15" customHeight="1" x14ac:dyDescent="0.2">
      <c r="A126" s="1"/>
      <c r="B126" s="109"/>
      <c r="C126" s="69"/>
      <c r="D126" s="1"/>
      <c r="E126" s="1"/>
      <c r="F126" s="1"/>
      <c r="G126" s="1"/>
      <c r="H126" s="21" t="str">
        <f t="shared" si="6"/>
        <v/>
      </c>
      <c r="I126" s="21" t="str">
        <f t="shared" si="7"/>
        <v/>
      </c>
      <c r="J126" s="21" t="str">
        <f t="shared" si="8"/>
        <v/>
      </c>
      <c r="K126" s="22" t="str">
        <f>IF(Identificação!$B$7="Contagem Indicativa",IF(C126=ALI,Parâmetros!$E$40,IF(C126=AIE,Parâmetros!$E$41,"")),IF(Identificação!$B$7="Contagem Estimada",IF(C126=ALI,Parâmetros!$C$40,IF(C126=AIE,Parâmetros!$C$41,"")),IF(C126=ALI,IF(H126="X",Parâmetros!$B$40,IF(I126="X",Parâmetros!$C$40,IF(J126="X",Parâmetros!$D$40,""))),IF(H126="X",Parâmetros!$B$41,IF(I126="X",Parâmetros!$C$41,IF(J126="X",Parâmetros!$D$41,""))))))</f>
        <v/>
      </c>
      <c r="L126" s="22" t="str">
        <f>IF(B126="I",K126*Resumo!$C$21, IF(B126="A",K126*Resumo!$C$22, IF(B126="E",K126*Resumo!$C$23,"")))</f>
        <v/>
      </c>
      <c r="M126" s="115"/>
      <c r="Q126" s="20">
        <f t="shared" si="9"/>
        <v>0</v>
      </c>
      <c r="R126" s="20">
        <f t="shared" si="9"/>
        <v>0</v>
      </c>
      <c r="S126" s="20">
        <f t="shared" si="9"/>
        <v>0</v>
      </c>
    </row>
    <row r="127" spans="1:19" ht="15" customHeight="1" x14ac:dyDescent="0.2">
      <c r="A127" s="1"/>
      <c r="B127" s="109"/>
      <c r="C127" s="69"/>
      <c r="D127" s="1"/>
      <c r="E127" s="1"/>
      <c r="F127" s="1"/>
      <c r="G127" s="1"/>
      <c r="H127" s="21" t="str">
        <f t="shared" si="6"/>
        <v/>
      </c>
      <c r="I127" s="21" t="str">
        <f t="shared" si="7"/>
        <v/>
      </c>
      <c r="J127" s="21" t="str">
        <f t="shared" si="8"/>
        <v/>
      </c>
      <c r="K127" s="22" t="str">
        <f>IF(Identificação!$B$7="Contagem Indicativa",IF(C127=ALI,Parâmetros!$E$40,IF(C127=AIE,Parâmetros!$E$41,"")),IF(Identificação!$B$7="Contagem Estimada",IF(C127=ALI,Parâmetros!$C$40,IF(C127=AIE,Parâmetros!$C$41,"")),IF(C127=ALI,IF(H127="X",Parâmetros!$B$40,IF(I127="X",Parâmetros!$C$40,IF(J127="X",Parâmetros!$D$40,""))),IF(H127="X",Parâmetros!$B$41,IF(I127="X",Parâmetros!$C$41,IF(J127="X",Parâmetros!$D$41,""))))))</f>
        <v/>
      </c>
      <c r="L127" s="22" t="str">
        <f>IF(B127="I",K127*Resumo!$C$21, IF(B127="A",K127*Resumo!$C$22, IF(B127="E",K127*Resumo!$C$23,"")))</f>
        <v/>
      </c>
      <c r="M127" s="115"/>
      <c r="Q127" s="20">
        <f t="shared" si="9"/>
        <v>0</v>
      </c>
      <c r="R127" s="20">
        <f t="shared" si="9"/>
        <v>0</v>
      </c>
      <c r="S127" s="20">
        <f t="shared" si="9"/>
        <v>0</v>
      </c>
    </row>
    <row r="128" spans="1:19" ht="15" customHeight="1" x14ac:dyDescent="0.2">
      <c r="A128" s="1"/>
      <c r="B128" s="109"/>
      <c r="C128" s="69"/>
      <c r="D128" s="1"/>
      <c r="E128" s="1"/>
      <c r="F128" s="1"/>
      <c r="G128" s="1"/>
      <c r="H128" s="21" t="str">
        <f t="shared" si="6"/>
        <v/>
      </c>
      <c r="I128" s="21" t="str">
        <f t="shared" si="7"/>
        <v/>
      </c>
      <c r="J128" s="21" t="str">
        <f t="shared" si="8"/>
        <v/>
      </c>
      <c r="K128" s="22" t="str">
        <f>IF(Identificação!$B$7="Contagem Indicativa",IF(C128=ALI,Parâmetros!$E$40,IF(C128=AIE,Parâmetros!$E$41,"")),IF(Identificação!$B$7="Contagem Estimada",IF(C128=ALI,Parâmetros!$C$40,IF(C128=AIE,Parâmetros!$C$41,"")),IF(C128=ALI,IF(H128="X",Parâmetros!$B$40,IF(I128="X",Parâmetros!$C$40,IF(J128="X",Parâmetros!$D$40,""))),IF(H128="X",Parâmetros!$B$41,IF(I128="X",Parâmetros!$C$41,IF(J128="X",Parâmetros!$D$41,""))))))</f>
        <v/>
      </c>
      <c r="L128" s="22" t="str">
        <f>IF(B128="I",K128*Resumo!$C$21, IF(B128="A",K128*Resumo!$C$22, IF(B128="E",K128*Resumo!$C$23,"")))</f>
        <v/>
      </c>
      <c r="M128" s="115"/>
      <c r="Q128" s="20">
        <f t="shared" si="9"/>
        <v>0</v>
      </c>
      <c r="R128" s="20">
        <f t="shared" si="9"/>
        <v>0</v>
      </c>
      <c r="S128" s="20">
        <f t="shared" si="9"/>
        <v>0</v>
      </c>
    </row>
    <row r="129" spans="1:19" ht="15" customHeight="1" x14ac:dyDescent="0.2">
      <c r="A129" s="1"/>
      <c r="B129" s="109"/>
      <c r="C129" s="69"/>
      <c r="D129" s="1"/>
      <c r="E129" s="1"/>
      <c r="F129" s="1"/>
      <c r="G129" s="1"/>
      <c r="H129" s="21" t="str">
        <f t="shared" si="6"/>
        <v/>
      </c>
      <c r="I129" s="21" t="str">
        <f t="shared" si="7"/>
        <v/>
      </c>
      <c r="J129" s="21" t="str">
        <f t="shared" si="8"/>
        <v/>
      </c>
      <c r="K129" s="22" t="str">
        <f>IF(Identificação!$B$7="Contagem Indicativa",IF(C129=ALI,Parâmetros!$E$40,IF(C129=AIE,Parâmetros!$E$41,"")),IF(Identificação!$B$7="Contagem Estimada",IF(C129=ALI,Parâmetros!$C$40,IF(C129=AIE,Parâmetros!$C$41,"")),IF(C129=ALI,IF(H129="X",Parâmetros!$B$40,IF(I129="X",Parâmetros!$C$40,IF(J129="X",Parâmetros!$D$40,""))),IF(H129="X",Parâmetros!$B$41,IF(I129="X",Parâmetros!$C$41,IF(J129="X",Parâmetros!$D$41,""))))))</f>
        <v/>
      </c>
      <c r="L129" s="22" t="str">
        <f>IF(B129="I",K129*Resumo!$C$21, IF(B129="A",K129*Resumo!$C$22, IF(B129="E",K129*Resumo!$C$23,"")))</f>
        <v/>
      </c>
      <c r="M129" s="115"/>
      <c r="Q129" s="20">
        <f t="shared" si="9"/>
        <v>0</v>
      </c>
      <c r="R129" s="20">
        <f t="shared" si="9"/>
        <v>0</v>
      </c>
      <c r="S129" s="20">
        <f t="shared" si="9"/>
        <v>0</v>
      </c>
    </row>
    <row r="130" spans="1:19" ht="15" customHeight="1" x14ac:dyDescent="0.2">
      <c r="A130" s="1"/>
      <c r="B130" s="109"/>
      <c r="C130" s="69"/>
      <c r="D130" s="1"/>
      <c r="E130" s="1"/>
      <c r="F130" s="1"/>
      <c r="G130" s="1"/>
      <c r="H130" s="21" t="str">
        <f t="shared" si="6"/>
        <v/>
      </c>
      <c r="I130" s="21" t="str">
        <f t="shared" si="7"/>
        <v/>
      </c>
      <c r="J130" s="21" t="str">
        <f t="shared" si="8"/>
        <v/>
      </c>
      <c r="K130" s="22" t="str">
        <f>IF(Identificação!$B$7="Contagem Indicativa",IF(C130=ALI,Parâmetros!$E$40,IF(C130=AIE,Parâmetros!$E$41,"")),IF(Identificação!$B$7="Contagem Estimada",IF(C130=ALI,Parâmetros!$C$40,IF(C130=AIE,Parâmetros!$C$41,"")),IF(C130=ALI,IF(H130="X",Parâmetros!$B$40,IF(I130="X",Parâmetros!$C$40,IF(J130="X",Parâmetros!$D$40,""))),IF(H130="X",Parâmetros!$B$41,IF(I130="X",Parâmetros!$C$41,IF(J130="X",Parâmetros!$D$41,""))))))</f>
        <v/>
      </c>
      <c r="L130" s="22" t="str">
        <f>IF(B130="I",K130*Resumo!$C$21, IF(B130="A",K130*Resumo!$C$22, IF(B130="E",K130*Resumo!$C$23,"")))</f>
        <v/>
      </c>
      <c r="M130" s="115"/>
      <c r="Q130" s="20">
        <f t="shared" si="9"/>
        <v>0</v>
      </c>
      <c r="R130" s="20">
        <f t="shared" si="9"/>
        <v>0</v>
      </c>
      <c r="S130" s="20">
        <f t="shared" si="9"/>
        <v>0</v>
      </c>
    </row>
    <row r="131" spans="1:19" ht="15" customHeight="1" x14ac:dyDescent="0.2">
      <c r="A131" s="1"/>
      <c r="B131" s="109"/>
      <c r="C131" s="69"/>
      <c r="D131" s="1"/>
      <c r="E131" s="1"/>
      <c r="F131" s="1"/>
      <c r="G131" s="1"/>
      <c r="H131" s="21" t="str">
        <f t="shared" ref="H131:H156" si="10">IF(C131&lt;&gt;"", IF(C131 ="Codedata", "", IF(OR(AND(D131=1, F131&gt;0, F131&lt;51),AND(D131&gt;1, D131&lt;6, F131&gt;0, F131&lt;20)),"X","")),"")</f>
        <v/>
      </c>
      <c r="I131" s="21" t="str">
        <f t="shared" ref="I131:I156" si="11">IF(C131&lt;&gt;"", IF(C131 ="Codedata", "", IF(OR(AND(D131=1, F131&gt;50),AND(D131&gt;1, D131&lt;6, F131&gt;19, F131&lt;51),AND(D131&gt;5, F131&gt;0, F131&lt;20)),"X","")),"")</f>
        <v/>
      </c>
      <c r="J131" s="21" t="str">
        <f t="shared" ref="J131:J156" si="12">IF(C131&lt;&gt;"", IF(C131 ="Codedata", "", IF(OR(AND(D131&gt;1, D131&lt;6, F131&gt;50),AND(D131&gt;5, F131&gt;19)),"X","")),"")</f>
        <v/>
      </c>
      <c r="K131" s="22" t="str">
        <f>IF(Identificação!$B$7="Contagem Indicativa",IF(C131=ALI,Parâmetros!$E$40,IF(C131=AIE,Parâmetros!$E$41,"")),IF(Identificação!$B$7="Contagem Estimada",IF(C131=ALI,Parâmetros!$C$40,IF(C131=AIE,Parâmetros!$C$41,"")),IF(C131=ALI,IF(H131="X",Parâmetros!$B$40,IF(I131="X",Parâmetros!$C$40,IF(J131="X",Parâmetros!$D$40,""))),IF(H131="X",Parâmetros!$B$41,IF(I131="X",Parâmetros!$C$41,IF(J131="X",Parâmetros!$D$41,""))))))</f>
        <v/>
      </c>
      <c r="L131" s="22" t="str">
        <f>IF(B131="I",K131*Resumo!$C$21, IF(B131="A",K131*Resumo!$C$22, IF(B131="E",K131*Resumo!$C$23,"")))</f>
        <v/>
      </c>
      <c r="M131" s="115"/>
      <c r="Q131" s="20">
        <f t="shared" ref="Q131:S156" si="13">IF(H131="X",1,0)</f>
        <v>0</v>
      </c>
      <c r="R131" s="20">
        <f t="shared" si="13"/>
        <v>0</v>
      </c>
      <c r="S131" s="20">
        <f t="shared" si="13"/>
        <v>0</v>
      </c>
    </row>
    <row r="132" spans="1:19" ht="15" customHeight="1" x14ac:dyDescent="0.2">
      <c r="A132" s="1"/>
      <c r="B132" s="109"/>
      <c r="C132" s="69"/>
      <c r="D132" s="1"/>
      <c r="E132" s="1"/>
      <c r="F132" s="1"/>
      <c r="G132" s="1"/>
      <c r="H132" s="21" t="str">
        <f t="shared" si="10"/>
        <v/>
      </c>
      <c r="I132" s="21" t="str">
        <f t="shared" si="11"/>
        <v/>
      </c>
      <c r="J132" s="21" t="str">
        <f t="shared" si="12"/>
        <v/>
      </c>
      <c r="K132" s="22" t="str">
        <f>IF(Identificação!$B$7="Contagem Indicativa",IF(C132=ALI,Parâmetros!$E$40,IF(C132=AIE,Parâmetros!$E$41,"")),IF(Identificação!$B$7="Contagem Estimada",IF(C132=ALI,Parâmetros!$C$40,IF(C132=AIE,Parâmetros!$C$41,"")),IF(C132=ALI,IF(H132="X",Parâmetros!$B$40,IF(I132="X",Parâmetros!$C$40,IF(J132="X",Parâmetros!$D$40,""))),IF(H132="X",Parâmetros!$B$41,IF(I132="X",Parâmetros!$C$41,IF(J132="X",Parâmetros!$D$41,""))))))</f>
        <v/>
      </c>
      <c r="L132" s="22" t="str">
        <f>IF(B132="I",K132*Resumo!$C$21, IF(B132="A",K132*Resumo!$C$22, IF(B132="E",K132*Resumo!$C$23,"")))</f>
        <v/>
      </c>
      <c r="M132" s="115"/>
      <c r="Q132" s="20">
        <f t="shared" si="13"/>
        <v>0</v>
      </c>
      <c r="R132" s="20">
        <f t="shared" si="13"/>
        <v>0</v>
      </c>
      <c r="S132" s="20">
        <f t="shared" si="13"/>
        <v>0</v>
      </c>
    </row>
    <row r="133" spans="1:19" ht="15" customHeight="1" x14ac:dyDescent="0.2">
      <c r="A133" s="1"/>
      <c r="B133" s="109"/>
      <c r="C133" s="69"/>
      <c r="D133" s="1"/>
      <c r="E133" s="1"/>
      <c r="F133" s="1"/>
      <c r="G133" s="1"/>
      <c r="H133" s="21" t="str">
        <f t="shared" si="10"/>
        <v/>
      </c>
      <c r="I133" s="21" t="str">
        <f t="shared" si="11"/>
        <v/>
      </c>
      <c r="J133" s="21" t="str">
        <f t="shared" si="12"/>
        <v/>
      </c>
      <c r="K133" s="22" t="str">
        <f>IF(Identificação!$B$7="Contagem Indicativa",IF(C133=ALI,Parâmetros!$E$40,IF(C133=AIE,Parâmetros!$E$41,"")),IF(Identificação!$B$7="Contagem Estimada",IF(C133=ALI,Parâmetros!$C$40,IF(C133=AIE,Parâmetros!$C$41,"")),IF(C133=ALI,IF(H133="X",Parâmetros!$B$40,IF(I133="X",Parâmetros!$C$40,IF(J133="X",Parâmetros!$D$40,""))),IF(H133="X",Parâmetros!$B$41,IF(I133="X",Parâmetros!$C$41,IF(J133="X",Parâmetros!$D$41,""))))))</f>
        <v/>
      </c>
      <c r="L133" s="22" t="str">
        <f>IF(B133="I",K133*Resumo!$C$21, IF(B133="A",K133*Resumo!$C$22, IF(B133="E",K133*Resumo!$C$23,"")))</f>
        <v/>
      </c>
      <c r="M133" s="115"/>
      <c r="Q133" s="20">
        <f t="shared" si="13"/>
        <v>0</v>
      </c>
      <c r="R133" s="20">
        <f t="shared" si="13"/>
        <v>0</v>
      </c>
      <c r="S133" s="20">
        <f t="shared" si="13"/>
        <v>0</v>
      </c>
    </row>
    <row r="134" spans="1:19" ht="15" customHeight="1" x14ac:dyDescent="0.2">
      <c r="A134" s="1"/>
      <c r="B134" s="109"/>
      <c r="C134" s="69"/>
      <c r="D134" s="1"/>
      <c r="E134" s="1"/>
      <c r="F134" s="1"/>
      <c r="G134" s="1"/>
      <c r="H134" s="21" t="str">
        <f t="shared" si="10"/>
        <v/>
      </c>
      <c r="I134" s="21" t="str">
        <f t="shared" si="11"/>
        <v/>
      </c>
      <c r="J134" s="21" t="str">
        <f t="shared" si="12"/>
        <v/>
      </c>
      <c r="K134" s="22" t="str">
        <f>IF(Identificação!$B$7="Contagem Indicativa",IF(C134=ALI,Parâmetros!$E$40,IF(C134=AIE,Parâmetros!$E$41,"")),IF(Identificação!$B$7="Contagem Estimada",IF(C134=ALI,Parâmetros!$C$40,IF(C134=AIE,Parâmetros!$C$41,"")),IF(C134=ALI,IF(H134="X",Parâmetros!$B$40,IF(I134="X",Parâmetros!$C$40,IF(J134="X",Parâmetros!$D$40,""))),IF(H134="X",Parâmetros!$B$41,IF(I134="X",Parâmetros!$C$41,IF(J134="X",Parâmetros!$D$41,""))))))</f>
        <v/>
      </c>
      <c r="L134" s="22" t="str">
        <f>IF(B134="I",K134*Resumo!$C$21, IF(B134="A",K134*Resumo!$C$22, IF(B134="E",K134*Resumo!$C$23,"")))</f>
        <v/>
      </c>
      <c r="M134" s="115"/>
      <c r="Q134" s="20">
        <f t="shared" si="13"/>
        <v>0</v>
      </c>
      <c r="R134" s="20">
        <f t="shared" si="13"/>
        <v>0</v>
      </c>
      <c r="S134" s="20">
        <f t="shared" si="13"/>
        <v>0</v>
      </c>
    </row>
    <row r="135" spans="1:19" ht="15" customHeight="1" x14ac:dyDescent="0.2">
      <c r="A135" s="1"/>
      <c r="B135" s="109"/>
      <c r="C135" s="69"/>
      <c r="D135" s="1"/>
      <c r="E135" s="1"/>
      <c r="F135" s="1"/>
      <c r="G135" s="1"/>
      <c r="H135" s="21" t="str">
        <f t="shared" si="10"/>
        <v/>
      </c>
      <c r="I135" s="21" t="str">
        <f t="shared" si="11"/>
        <v/>
      </c>
      <c r="J135" s="21" t="str">
        <f t="shared" si="12"/>
        <v/>
      </c>
      <c r="K135" s="22" t="str">
        <f>IF(Identificação!$B$7="Contagem Indicativa",IF(C135=ALI,Parâmetros!$E$40,IF(C135=AIE,Parâmetros!$E$41,"")),IF(Identificação!$B$7="Contagem Estimada",IF(C135=ALI,Parâmetros!$C$40,IF(C135=AIE,Parâmetros!$C$41,"")),IF(C135=ALI,IF(H135="X",Parâmetros!$B$40,IF(I135="X",Parâmetros!$C$40,IF(J135="X",Parâmetros!$D$40,""))),IF(H135="X",Parâmetros!$B$41,IF(I135="X",Parâmetros!$C$41,IF(J135="X",Parâmetros!$D$41,""))))))</f>
        <v/>
      </c>
      <c r="L135" s="22" t="str">
        <f>IF(B135="I",K135*Resumo!$C$21, IF(B135="A",K135*Resumo!$C$22, IF(B135="E",K135*Resumo!$C$23,"")))</f>
        <v/>
      </c>
      <c r="M135" s="115"/>
      <c r="Q135" s="20">
        <f t="shared" si="13"/>
        <v>0</v>
      </c>
      <c r="R135" s="20">
        <f t="shared" si="13"/>
        <v>0</v>
      </c>
      <c r="S135" s="20">
        <f t="shared" si="13"/>
        <v>0</v>
      </c>
    </row>
    <row r="136" spans="1:19" ht="15" customHeight="1" x14ac:dyDescent="0.2">
      <c r="A136" s="1"/>
      <c r="B136" s="109"/>
      <c r="C136" s="69"/>
      <c r="D136" s="1"/>
      <c r="E136" s="1"/>
      <c r="F136" s="1"/>
      <c r="G136" s="1"/>
      <c r="H136" s="21" t="str">
        <f t="shared" si="10"/>
        <v/>
      </c>
      <c r="I136" s="21" t="str">
        <f t="shared" si="11"/>
        <v/>
      </c>
      <c r="J136" s="21" t="str">
        <f t="shared" si="12"/>
        <v/>
      </c>
      <c r="K136" s="22" t="str">
        <f>IF(Identificação!$B$7="Contagem Indicativa",IF(C136=ALI,Parâmetros!$E$40,IF(C136=AIE,Parâmetros!$E$41,"")),IF(Identificação!$B$7="Contagem Estimada",IF(C136=ALI,Parâmetros!$C$40,IF(C136=AIE,Parâmetros!$C$41,"")),IF(C136=ALI,IF(H136="X",Parâmetros!$B$40,IF(I136="X",Parâmetros!$C$40,IF(J136="X",Parâmetros!$D$40,""))),IF(H136="X",Parâmetros!$B$41,IF(I136="X",Parâmetros!$C$41,IF(J136="X",Parâmetros!$D$41,""))))))</f>
        <v/>
      </c>
      <c r="L136" s="22" t="str">
        <f>IF(B136="I",K136*Resumo!$C$21, IF(B136="A",K136*Resumo!$C$22, IF(B136="E",K136*Resumo!$C$23,"")))</f>
        <v/>
      </c>
      <c r="M136" s="115"/>
      <c r="Q136" s="20">
        <f t="shared" si="13"/>
        <v>0</v>
      </c>
      <c r="R136" s="20">
        <f t="shared" si="13"/>
        <v>0</v>
      </c>
      <c r="S136" s="20">
        <f t="shared" si="13"/>
        <v>0</v>
      </c>
    </row>
    <row r="137" spans="1:19" ht="15" customHeight="1" x14ac:dyDescent="0.2">
      <c r="A137" s="1"/>
      <c r="B137" s="109"/>
      <c r="C137" s="69"/>
      <c r="D137" s="1"/>
      <c r="E137" s="1"/>
      <c r="F137" s="1"/>
      <c r="G137" s="1"/>
      <c r="H137" s="21" t="str">
        <f t="shared" si="10"/>
        <v/>
      </c>
      <c r="I137" s="21" t="str">
        <f t="shared" si="11"/>
        <v/>
      </c>
      <c r="J137" s="21" t="str">
        <f t="shared" si="12"/>
        <v/>
      </c>
      <c r="K137" s="22" t="str">
        <f>IF(Identificação!$B$7="Contagem Indicativa",IF(C137=ALI,Parâmetros!$E$40,IF(C137=AIE,Parâmetros!$E$41,"")),IF(Identificação!$B$7="Contagem Estimada",IF(C137=ALI,Parâmetros!$C$40,IF(C137=AIE,Parâmetros!$C$41,"")),IF(C137=ALI,IF(H137="X",Parâmetros!$B$40,IF(I137="X",Parâmetros!$C$40,IF(J137="X",Parâmetros!$D$40,""))),IF(H137="X",Parâmetros!$B$41,IF(I137="X",Parâmetros!$C$41,IF(J137="X",Parâmetros!$D$41,""))))))</f>
        <v/>
      </c>
      <c r="L137" s="22" t="str">
        <f>IF(B137="I",K137*Resumo!$C$21, IF(B137="A",K137*Resumo!$C$22, IF(B137="E",K137*Resumo!$C$23,"")))</f>
        <v/>
      </c>
      <c r="M137" s="115"/>
      <c r="Q137" s="20">
        <f t="shared" si="13"/>
        <v>0</v>
      </c>
      <c r="R137" s="20">
        <f t="shared" si="13"/>
        <v>0</v>
      </c>
      <c r="S137" s="20">
        <f t="shared" si="13"/>
        <v>0</v>
      </c>
    </row>
    <row r="138" spans="1:19" ht="15" customHeight="1" x14ac:dyDescent="0.2">
      <c r="A138" s="1"/>
      <c r="B138" s="109"/>
      <c r="C138" s="69"/>
      <c r="D138" s="1"/>
      <c r="E138" s="1"/>
      <c r="F138" s="1"/>
      <c r="G138" s="1"/>
      <c r="H138" s="21" t="str">
        <f t="shared" si="10"/>
        <v/>
      </c>
      <c r="I138" s="21" t="str">
        <f t="shared" si="11"/>
        <v/>
      </c>
      <c r="J138" s="21" t="str">
        <f t="shared" si="12"/>
        <v/>
      </c>
      <c r="K138" s="22" t="str">
        <f>IF(Identificação!$B$7="Contagem Indicativa",IF(C138=ALI,Parâmetros!$E$40,IF(C138=AIE,Parâmetros!$E$41,"")),IF(Identificação!$B$7="Contagem Estimada",IF(C138=ALI,Parâmetros!$C$40,IF(C138=AIE,Parâmetros!$C$41,"")),IF(C138=ALI,IF(H138="X",Parâmetros!$B$40,IF(I138="X",Parâmetros!$C$40,IF(J138="X",Parâmetros!$D$40,""))),IF(H138="X",Parâmetros!$B$41,IF(I138="X",Parâmetros!$C$41,IF(J138="X",Parâmetros!$D$41,""))))))</f>
        <v/>
      </c>
      <c r="L138" s="22" t="str">
        <f>IF(B138="I",K138*Resumo!$C$21, IF(B138="A",K138*Resumo!$C$22, IF(B138="E",K138*Resumo!$C$23,"")))</f>
        <v/>
      </c>
      <c r="M138" s="115"/>
      <c r="Q138" s="20">
        <f t="shared" si="13"/>
        <v>0</v>
      </c>
      <c r="R138" s="20">
        <f t="shared" si="13"/>
        <v>0</v>
      </c>
      <c r="S138" s="20">
        <f t="shared" si="13"/>
        <v>0</v>
      </c>
    </row>
    <row r="139" spans="1:19" ht="15" customHeight="1" x14ac:dyDescent="0.2">
      <c r="A139" s="1"/>
      <c r="B139" s="109"/>
      <c r="C139" s="69"/>
      <c r="D139" s="1"/>
      <c r="E139" s="1"/>
      <c r="F139" s="1"/>
      <c r="G139" s="1"/>
      <c r="H139" s="21" t="str">
        <f t="shared" si="10"/>
        <v/>
      </c>
      <c r="I139" s="21" t="str">
        <f t="shared" si="11"/>
        <v/>
      </c>
      <c r="J139" s="21" t="str">
        <f t="shared" si="12"/>
        <v/>
      </c>
      <c r="K139" s="22" t="str">
        <f>IF(Identificação!$B$7="Contagem Indicativa",IF(C139=ALI,Parâmetros!$E$40,IF(C139=AIE,Parâmetros!$E$41,"")),IF(Identificação!$B$7="Contagem Estimada",IF(C139=ALI,Parâmetros!$C$40,IF(C139=AIE,Parâmetros!$C$41,"")),IF(C139=ALI,IF(H139="X",Parâmetros!$B$40,IF(I139="X",Parâmetros!$C$40,IF(J139="X",Parâmetros!$D$40,""))),IF(H139="X",Parâmetros!$B$41,IF(I139="X",Parâmetros!$C$41,IF(J139="X",Parâmetros!$D$41,""))))))</f>
        <v/>
      </c>
      <c r="L139" s="22" t="str">
        <f>IF(B139="I",K139*Resumo!$C$21, IF(B139="A",K139*Resumo!$C$22, IF(B139="E",K139*Resumo!$C$23,"")))</f>
        <v/>
      </c>
      <c r="M139" s="115"/>
      <c r="Q139" s="20">
        <f t="shared" si="13"/>
        <v>0</v>
      </c>
      <c r="R139" s="20">
        <f t="shared" si="13"/>
        <v>0</v>
      </c>
      <c r="S139" s="20">
        <f t="shared" si="13"/>
        <v>0</v>
      </c>
    </row>
    <row r="140" spans="1:19" ht="15" customHeight="1" x14ac:dyDescent="0.2">
      <c r="A140" s="1"/>
      <c r="B140" s="109"/>
      <c r="C140" s="69"/>
      <c r="D140" s="1"/>
      <c r="E140" s="1"/>
      <c r="F140" s="1"/>
      <c r="G140" s="1"/>
      <c r="H140" s="21" t="str">
        <f t="shared" si="10"/>
        <v/>
      </c>
      <c r="I140" s="21" t="str">
        <f t="shared" si="11"/>
        <v/>
      </c>
      <c r="J140" s="21" t="str">
        <f t="shared" si="12"/>
        <v/>
      </c>
      <c r="K140" s="22" t="str">
        <f>IF(Identificação!$B$7="Contagem Indicativa",IF(C140=ALI,Parâmetros!$E$40,IF(C140=AIE,Parâmetros!$E$41,"")),IF(Identificação!$B$7="Contagem Estimada",IF(C140=ALI,Parâmetros!$C$40,IF(C140=AIE,Parâmetros!$C$41,"")),IF(C140=ALI,IF(H140="X",Parâmetros!$B$40,IF(I140="X",Parâmetros!$C$40,IF(J140="X",Parâmetros!$D$40,""))),IF(H140="X",Parâmetros!$B$41,IF(I140="X",Parâmetros!$C$41,IF(J140="X",Parâmetros!$D$41,""))))))</f>
        <v/>
      </c>
      <c r="L140" s="22" t="str">
        <f>IF(B140="I",K140*Resumo!$C$21, IF(B140="A",K140*Resumo!$C$22, IF(B140="E",K140*Resumo!$C$23,"")))</f>
        <v/>
      </c>
      <c r="M140" s="115"/>
      <c r="Q140" s="20">
        <f t="shared" si="13"/>
        <v>0</v>
      </c>
      <c r="R140" s="20">
        <f t="shared" si="13"/>
        <v>0</v>
      </c>
      <c r="S140" s="20">
        <f t="shared" si="13"/>
        <v>0</v>
      </c>
    </row>
    <row r="141" spans="1:19" ht="15" customHeight="1" x14ac:dyDescent="0.2">
      <c r="A141" s="1"/>
      <c r="B141" s="109"/>
      <c r="C141" s="69"/>
      <c r="D141" s="1"/>
      <c r="E141" s="1"/>
      <c r="F141" s="1"/>
      <c r="G141" s="1"/>
      <c r="H141" s="21" t="str">
        <f t="shared" si="10"/>
        <v/>
      </c>
      <c r="I141" s="21" t="str">
        <f t="shared" si="11"/>
        <v/>
      </c>
      <c r="J141" s="21" t="str">
        <f t="shared" si="12"/>
        <v/>
      </c>
      <c r="K141" s="22" t="str">
        <f>IF(Identificação!$B$7="Contagem Indicativa",IF(C141=ALI,Parâmetros!$E$40,IF(C141=AIE,Parâmetros!$E$41,"")),IF(Identificação!$B$7="Contagem Estimada",IF(C141=ALI,Parâmetros!$C$40,IF(C141=AIE,Parâmetros!$C$41,"")),IF(C141=ALI,IF(H141="X",Parâmetros!$B$40,IF(I141="X",Parâmetros!$C$40,IF(J141="X",Parâmetros!$D$40,""))),IF(H141="X",Parâmetros!$B$41,IF(I141="X",Parâmetros!$C$41,IF(J141="X",Parâmetros!$D$41,""))))))</f>
        <v/>
      </c>
      <c r="L141" s="22" t="str">
        <f>IF(B141="I",K141*Resumo!$C$21, IF(B141="A",K141*Resumo!$C$22, IF(B141="E",K141*Resumo!$C$23,"")))</f>
        <v/>
      </c>
      <c r="M141" s="115"/>
      <c r="Q141" s="20">
        <f t="shared" si="13"/>
        <v>0</v>
      </c>
      <c r="R141" s="20">
        <f t="shared" si="13"/>
        <v>0</v>
      </c>
      <c r="S141" s="20">
        <f t="shared" si="13"/>
        <v>0</v>
      </c>
    </row>
    <row r="142" spans="1:19" ht="15" customHeight="1" x14ac:dyDescent="0.2">
      <c r="A142" s="1"/>
      <c r="B142" s="109"/>
      <c r="C142" s="69"/>
      <c r="D142" s="1"/>
      <c r="E142" s="1"/>
      <c r="F142" s="1"/>
      <c r="G142" s="1"/>
      <c r="H142" s="21" t="str">
        <f t="shared" si="10"/>
        <v/>
      </c>
      <c r="I142" s="21" t="str">
        <f t="shared" si="11"/>
        <v/>
      </c>
      <c r="J142" s="21" t="str">
        <f t="shared" si="12"/>
        <v/>
      </c>
      <c r="K142" s="22" t="str">
        <f>IF(Identificação!$B$7="Contagem Indicativa",IF(C142=ALI,Parâmetros!$E$40,IF(C142=AIE,Parâmetros!$E$41,"")),IF(Identificação!$B$7="Contagem Estimada",IF(C142=ALI,Parâmetros!$C$40,IF(C142=AIE,Parâmetros!$C$41,"")),IF(C142=ALI,IF(H142="X",Parâmetros!$B$40,IF(I142="X",Parâmetros!$C$40,IF(J142="X",Parâmetros!$D$40,""))),IF(H142="X",Parâmetros!$B$41,IF(I142="X",Parâmetros!$C$41,IF(J142="X",Parâmetros!$D$41,""))))))</f>
        <v/>
      </c>
      <c r="L142" s="22" t="str">
        <f>IF(B142="I",K142*Resumo!$C$21, IF(B142="A",K142*Resumo!$C$22, IF(B142="E",K142*Resumo!$C$23,"")))</f>
        <v/>
      </c>
      <c r="M142" s="115"/>
      <c r="Q142" s="20">
        <f t="shared" si="13"/>
        <v>0</v>
      </c>
      <c r="R142" s="20">
        <f t="shared" si="13"/>
        <v>0</v>
      </c>
      <c r="S142" s="20">
        <f t="shared" si="13"/>
        <v>0</v>
      </c>
    </row>
    <row r="143" spans="1:19" ht="15" customHeight="1" x14ac:dyDescent="0.2">
      <c r="A143" s="1"/>
      <c r="B143" s="109"/>
      <c r="C143" s="69"/>
      <c r="D143" s="1"/>
      <c r="E143" s="1"/>
      <c r="F143" s="1"/>
      <c r="G143" s="1"/>
      <c r="H143" s="21" t="str">
        <f t="shared" si="10"/>
        <v/>
      </c>
      <c r="I143" s="21" t="str">
        <f t="shared" si="11"/>
        <v/>
      </c>
      <c r="J143" s="21" t="str">
        <f t="shared" si="12"/>
        <v/>
      </c>
      <c r="K143" s="22" t="str">
        <f>IF(Identificação!$B$7="Contagem Indicativa",IF(C143=ALI,Parâmetros!$E$40,IF(C143=AIE,Parâmetros!$E$41,"")),IF(Identificação!$B$7="Contagem Estimada",IF(C143=ALI,Parâmetros!$C$40,IF(C143=AIE,Parâmetros!$C$41,"")),IF(C143=ALI,IF(H143="X",Parâmetros!$B$40,IF(I143="X",Parâmetros!$C$40,IF(J143="X",Parâmetros!$D$40,""))),IF(H143="X",Parâmetros!$B$41,IF(I143="X",Parâmetros!$C$41,IF(J143="X",Parâmetros!$D$41,""))))))</f>
        <v/>
      </c>
      <c r="L143" s="22" t="str">
        <f>IF(B143="I",K143*Resumo!$C$21, IF(B143="A",K143*Resumo!$C$22, IF(B143="E",K143*Resumo!$C$23,"")))</f>
        <v/>
      </c>
      <c r="M143" s="115"/>
      <c r="Q143" s="20">
        <f t="shared" si="13"/>
        <v>0</v>
      </c>
      <c r="R143" s="20">
        <f t="shared" si="13"/>
        <v>0</v>
      </c>
      <c r="S143" s="20">
        <f t="shared" si="13"/>
        <v>0</v>
      </c>
    </row>
    <row r="144" spans="1:19" ht="15" customHeight="1" x14ac:dyDescent="0.2">
      <c r="A144" s="1"/>
      <c r="B144" s="109"/>
      <c r="C144" s="69"/>
      <c r="D144" s="1"/>
      <c r="E144" s="1"/>
      <c r="F144" s="1"/>
      <c r="G144" s="1"/>
      <c r="H144" s="21" t="str">
        <f t="shared" si="10"/>
        <v/>
      </c>
      <c r="I144" s="21" t="str">
        <f t="shared" si="11"/>
        <v/>
      </c>
      <c r="J144" s="21" t="str">
        <f t="shared" si="12"/>
        <v/>
      </c>
      <c r="K144" s="22" t="str">
        <f>IF(Identificação!$B$7="Contagem Indicativa",IF(C144=ALI,Parâmetros!$E$40,IF(C144=AIE,Parâmetros!$E$41,"")),IF(Identificação!$B$7="Contagem Estimada",IF(C144=ALI,Parâmetros!$C$40,IF(C144=AIE,Parâmetros!$C$41,"")),IF(C144=ALI,IF(H144="X",Parâmetros!$B$40,IF(I144="X",Parâmetros!$C$40,IF(J144="X",Parâmetros!$D$40,""))),IF(H144="X",Parâmetros!$B$41,IF(I144="X",Parâmetros!$C$41,IF(J144="X",Parâmetros!$D$41,""))))))</f>
        <v/>
      </c>
      <c r="L144" s="22" t="str">
        <f>IF(B144="I",K144*Resumo!$C$21, IF(B144="A",K144*Resumo!$C$22, IF(B144="E",K144*Resumo!$C$23,"")))</f>
        <v/>
      </c>
      <c r="M144" s="115"/>
      <c r="Q144" s="20">
        <f t="shared" si="13"/>
        <v>0</v>
      </c>
      <c r="R144" s="20">
        <f t="shared" si="13"/>
        <v>0</v>
      </c>
      <c r="S144" s="20">
        <f t="shared" si="13"/>
        <v>0</v>
      </c>
    </row>
    <row r="145" spans="1:19" ht="15" customHeight="1" x14ac:dyDescent="0.2">
      <c r="A145" s="1"/>
      <c r="B145" s="109"/>
      <c r="C145" s="69"/>
      <c r="D145" s="1"/>
      <c r="E145" s="1"/>
      <c r="F145" s="1"/>
      <c r="G145" s="1"/>
      <c r="H145" s="21" t="str">
        <f t="shared" si="10"/>
        <v/>
      </c>
      <c r="I145" s="21" t="str">
        <f t="shared" si="11"/>
        <v/>
      </c>
      <c r="J145" s="21" t="str">
        <f t="shared" si="12"/>
        <v/>
      </c>
      <c r="K145" s="22" t="str">
        <f>IF(Identificação!$B$7="Contagem Indicativa",IF(C145=ALI,Parâmetros!$E$40,IF(C145=AIE,Parâmetros!$E$41,"")),IF(Identificação!$B$7="Contagem Estimada",IF(C145=ALI,Parâmetros!$C$40,IF(C145=AIE,Parâmetros!$C$41,"")),IF(C145=ALI,IF(H145="X",Parâmetros!$B$40,IF(I145="X",Parâmetros!$C$40,IF(J145="X",Parâmetros!$D$40,""))),IF(H145="X",Parâmetros!$B$41,IF(I145="X",Parâmetros!$C$41,IF(J145="X",Parâmetros!$D$41,""))))))</f>
        <v/>
      </c>
      <c r="L145" s="22" t="str">
        <f>IF(B145="I",K145*Resumo!$C$21, IF(B145="A",K145*Resumo!$C$22, IF(B145="E",K145*Resumo!$C$23,"")))</f>
        <v/>
      </c>
      <c r="M145" s="115"/>
      <c r="Q145" s="20">
        <f t="shared" si="13"/>
        <v>0</v>
      </c>
      <c r="R145" s="20">
        <f t="shared" si="13"/>
        <v>0</v>
      </c>
      <c r="S145" s="20">
        <f t="shared" si="13"/>
        <v>0</v>
      </c>
    </row>
    <row r="146" spans="1:19" ht="15" customHeight="1" x14ac:dyDescent="0.2">
      <c r="A146" s="1"/>
      <c r="B146" s="109"/>
      <c r="C146" s="69"/>
      <c r="D146" s="1"/>
      <c r="E146" s="1"/>
      <c r="F146" s="1"/>
      <c r="G146" s="1"/>
      <c r="H146" s="21" t="str">
        <f t="shared" si="10"/>
        <v/>
      </c>
      <c r="I146" s="21" t="str">
        <f t="shared" si="11"/>
        <v/>
      </c>
      <c r="J146" s="21" t="str">
        <f t="shared" si="12"/>
        <v/>
      </c>
      <c r="K146" s="22" t="str">
        <f>IF(Identificação!$B$7="Contagem Indicativa",IF(C146=ALI,Parâmetros!$E$40,IF(C146=AIE,Parâmetros!$E$41,"")),IF(Identificação!$B$7="Contagem Estimada",IF(C146=ALI,Parâmetros!$C$40,IF(C146=AIE,Parâmetros!$C$41,"")),IF(C146=ALI,IF(H146="X",Parâmetros!$B$40,IF(I146="X",Parâmetros!$C$40,IF(J146="X",Parâmetros!$D$40,""))),IF(H146="X",Parâmetros!$B$41,IF(I146="X",Parâmetros!$C$41,IF(J146="X",Parâmetros!$D$41,""))))))</f>
        <v/>
      </c>
      <c r="L146" s="22" t="str">
        <f>IF(B146="I",K146*Resumo!$C$21, IF(B146="A",K146*Resumo!$C$22, IF(B146="E",K146*Resumo!$C$23,"")))</f>
        <v/>
      </c>
      <c r="M146" s="115"/>
      <c r="Q146" s="20">
        <f t="shared" si="13"/>
        <v>0</v>
      </c>
      <c r="R146" s="20">
        <f t="shared" si="13"/>
        <v>0</v>
      </c>
      <c r="S146" s="20">
        <f t="shared" si="13"/>
        <v>0</v>
      </c>
    </row>
    <row r="147" spans="1:19" ht="15" customHeight="1" x14ac:dyDescent="0.2">
      <c r="A147" s="1"/>
      <c r="B147" s="109"/>
      <c r="C147" s="69"/>
      <c r="D147" s="1"/>
      <c r="E147" s="1"/>
      <c r="F147" s="1"/>
      <c r="G147" s="1"/>
      <c r="H147" s="21" t="str">
        <f t="shared" si="10"/>
        <v/>
      </c>
      <c r="I147" s="21" t="str">
        <f t="shared" si="11"/>
        <v/>
      </c>
      <c r="J147" s="21" t="str">
        <f t="shared" si="12"/>
        <v/>
      </c>
      <c r="K147" s="22" t="str">
        <f>IF(Identificação!$B$7="Contagem Indicativa",IF(C147=ALI,Parâmetros!$E$40,IF(C147=AIE,Parâmetros!$E$41,"")),IF(Identificação!$B$7="Contagem Estimada",IF(C147=ALI,Parâmetros!$C$40,IF(C147=AIE,Parâmetros!$C$41,"")),IF(C147=ALI,IF(H147="X",Parâmetros!$B$40,IF(I147="X",Parâmetros!$C$40,IF(J147="X",Parâmetros!$D$40,""))),IF(H147="X",Parâmetros!$B$41,IF(I147="X",Parâmetros!$C$41,IF(J147="X",Parâmetros!$D$41,""))))))</f>
        <v/>
      </c>
      <c r="L147" s="22" t="str">
        <f>IF(B147="I",K147*Resumo!$C$21, IF(B147="A",K147*Resumo!$C$22, IF(B147="E",K147*Resumo!$C$23,"")))</f>
        <v/>
      </c>
      <c r="M147" s="115"/>
      <c r="Q147" s="20">
        <f t="shared" si="13"/>
        <v>0</v>
      </c>
      <c r="R147" s="20">
        <f t="shared" si="13"/>
        <v>0</v>
      </c>
      <c r="S147" s="20">
        <f t="shared" si="13"/>
        <v>0</v>
      </c>
    </row>
    <row r="148" spans="1:19" ht="15" customHeight="1" x14ac:dyDescent="0.2">
      <c r="A148" s="1"/>
      <c r="B148" s="109"/>
      <c r="C148" s="69"/>
      <c r="D148" s="1"/>
      <c r="E148" s="1"/>
      <c r="F148" s="1"/>
      <c r="G148" s="1"/>
      <c r="H148" s="21" t="str">
        <f t="shared" si="10"/>
        <v/>
      </c>
      <c r="I148" s="21" t="str">
        <f t="shared" si="11"/>
        <v/>
      </c>
      <c r="J148" s="21" t="str">
        <f t="shared" si="12"/>
        <v/>
      </c>
      <c r="K148" s="22" t="str">
        <f>IF(Identificação!$B$7="Contagem Indicativa",IF(C148=ALI,Parâmetros!$E$40,IF(C148=AIE,Parâmetros!$E$41,"")),IF(Identificação!$B$7="Contagem Estimada",IF(C148=ALI,Parâmetros!$C$40,IF(C148=AIE,Parâmetros!$C$41,"")),IF(C148=ALI,IF(H148="X",Parâmetros!$B$40,IF(I148="X",Parâmetros!$C$40,IF(J148="X",Parâmetros!$D$40,""))),IF(H148="X",Parâmetros!$B$41,IF(I148="X",Parâmetros!$C$41,IF(J148="X",Parâmetros!$D$41,""))))))</f>
        <v/>
      </c>
      <c r="L148" s="22" t="str">
        <f>IF(B148="I",K148*Resumo!$C$21, IF(B148="A",K148*Resumo!$C$22, IF(B148="E",K148*Resumo!$C$23,"")))</f>
        <v/>
      </c>
      <c r="M148" s="115"/>
      <c r="Q148" s="20">
        <f t="shared" si="13"/>
        <v>0</v>
      </c>
      <c r="R148" s="20">
        <f t="shared" si="13"/>
        <v>0</v>
      </c>
      <c r="S148" s="20">
        <f t="shared" si="13"/>
        <v>0</v>
      </c>
    </row>
    <row r="149" spans="1:19" ht="15" customHeight="1" x14ac:dyDescent="0.2">
      <c r="A149" s="1"/>
      <c r="B149" s="109"/>
      <c r="C149" s="69"/>
      <c r="D149" s="1"/>
      <c r="E149" s="1"/>
      <c r="F149" s="1"/>
      <c r="G149" s="1"/>
      <c r="H149" s="21" t="str">
        <f t="shared" si="10"/>
        <v/>
      </c>
      <c r="I149" s="21" t="str">
        <f t="shared" si="11"/>
        <v/>
      </c>
      <c r="J149" s="21" t="str">
        <f t="shared" si="12"/>
        <v/>
      </c>
      <c r="K149" s="22" t="str">
        <f>IF(Identificação!$B$7="Contagem Indicativa",IF(C149=ALI,Parâmetros!$E$40,IF(C149=AIE,Parâmetros!$E$41,"")),IF(Identificação!$B$7="Contagem Estimada",IF(C149=ALI,Parâmetros!$C$40,IF(C149=AIE,Parâmetros!$C$41,"")),IF(C149=ALI,IF(H149="X",Parâmetros!$B$40,IF(I149="X",Parâmetros!$C$40,IF(J149="X",Parâmetros!$D$40,""))),IF(H149="X",Parâmetros!$B$41,IF(I149="X",Parâmetros!$C$41,IF(J149="X",Parâmetros!$D$41,""))))))</f>
        <v/>
      </c>
      <c r="L149" s="22" t="str">
        <f>IF(B149="I",K149*Resumo!$C$21, IF(B149="A",K149*Resumo!$C$22, IF(B149="E",K149*Resumo!$C$23,"")))</f>
        <v/>
      </c>
      <c r="M149" s="115"/>
      <c r="Q149" s="20">
        <f t="shared" si="13"/>
        <v>0</v>
      </c>
      <c r="R149" s="20">
        <f t="shared" si="13"/>
        <v>0</v>
      </c>
      <c r="S149" s="20">
        <f t="shared" si="13"/>
        <v>0</v>
      </c>
    </row>
    <row r="150" spans="1:19" ht="15" customHeight="1" x14ac:dyDescent="0.2">
      <c r="A150" s="1"/>
      <c r="B150" s="109"/>
      <c r="C150" s="69"/>
      <c r="D150" s="1"/>
      <c r="E150" s="1"/>
      <c r="F150" s="1"/>
      <c r="G150" s="1"/>
      <c r="H150" s="21" t="str">
        <f t="shared" si="10"/>
        <v/>
      </c>
      <c r="I150" s="21" t="str">
        <f t="shared" si="11"/>
        <v/>
      </c>
      <c r="J150" s="21" t="str">
        <f t="shared" si="12"/>
        <v/>
      </c>
      <c r="K150" s="22" t="str">
        <f>IF(Identificação!$B$7="Contagem Indicativa",IF(C150=ALI,Parâmetros!$E$40,IF(C150=AIE,Parâmetros!$E$41,"")),IF(Identificação!$B$7="Contagem Estimada",IF(C150=ALI,Parâmetros!$C$40,IF(C150=AIE,Parâmetros!$C$41,"")),IF(C150=ALI,IF(H150="X",Parâmetros!$B$40,IF(I150="X",Parâmetros!$C$40,IF(J150="X",Parâmetros!$D$40,""))),IF(H150="X",Parâmetros!$B$41,IF(I150="X",Parâmetros!$C$41,IF(J150="X",Parâmetros!$D$41,""))))))</f>
        <v/>
      </c>
      <c r="L150" s="22" t="str">
        <f>IF(B150="I",K150*Resumo!$C$21, IF(B150="A",K150*Resumo!$C$22, IF(B150="E",K150*Resumo!$C$23,"")))</f>
        <v/>
      </c>
      <c r="M150" s="115"/>
      <c r="Q150" s="20">
        <f t="shared" si="13"/>
        <v>0</v>
      </c>
      <c r="R150" s="20">
        <f t="shared" si="13"/>
        <v>0</v>
      </c>
      <c r="S150" s="20">
        <f t="shared" si="13"/>
        <v>0</v>
      </c>
    </row>
    <row r="151" spans="1:19" ht="15" customHeight="1" x14ac:dyDescent="0.2">
      <c r="A151" s="1"/>
      <c r="B151" s="109"/>
      <c r="C151" s="69"/>
      <c r="D151" s="1"/>
      <c r="E151" s="1"/>
      <c r="F151" s="1"/>
      <c r="G151" s="1"/>
      <c r="H151" s="21" t="str">
        <f t="shared" si="10"/>
        <v/>
      </c>
      <c r="I151" s="21" t="str">
        <f t="shared" si="11"/>
        <v/>
      </c>
      <c r="J151" s="21" t="str">
        <f t="shared" si="12"/>
        <v/>
      </c>
      <c r="K151" s="22" t="str">
        <f>IF(Identificação!$B$7="Contagem Indicativa",IF(C151=ALI,Parâmetros!$E$40,IF(C151=AIE,Parâmetros!$E$41,"")),IF(Identificação!$B$7="Contagem Estimada",IF(C151=ALI,Parâmetros!$C$40,IF(C151=AIE,Parâmetros!$C$41,"")),IF(C151=ALI,IF(H151="X",Parâmetros!$B$40,IF(I151="X",Parâmetros!$C$40,IF(J151="X",Parâmetros!$D$40,""))),IF(H151="X",Parâmetros!$B$41,IF(I151="X",Parâmetros!$C$41,IF(J151="X",Parâmetros!$D$41,""))))))</f>
        <v/>
      </c>
      <c r="L151" s="22" t="str">
        <f>IF(B151="I",K151*Resumo!$C$21, IF(B151="A",K151*Resumo!$C$22, IF(B151="E",K151*Resumo!$C$23,"")))</f>
        <v/>
      </c>
      <c r="M151" s="115"/>
      <c r="Q151" s="20">
        <f t="shared" si="13"/>
        <v>0</v>
      </c>
      <c r="R151" s="20">
        <f t="shared" si="13"/>
        <v>0</v>
      </c>
      <c r="S151" s="20">
        <f t="shared" si="13"/>
        <v>0</v>
      </c>
    </row>
    <row r="152" spans="1:19" ht="15" customHeight="1" x14ac:dyDescent="0.2">
      <c r="A152" s="1"/>
      <c r="B152" s="109"/>
      <c r="C152" s="69"/>
      <c r="D152" s="1"/>
      <c r="E152" s="1"/>
      <c r="F152" s="1"/>
      <c r="G152" s="1"/>
      <c r="H152" s="21" t="str">
        <f t="shared" si="10"/>
        <v/>
      </c>
      <c r="I152" s="21" t="str">
        <f t="shared" si="11"/>
        <v/>
      </c>
      <c r="J152" s="21" t="str">
        <f t="shared" si="12"/>
        <v/>
      </c>
      <c r="K152" s="22" t="str">
        <f>IF(Identificação!$B$7="Contagem Indicativa",IF(C152=ALI,Parâmetros!$E$40,IF(C152=AIE,Parâmetros!$E$41,"")),IF(Identificação!$B$7="Contagem Estimada",IF(C152=ALI,Parâmetros!$C$40,IF(C152=AIE,Parâmetros!$C$41,"")),IF(C152=ALI,IF(H152="X",Parâmetros!$B$40,IF(I152="X",Parâmetros!$C$40,IF(J152="X",Parâmetros!$D$40,""))),IF(H152="X",Parâmetros!$B$41,IF(I152="X",Parâmetros!$C$41,IF(J152="X",Parâmetros!$D$41,""))))))</f>
        <v/>
      </c>
      <c r="L152" s="22" t="str">
        <f>IF(B152="I",K152*Resumo!$C$21, IF(B152="A",K152*Resumo!$C$22, IF(B152="E",K152*Resumo!$C$23,"")))</f>
        <v/>
      </c>
      <c r="M152" s="115"/>
      <c r="Q152" s="20">
        <f t="shared" si="13"/>
        <v>0</v>
      </c>
      <c r="R152" s="20">
        <f t="shared" si="13"/>
        <v>0</v>
      </c>
      <c r="S152" s="20">
        <f t="shared" si="13"/>
        <v>0</v>
      </c>
    </row>
    <row r="153" spans="1:19" ht="15" customHeight="1" x14ac:dyDescent="0.2">
      <c r="A153" s="1"/>
      <c r="B153" s="109"/>
      <c r="C153" s="69"/>
      <c r="D153" s="1"/>
      <c r="E153" s="1"/>
      <c r="F153" s="1"/>
      <c r="G153" s="1"/>
      <c r="H153" s="21" t="str">
        <f t="shared" si="10"/>
        <v/>
      </c>
      <c r="I153" s="21" t="str">
        <f t="shared" si="11"/>
        <v/>
      </c>
      <c r="J153" s="21" t="str">
        <f t="shared" si="12"/>
        <v/>
      </c>
      <c r="K153" s="22" t="str">
        <f>IF(Identificação!$B$7="Contagem Indicativa",IF(C153=ALI,Parâmetros!$E$40,IF(C153=AIE,Parâmetros!$E$41,"")),IF(Identificação!$B$7="Contagem Estimada",IF(C153=ALI,Parâmetros!$C$40,IF(C153=AIE,Parâmetros!$C$41,"")),IF(C153=ALI,IF(H153="X",Parâmetros!$B$40,IF(I153="X",Parâmetros!$C$40,IF(J153="X",Parâmetros!$D$40,""))),IF(H153="X",Parâmetros!$B$41,IF(I153="X",Parâmetros!$C$41,IF(J153="X",Parâmetros!$D$41,""))))))</f>
        <v/>
      </c>
      <c r="L153" s="22" t="str">
        <f>IF(B153="I",K153*Resumo!$C$21, IF(B153="A",K153*Resumo!$C$22, IF(B153="E",K153*Resumo!$C$23,"")))</f>
        <v/>
      </c>
      <c r="M153" s="115"/>
      <c r="Q153" s="20">
        <f t="shared" si="13"/>
        <v>0</v>
      </c>
      <c r="R153" s="20">
        <f t="shared" si="13"/>
        <v>0</v>
      </c>
      <c r="S153" s="20">
        <f t="shared" si="13"/>
        <v>0</v>
      </c>
    </row>
    <row r="154" spans="1:19" ht="15" customHeight="1" x14ac:dyDescent="0.2">
      <c r="A154" s="1"/>
      <c r="B154" s="109"/>
      <c r="C154" s="69"/>
      <c r="D154" s="1"/>
      <c r="E154" s="1"/>
      <c r="F154" s="1"/>
      <c r="G154" s="1"/>
      <c r="H154" s="21" t="str">
        <f t="shared" si="10"/>
        <v/>
      </c>
      <c r="I154" s="21" t="str">
        <f t="shared" si="11"/>
        <v/>
      </c>
      <c r="J154" s="21" t="str">
        <f t="shared" si="12"/>
        <v/>
      </c>
      <c r="K154" s="22" t="str">
        <f>IF(Identificação!$B$7="Contagem Indicativa",IF(C154=ALI,Parâmetros!$E$40,IF(C154=AIE,Parâmetros!$E$41,"")),IF(Identificação!$B$7="Contagem Estimada",IF(C154=ALI,Parâmetros!$C$40,IF(C154=AIE,Parâmetros!$C$41,"")),IF(C154=ALI,IF(H154="X",Parâmetros!$B$40,IF(I154="X",Parâmetros!$C$40,IF(J154="X",Parâmetros!$D$40,""))),IF(H154="X",Parâmetros!$B$41,IF(I154="X",Parâmetros!$C$41,IF(J154="X",Parâmetros!$D$41,""))))))</f>
        <v/>
      </c>
      <c r="L154" s="22" t="str">
        <f>IF(B154="I",K154*Resumo!$C$21, IF(B154="A",K154*Resumo!$C$22, IF(B154="E",K154*Resumo!$C$23,"")))</f>
        <v/>
      </c>
      <c r="M154" s="115"/>
      <c r="Q154" s="20">
        <f t="shared" si="13"/>
        <v>0</v>
      </c>
      <c r="R154" s="20">
        <f t="shared" si="13"/>
        <v>0</v>
      </c>
      <c r="S154" s="20">
        <f t="shared" si="13"/>
        <v>0</v>
      </c>
    </row>
    <row r="155" spans="1:19" ht="15" customHeight="1" x14ac:dyDescent="0.2">
      <c r="A155" s="1"/>
      <c r="B155" s="109"/>
      <c r="C155" s="69"/>
      <c r="D155" s="1"/>
      <c r="E155" s="1"/>
      <c r="F155" s="1"/>
      <c r="G155" s="1"/>
      <c r="H155" s="21" t="str">
        <f t="shared" si="10"/>
        <v/>
      </c>
      <c r="I155" s="21" t="str">
        <f t="shared" si="11"/>
        <v/>
      </c>
      <c r="J155" s="21" t="str">
        <f t="shared" si="12"/>
        <v/>
      </c>
      <c r="K155" s="22" t="str">
        <f>IF(Identificação!$B$7="Contagem Indicativa",IF(C155=ALI,Parâmetros!$E$40,IF(C155=AIE,Parâmetros!$E$41,"")),IF(Identificação!$B$7="Contagem Estimada",IF(C155=ALI,Parâmetros!$C$40,IF(C155=AIE,Parâmetros!$C$41,"")),IF(C155=ALI,IF(H155="X",Parâmetros!$B$40,IF(I155="X",Parâmetros!$C$40,IF(J155="X",Parâmetros!$D$40,""))),IF(H155="X",Parâmetros!$B$41,IF(I155="X",Parâmetros!$C$41,IF(J155="X",Parâmetros!$D$41,""))))))</f>
        <v/>
      </c>
      <c r="L155" s="22" t="str">
        <f>IF(B155="I",K155*Resumo!$C$21, IF(B155="A",K155*Resumo!$C$22, IF(B155="E",K155*Resumo!$C$23,"")))</f>
        <v/>
      </c>
      <c r="M155" s="115"/>
      <c r="Q155" s="20">
        <f t="shared" si="13"/>
        <v>0</v>
      </c>
      <c r="R155" s="20">
        <f t="shared" si="13"/>
        <v>0</v>
      </c>
      <c r="S155" s="20">
        <f t="shared" si="13"/>
        <v>0</v>
      </c>
    </row>
    <row r="156" spans="1:19" ht="15" customHeight="1" x14ac:dyDescent="0.2">
      <c r="A156" s="1"/>
      <c r="B156" s="109"/>
      <c r="C156" s="69"/>
      <c r="D156" s="1"/>
      <c r="E156" s="1"/>
      <c r="F156" s="1"/>
      <c r="G156" s="1"/>
      <c r="H156" s="21" t="str">
        <f t="shared" si="10"/>
        <v/>
      </c>
      <c r="I156" s="21" t="str">
        <f t="shared" si="11"/>
        <v/>
      </c>
      <c r="J156" s="21" t="str">
        <f t="shared" si="12"/>
        <v/>
      </c>
      <c r="K156" s="22" t="str">
        <f>IF(Identificação!$B$7="Contagem Indicativa",IF(C156=ALI,Parâmetros!$E$40,IF(C156=AIE,Parâmetros!$E$41,"")),IF(Identificação!$B$7="Contagem Estimada",IF(C156=ALI,Parâmetros!$C$40,IF(C156=AIE,Parâmetros!$C$41,"")),IF(C156=ALI,IF(H156="X",Parâmetros!$B$40,IF(I156="X",Parâmetros!$C$40,IF(J156="X",Parâmetros!$D$40,""))),IF(H156="X",Parâmetros!$B$41,IF(I156="X",Parâmetros!$C$41,IF(J156="X",Parâmetros!$D$41,""))))))</f>
        <v/>
      </c>
      <c r="L156" s="22" t="str">
        <f>IF(B156="I",K156*Resumo!$C$21, IF(B156="A",K156*Resumo!$C$22, IF(B156="E",K156*Resumo!$C$23,"")))</f>
        <v/>
      </c>
      <c r="M156" s="115"/>
      <c r="Q156" s="20">
        <f t="shared" si="13"/>
        <v>0</v>
      </c>
      <c r="R156" s="20">
        <f t="shared" si="13"/>
        <v>0</v>
      </c>
      <c r="S156" s="20">
        <f t="shared" si="13"/>
        <v>0</v>
      </c>
    </row>
    <row r="157" spans="1:19" ht="15" customHeight="1" x14ac:dyDescent="0.2">
      <c r="A157" s="24"/>
      <c r="B157" s="46"/>
      <c r="C157" s="24"/>
      <c r="D157" s="24"/>
      <c r="E157" s="24"/>
      <c r="F157" s="24"/>
      <c r="G157" s="24"/>
      <c r="H157" s="46"/>
      <c r="I157" s="46"/>
      <c r="J157" s="46"/>
      <c r="K157" s="25"/>
      <c r="L157" s="25"/>
      <c r="M157" s="24"/>
      <c r="Q157" s="20">
        <f t="shared" ref="Q157:S177" si="14">IF(H157="X",1,0)</f>
        <v>0</v>
      </c>
      <c r="R157" s="20">
        <f t="shared" si="14"/>
        <v>0</v>
      </c>
      <c r="S157" s="20">
        <f t="shared" si="14"/>
        <v>0</v>
      </c>
    </row>
    <row r="158" spans="1:19" ht="15" customHeight="1" x14ac:dyDescent="0.2">
      <c r="A158" s="24"/>
      <c r="B158" s="46"/>
      <c r="C158" s="24"/>
      <c r="D158" s="24"/>
      <c r="E158" s="24"/>
      <c r="F158" s="24"/>
      <c r="G158" s="24"/>
      <c r="H158" s="46"/>
      <c r="I158" s="46"/>
      <c r="J158" s="46"/>
      <c r="K158" s="25"/>
      <c r="L158" s="25"/>
      <c r="M158" s="24"/>
      <c r="Q158" s="20">
        <f t="shared" si="14"/>
        <v>0</v>
      </c>
      <c r="R158" s="20">
        <f t="shared" si="14"/>
        <v>0</v>
      </c>
      <c r="S158" s="20">
        <f t="shared" si="14"/>
        <v>0</v>
      </c>
    </row>
    <row r="159" spans="1:19" ht="15" customHeight="1" x14ac:dyDescent="0.2">
      <c r="A159" s="24"/>
      <c r="B159" s="46"/>
      <c r="C159" s="24"/>
      <c r="D159" s="24"/>
      <c r="E159" s="24"/>
      <c r="F159" s="24"/>
      <c r="G159" s="24"/>
      <c r="H159" s="46"/>
      <c r="I159" s="46"/>
      <c r="J159" s="46"/>
      <c r="K159" s="25"/>
      <c r="L159" s="25"/>
      <c r="M159" s="24"/>
      <c r="Q159" s="20">
        <f t="shared" si="14"/>
        <v>0</v>
      </c>
      <c r="R159" s="20">
        <f t="shared" si="14"/>
        <v>0</v>
      </c>
      <c r="S159" s="20">
        <f t="shared" si="14"/>
        <v>0</v>
      </c>
    </row>
    <row r="160" spans="1:19" ht="15" customHeight="1" x14ac:dyDescent="0.2">
      <c r="A160" s="24"/>
      <c r="B160" s="46"/>
      <c r="C160" s="24"/>
      <c r="D160" s="24"/>
      <c r="E160" s="24"/>
      <c r="F160" s="24"/>
      <c r="G160" s="24"/>
      <c r="H160" s="46"/>
      <c r="I160" s="46"/>
      <c r="J160" s="46"/>
      <c r="K160" s="25"/>
      <c r="L160" s="25"/>
      <c r="M160" s="24"/>
      <c r="Q160" s="20">
        <f t="shared" si="14"/>
        <v>0</v>
      </c>
      <c r="R160" s="20">
        <f t="shared" si="14"/>
        <v>0</v>
      </c>
      <c r="S160" s="20">
        <f t="shared" si="14"/>
        <v>0</v>
      </c>
    </row>
    <row r="161" spans="1:19" ht="15" customHeight="1" x14ac:dyDescent="0.2">
      <c r="A161" s="24"/>
      <c r="B161" s="46"/>
      <c r="C161" s="24"/>
      <c r="D161" s="24"/>
      <c r="E161" s="24"/>
      <c r="F161" s="24"/>
      <c r="G161" s="24"/>
      <c r="H161" s="46"/>
      <c r="I161" s="46"/>
      <c r="J161" s="46"/>
      <c r="K161" s="25"/>
      <c r="L161" s="25"/>
      <c r="M161" s="24"/>
      <c r="Q161" s="20">
        <f t="shared" si="14"/>
        <v>0</v>
      </c>
      <c r="R161" s="20">
        <f t="shared" si="14"/>
        <v>0</v>
      </c>
      <c r="S161" s="20">
        <f t="shared" si="14"/>
        <v>0</v>
      </c>
    </row>
    <row r="162" spans="1:19" ht="15" customHeight="1" x14ac:dyDescent="0.2">
      <c r="A162" s="24"/>
      <c r="B162" s="46"/>
      <c r="C162" s="24"/>
      <c r="D162" s="24"/>
      <c r="E162" s="24"/>
      <c r="F162" s="24"/>
      <c r="G162" s="24"/>
      <c r="H162" s="46"/>
      <c r="I162" s="46"/>
      <c r="J162" s="46"/>
      <c r="K162" s="25"/>
      <c r="L162" s="25"/>
      <c r="M162" s="24"/>
      <c r="Q162" s="20">
        <f t="shared" si="14"/>
        <v>0</v>
      </c>
      <c r="R162" s="20">
        <f t="shared" si="14"/>
        <v>0</v>
      </c>
      <c r="S162" s="20">
        <f t="shared" si="14"/>
        <v>0</v>
      </c>
    </row>
    <row r="163" spans="1:19" ht="15" customHeight="1" x14ac:dyDescent="0.2">
      <c r="A163" s="24"/>
      <c r="B163" s="46"/>
      <c r="C163" s="24"/>
      <c r="D163" s="24"/>
      <c r="E163" s="24"/>
      <c r="F163" s="24"/>
      <c r="G163" s="24"/>
      <c r="H163" s="46"/>
      <c r="I163" s="46"/>
      <c r="J163" s="46"/>
      <c r="K163" s="25"/>
      <c r="L163" s="25"/>
      <c r="M163" s="24"/>
      <c r="Q163" s="20">
        <f t="shared" si="14"/>
        <v>0</v>
      </c>
      <c r="R163" s="20">
        <f t="shared" si="14"/>
        <v>0</v>
      </c>
      <c r="S163" s="20">
        <f t="shared" si="14"/>
        <v>0</v>
      </c>
    </row>
    <row r="164" spans="1:19" ht="15" customHeight="1" x14ac:dyDescent="0.2">
      <c r="A164" s="24"/>
      <c r="B164" s="46"/>
      <c r="C164" s="24"/>
      <c r="D164" s="24"/>
      <c r="E164" s="24"/>
      <c r="F164" s="24"/>
      <c r="G164" s="24"/>
      <c r="H164" s="46"/>
      <c r="I164" s="46"/>
      <c r="J164" s="46"/>
      <c r="K164" s="25"/>
      <c r="L164" s="25"/>
      <c r="M164" s="24"/>
      <c r="Q164" s="20">
        <f t="shared" si="14"/>
        <v>0</v>
      </c>
      <c r="R164" s="20">
        <f t="shared" si="14"/>
        <v>0</v>
      </c>
      <c r="S164" s="20">
        <f t="shared" si="14"/>
        <v>0</v>
      </c>
    </row>
    <row r="165" spans="1:19" ht="15" customHeight="1" x14ac:dyDescent="0.2">
      <c r="A165" s="24"/>
      <c r="B165" s="46"/>
      <c r="C165" s="24"/>
      <c r="D165" s="24"/>
      <c r="E165" s="24"/>
      <c r="F165" s="24"/>
      <c r="G165" s="24"/>
      <c r="H165" s="46"/>
      <c r="I165" s="46"/>
      <c r="J165" s="46"/>
      <c r="K165" s="25"/>
      <c r="L165" s="25"/>
      <c r="M165" s="24"/>
      <c r="Q165" s="20">
        <f t="shared" si="14"/>
        <v>0</v>
      </c>
      <c r="R165" s="20">
        <f t="shared" si="14"/>
        <v>0</v>
      </c>
      <c r="S165" s="20">
        <f t="shared" si="14"/>
        <v>0</v>
      </c>
    </row>
    <row r="166" spans="1:19" ht="15" customHeight="1" x14ac:dyDescent="0.2">
      <c r="A166" s="24"/>
      <c r="B166" s="46"/>
      <c r="C166" s="24"/>
      <c r="D166" s="24"/>
      <c r="E166" s="24"/>
      <c r="F166" s="24"/>
      <c r="G166" s="24"/>
      <c r="H166" s="46"/>
      <c r="I166" s="46"/>
      <c r="J166" s="46"/>
      <c r="K166" s="25"/>
      <c r="L166" s="25"/>
      <c r="M166" s="24"/>
      <c r="Q166" s="20">
        <f t="shared" si="14"/>
        <v>0</v>
      </c>
      <c r="R166" s="20">
        <f t="shared" si="14"/>
        <v>0</v>
      </c>
      <c r="S166" s="20">
        <f t="shared" si="14"/>
        <v>0</v>
      </c>
    </row>
    <row r="167" spans="1:19" ht="15" customHeight="1" x14ac:dyDescent="0.2">
      <c r="A167" s="24"/>
      <c r="B167" s="46"/>
      <c r="C167" s="24"/>
      <c r="D167" s="24"/>
      <c r="E167" s="24"/>
      <c r="F167" s="24"/>
      <c r="G167" s="24"/>
      <c r="H167" s="46"/>
      <c r="I167" s="46"/>
      <c r="J167" s="46"/>
      <c r="K167" s="25"/>
      <c r="L167" s="25"/>
      <c r="M167" s="24"/>
      <c r="Q167" s="20">
        <f t="shared" si="14"/>
        <v>0</v>
      </c>
      <c r="R167" s="20">
        <f t="shared" si="14"/>
        <v>0</v>
      </c>
      <c r="S167" s="20">
        <f t="shared" si="14"/>
        <v>0</v>
      </c>
    </row>
    <row r="168" spans="1:19" ht="15" customHeight="1" x14ac:dyDescent="0.2">
      <c r="A168" s="24"/>
      <c r="B168" s="46"/>
      <c r="C168" s="24"/>
      <c r="D168" s="24"/>
      <c r="E168" s="24"/>
      <c r="F168" s="24"/>
      <c r="G168" s="24"/>
      <c r="H168" s="46"/>
      <c r="I168" s="46"/>
      <c r="J168" s="46"/>
      <c r="K168" s="25"/>
      <c r="L168" s="25"/>
      <c r="M168" s="24"/>
      <c r="Q168" s="20">
        <f t="shared" si="14"/>
        <v>0</v>
      </c>
      <c r="R168" s="20">
        <f t="shared" si="14"/>
        <v>0</v>
      </c>
      <c r="S168" s="20">
        <f t="shared" si="14"/>
        <v>0</v>
      </c>
    </row>
    <row r="169" spans="1:19" ht="15" customHeight="1" x14ac:dyDescent="0.2">
      <c r="A169" s="24"/>
      <c r="B169" s="46"/>
      <c r="C169" s="24"/>
      <c r="D169" s="24"/>
      <c r="E169" s="24"/>
      <c r="F169" s="24"/>
      <c r="G169" s="24"/>
      <c r="H169" s="46"/>
      <c r="I169" s="46"/>
      <c r="J169" s="46"/>
      <c r="K169" s="25"/>
      <c r="L169" s="25"/>
      <c r="M169" s="24"/>
      <c r="Q169" s="20">
        <f t="shared" si="14"/>
        <v>0</v>
      </c>
      <c r="R169" s="20">
        <f t="shared" si="14"/>
        <v>0</v>
      </c>
      <c r="S169" s="20">
        <f t="shared" si="14"/>
        <v>0</v>
      </c>
    </row>
    <row r="170" spans="1:19" ht="15" customHeight="1" x14ac:dyDescent="0.2">
      <c r="A170" s="24"/>
      <c r="B170" s="46"/>
      <c r="C170" s="24"/>
      <c r="D170" s="24"/>
      <c r="E170" s="24"/>
      <c r="F170" s="24"/>
      <c r="G170" s="24"/>
      <c r="H170" s="46"/>
      <c r="I170" s="46"/>
      <c r="J170" s="46"/>
      <c r="K170" s="25"/>
      <c r="L170" s="25"/>
      <c r="M170" s="24"/>
      <c r="Q170" s="20">
        <f t="shared" si="14"/>
        <v>0</v>
      </c>
      <c r="R170" s="20">
        <f t="shared" si="14"/>
        <v>0</v>
      </c>
      <c r="S170" s="20">
        <f t="shared" si="14"/>
        <v>0</v>
      </c>
    </row>
    <row r="171" spans="1:19" ht="15" customHeight="1" x14ac:dyDescent="0.2">
      <c r="A171" s="24"/>
      <c r="B171" s="46"/>
      <c r="C171" s="24"/>
      <c r="D171" s="24"/>
      <c r="E171" s="24"/>
      <c r="F171" s="24"/>
      <c r="G171" s="24"/>
      <c r="H171" s="46"/>
      <c r="I171" s="46"/>
      <c r="J171" s="46"/>
      <c r="K171" s="25"/>
      <c r="L171" s="25"/>
      <c r="M171" s="24"/>
      <c r="Q171" s="20">
        <f t="shared" si="14"/>
        <v>0</v>
      </c>
      <c r="R171" s="20">
        <f t="shared" si="14"/>
        <v>0</v>
      </c>
      <c r="S171" s="20">
        <f t="shared" si="14"/>
        <v>0</v>
      </c>
    </row>
    <row r="172" spans="1:19" ht="15" customHeight="1" x14ac:dyDescent="0.2">
      <c r="A172" s="24"/>
      <c r="B172" s="46"/>
      <c r="C172" s="24"/>
      <c r="D172" s="24"/>
      <c r="E172" s="24"/>
      <c r="F172" s="24"/>
      <c r="G172" s="24"/>
      <c r="H172" s="46"/>
      <c r="I172" s="46"/>
      <c r="J172" s="46"/>
      <c r="K172" s="25"/>
      <c r="L172" s="25"/>
      <c r="M172" s="24"/>
      <c r="Q172" s="20">
        <f t="shared" si="14"/>
        <v>0</v>
      </c>
      <c r="R172" s="20">
        <f t="shared" si="14"/>
        <v>0</v>
      </c>
      <c r="S172" s="20">
        <f t="shared" si="14"/>
        <v>0</v>
      </c>
    </row>
    <row r="173" spans="1:19" ht="15" customHeight="1" x14ac:dyDescent="0.2">
      <c r="A173" s="24"/>
      <c r="B173" s="46"/>
      <c r="C173" s="24"/>
      <c r="D173" s="24"/>
      <c r="E173" s="24"/>
      <c r="F173" s="24"/>
      <c r="G173" s="24"/>
      <c r="H173" s="46"/>
      <c r="I173" s="46"/>
      <c r="J173" s="46"/>
      <c r="K173" s="25"/>
      <c r="L173" s="25"/>
      <c r="M173" s="24"/>
      <c r="Q173" s="20">
        <f t="shared" si="14"/>
        <v>0</v>
      </c>
      <c r="R173" s="20">
        <f t="shared" si="14"/>
        <v>0</v>
      </c>
      <c r="S173" s="20">
        <f t="shared" si="14"/>
        <v>0</v>
      </c>
    </row>
    <row r="174" spans="1:19" ht="15" customHeight="1" x14ac:dyDescent="0.2">
      <c r="A174" s="24"/>
      <c r="B174" s="46"/>
      <c r="C174" s="24"/>
      <c r="D174" s="24"/>
      <c r="E174" s="24"/>
      <c r="F174" s="24"/>
      <c r="G174" s="24"/>
      <c r="H174" s="46"/>
      <c r="I174" s="46"/>
      <c r="J174" s="46"/>
      <c r="K174" s="25"/>
      <c r="L174" s="25"/>
      <c r="M174" s="24"/>
      <c r="Q174" s="20">
        <f t="shared" si="14"/>
        <v>0</v>
      </c>
      <c r="R174" s="20">
        <f t="shared" si="14"/>
        <v>0</v>
      </c>
      <c r="S174" s="20">
        <f t="shared" si="14"/>
        <v>0</v>
      </c>
    </row>
    <row r="175" spans="1:19" ht="15" customHeight="1" x14ac:dyDescent="0.2">
      <c r="A175" s="24"/>
      <c r="B175" s="46"/>
      <c r="C175" s="24"/>
      <c r="D175" s="24"/>
      <c r="E175" s="24"/>
      <c r="F175" s="24"/>
      <c r="G175" s="24"/>
      <c r="H175" s="46"/>
      <c r="I175" s="46"/>
      <c r="J175" s="46"/>
      <c r="K175" s="25"/>
      <c r="L175" s="25"/>
      <c r="M175" s="24"/>
      <c r="Q175" s="20">
        <f t="shared" si="14"/>
        <v>0</v>
      </c>
      <c r="R175" s="20">
        <f t="shared" si="14"/>
        <v>0</v>
      </c>
      <c r="S175" s="20">
        <f t="shared" si="14"/>
        <v>0</v>
      </c>
    </row>
    <row r="176" spans="1:19" ht="15" customHeight="1" x14ac:dyDescent="0.2">
      <c r="A176" s="24"/>
      <c r="B176" s="46"/>
      <c r="C176" s="24"/>
      <c r="D176" s="24"/>
      <c r="E176" s="24"/>
      <c r="F176" s="24"/>
      <c r="G176" s="24"/>
      <c r="H176" s="46"/>
      <c r="I176" s="46"/>
      <c r="J176" s="46"/>
      <c r="K176" s="25"/>
      <c r="L176" s="25"/>
      <c r="M176" s="24"/>
      <c r="Q176" s="20">
        <f t="shared" si="14"/>
        <v>0</v>
      </c>
      <c r="R176" s="20">
        <f t="shared" si="14"/>
        <v>0</v>
      </c>
      <c r="S176" s="20">
        <f t="shared" si="14"/>
        <v>0</v>
      </c>
    </row>
    <row r="177" spans="1:19" ht="15" customHeight="1" x14ac:dyDescent="0.2">
      <c r="A177" s="24"/>
      <c r="B177" s="46"/>
      <c r="C177" s="24"/>
      <c r="D177" s="24"/>
      <c r="E177" s="24"/>
      <c r="F177" s="24"/>
      <c r="G177" s="24"/>
      <c r="H177" s="46"/>
      <c r="I177" s="46"/>
      <c r="J177" s="46"/>
      <c r="K177" s="25"/>
      <c r="L177" s="25"/>
      <c r="M177" s="24"/>
      <c r="Q177" s="20">
        <f t="shared" si="14"/>
        <v>0</v>
      </c>
      <c r="R177" s="20">
        <f t="shared" si="14"/>
        <v>0</v>
      </c>
      <c r="S177" s="20">
        <f t="shared" si="14"/>
        <v>0</v>
      </c>
    </row>
    <row r="178" spans="1:19" ht="15" customHeight="1" x14ac:dyDescent="0.2">
      <c r="A178" s="24"/>
      <c r="B178" s="46"/>
      <c r="C178" s="24"/>
      <c r="D178" s="24"/>
      <c r="E178" s="24"/>
      <c r="F178" s="24"/>
      <c r="G178" s="24"/>
      <c r="H178" s="46"/>
      <c r="I178" s="46"/>
      <c r="J178" s="46"/>
      <c r="K178" s="25"/>
      <c r="L178" s="25"/>
      <c r="M178" s="24"/>
      <c r="Q178" s="20">
        <f t="shared" ref="Q178:S241" si="15">IF(H178="X",1,0)</f>
        <v>0</v>
      </c>
      <c r="R178" s="20">
        <f t="shared" si="15"/>
        <v>0</v>
      </c>
      <c r="S178" s="20">
        <f t="shared" si="15"/>
        <v>0</v>
      </c>
    </row>
    <row r="179" spans="1:19" ht="15" customHeight="1" x14ac:dyDescent="0.2">
      <c r="A179" s="24"/>
      <c r="B179" s="46"/>
      <c r="C179" s="24"/>
      <c r="D179" s="24"/>
      <c r="E179" s="24"/>
      <c r="F179" s="24"/>
      <c r="G179" s="24"/>
      <c r="H179" s="46"/>
      <c r="I179" s="46"/>
      <c r="J179" s="46"/>
      <c r="K179" s="25"/>
      <c r="L179" s="25"/>
      <c r="M179" s="24"/>
      <c r="Q179" s="20">
        <f t="shared" si="15"/>
        <v>0</v>
      </c>
      <c r="R179" s="20">
        <f t="shared" si="15"/>
        <v>0</v>
      </c>
      <c r="S179" s="20">
        <f t="shared" si="15"/>
        <v>0</v>
      </c>
    </row>
    <row r="180" spans="1:19" ht="15" customHeight="1" x14ac:dyDescent="0.2">
      <c r="A180" s="24"/>
      <c r="B180" s="46"/>
      <c r="C180" s="24"/>
      <c r="D180" s="24"/>
      <c r="E180" s="24"/>
      <c r="F180" s="24"/>
      <c r="G180" s="24"/>
      <c r="H180" s="46"/>
      <c r="I180" s="46"/>
      <c r="J180" s="46"/>
      <c r="K180" s="25"/>
      <c r="L180" s="25"/>
      <c r="M180" s="24"/>
      <c r="Q180" s="20">
        <f t="shared" si="15"/>
        <v>0</v>
      </c>
      <c r="R180" s="20">
        <f t="shared" si="15"/>
        <v>0</v>
      </c>
      <c r="S180" s="20">
        <f t="shared" si="15"/>
        <v>0</v>
      </c>
    </row>
    <row r="181" spans="1:19" ht="15" customHeight="1" x14ac:dyDescent="0.2">
      <c r="A181" s="24"/>
      <c r="B181" s="46"/>
      <c r="C181" s="24"/>
      <c r="D181" s="24"/>
      <c r="E181" s="24"/>
      <c r="F181" s="24"/>
      <c r="G181" s="24"/>
      <c r="H181" s="46"/>
      <c r="I181" s="46"/>
      <c r="J181" s="46"/>
      <c r="K181" s="25"/>
      <c r="L181" s="25"/>
      <c r="M181" s="24"/>
      <c r="Q181" s="20">
        <f t="shared" si="15"/>
        <v>0</v>
      </c>
      <c r="R181" s="20">
        <f t="shared" si="15"/>
        <v>0</v>
      </c>
      <c r="S181" s="20">
        <f t="shared" si="15"/>
        <v>0</v>
      </c>
    </row>
    <row r="182" spans="1:19" ht="15" customHeight="1" x14ac:dyDescent="0.2">
      <c r="A182" s="24"/>
      <c r="B182" s="46"/>
      <c r="C182" s="24"/>
      <c r="D182" s="24"/>
      <c r="E182" s="24"/>
      <c r="F182" s="24"/>
      <c r="G182" s="24"/>
      <c r="H182" s="46"/>
      <c r="I182" s="46"/>
      <c r="J182" s="46"/>
      <c r="K182" s="25"/>
      <c r="L182" s="25"/>
      <c r="M182" s="24"/>
      <c r="Q182" s="20">
        <f t="shared" si="15"/>
        <v>0</v>
      </c>
      <c r="R182" s="20">
        <f t="shared" si="15"/>
        <v>0</v>
      </c>
      <c r="S182" s="20">
        <f t="shared" si="15"/>
        <v>0</v>
      </c>
    </row>
    <row r="183" spans="1:19" ht="15" customHeight="1" x14ac:dyDescent="0.2">
      <c r="A183" s="24"/>
      <c r="B183" s="46"/>
      <c r="C183" s="24"/>
      <c r="D183" s="24"/>
      <c r="E183" s="24"/>
      <c r="F183" s="24"/>
      <c r="G183" s="24"/>
      <c r="H183" s="46"/>
      <c r="I183" s="46"/>
      <c r="J183" s="46"/>
      <c r="K183" s="25"/>
      <c r="L183" s="25"/>
      <c r="M183" s="24"/>
      <c r="Q183" s="20">
        <f t="shared" si="15"/>
        <v>0</v>
      </c>
      <c r="R183" s="20">
        <f t="shared" si="15"/>
        <v>0</v>
      </c>
      <c r="S183" s="20">
        <f t="shared" si="15"/>
        <v>0</v>
      </c>
    </row>
    <row r="184" spans="1:19" ht="15" customHeight="1" x14ac:dyDescent="0.2">
      <c r="A184" s="24"/>
      <c r="B184" s="46"/>
      <c r="C184" s="24"/>
      <c r="D184" s="24"/>
      <c r="E184" s="24"/>
      <c r="F184" s="24"/>
      <c r="G184" s="24"/>
      <c r="H184" s="46"/>
      <c r="I184" s="46"/>
      <c r="J184" s="46"/>
      <c r="K184" s="25"/>
      <c r="L184" s="25"/>
      <c r="M184" s="24"/>
      <c r="Q184" s="20">
        <f t="shared" si="15"/>
        <v>0</v>
      </c>
      <c r="R184" s="20">
        <f t="shared" si="15"/>
        <v>0</v>
      </c>
      <c r="S184" s="20">
        <f t="shared" si="15"/>
        <v>0</v>
      </c>
    </row>
    <row r="185" spans="1:19" ht="15" customHeight="1" x14ac:dyDescent="0.2">
      <c r="A185" s="24"/>
      <c r="B185" s="46"/>
      <c r="C185" s="24"/>
      <c r="D185" s="24"/>
      <c r="E185" s="24"/>
      <c r="F185" s="24"/>
      <c r="G185" s="24"/>
      <c r="H185" s="46"/>
      <c r="I185" s="46"/>
      <c r="J185" s="46"/>
      <c r="K185" s="25"/>
      <c r="L185" s="25"/>
      <c r="M185" s="24"/>
      <c r="Q185" s="20">
        <f t="shared" si="15"/>
        <v>0</v>
      </c>
      <c r="R185" s="20">
        <f t="shared" si="15"/>
        <v>0</v>
      </c>
      <c r="S185" s="20">
        <f t="shared" si="15"/>
        <v>0</v>
      </c>
    </row>
    <row r="186" spans="1:19" ht="15" customHeight="1" x14ac:dyDescent="0.2">
      <c r="A186" s="24"/>
      <c r="B186" s="46"/>
      <c r="C186" s="24"/>
      <c r="D186" s="24"/>
      <c r="E186" s="24"/>
      <c r="F186" s="24"/>
      <c r="G186" s="24"/>
      <c r="H186" s="46"/>
      <c r="I186" s="46"/>
      <c r="J186" s="46"/>
      <c r="K186" s="25"/>
      <c r="L186" s="25"/>
      <c r="M186" s="24"/>
      <c r="Q186" s="20">
        <f t="shared" si="15"/>
        <v>0</v>
      </c>
      <c r="R186" s="20">
        <f t="shared" si="15"/>
        <v>0</v>
      </c>
      <c r="S186" s="20">
        <f t="shared" si="15"/>
        <v>0</v>
      </c>
    </row>
    <row r="187" spans="1:19" ht="15" customHeight="1" x14ac:dyDescent="0.2">
      <c r="A187" s="24"/>
      <c r="B187" s="46"/>
      <c r="C187" s="24"/>
      <c r="D187" s="24"/>
      <c r="E187" s="24"/>
      <c r="F187" s="24"/>
      <c r="G187" s="24"/>
      <c r="H187" s="46"/>
      <c r="I187" s="46"/>
      <c r="J187" s="46"/>
      <c r="K187" s="25"/>
      <c r="L187" s="25"/>
      <c r="M187" s="24"/>
      <c r="Q187" s="20">
        <f t="shared" si="15"/>
        <v>0</v>
      </c>
      <c r="R187" s="20">
        <f t="shared" si="15"/>
        <v>0</v>
      </c>
      <c r="S187" s="20">
        <f t="shared" si="15"/>
        <v>0</v>
      </c>
    </row>
    <row r="188" spans="1:19" ht="15" customHeight="1" x14ac:dyDescent="0.2">
      <c r="A188" s="24"/>
      <c r="B188" s="46"/>
      <c r="C188" s="24"/>
      <c r="D188" s="24"/>
      <c r="E188" s="24"/>
      <c r="F188" s="24"/>
      <c r="G188" s="24"/>
      <c r="H188" s="46"/>
      <c r="I188" s="46"/>
      <c r="J188" s="46"/>
      <c r="K188" s="25"/>
      <c r="L188" s="25"/>
      <c r="M188" s="24"/>
      <c r="Q188" s="20">
        <f t="shared" si="15"/>
        <v>0</v>
      </c>
      <c r="R188" s="20">
        <f t="shared" si="15"/>
        <v>0</v>
      </c>
      <c r="S188" s="20">
        <f t="shared" si="15"/>
        <v>0</v>
      </c>
    </row>
    <row r="189" spans="1:19" ht="15" customHeight="1" x14ac:dyDescent="0.2">
      <c r="A189" s="24"/>
      <c r="B189" s="46"/>
      <c r="C189" s="24"/>
      <c r="D189" s="24"/>
      <c r="E189" s="24"/>
      <c r="F189" s="24"/>
      <c r="G189" s="24"/>
      <c r="H189" s="46"/>
      <c r="I189" s="46"/>
      <c r="J189" s="46"/>
      <c r="K189" s="25"/>
      <c r="L189" s="25"/>
      <c r="M189" s="24"/>
      <c r="Q189" s="20">
        <f t="shared" si="15"/>
        <v>0</v>
      </c>
      <c r="R189" s="20">
        <f t="shared" si="15"/>
        <v>0</v>
      </c>
      <c r="S189" s="20">
        <f t="shared" si="15"/>
        <v>0</v>
      </c>
    </row>
    <row r="190" spans="1:19" ht="15" customHeight="1" x14ac:dyDescent="0.2">
      <c r="A190" s="24"/>
      <c r="B190" s="46"/>
      <c r="C190" s="24"/>
      <c r="D190" s="24"/>
      <c r="E190" s="24"/>
      <c r="F190" s="24"/>
      <c r="G190" s="24"/>
      <c r="H190" s="46"/>
      <c r="I190" s="46"/>
      <c r="J190" s="46"/>
      <c r="K190" s="25"/>
      <c r="L190" s="25"/>
      <c r="M190" s="24"/>
      <c r="Q190" s="20">
        <f t="shared" si="15"/>
        <v>0</v>
      </c>
      <c r="R190" s="20">
        <f t="shared" si="15"/>
        <v>0</v>
      </c>
      <c r="S190" s="20">
        <f t="shared" si="15"/>
        <v>0</v>
      </c>
    </row>
    <row r="191" spans="1:19" ht="15" customHeight="1" x14ac:dyDescent="0.2">
      <c r="A191" s="24"/>
      <c r="B191" s="46"/>
      <c r="C191" s="24"/>
      <c r="D191" s="24"/>
      <c r="E191" s="24"/>
      <c r="F191" s="24"/>
      <c r="G191" s="24"/>
      <c r="H191" s="46"/>
      <c r="I191" s="46"/>
      <c r="J191" s="46"/>
      <c r="K191" s="25"/>
      <c r="L191" s="25"/>
      <c r="M191" s="24"/>
      <c r="Q191" s="20">
        <f t="shared" si="15"/>
        <v>0</v>
      </c>
      <c r="R191" s="20">
        <f t="shared" si="15"/>
        <v>0</v>
      </c>
      <c r="S191" s="20">
        <f t="shared" si="15"/>
        <v>0</v>
      </c>
    </row>
    <row r="192" spans="1:19" ht="15" customHeight="1" x14ac:dyDescent="0.2">
      <c r="A192" s="24"/>
      <c r="B192" s="46"/>
      <c r="C192" s="24"/>
      <c r="D192" s="24"/>
      <c r="E192" s="24"/>
      <c r="F192" s="24"/>
      <c r="G192" s="24"/>
      <c r="H192" s="46"/>
      <c r="I192" s="46"/>
      <c r="J192" s="46"/>
      <c r="K192" s="25"/>
      <c r="L192" s="25"/>
      <c r="M192" s="24"/>
      <c r="Q192" s="20">
        <f t="shared" si="15"/>
        <v>0</v>
      </c>
      <c r="R192" s="20">
        <f t="shared" si="15"/>
        <v>0</v>
      </c>
      <c r="S192" s="20">
        <f t="shared" si="15"/>
        <v>0</v>
      </c>
    </row>
    <row r="193" spans="1:19" ht="15" customHeight="1" x14ac:dyDescent="0.2">
      <c r="A193" s="24"/>
      <c r="B193" s="46"/>
      <c r="C193" s="24"/>
      <c r="D193" s="24"/>
      <c r="E193" s="24"/>
      <c r="F193" s="24"/>
      <c r="G193" s="24"/>
      <c r="H193" s="46"/>
      <c r="I193" s="46"/>
      <c r="J193" s="46"/>
      <c r="K193" s="25"/>
      <c r="L193" s="25"/>
      <c r="M193" s="24"/>
      <c r="Q193" s="20">
        <f t="shared" si="15"/>
        <v>0</v>
      </c>
      <c r="R193" s="20">
        <f t="shared" si="15"/>
        <v>0</v>
      </c>
      <c r="S193" s="20">
        <f t="shared" si="15"/>
        <v>0</v>
      </c>
    </row>
    <row r="194" spans="1:19" ht="15" customHeight="1" x14ac:dyDescent="0.2">
      <c r="A194" s="24"/>
      <c r="B194" s="46"/>
      <c r="C194" s="24"/>
      <c r="D194" s="24"/>
      <c r="E194" s="24"/>
      <c r="F194" s="24"/>
      <c r="G194" s="24"/>
      <c r="H194" s="46"/>
      <c r="I194" s="46"/>
      <c r="J194" s="46"/>
      <c r="K194" s="25"/>
      <c r="L194" s="25"/>
      <c r="M194" s="24"/>
      <c r="Q194" s="20">
        <f t="shared" si="15"/>
        <v>0</v>
      </c>
      <c r="R194" s="20">
        <f t="shared" si="15"/>
        <v>0</v>
      </c>
      <c r="S194" s="20">
        <f t="shared" si="15"/>
        <v>0</v>
      </c>
    </row>
    <row r="195" spans="1:19" ht="15" customHeight="1" x14ac:dyDescent="0.2">
      <c r="A195" s="24"/>
      <c r="B195" s="46"/>
      <c r="C195" s="24"/>
      <c r="D195" s="24"/>
      <c r="E195" s="24"/>
      <c r="F195" s="24"/>
      <c r="G195" s="24"/>
      <c r="H195" s="46"/>
      <c r="I195" s="46"/>
      <c r="J195" s="46"/>
      <c r="K195" s="25"/>
      <c r="L195" s="25"/>
      <c r="M195" s="24"/>
      <c r="Q195" s="20">
        <f t="shared" si="15"/>
        <v>0</v>
      </c>
      <c r="R195" s="20">
        <f t="shared" si="15"/>
        <v>0</v>
      </c>
      <c r="S195" s="20">
        <f t="shared" si="15"/>
        <v>0</v>
      </c>
    </row>
    <row r="196" spans="1:19" ht="15" customHeight="1" x14ac:dyDescent="0.2">
      <c r="A196" s="24"/>
      <c r="B196" s="46"/>
      <c r="C196" s="24"/>
      <c r="D196" s="24"/>
      <c r="E196" s="24"/>
      <c r="F196" s="24"/>
      <c r="G196" s="24"/>
      <c r="H196" s="46"/>
      <c r="I196" s="46"/>
      <c r="J196" s="46"/>
      <c r="K196" s="25"/>
      <c r="L196" s="25"/>
      <c r="M196" s="24"/>
      <c r="Q196" s="20">
        <f t="shared" si="15"/>
        <v>0</v>
      </c>
      <c r="R196" s="20">
        <f t="shared" si="15"/>
        <v>0</v>
      </c>
      <c r="S196" s="20">
        <f t="shared" si="15"/>
        <v>0</v>
      </c>
    </row>
    <row r="197" spans="1:19" ht="15" customHeight="1" x14ac:dyDescent="0.2">
      <c r="A197" s="24"/>
      <c r="B197" s="46"/>
      <c r="C197" s="24"/>
      <c r="D197" s="24"/>
      <c r="E197" s="24"/>
      <c r="F197" s="24"/>
      <c r="G197" s="24"/>
      <c r="H197" s="46"/>
      <c r="I197" s="46"/>
      <c r="J197" s="46"/>
      <c r="K197" s="25"/>
      <c r="L197" s="25"/>
      <c r="M197" s="24"/>
      <c r="Q197" s="20">
        <f t="shared" si="15"/>
        <v>0</v>
      </c>
      <c r="R197" s="20">
        <f t="shared" si="15"/>
        <v>0</v>
      </c>
      <c r="S197" s="20">
        <f t="shared" si="15"/>
        <v>0</v>
      </c>
    </row>
    <row r="198" spans="1:19" ht="15" customHeight="1" x14ac:dyDescent="0.2">
      <c r="A198" s="24"/>
      <c r="B198" s="46"/>
      <c r="C198" s="24"/>
      <c r="D198" s="24"/>
      <c r="E198" s="24"/>
      <c r="F198" s="24"/>
      <c r="G198" s="24"/>
      <c r="H198" s="46"/>
      <c r="I198" s="46"/>
      <c r="J198" s="46"/>
      <c r="K198" s="25"/>
      <c r="L198" s="25"/>
      <c r="M198" s="24"/>
      <c r="Q198" s="20">
        <f t="shared" si="15"/>
        <v>0</v>
      </c>
      <c r="R198" s="20">
        <f t="shared" si="15"/>
        <v>0</v>
      </c>
      <c r="S198" s="20">
        <f t="shared" si="15"/>
        <v>0</v>
      </c>
    </row>
    <row r="199" spans="1:19" ht="15" customHeight="1" x14ac:dyDescent="0.2">
      <c r="A199" s="24"/>
      <c r="B199" s="46"/>
      <c r="C199" s="24"/>
      <c r="D199" s="24"/>
      <c r="E199" s="24"/>
      <c r="F199" s="24"/>
      <c r="G199" s="24"/>
      <c r="H199" s="46"/>
      <c r="I199" s="46"/>
      <c r="J199" s="46"/>
      <c r="K199" s="25"/>
      <c r="L199" s="25"/>
      <c r="M199" s="24"/>
      <c r="Q199" s="20">
        <f t="shared" si="15"/>
        <v>0</v>
      </c>
      <c r="R199" s="20">
        <f t="shared" si="15"/>
        <v>0</v>
      </c>
      <c r="S199" s="20">
        <f t="shared" si="15"/>
        <v>0</v>
      </c>
    </row>
    <row r="200" spans="1:19" ht="15" customHeight="1" x14ac:dyDescent="0.2">
      <c r="A200" s="24"/>
      <c r="B200" s="46"/>
      <c r="C200" s="24"/>
      <c r="D200" s="24"/>
      <c r="E200" s="24"/>
      <c r="F200" s="24"/>
      <c r="G200" s="24"/>
      <c r="H200" s="46"/>
      <c r="I200" s="46"/>
      <c r="J200" s="46"/>
      <c r="K200" s="25"/>
      <c r="L200" s="25"/>
      <c r="M200" s="24"/>
      <c r="Q200" s="20">
        <f t="shared" si="15"/>
        <v>0</v>
      </c>
      <c r="R200" s="20">
        <f t="shared" si="15"/>
        <v>0</v>
      </c>
      <c r="S200" s="20">
        <f t="shared" si="15"/>
        <v>0</v>
      </c>
    </row>
    <row r="201" spans="1:19" ht="15" customHeight="1" x14ac:dyDescent="0.2">
      <c r="A201" s="24"/>
      <c r="B201" s="46"/>
      <c r="C201" s="24"/>
      <c r="D201" s="24"/>
      <c r="E201" s="24"/>
      <c r="F201" s="24"/>
      <c r="G201" s="24"/>
      <c r="H201" s="46"/>
      <c r="I201" s="46"/>
      <c r="J201" s="46"/>
      <c r="K201" s="25"/>
      <c r="L201" s="25"/>
      <c r="M201" s="24"/>
      <c r="Q201" s="20">
        <f t="shared" si="15"/>
        <v>0</v>
      </c>
      <c r="R201" s="20">
        <f t="shared" si="15"/>
        <v>0</v>
      </c>
      <c r="S201" s="20">
        <f t="shared" si="15"/>
        <v>0</v>
      </c>
    </row>
    <row r="202" spans="1:19" ht="15" customHeight="1" x14ac:dyDescent="0.2">
      <c r="A202" s="24"/>
      <c r="B202" s="46"/>
      <c r="C202" s="24"/>
      <c r="D202" s="24"/>
      <c r="E202" s="24"/>
      <c r="F202" s="24"/>
      <c r="G202" s="24"/>
      <c r="H202" s="46"/>
      <c r="I202" s="46"/>
      <c r="J202" s="46"/>
      <c r="K202" s="25"/>
      <c r="L202" s="25"/>
      <c r="M202" s="24"/>
      <c r="Q202" s="20">
        <f t="shared" si="15"/>
        <v>0</v>
      </c>
      <c r="R202" s="20">
        <f t="shared" si="15"/>
        <v>0</v>
      </c>
      <c r="S202" s="20">
        <f t="shared" si="15"/>
        <v>0</v>
      </c>
    </row>
    <row r="203" spans="1:19" ht="15" customHeight="1" x14ac:dyDescent="0.2">
      <c r="A203" s="24"/>
      <c r="B203" s="46"/>
      <c r="C203" s="24"/>
      <c r="D203" s="24"/>
      <c r="E203" s="24"/>
      <c r="F203" s="24"/>
      <c r="G203" s="24"/>
      <c r="H203" s="46"/>
      <c r="I203" s="46"/>
      <c r="J203" s="46"/>
      <c r="K203" s="25"/>
      <c r="L203" s="25"/>
      <c r="M203" s="24"/>
      <c r="Q203" s="20">
        <f t="shared" si="15"/>
        <v>0</v>
      </c>
      <c r="R203" s="20">
        <f t="shared" si="15"/>
        <v>0</v>
      </c>
      <c r="S203" s="20">
        <f t="shared" si="15"/>
        <v>0</v>
      </c>
    </row>
    <row r="204" spans="1:19" ht="15" customHeight="1" x14ac:dyDescent="0.2">
      <c r="A204" s="24"/>
      <c r="B204" s="46"/>
      <c r="C204" s="24"/>
      <c r="D204" s="24"/>
      <c r="E204" s="24"/>
      <c r="F204" s="24"/>
      <c r="G204" s="24"/>
      <c r="H204" s="46"/>
      <c r="I204" s="46"/>
      <c r="J204" s="46"/>
      <c r="K204" s="25"/>
      <c r="L204" s="25"/>
      <c r="M204" s="24"/>
      <c r="Q204" s="20">
        <f t="shared" si="15"/>
        <v>0</v>
      </c>
      <c r="R204" s="20">
        <f t="shared" si="15"/>
        <v>0</v>
      </c>
      <c r="S204" s="20">
        <f t="shared" si="15"/>
        <v>0</v>
      </c>
    </row>
    <row r="205" spans="1:19" ht="15" customHeight="1" x14ac:dyDescent="0.2">
      <c r="A205" s="24"/>
      <c r="B205" s="46"/>
      <c r="C205" s="24"/>
      <c r="D205" s="24"/>
      <c r="E205" s="24"/>
      <c r="F205" s="24"/>
      <c r="G205" s="24"/>
      <c r="H205" s="46"/>
      <c r="I205" s="46"/>
      <c r="J205" s="46"/>
      <c r="K205" s="25"/>
      <c r="L205" s="25"/>
      <c r="M205" s="24"/>
      <c r="Q205" s="20">
        <f t="shared" si="15"/>
        <v>0</v>
      </c>
      <c r="R205" s="20">
        <f t="shared" si="15"/>
        <v>0</v>
      </c>
      <c r="S205" s="20">
        <f t="shared" si="15"/>
        <v>0</v>
      </c>
    </row>
    <row r="206" spans="1:19" ht="15" customHeight="1" x14ac:dyDescent="0.2">
      <c r="A206" s="24"/>
      <c r="B206" s="46"/>
      <c r="C206" s="24"/>
      <c r="D206" s="24"/>
      <c r="E206" s="24"/>
      <c r="F206" s="24"/>
      <c r="G206" s="24"/>
      <c r="H206" s="46"/>
      <c r="I206" s="46"/>
      <c r="J206" s="46"/>
      <c r="K206" s="25"/>
      <c r="L206" s="25"/>
      <c r="M206" s="24"/>
      <c r="Q206" s="20">
        <f t="shared" si="15"/>
        <v>0</v>
      </c>
      <c r="R206" s="20">
        <f t="shared" si="15"/>
        <v>0</v>
      </c>
      <c r="S206" s="20">
        <f t="shared" si="15"/>
        <v>0</v>
      </c>
    </row>
    <row r="207" spans="1:19" ht="15" customHeight="1" x14ac:dyDescent="0.2">
      <c r="A207" s="24"/>
      <c r="B207" s="46"/>
      <c r="C207" s="24"/>
      <c r="D207" s="24"/>
      <c r="E207" s="24"/>
      <c r="F207" s="24"/>
      <c r="G207" s="24"/>
      <c r="H207" s="46"/>
      <c r="I207" s="46"/>
      <c r="J207" s="46"/>
      <c r="K207" s="25"/>
      <c r="L207" s="25"/>
      <c r="M207" s="24"/>
      <c r="Q207" s="20">
        <f t="shared" si="15"/>
        <v>0</v>
      </c>
      <c r="R207" s="20">
        <f t="shared" si="15"/>
        <v>0</v>
      </c>
      <c r="S207" s="20">
        <f t="shared" si="15"/>
        <v>0</v>
      </c>
    </row>
    <row r="208" spans="1:19" ht="15" customHeight="1" x14ac:dyDescent="0.2">
      <c r="A208" s="24"/>
      <c r="B208" s="46"/>
      <c r="C208" s="24"/>
      <c r="D208" s="24"/>
      <c r="E208" s="24"/>
      <c r="F208" s="24"/>
      <c r="G208" s="24"/>
      <c r="H208" s="46"/>
      <c r="I208" s="46"/>
      <c r="J208" s="46"/>
      <c r="K208" s="25"/>
      <c r="L208" s="25"/>
      <c r="M208" s="24"/>
      <c r="Q208" s="20">
        <f t="shared" si="15"/>
        <v>0</v>
      </c>
      <c r="R208" s="20">
        <f t="shared" si="15"/>
        <v>0</v>
      </c>
      <c r="S208" s="20">
        <f t="shared" si="15"/>
        <v>0</v>
      </c>
    </row>
    <row r="209" spans="1:19" ht="15" customHeight="1" x14ac:dyDescent="0.2">
      <c r="A209" s="24"/>
      <c r="B209" s="46"/>
      <c r="C209" s="24"/>
      <c r="D209" s="24"/>
      <c r="E209" s="24"/>
      <c r="F209" s="24"/>
      <c r="G209" s="24"/>
      <c r="H209" s="46"/>
      <c r="I209" s="46"/>
      <c r="J209" s="46"/>
      <c r="K209" s="25"/>
      <c r="L209" s="25"/>
      <c r="M209" s="24"/>
      <c r="Q209" s="20">
        <f t="shared" si="15"/>
        <v>0</v>
      </c>
      <c r="R209" s="20">
        <f t="shared" si="15"/>
        <v>0</v>
      </c>
      <c r="S209" s="20">
        <f t="shared" si="15"/>
        <v>0</v>
      </c>
    </row>
    <row r="210" spans="1:19" ht="15" customHeight="1" x14ac:dyDescent="0.2">
      <c r="A210" s="24"/>
      <c r="B210" s="46"/>
      <c r="C210" s="24"/>
      <c r="D210" s="24"/>
      <c r="E210" s="24"/>
      <c r="F210" s="24"/>
      <c r="G210" s="24"/>
      <c r="H210" s="46"/>
      <c r="I210" s="46"/>
      <c r="J210" s="46"/>
      <c r="K210" s="25"/>
      <c r="L210" s="25"/>
      <c r="M210" s="24"/>
      <c r="Q210" s="20">
        <f t="shared" si="15"/>
        <v>0</v>
      </c>
      <c r="R210" s="20">
        <f t="shared" si="15"/>
        <v>0</v>
      </c>
      <c r="S210" s="20">
        <f t="shared" si="15"/>
        <v>0</v>
      </c>
    </row>
    <row r="211" spans="1:19" ht="15" customHeight="1" x14ac:dyDescent="0.2">
      <c r="A211" s="24"/>
      <c r="B211" s="46"/>
      <c r="C211" s="24"/>
      <c r="D211" s="24"/>
      <c r="E211" s="24"/>
      <c r="F211" s="24"/>
      <c r="G211" s="24"/>
      <c r="H211" s="46"/>
      <c r="I211" s="46"/>
      <c r="J211" s="46"/>
      <c r="K211" s="25"/>
      <c r="L211" s="25"/>
      <c r="M211" s="24"/>
      <c r="Q211" s="20">
        <f t="shared" si="15"/>
        <v>0</v>
      </c>
      <c r="R211" s="20">
        <f t="shared" si="15"/>
        <v>0</v>
      </c>
      <c r="S211" s="20">
        <f t="shared" si="15"/>
        <v>0</v>
      </c>
    </row>
    <row r="212" spans="1:19" ht="15" customHeight="1" x14ac:dyDescent="0.2">
      <c r="A212" s="24"/>
      <c r="B212" s="46"/>
      <c r="C212" s="24"/>
      <c r="D212" s="24"/>
      <c r="E212" s="24"/>
      <c r="F212" s="24"/>
      <c r="G212" s="24"/>
      <c r="H212" s="46"/>
      <c r="I212" s="46"/>
      <c r="J212" s="46"/>
      <c r="K212" s="25"/>
      <c r="L212" s="25"/>
      <c r="M212" s="24"/>
      <c r="Q212" s="20">
        <f t="shared" si="15"/>
        <v>0</v>
      </c>
      <c r="R212" s="20">
        <f t="shared" si="15"/>
        <v>0</v>
      </c>
      <c r="S212" s="20">
        <f t="shared" si="15"/>
        <v>0</v>
      </c>
    </row>
    <row r="213" spans="1:19" ht="15" customHeight="1" x14ac:dyDescent="0.2">
      <c r="A213" s="24"/>
      <c r="B213" s="46"/>
      <c r="C213" s="24"/>
      <c r="D213" s="24"/>
      <c r="E213" s="24"/>
      <c r="F213" s="24"/>
      <c r="G213" s="24"/>
      <c r="H213" s="46"/>
      <c r="I213" s="46"/>
      <c r="J213" s="46"/>
      <c r="K213" s="25"/>
      <c r="L213" s="25"/>
      <c r="M213" s="24"/>
      <c r="Q213" s="20">
        <f t="shared" si="15"/>
        <v>0</v>
      </c>
      <c r="R213" s="20">
        <f t="shared" si="15"/>
        <v>0</v>
      </c>
      <c r="S213" s="20">
        <f t="shared" si="15"/>
        <v>0</v>
      </c>
    </row>
    <row r="214" spans="1:19" ht="15" customHeight="1" x14ac:dyDescent="0.2">
      <c r="A214" s="24"/>
      <c r="B214" s="46"/>
      <c r="C214" s="24"/>
      <c r="D214" s="24"/>
      <c r="E214" s="24"/>
      <c r="F214" s="24"/>
      <c r="G214" s="24"/>
      <c r="H214" s="46"/>
      <c r="I214" s="46"/>
      <c r="J214" s="46"/>
      <c r="K214" s="25"/>
      <c r="L214" s="25"/>
      <c r="M214" s="24"/>
      <c r="Q214" s="20">
        <f t="shared" si="15"/>
        <v>0</v>
      </c>
      <c r="R214" s="20">
        <f t="shared" si="15"/>
        <v>0</v>
      </c>
      <c r="S214" s="20">
        <f t="shared" si="15"/>
        <v>0</v>
      </c>
    </row>
    <row r="215" spans="1:19" ht="15" customHeight="1" x14ac:dyDescent="0.2">
      <c r="A215" s="24"/>
      <c r="B215" s="46"/>
      <c r="C215" s="24"/>
      <c r="D215" s="24"/>
      <c r="E215" s="24"/>
      <c r="F215" s="24"/>
      <c r="G215" s="24"/>
      <c r="H215" s="46"/>
      <c r="I215" s="46"/>
      <c r="J215" s="46"/>
      <c r="K215" s="25"/>
      <c r="L215" s="25"/>
      <c r="M215" s="24"/>
      <c r="Q215" s="20">
        <f t="shared" si="15"/>
        <v>0</v>
      </c>
      <c r="R215" s="20">
        <f t="shared" si="15"/>
        <v>0</v>
      </c>
      <c r="S215" s="20">
        <f t="shared" si="15"/>
        <v>0</v>
      </c>
    </row>
    <row r="216" spans="1:19" ht="15" customHeight="1" x14ac:dyDescent="0.2">
      <c r="A216" s="24"/>
      <c r="B216" s="46"/>
      <c r="C216" s="24"/>
      <c r="D216" s="24"/>
      <c r="E216" s="24"/>
      <c r="F216" s="24"/>
      <c r="G216" s="24"/>
      <c r="H216" s="46"/>
      <c r="I216" s="46"/>
      <c r="J216" s="46"/>
      <c r="K216" s="25"/>
      <c r="L216" s="25"/>
      <c r="M216" s="24"/>
      <c r="Q216" s="20">
        <f t="shared" si="15"/>
        <v>0</v>
      </c>
      <c r="R216" s="20">
        <f t="shared" si="15"/>
        <v>0</v>
      </c>
      <c r="S216" s="20">
        <f t="shared" si="15"/>
        <v>0</v>
      </c>
    </row>
    <row r="217" spans="1:19" ht="15" customHeight="1" x14ac:dyDescent="0.2">
      <c r="A217" s="24"/>
      <c r="B217" s="46"/>
      <c r="C217" s="24"/>
      <c r="D217" s="24"/>
      <c r="E217" s="24"/>
      <c r="F217" s="24"/>
      <c r="G217" s="24"/>
      <c r="H217" s="46"/>
      <c r="I217" s="46"/>
      <c r="J217" s="46"/>
      <c r="K217" s="25"/>
      <c r="L217" s="25"/>
      <c r="M217" s="24"/>
      <c r="Q217" s="20">
        <f t="shared" si="15"/>
        <v>0</v>
      </c>
      <c r="R217" s="20">
        <f t="shared" si="15"/>
        <v>0</v>
      </c>
      <c r="S217" s="20">
        <f t="shared" si="15"/>
        <v>0</v>
      </c>
    </row>
    <row r="218" spans="1:19" ht="15" customHeight="1" x14ac:dyDescent="0.2">
      <c r="A218" s="24"/>
      <c r="B218" s="46"/>
      <c r="C218" s="24"/>
      <c r="D218" s="24"/>
      <c r="E218" s="24"/>
      <c r="F218" s="24"/>
      <c r="G218" s="24"/>
      <c r="H218" s="46"/>
      <c r="I218" s="46"/>
      <c r="J218" s="46"/>
      <c r="K218" s="25"/>
      <c r="L218" s="25"/>
      <c r="M218" s="24"/>
      <c r="Q218" s="20">
        <f t="shared" si="15"/>
        <v>0</v>
      </c>
      <c r="R218" s="20">
        <f t="shared" si="15"/>
        <v>0</v>
      </c>
      <c r="S218" s="20">
        <f t="shared" si="15"/>
        <v>0</v>
      </c>
    </row>
    <row r="219" spans="1:19" ht="15" customHeight="1" x14ac:dyDescent="0.2">
      <c r="A219" s="24"/>
      <c r="B219" s="46"/>
      <c r="C219" s="24"/>
      <c r="D219" s="24"/>
      <c r="E219" s="24"/>
      <c r="F219" s="24"/>
      <c r="G219" s="24"/>
      <c r="H219" s="46"/>
      <c r="I219" s="46"/>
      <c r="J219" s="46"/>
      <c r="K219" s="25"/>
      <c r="L219" s="25"/>
      <c r="M219" s="24"/>
      <c r="Q219" s="20">
        <f t="shared" si="15"/>
        <v>0</v>
      </c>
      <c r="R219" s="20">
        <f t="shared" si="15"/>
        <v>0</v>
      </c>
      <c r="S219" s="20">
        <f t="shared" si="15"/>
        <v>0</v>
      </c>
    </row>
    <row r="220" spans="1:19" ht="15" customHeight="1" x14ac:dyDescent="0.2">
      <c r="A220" s="24"/>
      <c r="B220" s="46"/>
      <c r="C220" s="24"/>
      <c r="D220" s="24"/>
      <c r="E220" s="24"/>
      <c r="F220" s="24"/>
      <c r="G220" s="24"/>
      <c r="H220" s="46"/>
      <c r="I220" s="46"/>
      <c r="J220" s="46"/>
      <c r="K220" s="25"/>
      <c r="L220" s="25"/>
      <c r="M220" s="24"/>
      <c r="Q220" s="20">
        <f t="shared" si="15"/>
        <v>0</v>
      </c>
      <c r="R220" s="20">
        <f t="shared" si="15"/>
        <v>0</v>
      </c>
      <c r="S220" s="20">
        <f t="shared" si="15"/>
        <v>0</v>
      </c>
    </row>
    <row r="221" spans="1:19" ht="15" customHeight="1" x14ac:dyDescent="0.2">
      <c r="A221" s="24"/>
      <c r="B221" s="46"/>
      <c r="C221" s="24"/>
      <c r="D221" s="24"/>
      <c r="E221" s="24"/>
      <c r="F221" s="24"/>
      <c r="G221" s="24"/>
      <c r="H221" s="46"/>
      <c r="I221" s="46"/>
      <c r="J221" s="46"/>
      <c r="K221" s="25"/>
      <c r="L221" s="25"/>
      <c r="M221" s="24"/>
      <c r="Q221" s="20">
        <f t="shared" si="15"/>
        <v>0</v>
      </c>
      <c r="R221" s="20">
        <f t="shared" si="15"/>
        <v>0</v>
      </c>
      <c r="S221" s="20">
        <f t="shared" si="15"/>
        <v>0</v>
      </c>
    </row>
    <row r="222" spans="1:19" ht="15" customHeight="1" x14ac:dyDescent="0.2">
      <c r="A222" s="24"/>
      <c r="B222" s="46"/>
      <c r="C222" s="24"/>
      <c r="D222" s="24"/>
      <c r="E222" s="24"/>
      <c r="F222" s="24"/>
      <c r="G222" s="24"/>
      <c r="H222" s="46"/>
      <c r="I222" s="46"/>
      <c r="J222" s="46"/>
      <c r="K222" s="25"/>
      <c r="L222" s="25"/>
      <c r="M222" s="24"/>
      <c r="Q222" s="20">
        <f t="shared" si="15"/>
        <v>0</v>
      </c>
      <c r="R222" s="20">
        <f t="shared" si="15"/>
        <v>0</v>
      </c>
      <c r="S222" s="20">
        <f t="shared" si="15"/>
        <v>0</v>
      </c>
    </row>
    <row r="223" spans="1:19" ht="15" customHeight="1" x14ac:dyDescent="0.2">
      <c r="A223" s="24"/>
      <c r="B223" s="46"/>
      <c r="C223" s="24"/>
      <c r="D223" s="24"/>
      <c r="E223" s="24"/>
      <c r="F223" s="24"/>
      <c r="G223" s="24"/>
      <c r="H223" s="46"/>
      <c r="I223" s="46"/>
      <c r="J223" s="46"/>
      <c r="K223" s="25"/>
      <c r="L223" s="25"/>
      <c r="M223" s="24"/>
      <c r="Q223" s="20">
        <f t="shared" si="15"/>
        <v>0</v>
      </c>
      <c r="R223" s="20">
        <f t="shared" si="15"/>
        <v>0</v>
      </c>
      <c r="S223" s="20">
        <f t="shared" si="15"/>
        <v>0</v>
      </c>
    </row>
    <row r="224" spans="1:19" ht="15" customHeight="1" x14ac:dyDescent="0.2">
      <c r="A224" s="24"/>
      <c r="B224" s="46"/>
      <c r="C224" s="24"/>
      <c r="D224" s="24"/>
      <c r="E224" s="24"/>
      <c r="F224" s="24"/>
      <c r="G224" s="24"/>
      <c r="H224" s="46"/>
      <c r="I224" s="46"/>
      <c r="J224" s="46"/>
      <c r="K224" s="25"/>
      <c r="L224" s="25"/>
      <c r="M224" s="24"/>
      <c r="Q224" s="20">
        <f t="shared" si="15"/>
        <v>0</v>
      </c>
      <c r="R224" s="20">
        <f t="shared" si="15"/>
        <v>0</v>
      </c>
      <c r="S224" s="20">
        <f t="shared" si="15"/>
        <v>0</v>
      </c>
    </row>
    <row r="225" spans="1:19" ht="15" customHeight="1" x14ac:dyDescent="0.2">
      <c r="A225" s="24"/>
      <c r="B225" s="46"/>
      <c r="C225" s="24"/>
      <c r="D225" s="24"/>
      <c r="E225" s="24"/>
      <c r="F225" s="24"/>
      <c r="G225" s="24"/>
      <c r="H225" s="46"/>
      <c r="I225" s="46"/>
      <c r="J225" s="46"/>
      <c r="K225" s="25"/>
      <c r="L225" s="25"/>
      <c r="M225" s="24"/>
      <c r="Q225" s="20">
        <f t="shared" si="15"/>
        <v>0</v>
      </c>
      <c r="R225" s="20">
        <f t="shared" si="15"/>
        <v>0</v>
      </c>
      <c r="S225" s="20">
        <f t="shared" si="15"/>
        <v>0</v>
      </c>
    </row>
    <row r="226" spans="1:19" ht="15" customHeight="1" x14ac:dyDescent="0.2">
      <c r="A226" s="24"/>
      <c r="B226" s="46"/>
      <c r="C226" s="24"/>
      <c r="D226" s="24"/>
      <c r="E226" s="24"/>
      <c r="F226" s="24"/>
      <c r="G226" s="24"/>
      <c r="H226" s="46"/>
      <c r="I226" s="46"/>
      <c r="J226" s="46"/>
      <c r="K226" s="25"/>
      <c r="L226" s="25"/>
      <c r="M226" s="24"/>
      <c r="Q226" s="20">
        <f t="shared" si="15"/>
        <v>0</v>
      </c>
      <c r="R226" s="20">
        <f t="shared" si="15"/>
        <v>0</v>
      </c>
      <c r="S226" s="20">
        <f t="shared" si="15"/>
        <v>0</v>
      </c>
    </row>
    <row r="227" spans="1:19" ht="15" customHeight="1" x14ac:dyDescent="0.2">
      <c r="A227" s="24"/>
      <c r="B227" s="46"/>
      <c r="C227" s="24"/>
      <c r="D227" s="24"/>
      <c r="E227" s="24"/>
      <c r="F227" s="24"/>
      <c r="G227" s="24"/>
      <c r="H227" s="46"/>
      <c r="I227" s="46"/>
      <c r="J227" s="46"/>
      <c r="K227" s="25"/>
      <c r="L227" s="25"/>
      <c r="M227" s="24"/>
      <c r="Q227" s="20">
        <f t="shared" si="15"/>
        <v>0</v>
      </c>
      <c r="R227" s="20">
        <f t="shared" si="15"/>
        <v>0</v>
      </c>
      <c r="S227" s="20">
        <f t="shared" si="15"/>
        <v>0</v>
      </c>
    </row>
    <row r="228" spans="1:19" ht="15" customHeight="1" x14ac:dyDescent="0.2">
      <c r="A228" s="24"/>
      <c r="B228" s="46"/>
      <c r="C228" s="24"/>
      <c r="D228" s="24"/>
      <c r="E228" s="24"/>
      <c r="F228" s="24"/>
      <c r="G228" s="24"/>
      <c r="H228" s="46"/>
      <c r="I228" s="46"/>
      <c r="J228" s="46"/>
      <c r="K228" s="25"/>
      <c r="L228" s="25"/>
      <c r="M228" s="24"/>
      <c r="Q228" s="20">
        <f t="shared" si="15"/>
        <v>0</v>
      </c>
      <c r="R228" s="20">
        <f t="shared" si="15"/>
        <v>0</v>
      </c>
      <c r="S228" s="20">
        <f t="shared" si="15"/>
        <v>0</v>
      </c>
    </row>
    <row r="229" spans="1:19" ht="15" customHeight="1" x14ac:dyDescent="0.2">
      <c r="A229" s="24"/>
      <c r="B229" s="46"/>
      <c r="C229" s="24"/>
      <c r="D229" s="24"/>
      <c r="E229" s="24"/>
      <c r="F229" s="24"/>
      <c r="G229" s="24"/>
      <c r="H229" s="46"/>
      <c r="I229" s="46"/>
      <c r="J229" s="46"/>
      <c r="K229" s="25"/>
      <c r="L229" s="25"/>
      <c r="M229" s="24"/>
      <c r="Q229" s="20">
        <f t="shared" si="15"/>
        <v>0</v>
      </c>
      <c r="R229" s="20">
        <f t="shared" si="15"/>
        <v>0</v>
      </c>
      <c r="S229" s="20">
        <f t="shared" si="15"/>
        <v>0</v>
      </c>
    </row>
    <row r="230" spans="1:19" ht="15" customHeight="1" x14ac:dyDescent="0.2">
      <c r="A230" s="24"/>
      <c r="B230" s="46"/>
      <c r="C230" s="24"/>
      <c r="D230" s="24"/>
      <c r="E230" s="24"/>
      <c r="F230" s="24"/>
      <c r="G230" s="24"/>
      <c r="H230" s="46"/>
      <c r="I230" s="46"/>
      <c r="J230" s="46"/>
      <c r="K230" s="25"/>
      <c r="L230" s="25"/>
      <c r="M230" s="24"/>
      <c r="Q230" s="20">
        <f t="shared" si="15"/>
        <v>0</v>
      </c>
      <c r="R230" s="20">
        <f t="shared" si="15"/>
        <v>0</v>
      </c>
      <c r="S230" s="20">
        <f t="shared" si="15"/>
        <v>0</v>
      </c>
    </row>
    <row r="231" spans="1:19" ht="15" customHeight="1" x14ac:dyDescent="0.2">
      <c r="A231" s="24"/>
      <c r="B231" s="46"/>
      <c r="C231" s="24"/>
      <c r="D231" s="24"/>
      <c r="E231" s="24"/>
      <c r="F231" s="24"/>
      <c r="G231" s="24"/>
      <c r="H231" s="46"/>
      <c r="I231" s="46"/>
      <c r="J231" s="46"/>
      <c r="K231" s="25"/>
      <c r="L231" s="25"/>
      <c r="M231" s="24"/>
      <c r="Q231" s="20">
        <f t="shared" si="15"/>
        <v>0</v>
      </c>
      <c r="R231" s="20">
        <f t="shared" si="15"/>
        <v>0</v>
      </c>
      <c r="S231" s="20">
        <f t="shared" si="15"/>
        <v>0</v>
      </c>
    </row>
    <row r="232" spans="1:19" ht="15" customHeight="1" x14ac:dyDescent="0.2">
      <c r="A232" s="24"/>
      <c r="B232" s="46"/>
      <c r="C232" s="24"/>
      <c r="D232" s="24"/>
      <c r="E232" s="24"/>
      <c r="F232" s="24"/>
      <c r="G232" s="24"/>
      <c r="H232" s="46"/>
      <c r="I232" s="46"/>
      <c r="J232" s="46"/>
      <c r="K232" s="25"/>
      <c r="L232" s="25"/>
      <c r="M232" s="24"/>
      <c r="Q232" s="20">
        <f t="shared" si="15"/>
        <v>0</v>
      </c>
      <c r="R232" s="20">
        <f t="shared" si="15"/>
        <v>0</v>
      </c>
      <c r="S232" s="20">
        <f t="shared" si="15"/>
        <v>0</v>
      </c>
    </row>
    <row r="233" spans="1:19" ht="15" customHeight="1" x14ac:dyDescent="0.2">
      <c r="A233" s="24"/>
      <c r="B233" s="46"/>
      <c r="C233" s="24"/>
      <c r="D233" s="24"/>
      <c r="E233" s="24"/>
      <c r="F233" s="24"/>
      <c r="G233" s="24"/>
      <c r="H233" s="46"/>
      <c r="I233" s="46"/>
      <c r="J233" s="46"/>
      <c r="K233" s="25"/>
      <c r="L233" s="25"/>
      <c r="M233" s="24"/>
      <c r="Q233" s="20">
        <f t="shared" si="15"/>
        <v>0</v>
      </c>
      <c r="R233" s="20">
        <f t="shared" si="15"/>
        <v>0</v>
      </c>
      <c r="S233" s="20">
        <f t="shared" si="15"/>
        <v>0</v>
      </c>
    </row>
    <row r="234" spans="1:19" ht="15" customHeight="1" x14ac:dyDescent="0.2">
      <c r="A234" s="24"/>
      <c r="B234" s="46"/>
      <c r="C234" s="24"/>
      <c r="D234" s="24"/>
      <c r="E234" s="24"/>
      <c r="F234" s="24"/>
      <c r="G234" s="24"/>
      <c r="H234" s="46"/>
      <c r="I234" s="46"/>
      <c r="J234" s="46"/>
      <c r="K234" s="25"/>
      <c r="L234" s="25"/>
      <c r="M234" s="24"/>
      <c r="Q234" s="20">
        <f t="shared" si="15"/>
        <v>0</v>
      </c>
      <c r="R234" s="20">
        <f t="shared" si="15"/>
        <v>0</v>
      </c>
      <c r="S234" s="20">
        <f t="shared" si="15"/>
        <v>0</v>
      </c>
    </row>
    <row r="235" spans="1:19" ht="15" customHeight="1" x14ac:dyDescent="0.2">
      <c r="A235" s="24"/>
      <c r="B235" s="46"/>
      <c r="C235" s="24"/>
      <c r="D235" s="24"/>
      <c r="E235" s="24"/>
      <c r="F235" s="24"/>
      <c r="G235" s="24"/>
      <c r="H235" s="46"/>
      <c r="I235" s="46"/>
      <c r="J235" s="46"/>
      <c r="K235" s="25"/>
      <c r="L235" s="25"/>
      <c r="M235" s="24"/>
      <c r="Q235" s="20">
        <f t="shared" si="15"/>
        <v>0</v>
      </c>
      <c r="R235" s="20">
        <f t="shared" si="15"/>
        <v>0</v>
      </c>
      <c r="S235" s="20">
        <f t="shared" si="15"/>
        <v>0</v>
      </c>
    </row>
    <row r="236" spans="1:19" ht="15" customHeight="1" x14ac:dyDescent="0.2">
      <c r="A236" s="24"/>
      <c r="B236" s="46"/>
      <c r="C236" s="24"/>
      <c r="D236" s="24"/>
      <c r="E236" s="24"/>
      <c r="F236" s="24"/>
      <c r="G236" s="24"/>
      <c r="H236" s="46"/>
      <c r="I236" s="46"/>
      <c r="J236" s="46"/>
      <c r="K236" s="25"/>
      <c r="L236" s="25"/>
      <c r="M236" s="24"/>
      <c r="Q236" s="20">
        <f t="shared" si="15"/>
        <v>0</v>
      </c>
      <c r="R236" s="20">
        <f t="shared" si="15"/>
        <v>0</v>
      </c>
      <c r="S236" s="20">
        <f t="shared" si="15"/>
        <v>0</v>
      </c>
    </row>
    <row r="237" spans="1:19" ht="15" customHeight="1" x14ac:dyDescent="0.2">
      <c r="A237" s="24"/>
      <c r="B237" s="46"/>
      <c r="C237" s="24"/>
      <c r="D237" s="24"/>
      <c r="E237" s="24"/>
      <c r="F237" s="24"/>
      <c r="G237" s="24"/>
      <c r="H237" s="46"/>
      <c r="I237" s="46"/>
      <c r="J237" s="46"/>
      <c r="K237" s="25"/>
      <c r="L237" s="25"/>
      <c r="M237" s="24"/>
      <c r="Q237" s="20">
        <f t="shared" si="15"/>
        <v>0</v>
      </c>
      <c r="R237" s="20">
        <f t="shared" si="15"/>
        <v>0</v>
      </c>
      <c r="S237" s="20">
        <f t="shared" si="15"/>
        <v>0</v>
      </c>
    </row>
    <row r="238" spans="1:19" ht="15" customHeight="1" x14ac:dyDescent="0.2">
      <c r="A238" s="24"/>
      <c r="B238" s="46"/>
      <c r="C238" s="24"/>
      <c r="D238" s="24"/>
      <c r="E238" s="24"/>
      <c r="F238" s="24"/>
      <c r="G238" s="24"/>
      <c r="H238" s="46"/>
      <c r="I238" s="46"/>
      <c r="J238" s="46"/>
      <c r="K238" s="25"/>
      <c r="L238" s="25"/>
      <c r="M238" s="24"/>
      <c r="Q238" s="20">
        <f t="shared" si="15"/>
        <v>0</v>
      </c>
      <c r="R238" s="20">
        <f t="shared" si="15"/>
        <v>0</v>
      </c>
      <c r="S238" s="20">
        <f t="shared" si="15"/>
        <v>0</v>
      </c>
    </row>
    <row r="239" spans="1:19" ht="15" customHeight="1" x14ac:dyDescent="0.2">
      <c r="A239" s="24"/>
      <c r="B239" s="46"/>
      <c r="C239" s="24"/>
      <c r="D239" s="24"/>
      <c r="E239" s="24"/>
      <c r="F239" s="24"/>
      <c r="G239" s="24"/>
      <c r="H239" s="46"/>
      <c r="I239" s="46"/>
      <c r="J239" s="46"/>
      <c r="K239" s="25"/>
      <c r="L239" s="25"/>
      <c r="M239" s="24"/>
      <c r="Q239" s="20">
        <f t="shared" si="15"/>
        <v>0</v>
      </c>
      <c r="R239" s="20">
        <f t="shared" si="15"/>
        <v>0</v>
      </c>
      <c r="S239" s="20">
        <f t="shared" si="15"/>
        <v>0</v>
      </c>
    </row>
    <row r="240" spans="1:19" ht="15" customHeight="1" x14ac:dyDescent="0.2">
      <c r="A240" s="24"/>
      <c r="B240" s="46"/>
      <c r="C240" s="24"/>
      <c r="D240" s="24"/>
      <c r="E240" s="24"/>
      <c r="F240" s="24"/>
      <c r="G240" s="24"/>
      <c r="H240" s="46"/>
      <c r="I240" s="46"/>
      <c r="J240" s="46"/>
      <c r="K240" s="25"/>
      <c r="L240" s="25"/>
      <c r="M240" s="24"/>
      <c r="Q240" s="20">
        <f t="shared" si="15"/>
        <v>0</v>
      </c>
      <c r="R240" s="20">
        <f t="shared" si="15"/>
        <v>0</v>
      </c>
      <c r="S240" s="20">
        <f t="shared" si="15"/>
        <v>0</v>
      </c>
    </row>
    <row r="241" spans="1:19" ht="15" customHeight="1" x14ac:dyDescent="0.2">
      <c r="A241" s="24"/>
      <c r="B241" s="46"/>
      <c r="C241" s="24"/>
      <c r="D241" s="24"/>
      <c r="E241" s="24"/>
      <c r="F241" s="24"/>
      <c r="G241" s="24"/>
      <c r="H241" s="46"/>
      <c r="I241" s="46"/>
      <c r="J241" s="46"/>
      <c r="K241" s="25"/>
      <c r="L241" s="25"/>
      <c r="M241" s="24"/>
      <c r="Q241" s="20">
        <f t="shared" si="15"/>
        <v>0</v>
      </c>
      <c r="R241" s="20">
        <f t="shared" si="15"/>
        <v>0</v>
      </c>
      <c r="S241" s="20">
        <f t="shared" si="15"/>
        <v>0</v>
      </c>
    </row>
    <row r="242" spans="1:19" ht="15" customHeight="1" x14ac:dyDescent="0.2">
      <c r="A242" s="24"/>
      <c r="B242" s="46"/>
      <c r="C242" s="24"/>
      <c r="D242" s="24"/>
      <c r="E242" s="24"/>
      <c r="F242" s="24"/>
      <c r="G242" s="24"/>
      <c r="H242" s="46"/>
      <c r="I242" s="46"/>
      <c r="J242" s="46"/>
      <c r="K242" s="25"/>
      <c r="L242" s="25"/>
      <c r="M242" s="24"/>
      <c r="Q242" s="20">
        <f t="shared" ref="Q242:S287" si="16">IF(H242="X",1,0)</f>
        <v>0</v>
      </c>
      <c r="R242" s="20">
        <f t="shared" si="16"/>
        <v>0</v>
      </c>
      <c r="S242" s="20">
        <f t="shared" si="16"/>
        <v>0</v>
      </c>
    </row>
    <row r="243" spans="1:19" ht="15" customHeight="1" x14ac:dyDescent="0.2">
      <c r="A243" s="24"/>
      <c r="B243" s="46"/>
      <c r="C243" s="24"/>
      <c r="D243" s="24"/>
      <c r="E243" s="24"/>
      <c r="F243" s="24"/>
      <c r="G243" s="24"/>
      <c r="H243" s="46"/>
      <c r="I243" s="46"/>
      <c r="J243" s="46"/>
      <c r="K243" s="25"/>
      <c r="L243" s="25"/>
      <c r="M243" s="24"/>
      <c r="Q243" s="20">
        <f t="shared" si="16"/>
        <v>0</v>
      </c>
      <c r="R243" s="20">
        <f t="shared" si="16"/>
        <v>0</v>
      </c>
      <c r="S243" s="20">
        <f t="shared" si="16"/>
        <v>0</v>
      </c>
    </row>
    <row r="244" spans="1:19" ht="15" customHeight="1" x14ac:dyDescent="0.2">
      <c r="A244" s="24"/>
      <c r="B244" s="46"/>
      <c r="C244" s="24"/>
      <c r="D244" s="24"/>
      <c r="E244" s="24"/>
      <c r="F244" s="24"/>
      <c r="G244" s="24"/>
      <c r="H244" s="46"/>
      <c r="I244" s="46"/>
      <c r="J244" s="46"/>
      <c r="K244" s="25"/>
      <c r="L244" s="25"/>
      <c r="M244" s="24"/>
      <c r="Q244" s="20">
        <f t="shared" si="16"/>
        <v>0</v>
      </c>
      <c r="R244" s="20">
        <f t="shared" si="16"/>
        <v>0</v>
      </c>
      <c r="S244" s="20">
        <f t="shared" si="16"/>
        <v>0</v>
      </c>
    </row>
    <row r="245" spans="1:19" ht="15" customHeight="1" x14ac:dyDescent="0.2">
      <c r="A245" s="24"/>
      <c r="B245" s="46"/>
      <c r="C245" s="24"/>
      <c r="D245" s="24"/>
      <c r="E245" s="24"/>
      <c r="F245" s="24"/>
      <c r="G245" s="24"/>
      <c r="H245" s="46"/>
      <c r="I245" s="46"/>
      <c r="J245" s="46"/>
      <c r="K245" s="25"/>
      <c r="L245" s="25"/>
      <c r="M245" s="24"/>
      <c r="Q245" s="20">
        <f t="shared" si="16"/>
        <v>0</v>
      </c>
      <c r="R245" s="20">
        <f t="shared" si="16"/>
        <v>0</v>
      </c>
      <c r="S245" s="20">
        <f t="shared" si="16"/>
        <v>0</v>
      </c>
    </row>
    <row r="246" spans="1:19" ht="15" customHeight="1" x14ac:dyDescent="0.2">
      <c r="A246" s="24"/>
      <c r="B246" s="46"/>
      <c r="C246" s="24"/>
      <c r="D246" s="24"/>
      <c r="E246" s="24"/>
      <c r="F246" s="24"/>
      <c r="G246" s="24"/>
      <c r="H246" s="46"/>
      <c r="I246" s="46"/>
      <c r="J246" s="46"/>
      <c r="K246" s="25"/>
      <c r="L246" s="25"/>
      <c r="M246" s="24"/>
      <c r="Q246" s="20">
        <f t="shared" si="16"/>
        <v>0</v>
      </c>
      <c r="R246" s="20">
        <f t="shared" si="16"/>
        <v>0</v>
      </c>
      <c r="S246" s="20">
        <f t="shared" si="16"/>
        <v>0</v>
      </c>
    </row>
    <row r="247" spans="1:19" ht="15" customHeight="1" x14ac:dyDescent="0.2">
      <c r="A247" s="24"/>
      <c r="B247" s="46"/>
      <c r="C247" s="24"/>
      <c r="D247" s="24"/>
      <c r="E247" s="24"/>
      <c r="F247" s="24"/>
      <c r="G247" s="24"/>
      <c r="H247" s="46"/>
      <c r="I247" s="46"/>
      <c r="J247" s="46"/>
      <c r="K247" s="25"/>
      <c r="L247" s="25"/>
      <c r="M247" s="24"/>
      <c r="Q247" s="20">
        <f t="shared" si="16"/>
        <v>0</v>
      </c>
      <c r="R247" s="20">
        <f t="shared" si="16"/>
        <v>0</v>
      </c>
      <c r="S247" s="20">
        <f t="shared" si="16"/>
        <v>0</v>
      </c>
    </row>
    <row r="248" spans="1:19" ht="15" customHeight="1" x14ac:dyDescent="0.2">
      <c r="A248" s="24"/>
      <c r="B248" s="46"/>
      <c r="C248" s="24"/>
      <c r="D248" s="24"/>
      <c r="E248" s="24"/>
      <c r="F248" s="24"/>
      <c r="G248" s="24"/>
      <c r="H248" s="46"/>
      <c r="I248" s="46"/>
      <c r="J248" s="46"/>
      <c r="K248" s="25"/>
      <c r="L248" s="25"/>
      <c r="M248" s="24"/>
      <c r="Q248" s="20">
        <f t="shared" si="16"/>
        <v>0</v>
      </c>
      <c r="R248" s="20">
        <f t="shared" si="16"/>
        <v>0</v>
      </c>
      <c r="S248" s="20">
        <f t="shared" si="16"/>
        <v>0</v>
      </c>
    </row>
    <row r="249" spans="1:19" ht="15" customHeight="1" x14ac:dyDescent="0.2">
      <c r="A249" s="24"/>
      <c r="B249" s="46"/>
      <c r="C249" s="24"/>
      <c r="D249" s="24"/>
      <c r="E249" s="24"/>
      <c r="F249" s="24"/>
      <c r="G249" s="24"/>
      <c r="H249" s="46"/>
      <c r="I249" s="46"/>
      <c r="J249" s="46"/>
      <c r="K249" s="25"/>
      <c r="L249" s="25"/>
      <c r="M249" s="24"/>
      <c r="Q249" s="20">
        <f t="shared" si="16"/>
        <v>0</v>
      </c>
      <c r="R249" s="20">
        <f t="shared" si="16"/>
        <v>0</v>
      </c>
      <c r="S249" s="20">
        <f t="shared" si="16"/>
        <v>0</v>
      </c>
    </row>
    <row r="250" spans="1:19" ht="15" customHeight="1" x14ac:dyDescent="0.2">
      <c r="A250" s="24"/>
      <c r="B250" s="46"/>
      <c r="C250" s="24"/>
      <c r="D250" s="24"/>
      <c r="E250" s="24"/>
      <c r="F250" s="24"/>
      <c r="G250" s="24"/>
      <c r="H250" s="46"/>
      <c r="I250" s="46"/>
      <c r="J250" s="46"/>
      <c r="K250" s="25"/>
      <c r="L250" s="25"/>
      <c r="M250" s="24"/>
      <c r="Q250" s="20">
        <f t="shared" si="16"/>
        <v>0</v>
      </c>
      <c r="R250" s="20">
        <f t="shared" si="16"/>
        <v>0</v>
      </c>
      <c r="S250" s="20">
        <f t="shared" si="16"/>
        <v>0</v>
      </c>
    </row>
    <row r="251" spans="1:19" ht="15" customHeight="1" x14ac:dyDescent="0.2">
      <c r="A251" s="24"/>
      <c r="B251" s="46"/>
      <c r="C251" s="24"/>
      <c r="D251" s="24"/>
      <c r="E251" s="24"/>
      <c r="F251" s="24"/>
      <c r="G251" s="24"/>
      <c r="H251" s="46"/>
      <c r="I251" s="46"/>
      <c r="J251" s="46"/>
      <c r="K251" s="25"/>
      <c r="L251" s="25"/>
      <c r="M251" s="24"/>
      <c r="Q251" s="20">
        <f t="shared" si="16"/>
        <v>0</v>
      </c>
      <c r="R251" s="20">
        <f t="shared" si="16"/>
        <v>0</v>
      </c>
      <c r="S251" s="20">
        <f t="shared" si="16"/>
        <v>0</v>
      </c>
    </row>
    <row r="252" spans="1:19" ht="15" customHeight="1" x14ac:dyDescent="0.2">
      <c r="A252" s="24"/>
      <c r="B252" s="46"/>
      <c r="C252" s="24"/>
      <c r="D252" s="24"/>
      <c r="E252" s="24"/>
      <c r="F252" s="24"/>
      <c r="G252" s="24"/>
      <c r="H252" s="46"/>
      <c r="I252" s="46"/>
      <c r="J252" s="46"/>
      <c r="K252" s="25"/>
      <c r="L252" s="25"/>
      <c r="M252" s="24"/>
      <c r="Q252" s="20">
        <f t="shared" si="16"/>
        <v>0</v>
      </c>
      <c r="R252" s="20">
        <f t="shared" si="16"/>
        <v>0</v>
      </c>
      <c r="S252" s="20">
        <f t="shared" si="16"/>
        <v>0</v>
      </c>
    </row>
    <row r="253" spans="1:19" ht="15" customHeight="1" x14ac:dyDescent="0.2">
      <c r="A253" s="24"/>
      <c r="B253" s="46"/>
      <c r="C253" s="24"/>
      <c r="D253" s="24"/>
      <c r="E253" s="24"/>
      <c r="F253" s="24"/>
      <c r="G253" s="24"/>
      <c r="H253" s="46"/>
      <c r="I253" s="46"/>
      <c r="J253" s="46"/>
      <c r="K253" s="25"/>
      <c r="L253" s="25"/>
      <c r="M253" s="24"/>
      <c r="Q253" s="20">
        <f t="shared" si="16"/>
        <v>0</v>
      </c>
      <c r="R253" s="20">
        <f t="shared" si="16"/>
        <v>0</v>
      </c>
      <c r="S253" s="20">
        <f t="shared" si="16"/>
        <v>0</v>
      </c>
    </row>
    <row r="254" spans="1:19" ht="15" customHeight="1" x14ac:dyDescent="0.2">
      <c r="A254" s="24"/>
      <c r="B254" s="46"/>
      <c r="C254" s="24"/>
      <c r="D254" s="24"/>
      <c r="E254" s="24"/>
      <c r="F254" s="24"/>
      <c r="G254" s="24"/>
      <c r="H254" s="46"/>
      <c r="I254" s="46"/>
      <c r="J254" s="46"/>
      <c r="K254" s="25"/>
      <c r="L254" s="25"/>
      <c r="M254" s="24"/>
      <c r="Q254" s="20">
        <f t="shared" si="16"/>
        <v>0</v>
      </c>
      <c r="R254" s="20">
        <f t="shared" si="16"/>
        <v>0</v>
      </c>
      <c r="S254" s="20">
        <f t="shared" si="16"/>
        <v>0</v>
      </c>
    </row>
    <row r="255" spans="1:19" ht="15" customHeight="1" x14ac:dyDescent="0.2">
      <c r="A255" s="24"/>
      <c r="B255" s="46"/>
      <c r="C255" s="24"/>
      <c r="D255" s="24"/>
      <c r="E255" s="24"/>
      <c r="F255" s="24"/>
      <c r="G255" s="24"/>
      <c r="H255" s="46"/>
      <c r="I255" s="46"/>
      <c r="J255" s="46"/>
      <c r="K255" s="25"/>
      <c r="L255" s="25"/>
      <c r="M255" s="24"/>
      <c r="Q255" s="20">
        <f t="shared" si="16"/>
        <v>0</v>
      </c>
      <c r="R255" s="20">
        <f t="shared" si="16"/>
        <v>0</v>
      </c>
      <c r="S255" s="20">
        <f t="shared" si="16"/>
        <v>0</v>
      </c>
    </row>
    <row r="256" spans="1:19" ht="15" customHeight="1" x14ac:dyDescent="0.2">
      <c r="A256" s="24"/>
      <c r="B256" s="46"/>
      <c r="C256" s="24"/>
      <c r="D256" s="24"/>
      <c r="E256" s="24"/>
      <c r="F256" s="24"/>
      <c r="G256" s="24"/>
      <c r="H256" s="46"/>
      <c r="I256" s="46"/>
      <c r="J256" s="46"/>
      <c r="K256" s="25"/>
      <c r="L256" s="25"/>
      <c r="M256" s="24"/>
      <c r="Q256" s="20">
        <f t="shared" si="16"/>
        <v>0</v>
      </c>
      <c r="R256" s="20">
        <f t="shared" si="16"/>
        <v>0</v>
      </c>
      <c r="S256" s="20">
        <f t="shared" si="16"/>
        <v>0</v>
      </c>
    </row>
    <row r="257" spans="1:19" ht="15" customHeight="1" x14ac:dyDescent="0.2">
      <c r="A257" s="24"/>
      <c r="B257" s="46"/>
      <c r="C257" s="24"/>
      <c r="D257" s="24"/>
      <c r="E257" s="24"/>
      <c r="F257" s="24"/>
      <c r="G257" s="24"/>
      <c r="H257" s="46"/>
      <c r="I257" s="46"/>
      <c r="J257" s="46"/>
      <c r="K257" s="25"/>
      <c r="L257" s="25"/>
      <c r="M257" s="24"/>
      <c r="Q257" s="20">
        <f t="shared" si="16"/>
        <v>0</v>
      </c>
      <c r="R257" s="20">
        <f t="shared" si="16"/>
        <v>0</v>
      </c>
      <c r="S257" s="20">
        <f t="shared" si="16"/>
        <v>0</v>
      </c>
    </row>
    <row r="258" spans="1:19" ht="15" customHeight="1" x14ac:dyDescent="0.2">
      <c r="A258" s="24"/>
      <c r="B258" s="46"/>
      <c r="C258" s="24"/>
      <c r="D258" s="24"/>
      <c r="E258" s="24"/>
      <c r="F258" s="24"/>
      <c r="G258" s="24"/>
      <c r="H258" s="46"/>
      <c r="I258" s="46"/>
      <c r="J258" s="46"/>
      <c r="K258" s="25"/>
      <c r="L258" s="25"/>
      <c r="M258" s="24"/>
      <c r="Q258" s="20">
        <f t="shared" si="16"/>
        <v>0</v>
      </c>
      <c r="R258" s="20">
        <f t="shared" si="16"/>
        <v>0</v>
      </c>
      <c r="S258" s="20">
        <f t="shared" si="16"/>
        <v>0</v>
      </c>
    </row>
    <row r="259" spans="1:19" ht="15" customHeight="1" x14ac:dyDescent="0.2">
      <c r="A259" s="24"/>
      <c r="B259" s="46"/>
      <c r="C259" s="24"/>
      <c r="D259" s="24"/>
      <c r="E259" s="24"/>
      <c r="F259" s="24"/>
      <c r="G259" s="24"/>
      <c r="H259" s="46"/>
      <c r="I259" s="46"/>
      <c r="J259" s="46"/>
      <c r="K259" s="25"/>
      <c r="L259" s="25"/>
      <c r="M259" s="24"/>
      <c r="Q259" s="20">
        <f t="shared" si="16"/>
        <v>0</v>
      </c>
      <c r="R259" s="20">
        <f t="shared" si="16"/>
        <v>0</v>
      </c>
      <c r="S259" s="20">
        <f t="shared" si="16"/>
        <v>0</v>
      </c>
    </row>
    <row r="260" spans="1:19" ht="15" customHeight="1" x14ac:dyDescent="0.2">
      <c r="A260" s="24"/>
      <c r="B260" s="46"/>
      <c r="C260" s="24"/>
      <c r="D260" s="24"/>
      <c r="E260" s="24"/>
      <c r="F260" s="24"/>
      <c r="G260" s="24"/>
      <c r="H260" s="46"/>
      <c r="I260" s="46"/>
      <c r="J260" s="46"/>
      <c r="K260" s="25"/>
      <c r="L260" s="25"/>
      <c r="M260" s="24"/>
      <c r="Q260" s="20">
        <f t="shared" si="16"/>
        <v>0</v>
      </c>
      <c r="R260" s="20">
        <f t="shared" si="16"/>
        <v>0</v>
      </c>
      <c r="S260" s="20">
        <f t="shared" si="16"/>
        <v>0</v>
      </c>
    </row>
    <row r="261" spans="1:19" ht="15" customHeight="1" x14ac:dyDescent="0.2">
      <c r="A261" s="24"/>
      <c r="B261" s="46"/>
      <c r="C261" s="24"/>
      <c r="D261" s="24"/>
      <c r="E261" s="24"/>
      <c r="F261" s="24"/>
      <c r="G261" s="24"/>
      <c r="H261" s="46"/>
      <c r="I261" s="46"/>
      <c r="J261" s="46"/>
      <c r="K261" s="25"/>
      <c r="L261" s="25"/>
      <c r="M261" s="24"/>
      <c r="Q261" s="20">
        <f t="shared" si="16"/>
        <v>0</v>
      </c>
      <c r="R261" s="20">
        <f t="shared" si="16"/>
        <v>0</v>
      </c>
      <c r="S261" s="20">
        <f t="shared" si="16"/>
        <v>0</v>
      </c>
    </row>
    <row r="262" spans="1:19" ht="15" customHeight="1" x14ac:dyDescent="0.2">
      <c r="A262" s="24"/>
      <c r="B262" s="46"/>
      <c r="C262" s="24"/>
      <c r="D262" s="24"/>
      <c r="E262" s="24"/>
      <c r="F262" s="24"/>
      <c r="G262" s="24"/>
      <c r="H262" s="46"/>
      <c r="I262" s="46"/>
      <c r="J262" s="46"/>
      <c r="K262" s="25"/>
      <c r="L262" s="25"/>
      <c r="M262" s="24"/>
      <c r="Q262" s="20">
        <f t="shared" si="16"/>
        <v>0</v>
      </c>
      <c r="R262" s="20">
        <f t="shared" si="16"/>
        <v>0</v>
      </c>
      <c r="S262" s="20">
        <f t="shared" si="16"/>
        <v>0</v>
      </c>
    </row>
    <row r="263" spans="1:19" ht="15" customHeight="1" x14ac:dyDescent="0.2">
      <c r="A263" s="24"/>
      <c r="B263" s="46"/>
      <c r="C263" s="24"/>
      <c r="D263" s="24"/>
      <c r="E263" s="24"/>
      <c r="F263" s="24"/>
      <c r="G263" s="24"/>
      <c r="H263" s="46"/>
      <c r="I263" s="46"/>
      <c r="J263" s="46"/>
      <c r="K263" s="25"/>
      <c r="L263" s="25"/>
      <c r="M263" s="24"/>
      <c r="Q263" s="20">
        <f t="shared" si="16"/>
        <v>0</v>
      </c>
      <c r="R263" s="20">
        <f t="shared" si="16"/>
        <v>0</v>
      </c>
      <c r="S263" s="20">
        <f t="shared" si="16"/>
        <v>0</v>
      </c>
    </row>
    <row r="264" spans="1:19" ht="15" customHeight="1" x14ac:dyDescent="0.2">
      <c r="A264" s="24"/>
      <c r="B264" s="46"/>
      <c r="C264" s="24"/>
      <c r="D264" s="24"/>
      <c r="E264" s="24"/>
      <c r="F264" s="24"/>
      <c r="G264" s="24"/>
      <c r="H264" s="46"/>
      <c r="I264" s="46"/>
      <c r="J264" s="46"/>
      <c r="K264" s="25"/>
      <c r="L264" s="25"/>
      <c r="M264" s="24"/>
      <c r="Q264" s="20">
        <f t="shared" si="16"/>
        <v>0</v>
      </c>
      <c r="R264" s="20">
        <f t="shared" si="16"/>
        <v>0</v>
      </c>
      <c r="S264" s="20">
        <f t="shared" si="16"/>
        <v>0</v>
      </c>
    </row>
    <row r="265" spans="1:19" ht="15" customHeight="1" x14ac:dyDescent="0.2">
      <c r="A265" s="24"/>
      <c r="B265" s="46"/>
      <c r="C265" s="24"/>
      <c r="D265" s="24"/>
      <c r="E265" s="24"/>
      <c r="F265" s="24"/>
      <c r="G265" s="24"/>
      <c r="H265" s="46"/>
      <c r="I265" s="46"/>
      <c r="J265" s="46"/>
      <c r="K265" s="25"/>
      <c r="L265" s="25"/>
      <c r="M265" s="24"/>
      <c r="Q265" s="20">
        <f t="shared" si="16"/>
        <v>0</v>
      </c>
      <c r="R265" s="20">
        <f t="shared" si="16"/>
        <v>0</v>
      </c>
      <c r="S265" s="20">
        <f t="shared" si="16"/>
        <v>0</v>
      </c>
    </row>
    <row r="266" spans="1:19" ht="15" customHeight="1" x14ac:dyDescent="0.2">
      <c r="A266" s="24"/>
      <c r="B266" s="46"/>
      <c r="C266" s="24"/>
      <c r="D266" s="24"/>
      <c r="E266" s="24"/>
      <c r="F266" s="24"/>
      <c r="G266" s="24"/>
      <c r="H266" s="46"/>
      <c r="I266" s="46"/>
      <c r="J266" s="46"/>
      <c r="K266" s="25"/>
      <c r="L266" s="25"/>
      <c r="M266" s="24"/>
      <c r="Q266" s="20">
        <f t="shared" si="16"/>
        <v>0</v>
      </c>
      <c r="R266" s="20">
        <f t="shared" si="16"/>
        <v>0</v>
      </c>
      <c r="S266" s="20">
        <f t="shared" si="16"/>
        <v>0</v>
      </c>
    </row>
    <row r="267" spans="1:19" ht="15" customHeight="1" x14ac:dyDescent="0.2">
      <c r="A267" s="24"/>
      <c r="B267" s="46"/>
      <c r="C267" s="24"/>
      <c r="D267" s="24"/>
      <c r="E267" s="24"/>
      <c r="F267" s="24"/>
      <c r="G267" s="24"/>
      <c r="H267" s="46"/>
      <c r="I267" s="46"/>
      <c r="J267" s="46"/>
      <c r="K267" s="25"/>
      <c r="L267" s="25"/>
      <c r="M267" s="24"/>
      <c r="Q267" s="20">
        <f t="shared" si="16"/>
        <v>0</v>
      </c>
      <c r="R267" s="20">
        <f t="shared" si="16"/>
        <v>0</v>
      </c>
      <c r="S267" s="20">
        <f t="shared" si="16"/>
        <v>0</v>
      </c>
    </row>
    <row r="268" spans="1:19" ht="15" customHeight="1" x14ac:dyDescent="0.2">
      <c r="A268" s="24"/>
      <c r="B268" s="46"/>
      <c r="C268" s="24"/>
      <c r="D268" s="24"/>
      <c r="E268" s="24"/>
      <c r="F268" s="24"/>
      <c r="G268" s="24"/>
      <c r="H268" s="46"/>
      <c r="I268" s="46"/>
      <c r="J268" s="46"/>
      <c r="K268" s="25"/>
      <c r="L268" s="25"/>
      <c r="M268" s="24"/>
      <c r="Q268" s="20">
        <f t="shared" si="16"/>
        <v>0</v>
      </c>
      <c r="R268" s="20">
        <f t="shared" si="16"/>
        <v>0</v>
      </c>
      <c r="S268" s="20">
        <f t="shared" si="16"/>
        <v>0</v>
      </c>
    </row>
    <row r="269" spans="1:19" ht="15" customHeight="1" x14ac:dyDescent="0.2">
      <c r="A269" s="24"/>
      <c r="B269" s="46"/>
      <c r="C269" s="24"/>
      <c r="D269" s="24"/>
      <c r="E269" s="24"/>
      <c r="F269" s="24"/>
      <c r="G269" s="24"/>
      <c r="H269" s="46"/>
      <c r="I269" s="46"/>
      <c r="J269" s="46"/>
      <c r="K269" s="25"/>
      <c r="L269" s="25"/>
      <c r="M269" s="24"/>
      <c r="Q269" s="20">
        <f t="shared" si="16"/>
        <v>0</v>
      </c>
      <c r="R269" s="20">
        <f t="shared" si="16"/>
        <v>0</v>
      </c>
      <c r="S269" s="20">
        <f t="shared" si="16"/>
        <v>0</v>
      </c>
    </row>
    <row r="270" spans="1:19" ht="15" customHeight="1" x14ac:dyDescent="0.2">
      <c r="A270" s="24"/>
      <c r="B270" s="46"/>
      <c r="C270" s="24"/>
      <c r="D270" s="24"/>
      <c r="E270" s="24"/>
      <c r="F270" s="24"/>
      <c r="G270" s="24"/>
      <c r="H270" s="46"/>
      <c r="I270" s="46"/>
      <c r="J270" s="46"/>
      <c r="K270" s="25"/>
      <c r="L270" s="25"/>
      <c r="M270" s="24"/>
      <c r="Q270" s="20">
        <f t="shared" si="16"/>
        <v>0</v>
      </c>
      <c r="R270" s="20">
        <f t="shared" si="16"/>
        <v>0</v>
      </c>
      <c r="S270" s="20">
        <f t="shared" si="16"/>
        <v>0</v>
      </c>
    </row>
    <row r="271" spans="1:19" ht="15" customHeight="1" x14ac:dyDescent="0.2">
      <c r="A271" s="24"/>
      <c r="B271" s="46"/>
      <c r="C271" s="24"/>
      <c r="D271" s="24"/>
      <c r="E271" s="24"/>
      <c r="F271" s="24"/>
      <c r="G271" s="24"/>
      <c r="H271" s="46"/>
      <c r="I271" s="46"/>
      <c r="J271" s="46"/>
      <c r="K271" s="25"/>
      <c r="L271" s="25"/>
      <c r="M271" s="24"/>
      <c r="Q271" s="20">
        <f t="shared" si="16"/>
        <v>0</v>
      </c>
      <c r="R271" s="20">
        <f t="shared" si="16"/>
        <v>0</v>
      </c>
      <c r="S271" s="20">
        <f t="shared" si="16"/>
        <v>0</v>
      </c>
    </row>
    <row r="272" spans="1:19" ht="15" customHeight="1" x14ac:dyDescent="0.2">
      <c r="A272" s="24"/>
      <c r="B272" s="46"/>
      <c r="C272" s="24"/>
      <c r="D272" s="24"/>
      <c r="E272" s="24"/>
      <c r="F272" s="24"/>
      <c r="G272" s="24"/>
      <c r="H272" s="46"/>
      <c r="I272" s="46"/>
      <c r="J272" s="46"/>
      <c r="K272" s="25"/>
      <c r="L272" s="25"/>
      <c r="M272" s="24"/>
      <c r="Q272" s="20">
        <f t="shared" si="16"/>
        <v>0</v>
      </c>
      <c r="R272" s="20">
        <f t="shared" si="16"/>
        <v>0</v>
      </c>
      <c r="S272" s="20">
        <f t="shared" si="16"/>
        <v>0</v>
      </c>
    </row>
    <row r="273" spans="1:19" ht="15" customHeight="1" x14ac:dyDescent="0.2">
      <c r="A273" s="24"/>
      <c r="B273" s="46"/>
      <c r="C273" s="24"/>
      <c r="D273" s="24"/>
      <c r="E273" s="24"/>
      <c r="F273" s="24"/>
      <c r="G273" s="24"/>
      <c r="H273" s="46"/>
      <c r="I273" s="46"/>
      <c r="J273" s="46"/>
      <c r="K273" s="25"/>
      <c r="L273" s="25"/>
      <c r="M273" s="24"/>
      <c r="Q273" s="20">
        <f t="shared" si="16"/>
        <v>0</v>
      </c>
      <c r="R273" s="20">
        <f t="shared" si="16"/>
        <v>0</v>
      </c>
      <c r="S273" s="20">
        <f t="shared" si="16"/>
        <v>0</v>
      </c>
    </row>
    <row r="274" spans="1:19" ht="15" customHeight="1" x14ac:dyDescent="0.2">
      <c r="A274" s="24"/>
      <c r="B274" s="46"/>
      <c r="C274" s="24"/>
      <c r="D274" s="24"/>
      <c r="E274" s="24"/>
      <c r="F274" s="24"/>
      <c r="G274" s="24"/>
      <c r="H274" s="46"/>
      <c r="I274" s="46"/>
      <c r="J274" s="46"/>
      <c r="K274" s="25"/>
      <c r="L274" s="25"/>
      <c r="M274" s="24"/>
      <c r="Q274" s="20">
        <f t="shared" si="16"/>
        <v>0</v>
      </c>
      <c r="R274" s="20">
        <f t="shared" si="16"/>
        <v>0</v>
      </c>
      <c r="S274" s="20">
        <f t="shared" si="16"/>
        <v>0</v>
      </c>
    </row>
    <row r="275" spans="1:19" ht="15" customHeight="1" x14ac:dyDescent="0.2">
      <c r="A275" s="24"/>
      <c r="B275" s="46"/>
      <c r="C275" s="24"/>
      <c r="D275" s="24"/>
      <c r="E275" s="24"/>
      <c r="F275" s="24"/>
      <c r="G275" s="24"/>
      <c r="H275" s="46"/>
      <c r="I275" s="46"/>
      <c r="J275" s="46"/>
      <c r="K275" s="25"/>
      <c r="L275" s="25"/>
      <c r="M275" s="24"/>
      <c r="Q275" s="20">
        <f t="shared" si="16"/>
        <v>0</v>
      </c>
      <c r="R275" s="20">
        <f t="shared" si="16"/>
        <v>0</v>
      </c>
      <c r="S275" s="20">
        <f t="shared" si="16"/>
        <v>0</v>
      </c>
    </row>
    <row r="276" spans="1:19" ht="15" customHeight="1" x14ac:dyDescent="0.2">
      <c r="A276" s="24"/>
      <c r="B276" s="46"/>
      <c r="C276" s="24"/>
      <c r="D276" s="24"/>
      <c r="E276" s="24"/>
      <c r="F276" s="24"/>
      <c r="G276" s="24"/>
      <c r="H276" s="46"/>
      <c r="I276" s="46"/>
      <c r="J276" s="46"/>
      <c r="K276" s="25"/>
      <c r="L276" s="25"/>
      <c r="M276" s="24"/>
      <c r="Q276" s="20">
        <f t="shared" si="16"/>
        <v>0</v>
      </c>
      <c r="R276" s="20">
        <f t="shared" si="16"/>
        <v>0</v>
      </c>
      <c r="S276" s="20">
        <f t="shared" si="16"/>
        <v>0</v>
      </c>
    </row>
    <row r="277" spans="1:19" ht="15" customHeight="1" x14ac:dyDescent="0.2">
      <c r="A277" s="24"/>
      <c r="B277" s="46"/>
      <c r="C277" s="24"/>
      <c r="D277" s="24"/>
      <c r="E277" s="24"/>
      <c r="F277" s="24"/>
      <c r="G277" s="24"/>
      <c r="H277" s="46"/>
      <c r="I277" s="46"/>
      <c r="J277" s="46"/>
      <c r="K277" s="25"/>
      <c r="L277" s="25"/>
      <c r="M277" s="24"/>
      <c r="Q277" s="20">
        <f t="shared" si="16"/>
        <v>0</v>
      </c>
      <c r="R277" s="20">
        <f t="shared" si="16"/>
        <v>0</v>
      </c>
      <c r="S277" s="20">
        <f t="shared" si="16"/>
        <v>0</v>
      </c>
    </row>
    <row r="278" spans="1:19" ht="15" customHeight="1" x14ac:dyDescent="0.2">
      <c r="A278" s="24"/>
      <c r="B278" s="46"/>
      <c r="C278" s="24"/>
      <c r="D278" s="24"/>
      <c r="E278" s="24"/>
      <c r="F278" s="24"/>
      <c r="G278" s="24"/>
      <c r="H278" s="46"/>
      <c r="I278" s="46"/>
      <c r="J278" s="46"/>
      <c r="K278" s="25"/>
      <c r="L278" s="25"/>
      <c r="M278" s="24"/>
      <c r="Q278" s="20">
        <f t="shared" si="16"/>
        <v>0</v>
      </c>
      <c r="R278" s="20">
        <f t="shared" si="16"/>
        <v>0</v>
      </c>
      <c r="S278" s="20">
        <f t="shared" si="16"/>
        <v>0</v>
      </c>
    </row>
    <row r="279" spans="1:19" ht="15" customHeight="1" x14ac:dyDescent="0.2">
      <c r="A279" s="24"/>
      <c r="B279" s="46"/>
      <c r="C279" s="24"/>
      <c r="D279" s="24"/>
      <c r="E279" s="24"/>
      <c r="F279" s="24"/>
      <c r="G279" s="24"/>
      <c r="H279" s="46"/>
      <c r="I279" s="46"/>
      <c r="J279" s="46"/>
      <c r="K279" s="25"/>
      <c r="L279" s="25"/>
      <c r="M279" s="24"/>
      <c r="Q279" s="20">
        <f t="shared" si="16"/>
        <v>0</v>
      </c>
      <c r="R279" s="20">
        <f t="shared" si="16"/>
        <v>0</v>
      </c>
      <c r="S279" s="20">
        <f t="shared" si="16"/>
        <v>0</v>
      </c>
    </row>
    <row r="280" spans="1:19" ht="15" customHeight="1" x14ac:dyDescent="0.2">
      <c r="A280" s="24"/>
      <c r="B280" s="46"/>
      <c r="C280" s="24"/>
      <c r="D280" s="24"/>
      <c r="E280" s="24"/>
      <c r="F280" s="24"/>
      <c r="G280" s="24"/>
      <c r="H280" s="46"/>
      <c r="I280" s="46"/>
      <c r="J280" s="46"/>
      <c r="K280" s="25"/>
      <c r="L280" s="25"/>
      <c r="M280" s="24"/>
      <c r="Q280" s="20">
        <f t="shared" si="16"/>
        <v>0</v>
      </c>
      <c r="R280" s="20">
        <f t="shared" si="16"/>
        <v>0</v>
      </c>
      <c r="S280" s="20">
        <f t="shared" si="16"/>
        <v>0</v>
      </c>
    </row>
    <row r="281" spans="1:19" ht="15" customHeight="1" x14ac:dyDescent="0.2">
      <c r="A281" s="24"/>
      <c r="B281" s="46"/>
      <c r="C281" s="24"/>
      <c r="D281" s="24"/>
      <c r="E281" s="24"/>
      <c r="F281" s="24"/>
      <c r="G281" s="24"/>
      <c r="H281" s="46"/>
      <c r="I281" s="46"/>
      <c r="J281" s="46"/>
      <c r="K281" s="25"/>
      <c r="L281" s="25"/>
      <c r="M281" s="24"/>
      <c r="Q281" s="20">
        <f t="shared" si="16"/>
        <v>0</v>
      </c>
      <c r="R281" s="20">
        <f t="shared" si="16"/>
        <v>0</v>
      </c>
      <c r="S281" s="20">
        <f t="shared" si="16"/>
        <v>0</v>
      </c>
    </row>
    <row r="282" spans="1:19" ht="15" customHeight="1" x14ac:dyDescent="0.2">
      <c r="A282" s="24"/>
      <c r="B282" s="46"/>
      <c r="C282" s="24"/>
      <c r="D282" s="24"/>
      <c r="E282" s="24"/>
      <c r="F282" s="24"/>
      <c r="G282" s="24"/>
      <c r="H282" s="46"/>
      <c r="I282" s="46"/>
      <c r="J282" s="46"/>
      <c r="K282" s="25"/>
      <c r="L282" s="25"/>
      <c r="M282" s="24"/>
      <c r="Q282" s="20">
        <f t="shared" si="16"/>
        <v>0</v>
      </c>
      <c r="R282" s="20">
        <f t="shared" si="16"/>
        <v>0</v>
      </c>
      <c r="S282" s="20">
        <f t="shared" si="16"/>
        <v>0</v>
      </c>
    </row>
    <row r="283" spans="1:19" ht="15" customHeight="1" x14ac:dyDescent="0.2">
      <c r="A283" s="24"/>
      <c r="B283" s="46"/>
      <c r="C283" s="24"/>
      <c r="D283" s="24"/>
      <c r="E283" s="24"/>
      <c r="F283" s="24"/>
      <c r="G283" s="24"/>
      <c r="H283" s="46"/>
      <c r="I283" s="46"/>
      <c r="J283" s="46"/>
      <c r="K283" s="25"/>
      <c r="L283" s="25"/>
      <c r="M283" s="24"/>
      <c r="Q283" s="20">
        <f t="shared" si="16"/>
        <v>0</v>
      </c>
      <c r="R283" s="20">
        <f t="shared" si="16"/>
        <v>0</v>
      </c>
      <c r="S283" s="20">
        <f t="shared" si="16"/>
        <v>0</v>
      </c>
    </row>
    <row r="284" spans="1:19" ht="15" customHeight="1" x14ac:dyDescent="0.2">
      <c r="A284" s="24"/>
      <c r="B284" s="46"/>
      <c r="C284" s="24"/>
      <c r="D284" s="24"/>
      <c r="E284" s="24"/>
      <c r="F284" s="24"/>
      <c r="G284" s="24"/>
      <c r="H284" s="46"/>
      <c r="I284" s="46"/>
      <c r="J284" s="46"/>
      <c r="K284" s="25"/>
      <c r="L284" s="25"/>
      <c r="M284" s="24"/>
      <c r="Q284" s="20">
        <f t="shared" si="16"/>
        <v>0</v>
      </c>
      <c r="R284" s="20">
        <f t="shared" si="16"/>
        <v>0</v>
      </c>
      <c r="S284" s="20">
        <f t="shared" si="16"/>
        <v>0</v>
      </c>
    </row>
    <row r="285" spans="1:19" ht="15" customHeight="1" x14ac:dyDescent="0.2">
      <c r="A285" s="24"/>
      <c r="B285" s="46"/>
      <c r="C285" s="24"/>
      <c r="D285" s="24"/>
      <c r="E285" s="24"/>
      <c r="F285" s="24"/>
      <c r="G285" s="24"/>
      <c r="H285" s="46"/>
      <c r="I285" s="46"/>
      <c r="J285" s="46"/>
      <c r="K285" s="25"/>
      <c r="L285" s="25"/>
      <c r="M285" s="24"/>
      <c r="Q285" s="20">
        <f t="shared" si="16"/>
        <v>0</v>
      </c>
      <c r="R285" s="20">
        <f t="shared" si="16"/>
        <v>0</v>
      </c>
      <c r="S285" s="20">
        <f t="shared" si="16"/>
        <v>0</v>
      </c>
    </row>
    <row r="286" spans="1:19" ht="15" customHeight="1" x14ac:dyDescent="0.2">
      <c r="A286" s="24"/>
      <c r="B286" s="46"/>
      <c r="C286" s="24"/>
      <c r="D286" s="24"/>
      <c r="E286" s="24"/>
      <c r="F286" s="24"/>
      <c r="G286" s="24"/>
      <c r="H286" s="46"/>
      <c r="I286" s="46"/>
      <c r="J286" s="46"/>
      <c r="K286" s="25"/>
      <c r="L286" s="25"/>
      <c r="M286" s="24"/>
      <c r="Q286" s="20">
        <f t="shared" si="16"/>
        <v>0</v>
      </c>
      <c r="R286" s="20">
        <f t="shared" si="16"/>
        <v>0</v>
      </c>
      <c r="S286" s="20">
        <f t="shared" si="16"/>
        <v>0</v>
      </c>
    </row>
    <row r="287" spans="1:19" ht="15" customHeight="1" x14ac:dyDescent="0.2">
      <c r="A287" s="24"/>
      <c r="B287" s="46"/>
      <c r="C287" s="24"/>
      <c r="D287" s="24"/>
      <c r="E287" s="24"/>
      <c r="F287" s="24"/>
      <c r="G287" s="24"/>
      <c r="H287" s="46"/>
      <c r="I287" s="46"/>
      <c r="J287" s="46"/>
      <c r="K287" s="25"/>
      <c r="L287" s="25"/>
      <c r="M287" s="24"/>
      <c r="Q287" s="20">
        <f t="shared" si="16"/>
        <v>0</v>
      </c>
      <c r="R287" s="20">
        <f t="shared" si="16"/>
        <v>0</v>
      </c>
      <c r="S287" s="20">
        <f t="shared" si="16"/>
        <v>0</v>
      </c>
    </row>
  </sheetData>
  <sheetProtection formatColumns="0" formatRows="0"/>
  <mergeCells count="11">
    <mergeCell ref="Q2:S2"/>
    <mergeCell ref="A1:M1"/>
    <mergeCell ref="H2:J2"/>
    <mergeCell ref="C2:C3"/>
    <mergeCell ref="D2:E2"/>
    <mergeCell ref="F2:G2"/>
    <mergeCell ref="L2:L3"/>
    <mergeCell ref="M2:M3"/>
    <mergeCell ref="K2:K3"/>
    <mergeCell ref="A2:A3"/>
    <mergeCell ref="B2:B3"/>
  </mergeCells>
  <phoneticPr fontId="0" type="noConversion"/>
  <dataValidations count="2">
    <dataValidation type="list" allowBlank="1" showInputMessage="1" showErrorMessage="1" sqref="C4:C6 C9:C156">
      <formula1>ALI_AIE_CODE</formula1>
    </dataValidation>
    <dataValidation type="list" allowBlank="1" showInputMessage="1" showErrorMessage="1" sqref="B13:B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4" activePane="bottomLeft" state="frozen"/>
      <selection pane="bottomLeft" activeCell="A9" sqref="A9"/>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60" t="s">
        <v>77</v>
      </c>
      <c r="B1" s="161"/>
      <c r="C1" s="161"/>
      <c r="D1" s="161"/>
      <c r="E1" s="161"/>
      <c r="F1" s="161"/>
      <c r="G1" s="161"/>
      <c r="H1" s="161"/>
      <c r="I1" s="161"/>
      <c r="J1" s="161"/>
      <c r="K1" s="161"/>
      <c r="L1" s="161"/>
      <c r="M1" s="161"/>
      <c r="N1" s="162"/>
    </row>
    <row r="2" spans="1:30" s="23" customFormat="1" ht="25.5" customHeight="1" x14ac:dyDescent="0.2">
      <c r="A2" s="164" t="s">
        <v>55</v>
      </c>
      <c r="B2" s="164" t="s">
        <v>56</v>
      </c>
      <c r="C2" s="164" t="s">
        <v>57</v>
      </c>
      <c r="D2" s="164" t="s">
        <v>51</v>
      </c>
      <c r="E2" s="164" t="s">
        <v>6</v>
      </c>
      <c r="F2" s="164"/>
      <c r="G2" s="164" t="s">
        <v>7</v>
      </c>
      <c r="H2" s="164"/>
      <c r="I2" s="164" t="s">
        <v>37</v>
      </c>
      <c r="J2" s="164"/>
      <c r="K2" s="164"/>
      <c r="L2" s="164" t="s">
        <v>54</v>
      </c>
      <c r="M2" s="164" t="s">
        <v>58</v>
      </c>
      <c r="N2" s="164" t="s">
        <v>30</v>
      </c>
      <c r="O2" s="76"/>
      <c r="P2" s="76"/>
      <c r="Q2" s="76"/>
      <c r="W2" s="159" t="s">
        <v>35</v>
      </c>
      <c r="X2" s="159"/>
      <c r="Y2" s="159"/>
    </row>
    <row r="3" spans="1:30" s="23" customFormat="1" ht="18.75" customHeight="1" x14ac:dyDescent="0.2">
      <c r="A3" s="164"/>
      <c r="B3" s="164"/>
      <c r="C3" s="164"/>
      <c r="D3" s="164"/>
      <c r="E3" s="78" t="s">
        <v>29</v>
      </c>
      <c r="F3" s="78" t="s">
        <v>26</v>
      </c>
      <c r="G3" s="78" t="s">
        <v>29</v>
      </c>
      <c r="H3" s="78" t="s">
        <v>26</v>
      </c>
      <c r="I3" s="78" t="s">
        <v>42</v>
      </c>
      <c r="J3" s="78" t="s">
        <v>43</v>
      </c>
      <c r="K3" s="78" t="s">
        <v>45</v>
      </c>
      <c r="L3" s="164"/>
      <c r="M3" s="164"/>
      <c r="N3" s="164"/>
      <c r="O3" s="76" t="s">
        <v>31</v>
      </c>
      <c r="P3" s="76" t="s">
        <v>32</v>
      </c>
      <c r="Q3" s="76" t="s">
        <v>33</v>
      </c>
      <c r="W3" s="26" t="s">
        <v>31</v>
      </c>
      <c r="X3" s="26" t="s">
        <v>34</v>
      </c>
      <c r="Y3" s="26" t="s">
        <v>33</v>
      </c>
      <c r="AA3" s="17"/>
      <c r="AB3" s="26" t="s">
        <v>31</v>
      </c>
      <c r="AC3" s="26" t="s">
        <v>34</v>
      </c>
      <c r="AD3" s="26" t="s">
        <v>33</v>
      </c>
    </row>
    <row r="4" spans="1:30" ht="15" customHeight="1" x14ac:dyDescent="0.2">
      <c r="A4" s="90" t="s">
        <v>153</v>
      </c>
      <c r="B4" s="88" t="s">
        <v>112</v>
      </c>
      <c r="C4" s="112" t="s">
        <v>3</v>
      </c>
      <c r="D4" s="106" t="s">
        <v>41</v>
      </c>
      <c r="E4" s="107">
        <v>1</v>
      </c>
      <c r="F4" s="72" t="s">
        <v>114</v>
      </c>
      <c r="G4" s="107">
        <v>7</v>
      </c>
      <c r="H4" s="89" t="s">
        <v>113</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4</v>
      </c>
      <c r="M4" s="22">
        <f>IF(C4="I",L4*Resumo!$C$21, IF(C4="A",L4*Resumo!$C$22, IF(C4="E",L4*Resumo!$C$23,"")))</f>
        <v>4</v>
      </c>
      <c r="N4" s="72"/>
      <c r="O4" s="77">
        <f t="shared" ref="O4:Q6" si="0">IF(I4="X",1,0)</f>
        <v>1</v>
      </c>
      <c r="P4" s="77">
        <f t="shared" si="0"/>
        <v>0</v>
      </c>
      <c r="Q4" s="77">
        <f t="shared" si="0"/>
        <v>0</v>
      </c>
      <c r="S4">
        <f>IF(C4="I",L4,IF(C4="A",L4/2,IF(C4="E",L4/4,"")))</f>
        <v>4</v>
      </c>
      <c r="W4" s="20">
        <f t="shared" ref="W4:W33" si="1">IF(I4="X",1,0)</f>
        <v>1</v>
      </c>
      <c r="X4" s="20">
        <f t="shared" ref="X4:X33" si="2">IF(J4="X",1,0)</f>
        <v>0</v>
      </c>
      <c r="Y4" s="20">
        <f t="shared" ref="Y4:Y33" si="3">IF(K4="X",1,0)</f>
        <v>0</v>
      </c>
      <c r="AA4" t="s">
        <v>39</v>
      </c>
      <c r="AB4" s="29">
        <f>SUMIF($D$4:$D$930,"EE",W$4:W$930)</f>
        <v>5</v>
      </c>
      <c r="AC4" s="29">
        <f>SUMIF($D$4:$D$930,"EE",X$4:X$930)</f>
        <v>0</v>
      </c>
      <c r="AD4" s="29">
        <f>SUMIF($D$4:$D$930,"EE",Y$4:Y$930)</f>
        <v>0</v>
      </c>
    </row>
    <row r="5" spans="1:30" ht="15" customHeight="1" x14ac:dyDescent="0.2">
      <c r="A5" s="116" t="s">
        <v>154</v>
      </c>
      <c r="B5" s="88" t="s">
        <v>119</v>
      </c>
      <c r="C5" s="111" t="s">
        <v>3</v>
      </c>
      <c r="D5" s="109" t="s">
        <v>41</v>
      </c>
      <c r="E5" s="107">
        <v>1</v>
      </c>
      <c r="F5" s="72" t="s">
        <v>120</v>
      </c>
      <c r="G5" s="14">
        <v>2</v>
      </c>
      <c r="H5" s="89" t="s">
        <v>121</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4</v>
      </c>
      <c r="M5" s="22">
        <f>IF(C5="I",L5*Resumo!$C$21, IF(C5="A",L5*Resumo!$C$22, IF(C5="E",L5*Resumo!$C$23,"")))</f>
        <v>4</v>
      </c>
      <c r="N5" s="72"/>
      <c r="O5" s="77">
        <f>IF(I5="X",1,0)</f>
        <v>1</v>
      </c>
      <c r="P5" s="77">
        <f>IF(J5="X",1,0)</f>
        <v>0</v>
      </c>
      <c r="Q5" s="77">
        <f>IF(K5="X",1,0)</f>
        <v>0</v>
      </c>
      <c r="S5">
        <f>IF(C5="I",L5,IF(C5="A",L5/2,IF(C5="E",L5/4,"")))</f>
        <v>4</v>
      </c>
      <c r="W5" s="20">
        <f t="shared" si="1"/>
        <v>1</v>
      </c>
      <c r="X5" s="20">
        <f t="shared" si="2"/>
        <v>0</v>
      </c>
      <c r="Y5" s="20">
        <f t="shared" si="3"/>
        <v>0</v>
      </c>
      <c r="AA5" t="s">
        <v>41</v>
      </c>
      <c r="AB5" s="29">
        <f>SUMIF($D$4:$D$930,"SE",W$4:W$930)</f>
        <v>6</v>
      </c>
      <c r="AC5" s="29">
        <f>SUMIF($D$4:$D$930,"SE",X$4:X$930)</f>
        <v>0</v>
      </c>
      <c r="AD5" s="29">
        <f>SUMIF($D$4:$D$930,"SE",Y$4:Y$930)</f>
        <v>0</v>
      </c>
    </row>
    <row r="6" spans="1:30" ht="15" customHeight="1" x14ac:dyDescent="0.2">
      <c r="A6" s="92" t="s">
        <v>155</v>
      </c>
      <c r="B6" s="90" t="s">
        <v>123</v>
      </c>
      <c r="C6" s="109" t="s">
        <v>3</v>
      </c>
      <c r="D6" s="109" t="s">
        <v>41</v>
      </c>
      <c r="E6" s="107">
        <v>2</v>
      </c>
      <c r="F6" s="72" t="s">
        <v>124</v>
      </c>
      <c r="G6" s="33">
        <v>4</v>
      </c>
      <c r="H6" s="89" t="s">
        <v>125</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4</v>
      </c>
      <c r="M6" s="22">
        <f>IF(C6="I",L6*Resumo!$C$21, IF(C6="A",L6*Resumo!$C$22, IF(C6="E",L6*Resumo!$C$23,"")))</f>
        <v>4</v>
      </c>
      <c r="N6" s="15"/>
      <c r="O6" s="77">
        <f t="shared" si="0"/>
        <v>1</v>
      </c>
      <c r="P6" s="77">
        <f t="shared" si="0"/>
        <v>0</v>
      </c>
      <c r="Q6" s="77">
        <f t="shared" si="0"/>
        <v>0</v>
      </c>
      <c r="S6">
        <f>IF(C6="I",L6,IF(C6="A",L6/2,IF(C6="E",L6/4,"")))</f>
        <v>4</v>
      </c>
      <c r="W6" s="20">
        <f t="shared" si="1"/>
        <v>1</v>
      </c>
      <c r="X6" s="20">
        <f t="shared" si="2"/>
        <v>0</v>
      </c>
      <c r="Y6" s="20">
        <f t="shared" si="3"/>
        <v>0</v>
      </c>
      <c r="AA6" t="s">
        <v>40</v>
      </c>
      <c r="AB6" s="29">
        <f>SUMIF($D$4:$D$930,"CE",W$4:W$930)</f>
        <v>1</v>
      </c>
      <c r="AC6" s="29">
        <f>SUMIF($D$4:$D$930,"CE",X$4:X$930)</f>
        <v>0</v>
      </c>
      <c r="AD6" s="29">
        <f>SUMIF($D$4:$D$930,"CE",Y$4:Y$930)</f>
        <v>0</v>
      </c>
    </row>
    <row r="7" spans="1:30" ht="15" customHeight="1" x14ac:dyDescent="0.2">
      <c r="A7" s="92" t="s">
        <v>155</v>
      </c>
      <c r="B7" s="90" t="s">
        <v>129</v>
      </c>
      <c r="C7" s="109" t="s">
        <v>3</v>
      </c>
      <c r="D7" s="109" t="s">
        <v>41</v>
      </c>
      <c r="E7" s="107">
        <v>2</v>
      </c>
      <c r="F7" s="72" t="s">
        <v>124</v>
      </c>
      <c r="G7" s="33">
        <v>4</v>
      </c>
      <c r="H7" s="33" t="s">
        <v>128</v>
      </c>
      <c r="I7" s="21" t="str">
        <f t="shared" si="4"/>
        <v>X</v>
      </c>
      <c r="J7" s="21" t="str">
        <f t="shared" si="5"/>
        <v/>
      </c>
      <c r="K7" s="21" t="str">
        <f t="shared" si="6"/>
        <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4</v>
      </c>
      <c r="M7" s="22">
        <f>IF(C7="I",L7*Resumo!$C$21, IF(C7="A",L7*Resumo!$C$22, IF(C7="E",L7*Resumo!$C$23,"")))</f>
        <v>4</v>
      </c>
      <c r="N7" s="15"/>
      <c r="O7" s="77"/>
      <c r="P7" s="77"/>
      <c r="Q7" s="77"/>
      <c r="W7" s="20">
        <f t="shared" si="1"/>
        <v>1</v>
      </c>
      <c r="X7" s="20">
        <f t="shared" si="2"/>
        <v>0</v>
      </c>
      <c r="Y7" s="20">
        <f t="shared" si="3"/>
        <v>0</v>
      </c>
    </row>
    <row r="8" spans="1:30" ht="15" customHeight="1" x14ac:dyDescent="0.2">
      <c r="A8" s="92" t="s">
        <v>155</v>
      </c>
      <c r="B8" s="83" t="s">
        <v>130</v>
      </c>
      <c r="C8" s="109" t="s">
        <v>3</v>
      </c>
      <c r="D8" s="109" t="s">
        <v>41</v>
      </c>
      <c r="E8" s="107">
        <v>1</v>
      </c>
      <c r="F8" s="72" t="s">
        <v>127</v>
      </c>
      <c r="G8" s="33">
        <v>5</v>
      </c>
      <c r="H8" s="72" t="s">
        <v>131</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4</v>
      </c>
      <c r="M8" s="22">
        <f>IF(C8="I",L8*Resumo!$C$21, IF(C8="A",L8*Resumo!$C$22, IF(C8="E",L8*Resumo!$C$23,"")))</f>
        <v>4</v>
      </c>
      <c r="N8" s="15"/>
      <c r="O8" s="77"/>
      <c r="P8" s="77"/>
      <c r="Q8" s="77"/>
      <c r="W8" s="20">
        <f t="shared" si="1"/>
        <v>1</v>
      </c>
      <c r="X8" s="20">
        <f t="shared" si="2"/>
        <v>0</v>
      </c>
      <c r="Y8" s="20">
        <f t="shared" si="3"/>
        <v>0</v>
      </c>
    </row>
    <row r="9" spans="1:30" ht="15" customHeight="1" x14ac:dyDescent="0.2">
      <c r="A9" s="71" t="s">
        <v>163</v>
      </c>
      <c r="B9" s="83" t="s">
        <v>135</v>
      </c>
      <c r="C9" s="112" t="s">
        <v>3</v>
      </c>
      <c r="D9" s="109" t="s">
        <v>41</v>
      </c>
      <c r="E9" s="85">
        <v>2</v>
      </c>
      <c r="F9" s="72" t="s">
        <v>137</v>
      </c>
      <c r="G9" s="33">
        <v>4</v>
      </c>
      <c r="H9" s="72" t="s">
        <v>133</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4</v>
      </c>
      <c r="M9" s="22">
        <f>IF(C9="I",L9*Resumo!$C$21, IF(C9="A",L9*Resumo!$C$22, IF(C9="E",L9*Resumo!$C$23,"")))</f>
        <v>4</v>
      </c>
      <c r="N9" s="72" t="s">
        <v>136</v>
      </c>
      <c r="O9" s="77"/>
      <c r="P9" s="77"/>
      <c r="Q9" s="77"/>
      <c r="W9" s="20">
        <f t="shared" si="1"/>
        <v>1</v>
      </c>
      <c r="X9" s="20">
        <f t="shared" si="2"/>
        <v>0</v>
      </c>
      <c r="Y9" s="20">
        <f t="shared" si="3"/>
        <v>0</v>
      </c>
    </row>
    <row r="10" spans="1:30" ht="15" customHeight="1" x14ac:dyDescent="0.2">
      <c r="A10" s="71" t="s">
        <v>156</v>
      </c>
      <c r="B10" s="82" t="s">
        <v>134</v>
      </c>
      <c r="C10" s="109" t="s">
        <v>3</v>
      </c>
      <c r="D10" s="109" t="s">
        <v>40</v>
      </c>
      <c r="E10" s="107">
        <v>1</v>
      </c>
      <c r="F10" s="72" t="s">
        <v>127</v>
      </c>
      <c r="G10" s="14">
        <v>4</v>
      </c>
      <c r="H10" s="72" t="s">
        <v>133</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158</v>
      </c>
      <c r="B11" s="82" t="s">
        <v>138</v>
      </c>
      <c r="C11" s="109" t="s">
        <v>3</v>
      </c>
      <c r="D11" s="109" t="s">
        <v>39</v>
      </c>
      <c r="E11" s="85">
        <v>1</v>
      </c>
      <c r="F11" s="72" t="s">
        <v>140</v>
      </c>
      <c r="G11" s="14">
        <v>3</v>
      </c>
      <c r="H11" s="72" t="s">
        <v>141</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158</v>
      </c>
      <c r="B12" s="82" t="s">
        <v>139</v>
      </c>
      <c r="C12" s="109" t="s">
        <v>3</v>
      </c>
      <c r="D12" s="109" t="s">
        <v>39</v>
      </c>
      <c r="E12" s="85">
        <v>1</v>
      </c>
      <c r="F12" s="72" t="s">
        <v>140</v>
      </c>
      <c r="G12" s="14">
        <v>3</v>
      </c>
      <c r="H12" s="72" t="s">
        <v>141</v>
      </c>
      <c r="I12" s="21" t="str">
        <f t="shared" si="4"/>
        <v>X</v>
      </c>
      <c r="J12" s="21" t="str">
        <f t="shared" si="5"/>
        <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22">
        <f>IF(C12="I",L12*Resumo!$C$21, IF(C12="A",L12*Resumo!$C$22, IF(C12="E",L12*Resumo!$C$23,"")))</f>
        <v>3</v>
      </c>
      <c r="N12" s="15"/>
      <c r="O12" s="77"/>
      <c r="P12" s="77"/>
      <c r="Q12" s="77"/>
      <c r="W12" s="20">
        <f t="shared" si="1"/>
        <v>1</v>
      </c>
      <c r="X12" s="20">
        <f t="shared" si="2"/>
        <v>0</v>
      </c>
      <c r="Y12" s="20">
        <f t="shared" si="3"/>
        <v>0</v>
      </c>
    </row>
    <row r="13" spans="1:30" ht="15" customHeight="1" x14ac:dyDescent="0.2">
      <c r="A13" s="71" t="s">
        <v>159</v>
      </c>
      <c r="B13" s="90" t="s">
        <v>144</v>
      </c>
      <c r="C13" s="112" t="s">
        <v>3</v>
      </c>
      <c r="D13" s="109" t="s">
        <v>39</v>
      </c>
      <c r="E13" s="85">
        <v>1</v>
      </c>
      <c r="F13" s="72" t="s">
        <v>142</v>
      </c>
      <c r="G13" s="33">
        <v>3</v>
      </c>
      <c r="H13" s="72" t="s">
        <v>145</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146</v>
      </c>
      <c r="B14" s="83" t="s">
        <v>148</v>
      </c>
      <c r="C14" s="112" t="s">
        <v>3</v>
      </c>
      <c r="D14" s="109" t="s">
        <v>39</v>
      </c>
      <c r="E14" s="85">
        <v>1</v>
      </c>
      <c r="F14" s="72" t="s">
        <v>142</v>
      </c>
      <c r="G14" s="33">
        <v>4</v>
      </c>
      <c r="H14" s="72" t="s">
        <v>147</v>
      </c>
      <c r="I14" s="21" t="str">
        <f t="shared" si="4"/>
        <v>X</v>
      </c>
      <c r="J14" s="21" t="str">
        <f t="shared" si="5"/>
        <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3</v>
      </c>
      <c r="M14" s="22">
        <f>IF(C14="I",L14*Resumo!$C$21, IF(C14="A",L14*Resumo!$C$22, IF(C14="E",L14*Resumo!$C$23,"")))</f>
        <v>3</v>
      </c>
      <c r="N14" s="15"/>
      <c r="O14" s="77"/>
      <c r="P14" s="77"/>
      <c r="Q14" s="77"/>
      <c r="W14" s="20">
        <f t="shared" si="1"/>
        <v>1</v>
      </c>
      <c r="X14" s="20">
        <f t="shared" si="2"/>
        <v>0</v>
      </c>
      <c r="Y14" s="20">
        <f t="shared" si="3"/>
        <v>0</v>
      </c>
    </row>
    <row r="15" spans="1:30" ht="15" customHeight="1" x14ac:dyDescent="0.2">
      <c r="A15" s="95" t="s">
        <v>161</v>
      </c>
      <c r="B15" s="83" t="s">
        <v>151</v>
      </c>
      <c r="C15" s="112" t="s">
        <v>3</v>
      </c>
      <c r="D15" s="109" t="s">
        <v>39</v>
      </c>
      <c r="E15" s="85">
        <v>1</v>
      </c>
      <c r="F15" s="72" t="s">
        <v>152</v>
      </c>
      <c r="G15" s="1">
        <v>7</v>
      </c>
      <c r="H15" s="68" t="s">
        <v>150</v>
      </c>
      <c r="I15" s="21" t="str">
        <f t="shared" si="4"/>
        <v>X</v>
      </c>
      <c r="J15" s="21" t="str">
        <f t="shared" si="5"/>
        <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3</v>
      </c>
      <c r="M15" s="22">
        <f>IF(C15="I",L15*Resumo!$C$21, IF(C15="A",L15*Resumo!$C$22, IF(C15="E",L15*Resumo!$C$23,"")))</f>
        <v>3</v>
      </c>
      <c r="N15" s="15"/>
      <c r="O15" s="77"/>
      <c r="P15" s="77"/>
      <c r="Q15" s="77"/>
      <c r="W15" s="20">
        <f t="shared" si="1"/>
        <v>1</v>
      </c>
      <c r="X15" s="20">
        <f t="shared" si="2"/>
        <v>0</v>
      </c>
      <c r="Y15" s="20">
        <f t="shared" si="3"/>
        <v>0</v>
      </c>
    </row>
    <row r="16" spans="1:30" ht="15" customHeight="1" x14ac:dyDescent="0.2">
      <c r="A16" s="71"/>
      <c r="B16" s="83"/>
      <c r="C16" s="109"/>
      <c r="D16" s="109"/>
      <c r="E16" s="14"/>
      <c r="F16" s="72"/>
      <c r="G16" s="14"/>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15"/>
      <c r="O16" s="77"/>
      <c r="P16" s="77"/>
      <c r="Q16" s="77"/>
      <c r="W16" s="20">
        <f t="shared" si="1"/>
        <v>0</v>
      </c>
      <c r="X16" s="20">
        <f t="shared" si="2"/>
        <v>0</v>
      </c>
      <c r="Y16" s="20">
        <f t="shared" si="3"/>
        <v>0</v>
      </c>
    </row>
    <row r="17" spans="1:25" ht="15" customHeight="1" x14ac:dyDescent="0.2">
      <c r="A17" s="71"/>
      <c r="B17" s="83"/>
      <c r="C17" s="109"/>
      <c r="D17" s="109"/>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15"/>
      <c r="O17" s="77"/>
      <c r="P17" s="77"/>
      <c r="Q17" s="77"/>
      <c r="W17" s="20"/>
      <c r="X17" s="20"/>
      <c r="Y17" s="20"/>
    </row>
    <row r="18" spans="1:25" ht="15" customHeight="1" x14ac:dyDescent="0.2">
      <c r="A18" s="71"/>
      <c r="B18" s="83"/>
      <c r="C18" s="109"/>
      <c r="D18" s="109"/>
      <c r="E18" s="14"/>
      <c r="F18" s="72"/>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
      <c r="A19" s="71"/>
      <c r="B19" s="83"/>
      <c r="C19" s="109"/>
      <c r="D19" s="109"/>
      <c r="E19" s="14"/>
      <c r="F19" s="72"/>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71"/>
      <c r="B20" s="83"/>
      <c r="C20" s="109"/>
      <c r="D20" s="109"/>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71"/>
      <c r="B21" s="82"/>
      <c r="C21" s="109"/>
      <c r="D21" s="109"/>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71"/>
      <c r="B22" s="82"/>
      <c r="C22" s="109"/>
      <c r="D22" s="109"/>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71"/>
      <c r="B23" s="82"/>
      <c r="C23" s="109"/>
      <c r="D23" s="109"/>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71"/>
      <c r="B24" s="82"/>
      <c r="C24" s="109"/>
      <c r="D24" s="109"/>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72"/>
      <c r="O24" s="77"/>
      <c r="P24" s="77"/>
      <c r="Q24" s="77"/>
      <c r="W24" s="20"/>
      <c r="X24" s="20"/>
      <c r="Y24" s="20"/>
    </row>
    <row r="25" spans="1:25" ht="15" customHeight="1" x14ac:dyDescent="0.2">
      <c r="A25" s="71"/>
      <c r="B25" s="82"/>
      <c r="C25" s="109"/>
      <c r="D25" s="109"/>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c r="X25" s="20"/>
      <c r="Y25" s="20"/>
    </row>
    <row r="26" spans="1:25" ht="15" customHeight="1" x14ac:dyDescent="0.2">
      <c r="A26" s="71"/>
      <c r="B26" s="82"/>
      <c r="C26" s="109"/>
      <c r="D26" s="109"/>
      <c r="E26" s="14"/>
      <c r="F26" s="72"/>
      <c r="G26" s="7"/>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c r="X26" s="20"/>
      <c r="Y26" s="20"/>
    </row>
    <row r="27" spans="1:25" ht="15" customHeight="1" x14ac:dyDescent="0.2">
      <c r="A27" s="71"/>
      <c r="B27" s="82"/>
      <c r="C27" s="109"/>
      <c r="D27" s="109"/>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5"/>
      <c r="O27" s="77"/>
      <c r="P27" s="77"/>
      <c r="Q27" s="77"/>
      <c r="W27" s="20">
        <f t="shared" si="1"/>
        <v>0</v>
      </c>
      <c r="X27" s="20">
        <f t="shared" si="2"/>
        <v>0</v>
      </c>
      <c r="Y27" s="20">
        <f t="shared" si="3"/>
        <v>0</v>
      </c>
    </row>
    <row r="28" spans="1:25" ht="15" customHeight="1" x14ac:dyDescent="0.2">
      <c r="A28" s="71"/>
      <c r="B28" s="82"/>
      <c r="C28" s="109"/>
      <c r="D28" s="109"/>
      <c r="E28" s="14"/>
      <c r="F28" s="72"/>
      <c r="G28" s="14"/>
      <c r="H28" s="72"/>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71"/>
      <c r="B29" s="82"/>
      <c r="C29" s="109"/>
      <c r="D29" s="109"/>
      <c r="E29" s="14"/>
      <c r="F29" s="72"/>
      <c r="G29" s="14"/>
      <c r="H29" s="72"/>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si="1"/>
        <v>0</v>
      </c>
      <c r="X29" s="20">
        <f t="shared" si="2"/>
        <v>0</v>
      </c>
      <c r="Y29" s="20">
        <f t="shared" si="3"/>
        <v>0</v>
      </c>
    </row>
    <row r="30" spans="1:25" ht="15" customHeight="1" x14ac:dyDescent="0.2">
      <c r="A30" s="71"/>
      <c r="B30" s="82"/>
      <c r="C30" s="109"/>
      <c r="D30" s="109"/>
      <c r="E30" s="14"/>
      <c r="F30" s="72"/>
      <c r="G30" s="14"/>
      <c r="H30" s="72"/>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
        <v>0</v>
      </c>
      <c r="X30" s="20">
        <f t="shared" si="2"/>
        <v>0</v>
      </c>
      <c r="Y30" s="20">
        <f t="shared" si="3"/>
        <v>0</v>
      </c>
    </row>
    <row r="31" spans="1:25" ht="15" customHeight="1" x14ac:dyDescent="0.2">
      <c r="A31" s="71"/>
      <c r="B31" s="82"/>
      <c r="C31" s="109"/>
      <c r="D31" s="109"/>
      <c r="E31" s="14"/>
      <c r="F31" s="72"/>
      <c r="G31" s="14"/>
      <c r="H31" s="72"/>
      <c r="I31" s="21" t="str">
        <f t="shared" si="4"/>
        <v/>
      </c>
      <c r="J31" s="21" t="str">
        <f t="shared" si="5"/>
        <v/>
      </c>
      <c r="K31" s="21" t="str">
        <f t="shared" si="6"/>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
        <v>0</v>
      </c>
      <c r="X31" s="20">
        <f t="shared" si="2"/>
        <v>0</v>
      </c>
      <c r="Y31" s="20">
        <f t="shared" si="3"/>
        <v>0</v>
      </c>
    </row>
    <row r="32" spans="1:25" ht="15" customHeight="1" x14ac:dyDescent="0.2">
      <c r="A32" s="71"/>
      <c r="B32" s="82"/>
      <c r="C32" s="109"/>
      <c r="D32" s="109"/>
      <c r="E32" s="14"/>
      <c r="F32" s="72"/>
      <c r="G32" s="14"/>
      <c r="H32" s="72"/>
      <c r="I32" s="21" t="str">
        <f t="shared" si="4"/>
        <v/>
      </c>
      <c r="J32" s="21" t="str">
        <f t="shared" si="5"/>
        <v/>
      </c>
      <c r="K32" s="21" t="str">
        <f t="shared" si="6"/>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
        <v>0</v>
      </c>
      <c r="X32" s="20">
        <f t="shared" si="2"/>
        <v>0</v>
      </c>
      <c r="Y32" s="20">
        <f t="shared" si="3"/>
        <v>0</v>
      </c>
    </row>
    <row r="33" spans="1:25" ht="15" customHeight="1" x14ac:dyDescent="0.2">
      <c r="A33" s="71"/>
      <c r="B33" s="82"/>
      <c r="C33" s="109"/>
      <c r="D33" s="109"/>
      <c r="E33" s="14"/>
      <c r="F33" s="72"/>
      <c r="G33" s="14"/>
      <c r="H33" s="72"/>
      <c r="I33" s="21" t="str">
        <f t="shared" ref="I33:I90" si="7">IF(D33=EE,IF(OR(AND(E33&gt;-1,E33&lt;2,G33&gt;0,G33&lt;16),AND(E33&gt;1,E33&lt;3,G33&gt;0,G33&lt;5)),"X",""),IF(OR(AND(E33&gt;-1,E33&lt;2,G33&gt;0,G33&lt;20),AND(E33&gt;1,E33&lt;4,G33&gt;0,G33&lt;6)),"X",""))</f>
        <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
        <v>0</v>
      </c>
      <c r="X33" s="20">
        <f t="shared" si="2"/>
        <v>0</v>
      </c>
      <c r="Y33" s="20">
        <f t="shared" si="3"/>
        <v>0</v>
      </c>
    </row>
    <row r="34" spans="1:25" ht="15" customHeight="1" x14ac:dyDescent="0.2">
      <c r="A34" s="71"/>
      <c r="B34" s="82"/>
      <c r="C34" s="109"/>
      <c r="D34" s="109"/>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ref="W34:Y88" si="10">IF(I34="X",1,0)</f>
        <v>0</v>
      </c>
      <c r="X34" s="20">
        <f t="shared" si="10"/>
        <v>0</v>
      </c>
      <c r="Y34" s="20">
        <f t="shared" si="10"/>
        <v>0</v>
      </c>
    </row>
    <row r="35" spans="1:25" ht="15" customHeight="1" x14ac:dyDescent="0.2">
      <c r="A35" s="71"/>
      <c r="B35" s="82"/>
      <c r="C35" s="109"/>
      <c r="D35" s="109"/>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9"/>
      <c r="D36" s="109"/>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9"/>
      <c r="D37" s="109"/>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72"/>
      <c r="O37" s="77"/>
      <c r="P37" s="77"/>
      <c r="Q37" s="77"/>
      <c r="W37" s="20">
        <f t="shared" si="10"/>
        <v>0</v>
      </c>
      <c r="X37" s="20">
        <f t="shared" si="10"/>
        <v>0</v>
      </c>
      <c r="Y37" s="20">
        <f t="shared" si="10"/>
        <v>0</v>
      </c>
    </row>
    <row r="38" spans="1:25" ht="15" customHeight="1" x14ac:dyDescent="0.2">
      <c r="A38" s="71"/>
      <c r="B38" s="82"/>
      <c r="C38" s="109"/>
      <c r="D38" s="109"/>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9"/>
      <c r="D39" s="109"/>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2"/>
      <c r="C40" s="109"/>
      <c r="D40" s="109"/>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72"/>
      <c r="O40" s="77"/>
      <c r="P40" s="77"/>
      <c r="Q40" s="77"/>
      <c r="W40" s="20">
        <f t="shared" si="10"/>
        <v>0</v>
      </c>
      <c r="X40" s="20">
        <f t="shared" si="10"/>
        <v>0</v>
      </c>
      <c r="Y40" s="20">
        <f t="shared" si="10"/>
        <v>0</v>
      </c>
    </row>
    <row r="41" spans="1:25" ht="15" customHeight="1" x14ac:dyDescent="0.2">
      <c r="A41" s="71"/>
      <c r="B41" s="82"/>
      <c r="C41" s="109"/>
      <c r="D41" s="109"/>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15"/>
      <c r="O41" s="77"/>
      <c r="P41" s="77"/>
      <c r="Q41" s="77"/>
      <c r="W41" s="20">
        <f t="shared" si="10"/>
        <v>0</v>
      </c>
      <c r="X41" s="20">
        <f t="shared" si="10"/>
        <v>0</v>
      </c>
      <c r="Y41" s="20">
        <f t="shared" si="10"/>
        <v>0</v>
      </c>
    </row>
    <row r="42" spans="1:25" ht="15" customHeight="1" x14ac:dyDescent="0.2">
      <c r="A42" s="71"/>
      <c r="B42" s="83"/>
      <c r="C42" s="109"/>
      <c r="D42" s="109"/>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33"/>
      <c r="B43" s="86"/>
      <c r="C43" s="109"/>
      <c r="D43" s="109"/>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72"/>
      <c r="O43" s="77"/>
      <c r="P43" s="77"/>
      <c r="Q43" s="77"/>
      <c r="W43" s="20">
        <f t="shared" si="10"/>
        <v>0</v>
      </c>
      <c r="X43" s="20">
        <f t="shared" si="10"/>
        <v>0</v>
      </c>
      <c r="Y43" s="20">
        <f t="shared" si="10"/>
        <v>0</v>
      </c>
    </row>
    <row r="44" spans="1:25" ht="15" customHeight="1" x14ac:dyDescent="0.2">
      <c r="A44" s="71"/>
      <c r="B44" s="86"/>
      <c r="C44" s="109"/>
      <c r="D44" s="109"/>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15"/>
      <c r="O44" s="77"/>
      <c r="P44" s="77"/>
      <c r="Q44" s="77"/>
      <c r="W44" s="20">
        <f t="shared" si="10"/>
        <v>0</v>
      </c>
      <c r="X44" s="20">
        <f t="shared" si="10"/>
        <v>0</v>
      </c>
      <c r="Y44" s="20">
        <f t="shared" si="10"/>
        <v>0</v>
      </c>
    </row>
    <row r="45" spans="1:25" ht="15" customHeight="1" x14ac:dyDescent="0.2">
      <c r="A45" s="71"/>
      <c r="B45" s="86"/>
      <c r="C45" s="109"/>
      <c r="D45" s="109"/>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9"/>
      <c r="D46" s="109"/>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9"/>
      <c r="D47" s="109"/>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9"/>
      <c r="D48" s="109"/>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9"/>
      <c r="D49" s="109"/>
      <c r="E49" s="14"/>
      <c r="F49" s="72"/>
      <c r="G49" s="14"/>
      <c r="H49" s="72"/>
      <c r="I49" s="21" t="str">
        <f t="shared" si="7"/>
        <v/>
      </c>
      <c r="J49" s="21" t="str">
        <f t="shared" si="8"/>
        <v/>
      </c>
      <c r="K49" s="21" t="str">
        <f t="shared" si="9"/>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9"/>
      <c r="D50" s="109"/>
      <c r="E50" s="14"/>
      <c r="F50" s="72"/>
      <c r="G50" s="14"/>
      <c r="H50" s="72"/>
      <c r="I50" s="21" t="str">
        <f t="shared" si="7"/>
        <v/>
      </c>
      <c r="J50" s="21" t="str">
        <f t="shared" si="8"/>
        <v/>
      </c>
      <c r="K50" s="21" t="str">
        <f t="shared" si="9"/>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9"/>
      <c r="D51" s="109"/>
      <c r="E51" s="14"/>
      <c r="F51" s="72"/>
      <c r="G51" s="14"/>
      <c r="H51" s="72"/>
      <c r="I51" s="21" t="str">
        <f t="shared" si="7"/>
        <v/>
      </c>
      <c r="J51" s="21" t="str">
        <f t="shared" si="8"/>
        <v/>
      </c>
      <c r="K51" s="21" t="str">
        <f t="shared" ref="K51:K87" si="11">IF(D51=EE,IF(OR(AND(E51&gt;1,E51&lt;3,G51&gt;15),AND(E51&gt;2,G51&gt;4)),"X",""),IF(OR(AND(E51&gt;1,E51&lt;4,G51&gt;19),AND(E51&gt;3,G51&gt;5)),"X",""))</f>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72"/>
      <c r="O51" s="77"/>
      <c r="P51" s="77"/>
      <c r="Q51" s="77"/>
      <c r="W51" s="20">
        <f t="shared" si="10"/>
        <v>0</v>
      </c>
      <c r="X51" s="20">
        <f t="shared" si="10"/>
        <v>0</v>
      </c>
      <c r="Y51" s="20">
        <f t="shared" si="10"/>
        <v>0</v>
      </c>
    </row>
    <row r="52" spans="1:25" ht="15" customHeight="1" x14ac:dyDescent="0.2">
      <c r="A52" s="71"/>
      <c r="B52" s="86"/>
      <c r="C52" s="109"/>
      <c r="D52" s="109"/>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15"/>
      <c r="O52" s="77"/>
      <c r="P52" s="77"/>
      <c r="Q52" s="77"/>
      <c r="W52" s="20">
        <f t="shared" si="10"/>
        <v>0</v>
      </c>
      <c r="X52" s="20">
        <f t="shared" si="10"/>
        <v>0</v>
      </c>
      <c r="Y52" s="20">
        <f t="shared" si="10"/>
        <v>0</v>
      </c>
    </row>
    <row r="53" spans="1:25" ht="15" customHeight="1" x14ac:dyDescent="0.2">
      <c r="A53" s="71"/>
      <c r="B53" s="86"/>
      <c r="C53" s="109"/>
      <c r="D53" s="109"/>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6"/>
      <c r="C54" s="109"/>
      <c r="D54" s="109"/>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72"/>
      <c r="O54" s="77"/>
      <c r="P54" s="77"/>
      <c r="Q54" s="77"/>
      <c r="W54" s="20">
        <f t="shared" si="10"/>
        <v>0</v>
      </c>
      <c r="X54" s="20">
        <f t="shared" si="10"/>
        <v>0</v>
      </c>
      <c r="Y54" s="20">
        <f t="shared" si="10"/>
        <v>0</v>
      </c>
    </row>
    <row r="55" spans="1:25" ht="15" customHeight="1" x14ac:dyDescent="0.2">
      <c r="A55" s="81"/>
      <c r="B55" s="86"/>
      <c r="C55" s="109"/>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15"/>
      <c r="O55" s="77"/>
      <c r="P55" s="77"/>
      <c r="Q55" s="77"/>
      <c r="W55" s="20">
        <f t="shared" si="10"/>
        <v>0</v>
      </c>
      <c r="X55" s="20">
        <f t="shared" si="10"/>
        <v>0</v>
      </c>
      <c r="Y55" s="20">
        <f t="shared" si="10"/>
        <v>0</v>
      </c>
    </row>
    <row r="56" spans="1:25" ht="15" customHeight="1" x14ac:dyDescent="0.2">
      <c r="A56" s="81"/>
      <c r="B56" s="82"/>
      <c r="C56" s="109"/>
      <c r="D56" s="109"/>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5" t="s">
        <v>46</v>
      </c>
      <c r="B22" s="166"/>
      <c r="C22" s="166"/>
      <c r="D22" s="167"/>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5" t="s">
        <v>49</v>
      </c>
      <c r="B38" s="166"/>
      <c r="C38" s="166"/>
      <c r="D38" s="167"/>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2016-04-26T13:59:58Z</dcterms:modified>
</cp:coreProperties>
</file>