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udacity/Documents/Courses/uDacity/Nanodegree/P1 Intro to Statistics/"/>
    </mc:Choice>
  </mc:AlternateContent>
  <bookViews>
    <workbookView xWindow="640" yWindow="1180" windowWidth="28160" windowHeight="1522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2" i="1"/>
  <c r="D33" i="1"/>
  <c r="D36" i="1"/>
  <c r="D44" i="1"/>
  <c r="D38" i="1"/>
  <c r="D45" i="1"/>
  <c r="D50" i="1"/>
  <c r="D49" i="1"/>
  <c r="D53" i="1"/>
  <c r="D30" i="1"/>
  <c r="D59" i="1"/>
  <c r="D54" i="1"/>
  <c r="A27" i="1"/>
  <c r="B27" i="1"/>
</calcChain>
</file>

<file path=xl/sharedStrings.xml><?xml version="1.0" encoding="utf-8"?>
<sst xmlns="http://schemas.openxmlformats.org/spreadsheetml/2006/main" count="48" uniqueCount="35">
  <si>
    <t>Congruent</t>
  </si>
  <si>
    <t>Incongruent</t>
  </si>
  <si>
    <t>Difference</t>
  </si>
  <si>
    <t>Squared Deviation From Mean</t>
  </si>
  <si>
    <t>t-crit, (23,0.05)</t>
  </si>
  <si>
    <t>sample size, n</t>
  </si>
  <si>
    <t>alpha</t>
  </si>
  <si>
    <t>sample std. dev. of the differences</t>
  </si>
  <si>
    <t>standard error of the mean</t>
  </si>
  <si>
    <t>mean difference</t>
  </si>
  <si>
    <t>Conclusion:</t>
  </si>
  <si>
    <t>Bin</t>
  </si>
  <si>
    <t>More</t>
  </si>
  <si>
    <t>Frequency</t>
  </si>
  <si>
    <t>SUM</t>
  </si>
  <si>
    <t>AVERAGE</t>
  </si>
  <si>
    <t>90% CONFIDENCE INTERVAL:</t>
  </si>
  <si>
    <t>Falls within the 90% confidence interval</t>
  </si>
  <si>
    <t>p-value of t-score</t>
  </si>
  <si>
    <t>Cohen's d</t>
  </si>
  <si>
    <r>
      <t>r</t>
    </r>
    <r>
      <rPr>
        <vertAlign val="superscript"/>
        <sz val="12"/>
        <color theme="1"/>
        <rFont val="Calibri (Body)"/>
      </rPr>
      <t>2</t>
    </r>
  </si>
  <si>
    <t>DESCRIPTIVE STATISTICS:</t>
  </si>
  <si>
    <t>EFFECT SIZE MEASURE:</t>
  </si>
  <si>
    <t>OWN EXPERIMENT RESULTS:</t>
  </si>
  <si>
    <t>Lower limit</t>
  </si>
  <si>
    <t>Upper limit</t>
  </si>
  <si>
    <t>mean</t>
  </si>
  <si>
    <t>standard error</t>
  </si>
  <si>
    <t>Time difference</t>
  </si>
  <si>
    <t>s</t>
  </si>
  <si>
    <t>t-score</t>
  </si>
  <si>
    <t>median difference</t>
  </si>
  <si>
    <t>&lt; 0.001</t>
  </si>
  <si>
    <t>df</t>
  </si>
  <si>
    <t>INFERENTIAL STATISTICS: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</si>
</sst>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0" fillId="0" borderId="3" xfId="0" applyBorder="1"/>
    <xf numFmtId="2" fontId="0" fillId="0" borderId="3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 Difference in the Stroop</a:t>
            </a:r>
            <a:r>
              <a:rPr lang="en-US" baseline="0"/>
              <a:t> Effect Experiment</a:t>
            </a:r>
          </a:p>
          <a:p>
            <a:pPr>
              <a:defRPr/>
            </a:pPr>
            <a:r>
              <a:rPr lang="en-US" baseline="0"/>
              <a:t>(Bin-width of 2s)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stroopdata!$I$2:$I$14</c:f>
              <c:strCache>
                <c:ptCount val="1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More</c:v>
                </c:pt>
              </c:strCache>
            </c:strRef>
          </c:cat>
          <c:val>
            <c:numRef>
              <c:f>stroopdata!$J$2:$J$14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1.0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046355920"/>
        <c:axId val="-2046282848"/>
      </c:barChart>
      <c:catAx>
        <c:axId val="-20463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 (s)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82848"/>
        <c:crosses val="autoZero"/>
        <c:auto val="1"/>
        <c:lblAlgn val="ctr"/>
        <c:lblOffset val="100"/>
        <c:noMultiLvlLbl val="0"/>
      </c:catAx>
      <c:valAx>
        <c:axId val="-204628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559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16</xdr:row>
      <xdr:rowOff>38100</xdr:rowOff>
    </xdr:from>
    <xdr:to>
      <xdr:col>11</xdr:col>
      <xdr:colOff>762000</xdr:colOff>
      <xdr:row>32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B35" sqref="B35"/>
    </sheetView>
  </sheetViews>
  <sheetFormatPr baseColWidth="10" defaultRowHeight="16" x14ac:dyDescent="0.2"/>
  <cols>
    <col min="3" max="3" width="15" customWidth="1"/>
    <col min="4" max="4" width="16" customWidth="1"/>
  </cols>
  <sheetData>
    <row r="1" spans="1:10" ht="32" x14ac:dyDescent="0.2">
      <c r="A1" s="21" t="s">
        <v>0</v>
      </c>
      <c r="B1" s="21" t="s">
        <v>1</v>
      </c>
      <c r="C1" s="22" t="s">
        <v>2</v>
      </c>
      <c r="D1" s="23" t="s">
        <v>3</v>
      </c>
      <c r="I1" s="7" t="s">
        <v>11</v>
      </c>
      <c r="J1" s="7" t="s">
        <v>13</v>
      </c>
    </row>
    <row r="2" spans="1:10" x14ac:dyDescent="0.2">
      <c r="A2">
        <v>12.079000000000001</v>
      </c>
      <c r="B2">
        <v>19.277999999999999</v>
      </c>
      <c r="C2" s="2">
        <f>A2-B2</f>
        <v>-7.1989999999999981</v>
      </c>
      <c r="D2" s="2">
        <f>(C2-$C$27)^2</f>
        <v>0.58643687673611011</v>
      </c>
      <c r="I2" s="4">
        <v>-22</v>
      </c>
      <c r="J2" s="5">
        <v>0</v>
      </c>
    </row>
    <row r="3" spans="1:10" x14ac:dyDescent="0.2">
      <c r="A3">
        <v>16.791</v>
      </c>
      <c r="B3">
        <v>18.741</v>
      </c>
      <c r="C3" s="2">
        <f t="shared" ref="C3:C25" si="0">A3-B3</f>
        <v>-1.9499999999999993</v>
      </c>
      <c r="D3" s="2">
        <f t="shared" ref="D3:D25" si="1">(C3-$C$27)^2</f>
        <v>36.177718793402754</v>
      </c>
      <c r="I3" s="4">
        <v>-20</v>
      </c>
      <c r="J3" s="5">
        <v>1</v>
      </c>
    </row>
    <row r="4" spans="1:10" x14ac:dyDescent="0.2">
      <c r="A4">
        <v>9.5640000000000001</v>
      </c>
      <c r="B4">
        <v>21.213999999999999</v>
      </c>
      <c r="C4" s="2">
        <f t="shared" si="0"/>
        <v>-11.649999999999999</v>
      </c>
      <c r="D4" s="2">
        <f t="shared" si="1"/>
        <v>13.580760460069452</v>
      </c>
      <c r="I4" s="4">
        <v>-18</v>
      </c>
      <c r="J4" s="5">
        <v>0</v>
      </c>
    </row>
    <row r="5" spans="1:10" x14ac:dyDescent="0.2">
      <c r="A5">
        <v>8.6300000000000008</v>
      </c>
      <c r="B5">
        <v>15.686999999999999</v>
      </c>
      <c r="C5" s="2">
        <f t="shared" si="0"/>
        <v>-7.0569999999999986</v>
      </c>
      <c r="D5" s="2">
        <f t="shared" si="1"/>
        <v>0.8240857100694422</v>
      </c>
      <c r="I5" s="4">
        <v>-16</v>
      </c>
      <c r="J5" s="5">
        <v>1</v>
      </c>
    </row>
    <row r="6" spans="1:10" x14ac:dyDescent="0.2">
      <c r="A6">
        <v>14.669</v>
      </c>
      <c r="B6">
        <v>22.803000000000001</v>
      </c>
      <c r="C6" s="2">
        <f t="shared" si="0"/>
        <v>-8.1340000000000003</v>
      </c>
      <c r="D6" s="2">
        <f t="shared" si="1"/>
        <v>2.8631460069445447E-2</v>
      </c>
      <c r="I6" s="4">
        <v>-14</v>
      </c>
      <c r="J6" s="5">
        <v>0</v>
      </c>
    </row>
    <row r="7" spans="1:10" x14ac:dyDescent="0.2">
      <c r="A7">
        <v>12.238</v>
      </c>
      <c r="B7">
        <v>20.878</v>
      </c>
      <c r="C7" s="2">
        <f t="shared" si="0"/>
        <v>-8.64</v>
      </c>
      <c r="D7" s="2">
        <f t="shared" si="1"/>
        <v>0.4559062934027821</v>
      </c>
      <c r="I7" s="4">
        <v>-12</v>
      </c>
      <c r="J7" s="5">
        <v>0</v>
      </c>
    </row>
    <row r="8" spans="1:10" x14ac:dyDescent="0.2">
      <c r="A8">
        <v>14.692</v>
      </c>
      <c r="B8">
        <v>24.571999999999999</v>
      </c>
      <c r="C8" s="2">
        <f t="shared" si="0"/>
        <v>-9.879999999999999</v>
      </c>
      <c r="D8" s="2">
        <f t="shared" si="1"/>
        <v>3.6680229600694507</v>
      </c>
      <c r="I8" s="4">
        <v>-10</v>
      </c>
      <c r="J8" s="5">
        <v>5</v>
      </c>
    </row>
    <row r="9" spans="1:10" x14ac:dyDescent="0.2">
      <c r="A9">
        <v>8.9870000000000001</v>
      </c>
      <c r="B9">
        <v>17.393999999999998</v>
      </c>
      <c r="C9" s="2">
        <f t="shared" si="0"/>
        <v>-8.4069999999999983</v>
      </c>
      <c r="D9" s="2">
        <f t="shared" si="1"/>
        <v>0.1955482100694452</v>
      </c>
      <c r="I9" s="4">
        <v>-8</v>
      </c>
      <c r="J9" s="5">
        <v>5</v>
      </c>
    </row>
    <row r="10" spans="1:10" x14ac:dyDescent="0.2">
      <c r="A10">
        <v>9.4009999999999998</v>
      </c>
      <c r="B10">
        <v>20.762</v>
      </c>
      <c r="C10" s="2">
        <f t="shared" si="0"/>
        <v>-11.361000000000001</v>
      </c>
      <c r="D10" s="2">
        <f t="shared" si="1"/>
        <v>11.5342310434028</v>
      </c>
      <c r="I10" s="4">
        <v>-6</v>
      </c>
      <c r="J10" s="5">
        <v>4</v>
      </c>
    </row>
    <row r="11" spans="1:10" x14ac:dyDescent="0.2">
      <c r="A11">
        <v>14.48</v>
      </c>
      <c r="B11">
        <v>26.282</v>
      </c>
      <c r="C11" s="2">
        <f t="shared" si="0"/>
        <v>-11.802</v>
      </c>
      <c r="D11" s="2">
        <f t="shared" si="1"/>
        <v>14.724167793402795</v>
      </c>
      <c r="I11" s="4">
        <v>-4</v>
      </c>
      <c r="J11" s="5">
        <v>1</v>
      </c>
    </row>
    <row r="12" spans="1:10" x14ac:dyDescent="0.2">
      <c r="A12">
        <v>22.327999999999999</v>
      </c>
      <c r="B12">
        <v>24.524000000000001</v>
      </c>
      <c r="C12" s="2">
        <f t="shared" si="0"/>
        <v>-2.1960000000000015</v>
      </c>
      <c r="D12" s="2">
        <f t="shared" si="1"/>
        <v>33.278957293402733</v>
      </c>
      <c r="I12" s="4">
        <v>-2</v>
      </c>
      <c r="J12" s="5">
        <v>6</v>
      </c>
    </row>
    <row r="13" spans="1:10" x14ac:dyDescent="0.2">
      <c r="A13">
        <v>15.298</v>
      </c>
      <c r="B13">
        <v>18.643999999999998</v>
      </c>
      <c r="C13" s="2">
        <f t="shared" si="0"/>
        <v>-3.3459999999999983</v>
      </c>
      <c r="D13" s="2">
        <f t="shared" si="1"/>
        <v>21.333236460069436</v>
      </c>
      <c r="I13" s="4">
        <v>0</v>
      </c>
      <c r="J13" s="5">
        <v>1</v>
      </c>
    </row>
    <row r="14" spans="1:10" ht="17" thickBot="1" x14ac:dyDescent="0.25">
      <c r="A14">
        <v>15.073</v>
      </c>
      <c r="B14">
        <v>17.510000000000002</v>
      </c>
      <c r="C14" s="2">
        <f t="shared" si="0"/>
        <v>-2.4370000000000012</v>
      </c>
      <c r="D14" s="2">
        <f t="shared" si="1"/>
        <v>30.556480710069401</v>
      </c>
      <c r="I14" s="6" t="s">
        <v>12</v>
      </c>
      <c r="J14" s="6">
        <v>0</v>
      </c>
    </row>
    <row r="15" spans="1:10" x14ac:dyDescent="0.2">
      <c r="A15">
        <v>16.928999999999998</v>
      </c>
      <c r="B15">
        <v>20.329999999999998</v>
      </c>
      <c r="C15" s="2">
        <f t="shared" si="0"/>
        <v>-3.4009999999999998</v>
      </c>
      <c r="D15" s="2">
        <f t="shared" si="1"/>
        <v>20.828194376736089</v>
      </c>
    </row>
    <row r="16" spans="1:10" x14ac:dyDescent="0.2">
      <c r="A16">
        <v>18.2</v>
      </c>
      <c r="B16">
        <v>35.255000000000003</v>
      </c>
      <c r="C16" s="2">
        <f t="shared" si="0"/>
        <v>-17.055000000000003</v>
      </c>
      <c r="D16" s="2">
        <f t="shared" si="1"/>
        <v>82.631887543402897</v>
      </c>
    </row>
    <row r="17" spans="1:10" x14ac:dyDescent="0.2">
      <c r="A17">
        <v>12.13</v>
      </c>
      <c r="B17">
        <v>22.158000000000001</v>
      </c>
      <c r="C17" s="2">
        <f t="shared" si="0"/>
        <v>-10.028</v>
      </c>
      <c r="D17" s="2">
        <f t="shared" si="1"/>
        <v>4.2568286267361239</v>
      </c>
      <c r="G17" s="9"/>
      <c r="H17" s="9"/>
      <c r="I17" s="10"/>
      <c r="J17" s="10"/>
    </row>
    <row r="18" spans="1:10" x14ac:dyDescent="0.2">
      <c r="A18">
        <v>18.495000000000001</v>
      </c>
      <c r="B18">
        <v>25.138999999999999</v>
      </c>
      <c r="C18" s="2">
        <f t="shared" si="0"/>
        <v>-6.6439999999999984</v>
      </c>
      <c r="D18" s="2">
        <f t="shared" si="1"/>
        <v>1.7444906267361087</v>
      </c>
      <c r="G18" s="9"/>
      <c r="H18" s="9"/>
      <c r="I18" s="4"/>
      <c r="J18" s="5"/>
    </row>
    <row r="19" spans="1:10" x14ac:dyDescent="0.2">
      <c r="A19">
        <v>10.638999999999999</v>
      </c>
      <c r="B19">
        <v>20.428999999999998</v>
      </c>
      <c r="C19" s="2">
        <f t="shared" si="0"/>
        <v>-9.7899999999999991</v>
      </c>
      <c r="D19" s="2">
        <f t="shared" si="1"/>
        <v>3.331385460069451</v>
      </c>
      <c r="G19" s="9"/>
      <c r="H19" s="9"/>
      <c r="I19" s="4"/>
      <c r="J19" s="5"/>
    </row>
    <row r="20" spans="1:10" x14ac:dyDescent="0.2">
      <c r="A20">
        <v>11.343999999999999</v>
      </c>
      <c r="B20">
        <v>17.425000000000001</v>
      </c>
      <c r="C20" s="2">
        <f t="shared" si="0"/>
        <v>-6.0810000000000013</v>
      </c>
      <c r="D20" s="2">
        <f t="shared" si="1"/>
        <v>3.5486710434027628</v>
      </c>
      <c r="G20" s="9"/>
      <c r="H20" s="9"/>
      <c r="I20" s="4"/>
      <c r="J20" s="5"/>
    </row>
    <row r="21" spans="1:10" x14ac:dyDescent="0.2">
      <c r="A21">
        <v>12.369</v>
      </c>
      <c r="B21">
        <v>34.287999999999997</v>
      </c>
      <c r="C21" s="2">
        <f t="shared" si="0"/>
        <v>-21.918999999999997</v>
      </c>
      <c r="D21" s="2">
        <f t="shared" si="1"/>
        <v>194.71993021006946</v>
      </c>
      <c r="G21" s="9"/>
      <c r="H21" s="9"/>
      <c r="I21" s="4"/>
      <c r="J21" s="5"/>
    </row>
    <row r="22" spans="1:10" x14ac:dyDescent="0.2">
      <c r="A22">
        <v>12.944000000000001</v>
      </c>
      <c r="B22">
        <v>23.893999999999998</v>
      </c>
      <c r="C22" s="2">
        <f t="shared" si="0"/>
        <v>-10.949999999999998</v>
      </c>
      <c r="D22" s="2">
        <f t="shared" si="1"/>
        <v>8.9114687934027792</v>
      </c>
      <c r="G22" s="9"/>
      <c r="H22" s="9"/>
      <c r="I22" s="4"/>
      <c r="J22" s="5"/>
    </row>
    <row r="23" spans="1:10" x14ac:dyDescent="0.2">
      <c r="A23">
        <v>14.233000000000001</v>
      </c>
      <c r="B23">
        <v>17.96</v>
      </c>
      <c r="C23" s="2">
        <f t="shared" si="0"/>
        <v>-3.7270000000000003</v>
      </c>
      <c r="D23" s="2">
        <f t="shared" si="1"/>
        <v>17.958878210069418</v>
      </c>
      <c r="G23" s="9"/>
      <c r="H23" s="9"/>
      <c r="I23" s="4"/>
      <c r="J23" s="5"/>
    </row>
    <row r="24" spans="1:10" x14ac:dyDescent="0.2">
      <c r="A24">
        <v>19.71</v>
      </c>
      <c r="B24">
        <v>22.058</v>
      </c>
      <c r="C24" s="2">
        <f t="shared" si="0"/>
        <v>-2.347999999999999</v>
      </c>
      <c r="D24" s="2">
        <f t="shared" si="1"/>
        <v>31.548348626736093</v>
      </c>
      <c r="G24" s="9"/>
      <c r="H24" s="9"/>
      <c r="I24" s="4"/>
      <c r="J24" s="5"/>
    </row>
    <row r="25" spans="1:10" x14ac:dyDescent="0.2">
      <c r="A25">
        <v>16.004000000000001</v>
      </c>
      <c r="B25">
        <v>21.157</v>
      </c>
      <c r="C25" s="2">
        <f t="shared" si="0"/>
        <v>-5.1529999999999987</v>
      </c>
      <c r="D25" s="2">
        <f t="shared" si="1"/>
        <v>7.9061723767361034</v>
      </c>
      <c r="G25" s="9"/>
      <c r="H25" s="9"/>
      <c r="I25" s="4"/>
      <c r="J25" s="5"/>
    </row>
    <row r="26" spans="1:10" x14ac:dyDescent="0.2">
      <c r="A26" s="16"/>
      <c r="B26" s="16"/>
      <c r="C26" s="16"/>
      <c r="D26" s="17">
        <f>SUM(D2:D25)</f>
        <v>544.33043995833327</v>
      </c>
      <c r="E26" t="s">
        <v>14</v>
      </c>
      <c r="G26" s="9"/>
      <c r="H26" s="9"/>
      <c r="I26" s="4"/>
      <c r="J26" s="5"/>
    </row>
    <row r="27" spans="1:10" ht="17" thickBot="1" x14ac:dyDescent="0.25">
      <c r="A27" s="18">
        <f>AVERAGE(A2:A25)</f>
        <v>14.051125000000001</v>
      </c>
      <c r="B27" s="18">
        <f>AVERAGE(B2:B25)</f>
        <v>22.015916666666669</v>
      </c>
      <c r="C27" s="18">
        <f>AVERAGE(C2:C25)</f>
        <v>-7.964791666666664</v>
      </c>
      <c r="D27" s="19"/>
      <c r="E27" t="s">
        <v>15</v>
      </c>
      <c r="G27" s="9"/>
      <c r="H27" s="9"/>
      <c r="I27" s="4"/>
      <c r="J27" s="5"/>
    </row>
    <row r="28" spans="1:10" ht="17" thickTop="1" x14ac:dyDescent="0.2">
      <c r="A28" s="2"/>
      <c r="B28" s="2"/>
      <c r="C28" s="2"/>
      <c r="G28" s="9"/>
      <c r="H28" s="9"/>
      <c r="I28" s="4"/>
      <c r="J28" s="5"/>
    </row>
    <row r="29" spans="1:10" x14ac:dyDescent="0.2">
      <c r="A29" s="2"/>
      <c r="B29" s="13" t="s">
        <v>21</v>
      </c>
      <c r="C29" s="2"/>
      <c r="D29" s="11"/>
      <c r="G29" s="9"/>
      <c r="H29" s="9"/>
      <c r="I29" s="4"/>
      <c r="J29" s="5"/>
    </row>
    <row r="30" spans="1:10" x14ac:dyDescent="0.2">
      <c r="A30" s="2"/>
      <c r="B30" s="14"/>
      <c r="C30" s="8" t="s">
        <v>31</v>
      </c>
      <c r="D30" s="2">
        <f>MEDIAN(C2:C25)</f>
        <v>-7.6664999999999992</v>
      </c>
      <c r="E30" t="s">
        <v>29</v>
      </c>
      <c r="G30" s="9"/>
      <c r="H30" s="9"/>
      <c r="I30" s="4"/>
      <c r="J30" s="5"/>
    </row>
    <row r="31" spans="1:10" x14ac:dyDescent="0.2">
      <c r="C31" s="8" t="s">
        <v>9</v>
      </c>
      <c r="D31" s="2">
        <f>C27</f>
        <v>-7.964791666666664</v>
      </c>
      <c r="E31" t="s">
        <v>29</v>
      </c>
      <c r="G31" s="9"/>
      <c r="H31" s="9"/>
      <c r="I31" s="4"/>
      <c r="J31" s="5"/>
    </row>
    <row r="32" spans="1:10" x14ac:dyDescent="0.2">
      <c r="C32" s="20" t="s">
        <v>5</v>
      </c>
      <c r="D32">
        <f>COUNT(D2:D25)</f>
        <v>24</v>
      </c>
      <c r="G32" s="9"/>
      <c r="H32" s="9"/>
      <c r="I32" s="4"/>
      <c r="J32" s="5"/>
    </row>
    <row r="33" spans="2:10" x14ac:dyDescent="0.2">
      <c r="C33" s="8" t="s">
        <v>7</v>
      </c>
      <c r="D33" s="2">
        <f>SQRT(D26/(D32-1))</f>
        <v>4.8648269103590538</v>
      </c>
      <c r="E33" t="s">
        <v>29</v>
      </c>
      <c r="G33" s="9"/>
      <c r="H33" s="9"/>
      <c r="I33" s="4"/>
      <c r="J33" s="5"/>
    </row>
    <row r="35" spans="2:10" x14ac:dyDescent="0.2">
      <c r="B35" s="15" t="s">
        <v>34</v>
      </c>
      <c r="G35" s="9"/>
      <c r="H35" s="9"/>
      <c r="I35" s="4"/>
      <c r="J35" s="5"/>
    </row>
    <row r="36" spans="2:10" x14ac:dyDescent="0.2">
      <c r="C36" s="8" t="s">
        <v>8</v>
      </c>
      <c r="D36" s="2">
        <f>D33/SQRT(D32)</f>
        <v>0.99302863477834025</v>
      </c>
      <c r="G36" s="9"/>
      <c r="H36" s="9"/>
      <c r="I36" s="4"/>
      <c r="J36" s="5"/>
    </row>
    <row r="37" spans="2:10" x14ac:dyDescent="0.2">
      <c r="C37" t="s">
        <v>30</v>
      </c>
      <c r="D37" s="2">
        <f>D31/D36</f>
        <v>-8.020706944109957</v>
      </c>
      <c r="G37" s="9"/>
      <c r="H37" s="9"/>
      <c r="I37" s="4"/>
      <c r="J37" s="5"/>
    </row>
    <row r="38" spans="2:10" x14ac:dyDescent="0.2">
      <c r="C38" t="s">
        <v>33</v>
      </c>
      <c r="D38" s="3">
        <f>D32-1</f>
        <v>23</v>
      </c>
      <c r="G38" s="9"/>
      <c r="H38" s="9"/>
      <c r="I38" s="4"/>
      <c r="J38" s="5"/>
    </row>
    <row r="39" spans="2:10" x14ac:dyDescent="0.2">
      <c r="C39" t="s">
        <v>6</v>
      </c>
      <c r="D39" s="1">
        <v>0.05</v>
      </c>
      <c r="G39" s="9"/>
      <c r="H39" s="9"/>
      <c r="I39" s="5"/>
      <c r="J39" s="5"/>
    </row>
    <row r="40" spans="2:10" x14ac:dyDescent="0.2">
      <c r="C40" t="s">
        <v>4</v>
      </c>
      <c r="D40">
        <v>-1.714</v>
      </c>
      <c r="G40" s="9"/>
      <c r="H40" s="9"/>
      <c r="I40" s="9"/>
      <c r="J40" s="9"/>
    </row>
    <row r="41" spans="2:10" x14ac:dyDescent="0.2">
      <c r="C41" t="s">
        <v>18</v>
      </c>
      <c r="D41" s="12" t="s">
        <v>32</v>
      </c>
    </row>
    <row r="42" spans="2:10" x14ac:dyDescent="0.2">
      <c r="D42" s="12"/>
    </row>
    <row r="43" spans="2:10" x14ac:dyDescent="0.2">
      <c r="B43" s="15" t="s">
        <v>22</v>
      </c>
    </row>
    <row r="44" spans="2:10" x14ac:dyDescent="0.2">
      <c r="C44" t="s">
        <v>19</v>
      </c>
      <c r="D44" s="2">
        <f>D37/D33</f>
        <v>-1.648713734712913</v>
      </c>
    </row>
    <row r="45" spans="2:10" ht="19" x14ac:dyDescent="0.2">
      <c r="C45" t="s">
        <v>20</v>
      </c>
      <c r="D45" s="2">
        <f>D37^2/(D37^2+D38)</f>
        <v>0.73663641614450603</v>
      </c>
    </row>
    <row r="47" spans="2:10" x14ac:dyDescent="0.2">
      <c r="B47" s="15" t="s">
        <v>16</v>
      </c>
    </row>
    <row r="48" spans="2:10" x14ac:dyDescent="0.2">
      <c r="C48" t="s">
        <v>6</v>
      </c>
      <c r="D48" s="1">
        <v>0.05</v>
      </c>
      <c r="G48" s="9"/>
      <c r="H48" s="9"/>
      <c r="I48" s="5"/>
      <c r="J48" s="5"/>
    </row>
    <row r="49" spans="2:5" x14ac:dyDescent="0.2">
      <c r="C49" t="s">
        <v>26</v>
      </c>
      <c r="D49" s="2">
        <f>D31</f>
        <v>-7.964791666666664</v>
      </c>
      <c r="E49" t="s">
        <v>29</v>
      </c>
    </row>
    <row r="50" spans="2:5" x14ac:dyDescent="0.2">
      <c r="C50" t="s">
        <v>27</v>
      </c>
      <c r="D50" s="2">
        <f>D36</f>
        <v>0.99302863477834025</v>
      </c>
      <c r="E50" t="s">
        <v>29</v>
      </c>
    </row>
    <row r="51" spans="2:5" x14ac:dyDescent="0.2">
      <c r="C51" t="s">
        <v>4</v>
      </c>
      <c r="D51">
        <v>1.714</v>
      </c>
    </row>
    <row r="53" spans="2:5" x14ac:dyDescent="0.2">
      <c r="C53" t="s">
        <v>24</v>
      </c>
      <c r="D53" s="2">
        <f>D31-D51*(D33/SQRT(D32))</f>
        <v>-9.666842746676739</v>
      </c>
      <c r="E53" t="s">
        <v>29</v>
      </c>
    </row>
    <row r="54" spans="2:5" x14ac:dyDescent="0.2">
      <c r="C54" t="s">
        <v>25</v>
      </c>
      <c r="D54" s="2">
        <f>D31+D51*(D33/SQRT(D32))</f>
        <v>-6.2627405866565891</v>
      </c>
      <c r="E54" t="s">
        <v>29</v>
      </c>
    </row>
    <row r="55" spans="2:5" x14ac:dyDescent="0.2">
      <c r="D55" s="2"/>
    </row>
    <row r="56" spans="2:5" x14ac:dyDescent="0.2">
      <c r="B56" s="15" t="s">
        <v>23</v>
      </c>
    </row>
    <row r="57" spans="2:5" x14ac:dyDescent="0.2">
      <c r="C57" t="s">
        <v>0</v>
      </c>
      <c r="D57">
        <v>17.283000000000001</v>
      </c>
      <c r="E57" t="s">
        <v>29</v>
      </c>
    </row>
    <row r="58" spans="2:5" x14ac:dyDescent="0.2">
      <c r="C58" t="s">
        <v>1</v>
      </c>
      <c r="D58">
        <v>26.439</v>
      </c>
      <c r="E58" t="s">
        <v>29</v>
      </c>
    </row>
    <row r="59" spans="2:5" x14ac:dyDescent="0.2">
      <c r="C59" t="s">
        <v>28</v>
      </c>
      <c r="D59">
        <f>D57-D58</f>
        <v>-9.1559999999999988</v>
      </c>
      <c r="E59" t="s">
        <v>29</v>
      </c>
    </row>
    <row r="60" spans="2:5" x14ac:dyDescent="0.2">
      <c r="C60" t="s">
        <v>10</v>
      </c>
      <c r="D60" t="s">
        <v>17</v>
      </c>
    </row>
  </sheetData>
  <sortState ref="I18:I40">
    <sortCondition ref="I18"/>
  </sortState>
  <phoneticPr fontId="4" type="noConversion"/>
  <pageMargins left="0.7" right="0.7" top="0.75" bottom="0.75" header="0.3" footer="0.3"/>
  <pageSetup scale="61" orientation="portrait" horizontalDpi="0" verticalDpi="0"/>
  <headerFooter>
    <oddHeader>&amp;L&amp;"Calibri,Regular"&amp;K000000P1: Test a Perceptual Phenomenon&amp;C&amp;"Calibri,Regular"&amp;K000000Data Section</oddHeader>
  </headerFooter>
  <rowBreaks count="1" manualBreakCount="1">
    <brk id="60" max="16383" man="1"/>
  </rowBreaks>
  <colBreaks count="1" manualBreakCount="1">
    <brk id="12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2016-07-13T07:23:35Z</cp:lastPrinted>
  <dcterms:created xsi:type="dcterms:W3CDTF">2016-07-08T06:46:42Z</dcterms:created>
  <dcterms:modified xsi:type="dcterms:W3CDTF">2016-07-13T08:31:39Z</dcterms:modified>
</cp:coreProperties>
</file>