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GESTION DE PROYECTOS\"/>
    </mc:Choice>
  </mc:AlternateContent>
  <bookViews>
    <workbookView xWindow="0" yWindow="0" windowWidth="20490" windowHeight="8445" tabRatio="500"/>
  </bookViews>
  <sheets>
    <sheet name="INVERSIONES" sheetId="1" r:id="rId1"/>
    <sheet name="COSTOS" sheetId="2" r:id="rId2"/>
    <sheet name="GASTO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2" l="1"/>
  <c r="E34" i="2"/>
  <c r="E35" i="2"/>
  <c r="E36" i="2"/>
  <c r="D36" i="2"/>
  <c r="C36" i="2"/>
  <c r="D27" i="2"/>
  <c r="D28" i="2"/>
  <c r="D29" i="2"/>
  <c r="C29" i="2"/>
  <c r="E21" i="2"/>
  <c r="E22" i="2"/>
  <c r="E23" i="2"/>
  <c r="E24" i="2"/>
  <c r="D24" i="2"/>
  <c r="C24" i="2"/>
  <c r="F14" i="2"/>
  <c r="F15" i="2"/>
  <c r="F16" i="2"/>
  <c r="F17" i="2"/>
  <c r="E17" i="2"/>
  <c r="D14" i="2"/>
  <c r="D15" i="2"/>
  <c r="D16" i="2"/>
  <c r="D17" i="2"/>
  <c r="F11" i="2"/>
  <c r="E11" i="2"/>
  <c r="F10" i="2"/>
  <c r="E10" i="2"/>
  <c r="F7" i="2"/>
  <c r="E7" i="2"/>
  <c r="D7" i="2"/>
  <c r="C7" i="2"/>
  <c r="D23" i="3"/>
  <c r="D24" i="3"/>
  <c r="C24" i="3"/>
  <c r="D22" i="3"/>
  <c r="D21" i="3"/>
  <c r="D20" i="3"/>
  <c r="D19" i="3"/>
  <c r="D18" i="3"/>
  <c r="D17" i="3"/>
  <c r="D5" i="3"/>
  <c r="D6" i="3"/>
  <c r="D7" i="3"/>
  <c r="D8" i="3"/>
  <c r="D9" i="3"/>
  <c r="D10" i="3"/>
  <c r="D11" i="3"/>
  <c r="D12" i="3"/>
  <c r="D13" i="3"/>
  <c r="C13" i="3"/>
  <c r="E48" i="1"/>
  <c r="E49" i="1"/>
  <c r="E50" i="1"/>
  <c r="E51" i="1"/>
  <c r="E52" i="1"/>
  <c r="E54" i="1"/>
  <c r="E55" i="1"/>
  <c r="E57" i="1"/>
  <c r="E58" i="1"/>
  <c r="E59" i="1"/>
  <c r="E61" i="1"/>
  <c r="E63" i="1"/>
  <c r="E64" i="1"/>
  <c r="E66" i="1"/>
  <c r="E67" i="1"/>
  <c r="E69" i="1"/>
  <c r="E70" i="1"/>
  <c r="E71" i="1"/>
  <c r="E73" i="1"/>
  <c r="E74" i="1"/>
  <c r="E75" i="1"/>
  <c r="E76" i="1"/>
  <c r="E78" i="1"/>
  <c r="E31" i="1"/>
  <c r="E32" i="1"/>
  <c r="E34" i="1"/>
  <c r="E35" i="1"/>
  <c r="E36" i="1"/>
  <c r="E38" i="1"/>
  <c r="E40" i="1"/>
  <c r="E42" i="1"/>
  <c r="E43" i="1"/>
  <c r="E15" i="1"/>
  <c r="E13" i="1"/>
  <c r="E6" i="1"/>
  <c r="E8" i="1"/>
  <c r="E9" i="1"/>
  <c r="E12" i="1"/>
  <c r="E14" i="1"/>
  <c r="E17" i="1"/>
  <c r="E18" i="1"/>
  <c r="E20" i="1"/>
  <c r="E22" i="1"/>
  <c r="E23" i="1"/>
  <c r="E24" i="1"/>
  <c r="E26" i="1"/>
</calcChain>
</file>

<file path=xl/sharedStrings.xml><?xml version="1.0" encoding="utf-8"?>
<sst xmlns="http://schemas.openxmlformats.org/spreadsheetml/2006/main" count="153" uniqueCount="111">
  <si>
    <t>B.1 Gasto de Estudios</t>
  </si>
  <si>
    <t>B.2 Patentes, permisos y Licencias</t>
  </si>
  <si>
    <t>B.4 Gastos de montaje</t>
  </si>
  <si>
    <t>B.5 Gastos de Instalación y prueba</t>
  </si>
  <si>
    <t>Otros</t>
  </si>
  <si>
    <t>C.1 Materiales directos e indirectos</t>
  </si>
  <si>
    <t>C.2 Mano de obra directa e indirecta</t>
  </si>
  <si>
    <t>Mano de obra 1</t>
  </si>
  <si>
    <t>Mano de obra 2</t>
  </si>
  <si>
    <t>C.3 Gastos Administrativos</t>
  </si>
  <si>
    <t>Sueldos y salarios</t>
  </si>
  <si>
    <t>Servicios básicos</t>
  </si>
  <si>
    <t>C.4 Gasto de Ventas</t>
  </si>
  <si>
    <t>Pago vendedores</t>
  </si>
  <si>
    <t>C.5 Mantenimiento</t>
  </si>
  <si>
    <t xml:space="preserve">C.7 Publicidad y Promoción </t>
  </si>
  <si>
    <t>C.8 Útiles de Oficina</t>
  </si>
  <si>
    <t>C.9 Implementos de Aseo</t>
  </si>
  <si>
    <t>C.10 Otros</t>
  </si>
  <si>
    <t>Sueldo personal servicios varios</t>
  </si>
  <si>
    <t>Comida para los empleados</t>
  </si>
  <si>
    <t>Gastos Generales de Oficina</t>
  </si>
  <si>
    <t>Pago de comisiones</t>
  </si>
  <si>
    <t>Gastos publicidad</t>
  </si>
  <si>
    <t xml:space="preserve">Gastos Promoción </t>
  </si>
  <si>
    <t>A. INVERSIÓN FIJA</t>
  </si>
  <si>
    <t>CANTIDAD</t>
  </si>
  <si>
    <t>COSTO UNITARIO</t>
  </si>
  <si>
    <t>COSTO TOTAL</t>
  </si>
  <si>
    <t>B. INVERSIÓN DIFERIDA</t>
  </si>
  <si>
    <t>TOTAL</t>
  </si>
  <si>
    <t>B. CAPITAL DE TRABAJO PRE-OPERATIVO</t>
  </si>
  <si>
    <t>CONSUMO ANNUAL</t>
  </si>
  <si>
    <t>COSTO ANUAL</t>
  </si>
  <si>
    <t>CONSUMO MENSUAL</t>
  </si>
  <si>
    <t>COSTO UNITARIOS</t>
  </si>
  <si>
    <t>CONSUMO Y COSTO DE ENERGÍA ELÉCTRICA DE LOS EQUIPOS</t>
  </si>
  <si>
    <t>UNIDADES</t>
  </si>
  <si>
    <t>CONSUMO KW/H</t>
  </si>
  <si>
    <t>CONSUMO KW/H/ DÍA</t>
  </si>
  <si>
    <t>CONSUMO KW/H/ ANNUAL</t>
  </si>
  <si>
    <t>COSTO DE MANO DE OBRA DIRECTA</t>
  </si>
  <si>
    <t>NÚMERO DE TURNOS AL MES</t>
  </si>
  <si>
    <t>COSTO DEL TURNO EN $</t>
  </si>
  <si>
    <t>SUELDO MENSUAL</t>
  </si>
  <si>
    <t>SUELDO TOTAL ANUAL</t>
  </si>
  <si>
    <t>COSTO POR EQUIPO</t>
  </si>
  <si>
    <t>COSTO MENSUAL</t>
  </si>
  <si>
    <t>COSTO MANTENIMIENTO EQUIPO</t>
  </si>
  <si>
    <t xml:space="preserve">COSTO DE MANO DE OBRA INDIRECTA </t>
  </si>
  <si>
    <t>SALARIO MENSUAL</t>
  </si>
  <si>
    <t>COSTO SALARIO ANUAL</t>
  </si>
  <si>
    <t xml:space="preserve">GASTOS ADMINISTRACIÓN </t>
  </si>
  <si>
    <t>VALOR MENSUAL</t>
  </si>
  <si>
    <t>VALOR ANUAL</t>
  </si>
  <si>
    <t>GASTOS DE VENTAS</t>
  </si>
  <si>
    <t>COSTO DE MATERIALES</t>
  </si>
  <si>
    <t>A. 1 Maquinaria y Equipo:</t>
  </si>
  <si>
    <t>A. 2 Muebles y Enseres:</t>
  </si>
  <si>
    <t>A.3 Equipo de Computación:</t>
  </si>
  <si>
    <t>A. 4 Equipo de Oficina:</t>
  </si>
  <si>
    <t>A. 5 Herramientas:</t>
  </si>
  <si>
    <t>A.6 Repuestos:</t>
  </si>
  <si>
    <t>A. 7 Otros:</t>
  </si>
  <si>
    <t>Laptop</t>
  </si>
  <si>
    <t>Escritorios</t>
  </si>
  <si>
    <t>Sillas</t>
  </si>
  <si>
    <t>Pizarron</t>
  </si>
  <si>
    <t>Pc de Escritorio</t>
  </si>
  <si>
    <t>Proyector</t>
  </si>
  <si>
    <t>Impresora</t>
  </si>
  <si>
    <t>Librero</t>
  </si>
  <si>
    <t>Software</t>
  </si>
  <si>
    <t>Proyectores</t>
  </si>
  <si>
    <t>Implementacion Software</t>
  </si>
  <si>
    <t>Casos de Prueba</t>
  </si>
  <si>
    <t>Licencia windows 2008</t>
  </si>
  <si>
    <t>Licencia Java 4.0</t>
  </si>
  <si>
    <t>Licencia SQL 2008 server 2</t>
  </si>
  <si>
    <t>Seminarios a Docentes</t>
  </si>
  <si>
    <t>Software Genrado</t>
  </si>
  <si>
    <t>Suministros de Papel</t>
  </si>
  <si>
    <t>Bolantes</t>
  </si>
  <si>
    <t>Publicacion Web</t>
  </si>
  <si>
    <t>Hojas Bon</t>
  </si>
  <si>
    <t>Lapiceros</t>
  </si>
  <si>
    <t>Cuadernos</t>
  </si>
  <si>
    <t>Escoba</t>
  </si>
  <si>
    <t>Balde</t>
  </si>
  <si>
    <t>Aspiradora</t>
  </si>
  <si>
    <t>Detergentes</t>
  </si>
  <si>
    <t>Pagina web del software</t>
  </si>
  <si>
    <t>SISTEMA DE ADMINISTRACION ESTUDIANTIL.</t>
  </si>
  <si>
    <t>Sueldo Analista</t>
  </si>
  <si>
    <t>Sueldo Programador de Bases de Datos.</t>
  </si>
  <si>
    <t>Sueldo  Programador de Negocio.</t>
  </si>
  <si>
    <t>Arriendo local para capacitaciones.</t>
  </si>
  <si>
    <t>Sueldo Capacitador de Usuarios.</t>
  </si>
  <si>
    <t>Servicios de transporte.</t>
  </si>
  <si>
    <t>Asistente de publicidad.</t>
  </si>
  <si>
    <t>A.Resma de papel</t>
  </si>
  <si>
    <t>B.escritorios</t>
  </si>
  <si>
    <t>A.Computadores</t>
  </si>
  <si>
    <t>Programador</t>
  </si>
  <si>
    <t xml:space="preserve">Diseñdor </t>
  </si>
  <si>
    <t>administrador de base de datos</t>
  </si>
  <si>
    <t>Computadora 1</t>
  </si>
  <si>
    <t>Computadora  2</t>
  </si>
  <si>
    <t>Computadora 3</t>
  </si>
  <si>
    <t>Limpieza</t>
  </si>
  <si>
    <t>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</si>
</sst>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 [$$-300A]* #,##0.00_ ;_ [$$-300A]* \-#,##0.00_ ;_ [$$-300A]* &quot;-&quot;??_ ;_ 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7" fillId="0" borderId="1" xfId="27" applyNumberFormat="1" applyFont="1" applyBorder="1"/>
    <xf numFmtId="164" fontId="6" fillId="2" borderId="1" xfId="28" applyNumberFormat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29">
    <cellStyle name="Buena" xfId="28" builtinId="2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Moneda" xfId="27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8"/>
  <sheetViews>
    <sheetView tabSelected="1" workbookViewId="0">
      <selection activeCell="G9" sqref="G9"/>
    </sheetView>
  </sheetViews>
  <sheetFormatPr baseColWidth="10" defaultRowHeight="15.75" x14ac:dyDescent="0.25"/>
  <cols>
    <col min="1" max="1" width="4.625" customWidth="1"/>
    <col min="2" max="2" width="31" customWidth="1"/>
    <col min="3" max="5" width="15.625" customWidth="1"/>
    <col min="6" max="6" width="16.625" bestFit="1" customWidth="1"/>
    <col min="7" max="7" width="18.125" bestFit="1" customWidth="1"/>
    <col min="8" max="8" width="21.125" bestFit="1" customWidth="1"/>
  </cols>
  <sheetData>
    <row r="2" spans="2:5" x14ac:dyDescent="0.25">
      <c r="B2" s="14" t="s">
        <v>92</v>
      </c>
      <c r="C2" s="15"/>
      <c r="D2" s="15"/>
      <c r="E2" s="16"/>
    </row>
    <row r="4" spans="2:5" x14ac:dyDescent="0.25">
      <c r="B4" s="10" t="s">
        <v>25</v>
      </c>
      <c r="C4" s="10" t="s">
        <v>26</v>
      </c>
      <c r="D4" s="10" t="s">
        <v>27</v>
      </c>
      <c r="E4" s="10" t="s">
        <v>28</v>
      </c>
    </row>
    <row r="5" spans="2:5" x14ac:dyDescent="0.25">
      <c r="B5" s="3" t="s">
        <v>57</v>
      </c>
      <c r="C5" s="6"/>
      <c r="D5" s="4"/>
      <c r="E5" s="4"/>
    </row>
    <row r="6" spans="2:5" x14ac:dyDescent="0.25">
      <c r="B6" s="4" t="s">
        <v>64</v>
      </c>
      <c r="C6" s="6">
        <v>3</v>
      </c>
      <c r="D6" s="8">
        <v>10</v>
      </c>
      <c r="E6" s="8">
        <f>D6*C6</f>
        <v>30</v>
      </c>
    </row>
    <row r="7" spans="2:5" x14ac:dyDescent="0.25">
      <c r="B7" s="3" t="s">
        <v>58</v>
      </c>
      <c r="C7" s="6"/>
      <c r="D7" s="4"/>
      <c r="E7" s="8"/>
    </row>
    <row r="8" spans="2:5" x14ac:dyDescent="0.25">
      <c r="B8" s="4" t="s">
        <v>65</v>
      </c>
      <c r="C8" s="6">
        <v>30</v>
      </c>
      <c r="D8" s="8">
        <v>5</v>
      </c>
      <c r="E8" s="8">
        <f t="shared" ref="E8:E24" si="0">D8*C8</f>
        <v>150</v>
      </c>
    </row>
    <row r="9" spans="2:5" x14ac:dyDescent="0.25">
      <c r="B9" s="4" t="s">
        <v>66</v>
      </c>
      <c r="C9" s="6">
        <v>30</v>
      </c>
      <c r="D9" s="8">
        <v>5</v>
      </c>
      <c r="E9" s="8">
        <f t="shared" si="0"/>
        <v>150</v>
      </c>
    </row>
    <row r="10" spans="2:5" x14ac:dyDescent="0.25">
      <c r="B10" s="4" t="s">
        <v>67</v>
      </c>
      <c r="C10" s="6">
        <v>2</v>
      </c>
      <c r="D10" s="8">
        <v>15</v>
      </c>
      <c r="E10" s="8"/>
    </row>
    <row r="11" spans="2:5" x14ac:dyDescent="0.25">
      <c r="B11" s="3" t="s">
        <v>59</v>
      </c>
      <c r="C11" s="6"/>
      <c r="D11" s="4"/>
      <c r="E11" s="8"/>
    </row>
    <row r="12" spans="2:5" x14ac:dyDescent="0.25">
      <c r="B12" s="4" t="s">
        <v>64</v>
      </c>
      <c r="C12" s="6">
        <v>3</v>
      </c>
      <c r="D12" s="8">
        <v>10</v>
      </c>
      <c r="E12" s="8">
        <f t="shared" si="0"/>
        <v>30</v>
      </c>
    </row>
    <row r="13" spans="2:5" x14ac:dyDescent="0.25">
      <c r="B13" s="4" t="s">
        <v>69</v>
      </c>
      <c r="C13" s="6">
        <v>5</v>
      </c>
      <c r="D13" s="8">
        <v>5</v>
      </c>
      <c r="E13" s="8">
        <f t="shared" si="0"/>
        <v>25</v>
      </c>
    </row>
    <row r="14" spans="2:5" x14ac:dyDescent="0.25">
      <c r="B14" s="4" t="s">
        <v>68</v>
      </c>
      <c r="C14" s="6">
        <v>30</v>
      </c>
      <c r="D14" s="8">
        <v>10</v>
      </c>
      <c r="E14" s="8">
        <f t="shared" si="0"/>
        <v>300</v>
      </c>
    </row>
    <row r="15" spans="2:5" x14ac:dyDescent="0.25">
      <c r="B15" s="4" t="s">
        <v>70</v>
      </c>
      <c r="C15" s="6">
        <v>6</v>
      </c>
      <c r="D15" s="8">
        <v>10</v>
      </c>
      <c r="E15" s="8">
        <f t="shared" si="0"/>
        <v>60</v>
      </c>
    </row>
    <row r="16" spans="2:5" x14ac:dyDescent="0.25">
      <c r="B16" s="3" t="s">
        <v>60</v>
      </c>
      <c r="C16" s="6"/>
      <c r="D16" s="4"/>
      <c r="E16" s="8"/>
    </row>
    <row r="17" spans="2:5" x14ac:dyDescent="0.25">
      <c r="B17" s="4" t="s">
        <v>65</v>
      </c>
      <c r="C17" s="6">
        <v>1</v>
      </c>
      <c r="D17" s="8">
        <v>7</v>
      </c>
      <c r="E17" s="8">
        <f t="shared" si="0"/>
        <v>7</v>
      </c>
    </row>
    <row r="18" spans="2:5" x14ac:dyDescent="0.25">
      <c r="B18" s="4" t="s">
        <v>71</v>
      </c>
      <c r="C18" s="6">
        <v>2</v>
      </c>
      <c r="D18" s="8">
        <v>15</v>
      </c>
      <c r="E18" s="8">
        <f t="shared" si="0"/>
        <v>30</v>
      </c>
    </row>
    <row r="19" spans="2:5" x14ac:dyDescent="0.25">
      <c r="B19" s="3" t="s">
        <v>61</v>
      </c>
      <c r="C19" s="6"/>
      <c r="D19" s="4"/>
      <c r="E19" s="8"/>
    </row>
    <row r="20" spans="2:5" x14ac:dyDescent="0.25">
      <c r="B20" s="4" t="s">
        <v>72</v>
      </c>
      <c r="C20" s="6">
        <v>1</v>
      </c>
      <c r="D20" s="8">
        <v>5</v>
      </c>
      <c r="E20" s="8">
        <f t="shared" si="0"/>
        <v>5</v>
      </c>
    </row>
    <row r="21" spans="2:5" x14ac:dyDescent="0.25">
      <c r="B21" s="3" t="s">
        <v>62</v>
      </c>
      <c r="C21" s="6"/>
      <c r="D21" s="8"/>
      <c r="E21" s="8"/>
    </row>
    <row r="22" spans="2:5" x14ac:dyDescent="0.25">
      <c r="B22" s="4" t="s">
        <v>68</v>
      </c>
      <c r="C22" s="6">
        <v>5</v>
      </c>
      <c r="D22" s="8">
        <v>10</v>
      </c>
      <c r="E22" s="8">
        <f t="shared" si="0"/>
        <v>50</v>
      </c>
    </row>
    <row r="23" spans="2:5" x14ac:dyDescent="0.25">
      <c r="B23" s="4" t="s">
        <v>64</v>
      </c>
      <c r="C23" s="6">
        <v>1</v>
      </c>
      <c r="D23" s="8">
        <v>10</v>
      </c>
      <c r="E23" s="8">
        <f t="shared" si="0"/>
        <v>10</v>
      </c>
    </row>
    <row r="24" spans="2:5" x14ac:dyDescent="0.25">
      <c r="B24" s="4" t="s">
        <v>73</v>
      </c>
      <c r="C24" s="6">
        <v>2</v>
      </c>
      <c r="D24" s="8">
        <v>5</v>
      </c>
      <c r="E24" s="8">
        <f t="shared" si="0"/>
        <v>10</v>
      </c>
    </row>
    <row r="25" spans="2:5" x14ac:dyDescent="0.25">
      <c r="B25" s="3" t="s">
        <v>63</v>
      </c>
      <c r="C25" s="4"/>
      <c r="D25" s="8"/>
      <c r="E25" s="4"/>
    </row>
    <row r="26" spans="2:5" x14ac:dyDescent="0.25">
      <c r="B26" s="1"/>
      <c r="D26" s="5" t="s">
        <v>30</v>
      </c>
      <c r="E26" s="9">
        <f>SUM(E6,E8:E9,E12,E12:E15,E17:E18,E20,E22:E24)</f>
        <v>887</v>
      </c>
    </row>
    <row r="27" spans="2:5" x14ac:dyDescent="0.25">
      <c r="B27" s="1"/>
    </row>
    <row r="28" spans="2:5" x14ac:dyDescent="0.25">
      <c r="B28" s="1"/>
    </row>
    <row r="29" spans="2:5" x14ac:dyDescent="0.25">
      <c r="B29" s="10" t="s">
        <v>29</v>
      </c>
      <c r="C29" s="10" t="s">
        <v>26</v>
      </c>
      <c r="D29" s="10" t="s">
        <v>27</v>
      </c>
      <c r="E29" s="10" t="s">
        <v>28</v>
      </c>
    </row>
    <row r="30" spans="2:5" x14ac:dyDescent="0.25">
      <c r="B30" s="3" t="s">
        <v>0</v>
      </c>
      <c r="C30" s="4"/>
      <c r="D30" s="4"/>
      <c r="E30" s="4"/>
    </row>
    <row r="31" spans="2:5" x14ac:dyDescent="0.25">
      <c r="B31" s="4" t="s">
        <v>74</v>
      </c>
      <c r="C31" s="4">
        <v>2</v>
      </c>
      <c r="D31" s="8">
        <v>0</v>
      </c>
      <c r="E31" s="8">
        <f>D31*C31</f>
        <v>0</v>
      </c>
    </row>
    <row r="32" spans="2:5" x14ac:dyDescent="0.25">
      <c r="B32" s="4" t="s">
        <v>75</v>
      </c>
      <c r="C32" s="4">
        <v>3</v>
      </c>
      <c r="D32" s="8">
        <v>0</v>
      </c>
      <c r="E32" s="8">
        <f>D32*C32</f>
        <v>0</v>
      </c>
    </row>
    <row r="33" spans="2:5" x14ac:dyDescent="0.25">
      <c r="B33" s="3" t="s">
        <v>1</v>
      </c>
      <c r="C33" s="4"/>
      <c r="D33" s="8"/>
      <c r="E33" s="8"/>
    </row>
    <row r="34" spans="2:5" x14ac:dyDescent="0.25">
      <c r="B34" s="4" t="s">
        <v>76</v>
      </c>
      <c r="C34" s="4">
        <v>1</v>
      </c>
      <c r="D34" s="8">
        <v>10</v>
      </c>
      <c r="E34" s="8">
        <f t="shared" ref="E34:E42" si="1">D34*C34</f>
        <v>10</v>
      </c>
    </row>
    <row r="35" spans="2:5" x14ac:dyDescent="0.25">
      <c r="B35" s="4" t="s">
        <v>77</v>
      </c>
      <c r="C35" s="4">
        <v>1</v>
      </c>
      <c r="D35" s="8">
        <v>10</v>
      </c>
      <c r="E35" s="8">
        <f t="shared" si="1"/>
        <v>10</v>
      </c>
    </row>
    <row r="36" spans="2:5" x14ac:dyDescent="0.25">
      <c r="B36" s="4" t="s">
        <v>78</v>
      </c>
      <c r="C36" s="4">
        <v>1</v>
      </c>
      <c r="D36" s="8">
        <v>10</v>
      </c>
      <c r="E36" s="8">
        <f t="shared" si="1"/>
        <v>10</v>
      </c>
    </row>
    <row r="37" spans="2:5" x14ac:dyDescent="0.25">
      <c r="B37" s="3" t="s">
        <v>2</v>
      </c>
      <c r="C37" s="4"/>
      <c r="D37" s="8"/>
      <c r="E37" s="8"/>
    </row>
    <row r="38" spans="2:5" x14ac:dyDescent="0.25">
      <c r="B38" s="4" t="s">
        <v>79</v>
      </c>
      <c r="C38" s="4">
        <v>30</v>
      </c>
      <c r="D38" s="8">
        <v>15</v>
      </c>
      <c r="E38" s="8">
        <f t="shared" si="1"/>
        <v>450</v>
      </c>
    </row>
    <row r="39" spans="2:5" x14ac:dyDescent="0.25">
      <c r="B39" s="3" t="s">
        <v>3</v>
      </c>
      <c r="C39" s="4"/>
      <c r="D39" s="8"/>
      <c r="E39" s="8"/>
    </row>
    <row r="40" spans="2:5" x14ac:dyDescent="0.25">
      <c r="B40" s="4" t="s">
        <v>80</v>
      </c>
      <c r="C40" s="4">
        <v>30</v>
      </c>
      <c r="D40" s="8">
        <v>5</v>
      </c>
      <c r="E40" s="8">
        <f t="shared" si="1"/>
        <v>150</v>
      </c>
    </row>
    <row r="41" spans="2:5" x14ac:dyDescent="0.25">
      <c r="B41" s="3" t="s">
        <v>4</v>
      </c>
      <c r="C41" s="4"/>
      <c r="D41" s="8"/>
      <c r="E41" s="8"/>
    </row>
    <row r="42" spans="2:5" x14ac:dyDescent="0.25">
      <c r="B42" s="6" t="s">
        <v>91</v>
      </c>
      <c r="C42" s="4">
        <v>1</v>
      </c>
      <c r="D42" s="8">
        <v>5</v>
      </c>
      <c r="E42" s="8">
        <f t="shared" si="1"/>
        <v>5</v>
      </c>
    </row>
    <row r="43" spans="2:5" x14ac:dyDescent="0.25">
      <c r="D43" s="2" t="s">
        <v>30</v>
      </c>
      <c r="E43" s="9">
        <f>SUM(E31,E32,E34:E36,E38,E40,E42)</f>
        <v>635</v>
      </c>
    </row>
    <row r="46" spans="2:5" ht="31.5" x14ac:dyDescent="0.25">
      <c r="B46" s="11" t="s">
        <v>31</v>
      </c>
      <c r="C46" s="12" t="s">
        <v>26</v>
      </c>
      <c r="D46" s="12" t="s">
        <v>27</v>
      </c>
      <c r="E46" s="12" t="s">
        <v>28</v>
      </c>
    </row>
    <row r="47" spans="2:5" x14ac:dyDescent="0.25">
      <c r="B47" s="3" t="s">
        <v>5</v>
      </c>
      <c r="C47" s="4"/>
      <c r="D47" s="4"/>
      <c r="E47" s="4"/>
    </row>
    <row r="48" spans="2:5" x14ac:dyDescent="0.25">
      <c r="B48" s="4" t="s">
        <v>64</v>
      </c>
      <c r="C48" s="4">
        <v>3</v>
      </c>
      <c r="D48" s="8">
        <v>10</v>
      </c>
      <c r="E48" s="8">
        <f>D48*C48</f>
        <v>30</v>
      </c>
    </row>
    <row r="49" spans="2:5" x14ac:dyDescent="0.25">
      <c r="B49" s="4" t="s">
        <v>81</v>
      </c>
      <c r="C49" s="4">
        <v>10</v>
      </c>
      <c r="D49" s="8">
        <v>5</v>
      </c>
      <c r="E49" s="8">
        <f t="shared" ref="E49:E76" si="2">D49*C49</f>
        <v>50</v>
      </c>
    </row>
    <row r="50" spans="2:5" x14ac:dyDescent="0.25">
      <c r="B50" s="4" t="s">
        <v>69</v>
      </c>
      <c r="C50" s="4">
        <v>5</v>
      </c>
      <c r="D50" s="8">
        <v>5</v>
      </c>
      <c r="E50" s="8">
        <f t="shared" si="2"/>
        <v>25</v>
      </c>
    </row>
    <row r="51" spans="2:5" x14ac:dyDescent="0.25">
      <c r="B51" s="4" t="s">
        <v>70</v>
      </c>
      <c r="C51" s="4">
        <v>6</v>
      </c>
      <c r="D51" s="8">
        <v>7</v>
      </c>
      <c r="E51" s="8">
        <f t="shared" si="2"/>
        <v>42</v>
      </c>
    </row>
    <row r="52" spans="2:5" x14ac:dyDescent="0.25">
      <c r="B52" s="4" t="s">
        <v>68</v>
      </c>
      <c r="C52" s="4">
        <v>30</v>
      </c>
      <c r="D52" s="8">
        <v>5</v>
      </c>
      <c r="E52" s="8">
        <f t="shared" si="2"/>
        <v>150</v>
      </c>
    </row>
    <row r="53" spans="2:5" x14ac:dyDescent="0.25">
      <c r="B53" s="3" t="s">
        <v>6</v>
      </c>
      <c r="C53" s="4"/>
      <c r="D53" s="8"/>
      <c r="E53" s="8"/>
    </row>
    <row r="54" spans="2:5" x14ac:dyDescent="0.25">
      <c r="B54" s="4" t="s">
        <v>7</v>
      </c>
      <c r="C54" s="4">
        <v>3</v>
      </c>
      <c r="D54" s="8">
        <v>0</v>
      </c>
      <c r="E54" s="8">
        <f t="shared" si="2"/>
        <v>0</v>
      </c>
    </row>
    <row r="55" spans="2:5" x14ac:dyDescent="0.25">
      <c r="B55" s="4" t="s">
        <v>8</v>
      </c>
      <c r="C55" s="4">
        <v>4</v>
      </c>
      <c r="D55" s="8">
        <v>0</v>
      </c>
      <c r="E55" s="8">
        <f t="shared" si="2"/>
        <v>0</v>
      </c>
    </row>
    <row r="56" spans="2:5" x14ac:dyDescent="0.25">
      <c r="B56" s="3" t="s">
        <v>9</v>
      </c>
      <c r="C56" s="4"/>
      <c r="D56" s="8"/>
      <c r="E56" s="8"/>
    </row>
    <row r="57" spans="2:5" x14ac:dyDescent="0.25">
      <c r="B57" s="4" t="s">
        <v>10</v>
      </c>
      <c r="C57" s="4">
        <v>3</v>
      </c>
      <c r="D57" s="8">
        <v>10</v>
      </c>
      <c r="E57" s="8">
        <f t="shared" si="2"/>
        <v>30</v>
      </c>
    </row>
    <row r="58" spans="2:5" x14ac:dyDescent="0.25">
      <c r="B58" s="4" t="s">
        <v>11</v>
      </c>
      <c r="C58" s="4">
        <v>3</v>
      </c>
      <c r="D58" s="8">
        <v>10</v>
      </c>
      <c r="E58" s="8">
        <f t="shared" si="2"/>
        <v>30</v>
      </c>
    </row>
    <row r="59" spans="2:5" x14ac:dyDescent="0.25">
      <c r="B59" s="4" t="s">
        <v>4</v>
      </c>
      <c r="C59" s="4">
        <v>3</v>
      </c>
      <c r="D59" s="8">
        <v>10</v>
      </c>
      <c r="E59" s="8">
        <f t="shared" si="2"/>
        <v>30</v>
      </c>
    </row>
    <row r="60" spans="2:5" x14ac:dyDescent="0.25">
      <c r="B60" s="3" t="s">
        <v>12</v>
      </c>
      <c r="C60" s="4"/>
      <c r="D60" s="8"/>
      <c r="E60" s="8"/>
    </row>
    <row r="61" spans="2:5" x14ac:dyDescent="0.25">
      <c r="B61" s="4" t="s">
        <v>13</v>
      </c>
      <c r="C61" s="4">
        <v>3</v>
      </c>
      <c r="D61" s="8">
        <v>5</v>
      </c>
      <c r="E61" s="8">
        <f t="shared" si="2"/>
        <v>15</v>
      </c>
    </row>
    <row r="62" spans="2:5" x14ac:dyDescent="0.25">
      <c r="B62" s="3" t="s">
        <v>14</v>
      </c>
      <c r="C62" s="4"/>
      <c r="D62" s="8"/>
      <c r="E62" s="8"/>
    </row>
    <row r="63" spans="2:5" x14ac:dyDescent="0.25">
      <c r="B63" s="4" t="s">
        <v>64</v>
      </c>
      <c r="C63" s="4">
        <v>2</v>
      </c>
      <c r="D63" s="8">
        <v>10</v>
      </c>
      <c r="E63" s="8">
        <f t="shared" si="2"/>
        <v>20</v>
      </c>
    </row>
    <row r="64" spans="2:5" x14ac:dyDescent="0.25">
      <c r="B64" s="4" t="s">
        <v>68</v>
      </c>
      <c r="C64" s="4">
        <v>2</v>
      </c>
      <c r="D64" s="8">
        <v>5</v>
      </c>
      <c r="E64" s="8">
        <f t="shared" si="2"/>
        <v>10</v>
      </c>
    </row>
    <row r="65" spans="2:5" x14ac:dyDescent="0.25">
      <c r="B65" s="3" t="s">
        <v>15</v>
      </c>
      <c r="C65" s="4"/>
      <c r="D65" s="8"/>
      <c r="E65" s="8"/>
    </row>
    <row r="66" spans="2:5" x14ac:dyDescent="0.25">
      <c r="B66" s="4" t="s">
        <v>82</v>
      </c>
      <c r="C66" s="4">
        <v>50</v>
      </c>
      <c r="D66" s="8">
        <v>0.5</v>
      </c>
      <c r="E66" s="8">
        <f t="shared" si="2"/>
        <v>25</v>
      </c>
    </row>
    <row r="67" spans="2:5" x14ac:dyDescent="0.25">
      <c r="B67" s="4" t="s">
        <v>83</v>
      </c>
      <c r="C67" s="4">
        <v>100</v>
      </c>
      <c r="D67" s="8">
        <v>0</v>
      </c>
      <c r="E67" s="8">
        <f t="shared" si="2"/>
        <v>0</v>
      </c>
    </row>
    <row r="68" spans="2:5" x14ac:dyDescent="0.25">
      <c r="B68" s="3" t="s">
        <v>16</v>
      </c>
      <c r="C68" s="4"/>
      <c r="D68" s="8"/>
      <c r="E68" s="8"/>
    </row>
    <row r="69" spans="2:5" x14ac:dyDescent="0.25">
      <c r="B69" s="4" t="s">
        <v>84</v>
      </c>
      <c r="C69" s="4">
        <v>500</v>
      </c>
      <c r="D69" s="8">
        <v>0.1</v>
      </c>
      <c r="E69" s="8">
        <f t="shared" si="2"/>
        <v>50</v>
      </c>
    </row>
    <row r="70" spans="2:5" x14ac:dyDescent="0.25">
      <c r="B70" s="4" t="s">
        <v>85</v>
      </c>
      <c r="C70" s="4">
        <v>50</v>
      </c>
      <c r="D70" s="8">
        <v>0.5</v>
      </c>
      <c r="E70" s="8">
        <f t="shared" si="2"/>
        <v>25</v>
      </c>
    </row>
    <row r="71" spans="2:5" x14ac:dyDescent="0.25">
      <c r="B71" s="4" t="s">
        <v>86</v>
      </c>
      <c r="C71" s="4">
        <v>3</v>
      </c>
      <c r="D71" s="8">
        <v>1</v>
      </c>
      <c r="E71" s="8">
        <f t="shared" si="2"/>
        <v>3</v>
      </c>
    </row>
    <row r="72" spans="2:5" x14ac:dyDescent="0.25">
      <c r="B72" s="3" t="s">
        <v>17</v>
      </c>
      <c r="C72" s="4"/>
      <c r="D72" s="8"/>
      <c r="E72" s="8"/>
    </row>
    <row r="73" spans="2:5" x14ac:dyDescent="0.25">
      <c r="B73" s="4" t="s">
        <v>87</v>
      </c>
      <c r="C73" s="4">
        <v>5</v>
      </c>
      <c r="D73" s="8">
        <v>3</v>
      </c>
      <c r="E73" s="8">
        <f t="shared" si="2"/>
        <v>15</v>
      </c>
    </row>
    <row r="74" spans="2:5" x14ac:dyDescent="0.25">
      <c r="B74" s="4" t="s">
        <v>88</v>
      </c>
      <c r="C74" s="4">
        <v>3</v>
      </c>
      <c r="D74" s="8">
        <v>5</v>
      </c>
      <c r="E74" s="8">
        <f t="shared" si="2"/>
        <v>15</v>
      </c>
    </row>
    <row r="75" spans="2:5" x14ac:dyDescent="0.25">
      <c r="B75" s="4" t="s">
        <v>89</v>
      </c>
      <c r="C75" s="4">
        <v>4</v>
      </c>
      <c r="D75" s="8">
        <v>25</v>
      </c>
      <c r="E75" s="8">
        <f t="shared" si="2"/>
        <v>100</v>
      </c>
    </row>
    <row r="76" spans="2:5" x14ac:dyDescent="0.25">
      <c r="B76" s="4" t="s">
        <v>90</v>
      </c>
      <c r="C76" s="4">
        <v>7</v>
      </c>
      <c r="D76" s="8">
        <v>7</v>
      </c>
      <c r="E76" s="8">
        <f t="shared" si="2"/>
        <v>49</v>
      </c>
    </row>
    <row r="77" spans="2:5" x14ac:dyDescent="0.25">
      <c r="B77" s="3" t="s">
        <v>18</v>
      </c>
      <c r="C77" s="4"/>
      <c r="D77" s="4"/>
      <c r="E77" s="4"/>
    </row>
    <row r="78" spans="2:5" x14ac:dyDescent="0.25">
      <c r="D78" s="2" t="s">
        <v>30</v>
      </c>
      <c r="E78" s="9">
        <f>SUM(E48:E52,E54:E55,E57:E59,E61,E63:E64,E66:E67,E69:E71,E73:E76)</f>
        <v>714</v>
      </c>
    </row>
  </sheetData>
  <mergeCells count="1"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workbookViewId="0">
      <selection activeCell="B2" sqref="B2:F2"/>
    </sheetView>
  </sheetViews>
  <sheetFormatPr baseColWidth="10" defaultRowHeight="15.75" x14ac:dyDescent="0.25"/>
  <cols>
    <col min="1" max="1" width="4.125" customWidth="1"/>
    <col min="2" max="2" width="25" customWidth="1"/>
    <col min="3" max="3" width="21.625" bestFit="1" customWidth="1"/>
    <col min="4" max="4" width="15" customWidth="1"/>
    <col min="5" max="5" width="14" customWidth="1"/>
    <col min="6" max="6" width="14.875" customWidth="1"/>
  </cols>
  <sheetData>
    <row r="2" spans="2:6" x14ac:dyDescent="0.25">
      <c r="B2" s="14" t="s">
        <v>92</v>
      </c>
      <c r="C2" s="15"/>
      <c r="D2" s="15"/>
      <c r="E2" s="15"/>
      <c r="F2" s="16"/>
    </row>
    <row r="4" spans="2:6" ht="31.5" x14ac:dyDescent="0.25">
      <c r="B4" s="7" t="s">
        <v>56</v>
      </c>
      <c r="C4" s="7" t="s">
        <v>34</v>
      </c>
      <c r="D4" s="7" t="s">
        <v>32</v>
      </c>
      <c r="E4" s="7" t="s">
        <v>35</v>
      </c>
      <c r="F4" s="7" t="s">
        <v>33</v>
      </c>
    </row>
    <row r="5" spans="2:6" x14ac:dyDescent="0.25">
      <c r="B5" s="6" t="s">
        <v>100</v>
      </c>
      <c r="C5" s="8">
        <v>10</v>
      </c>
      <c r="D5" s="8">
        <v>120</v>
      </c>
      <c r="E5" s="8">
        <v>5</v>
      </c>
      <c r="F5" s="8">
        <v>60</v>
      </c>
    </row>
    <row r="6" spans="2:6" x14ac:dyDescent="0.25">
      <c r="B6" s="6" t="s">
        <v>101</v>
      </c>
      <c r="C6" s="8">
        <v>90</v>
      </c>
      <c r="D6" s="8">
        <v>90</v>
      </c>
      <c r="E6" s="8">
        <v>30</v>
      </c>
      <c r="F6" s="8">
        <v>90</v>
      </c>
    </row>
    <row r="7" spans="2:6" x14ac:dyDescent="0.25">
      <c r="B7" s="3" t="s">
        <v>30</v>
      </c>
      <c r="C7" s="9">
        <f>SUM(C5:C6)</f>
        <v>100</v>
      </c>
      <c r="D7" s="9">
        <f t="shared" ref="D7:F7" si="0">SUM(D5:D6)</f>
        <v>210</v>
      </c>
      <c r="E7" s="9">
        <f t="shared" si="0"/>
        <v>35</v>
      </c>
      <c r="F7" s="9">
        <f t="shared" si="0"/>
        <v>150</v>
      </c>
    </row>
    <row r="9" spans="2:6" ht="47.25" x14ac:dyDescent="0.25">
      <c r="B9" s="7" t="s">
        <v>36</v>
      </c>
      <c r="C9" s="7" t="s">
        <v>37</v>
      </c>
      <c r="D9" s="7" t="s">
        <v>38</v>
      </c>
      <c r="E9" s="7" t="s">
        <v>39</v>
      </c>
      <c r="F9" s="7" t="s">
        <v>40</v>
      </c>
    </row>
    <row r="10" spans="2:6" x14ac:dyDescent="0.25">
      <c r="B10" s="4" t="s">
        <v>102</v>
      </c>
      <c r="C10" s="8">
        <v>3</v>
      </c>
      <c r="D10" s="8">
        <v>0.4</v>
      </c>
      <c r="E10" s="8">
        <f>0.4*24</f>
        <v>9.6000000000000014</v>
      </c>
      <c r="F10" s="8">
        <f>9.6*365</f>
        <v>3504</v>
      </c>
    </row>
    <row r="11" spans="2:6" x14ac:dyDescent="0.25">
      <c r="B11" s="3" t="s">
        <v>30</v>
      </c>
      <c r="C11" s="9">
        <v>3</v>
      </c>
      <c r="D11" s="9">
        <v>0.4</v>
      </c>
      <c r="E11" s="9">
        <f>0.4*24</f>
        <v>9.6000000000000014</v>
      </c>
      <c r="F11" s="9">
        <f>9.6*365</f>
        <v>3504</v>
      </c>
    </row>
    <row r="13" spans="2:6" ht="31.5" x14ac:dyDescent="0.25">
      <c r="B13" s="7" t="s">
        <v>41</v>
      </c>
      <c r="C13" s="7" t="s">
        <v>42</v>
      </c>
      <c r="D13" s="7" t="s">
        <v>43</v>
      </c>
      <c r="E13" s="7" t="s">
        <v>44</v>
      </c>
      <c r="F13" s="7" t="s">
        <v>45</v>
      </c>
    </row>
    <row r="14" spans="2:6" x14ac:dyDescent="0.25">
      <c r="B14" s="4" t="s">
        <v>103</v>
      </c>
      <c r="C14" s="4">
        <v>20</v>
      </c>
      <c r="D14" s="8">
        <f>(E14/C14)</f>
        <v>60</v>
      </c>
      <c r="E14" s="8">
        <v>1200</v>
      </c>
      <c r="F14" s="8">
        <f>E14*12</f>
        <v>14400</v>
      </c>
    </row>
    <row r="15" spans="2:6" x14ac:dyDescent="0.25">
      <c r="B15" s="4" t="s">
        <v>104</v>
      </c>
      <c r="C15" s="4">
        <v>20</v>
      </c>
      <c r="D15" s="8">
        <f t="shared" ref="D15:D16" si="1">(E15/C15)</f>
        <v>40</v>
      </c>
      <c r="E15" s="8">
        <v>800</v>
      </c>
      <c r="F15" s="8">
        <f t="shared" ref="F15:F16" si="2">E15*12</f>
        <v>9600</v>
      </c>
    </row>
    <row r="16" spans="2:6" x14ac:dyDescent="0.25">
      <c r="B16" s="4" t="s">
        <v>105</v>
      </c>
      <c r="C16" s="4">
        <v>20</v>
      </c>
      <c r="D16" s="8">
        <f t="shared" si="1"/>
        <v>25</v>
      </c>
      <c r="E16" s="8">
        <v>500</v>
      </c>
      <c r="F16" s="8">
        <f t="shared" si="2"/>
        <v>6000</v>
      </c>
    </row>
    <row r="17" spans="2:6" x14ac:dyDescent="0.25">
      <c r="B17" s="3" t="s">
        <v>30</v>
      </c>
      <c r="C17" s="9">
        <v>60</v>
      </c>
      <c r="D17" s="9">
        <f>SUM(D14:D16)</f>
        <v>125</v>
      </c>
      <c r="E17" s="9">
        <f>SUM(E14:E16)</f>
        <v>2500</v>
      </c>
      <c r="F17" s="9">
        <f>SUM(F14:F16)</f>
        <v>30000</v>
      </c>
    </row>
    <row r="20" spans="2:6" ht="31.5" x14ac:dyDescent="0.25">
      <c r="B20" s="7" t="s">
        <v>48</v>
      </c>
      <c r="C20" s="7" t="s">
        <v>46</v>
      </c>
      <c r="D20" s="7" t="s">
        <v>47</v>
      </c>
      <c r="E20" s="7" t="s">
        <v>33</v>
      </c>
    </row>
    <row r="21" spans="2:6" x14ac:dyDescent="0.25">
      <c r="B21" s="4" t="s">
        <v>106</v>
      </c>
      <c r="C21" s="8">
        <v>20</v>
      </c>
      <c r="D21" s="8">
        <v>20</v>
      </c>
      <c r="E21" s="8">
        <f>D21*12</f>
        <v>240</v>
      </c>
    </row>
    <row r="22" spans="2:6" x14ac:dyDescent="0.25">
      <c r="B22" s="4" t="s">
        <v>107</v>
      </c>
      <c r="C22" s="8">
        <v>20</v>
      </c>
      <c r="D22" s="8">
        <v>20</v>
      </c>
      <c r="E22" s="8">
        <f t="shared" ref="E22:E23" si="3">D22*12</f>
        <v>240</v>
      </c>
    </row>
    <row r="23" spans="2:6" x14ac:dyDescent="0.25">
      <c r="B23" s="4" t="s">
        <v>108</v>
      </c>
      <c r="C23" s="8">
        <v>20</v>
      </c>
      <c r="D23" s="8">
        <v>20</v>
      </c>
      <c r="E23" s="8">
        <f t="shared" si="3"/>
        <v>240</v>
      </c>
    </row>
    <row r="24" spans="2:6" x14ac:dyDescent="0.25">
      <c r="B24" s="3" t="s">
        <v>30</v>
      </c>
      <c r="C24" s="9">
        <f>SUM(C21:C23)</f>
        <v>60</v>
      </c>
      <c r="D24" s="9">
        <f t="shared" ref="D24:E24" si="4">SUM(D21:D23)</f>
        <v>60</v>
      </c>
      <c r="E24" s="9">
        <f t="shared" si="4"/>
        <v>720</v>
      </c>
    </row>
    <row r="26" spans="2:6" ht="31.5" x14ac:dyDescent="0.25">
      <c r="B26" s="7" t="s">
        <v>49</v>
      </c>
      <c r="C26" s="7" t="s">
        <v>50</v>
      </c>
      <c r="D26" s="7" t="s">
        <v>51</v>
      </c>
    </row>
    <row r="27" spans="2:6" x14ac:dyDescent="0.25">
      <c r="B27" s="4" t="s">
        <v>109</v>
      </c>
      <c r="C27" s="8">
        <v>400</v>
      </c>
      <c r="D27" s="8">
        <f>C27*12</f>
        <v>4800</v>
      </c>
    </row>
    <row r="28" spans="2:6" x14ac:dyDescent="0.25">
      <c r="B28" s="4" t="s">
        <v>110</v>
      </c>
      <c r="C28" s="8">
        <v>400</v>
      </c>
      <c r="D28" s="8">
        <f t="shared" ref="D28" si="5">C28*12</f>
        <v>4800</v>
      </c>
    </row>
    <row r="29" spans="2:6" x14ac:dyDescent="0.25">
      <c r="B29" s="3" t="s">
        <v>30</v>
      </c>
      <c r="C29" s="9">
        <f>SUM(C27:C28)</f>
        <v>800</v>
      </c>
      <c r="D29" s="9">
        <f>SUM(D27:D28)</f>
        <v>9600</v>
      </c>
    </row>
    <row r="32" spans="2:6" ht="31.5" x14ac:dyDescent="0.25">
      <c r="B32" s="7" t="s">
        <v>48</v>
      </c>
      <c r="C32" s="7" t="s">
        <v>46</v>
      </c>
      <c r="D32" s="7" t="s">
        <v>47</v>
      </c>
      <c r="E32" s="7" t="s">
        <v>33</v>
      </c>
    </row>
    <row r="33" spans="2:5" x14ac:dyDescent="0.25">
      <c r="B33" s="4" t="s">
        <v>106</v>
      </c>
      <c r="C33" s="8">
        <v>20</v>
      </c>
      <c r="D33" s="8">
        <v>20</v>
      </c>
      <c r="E33" s="8">
        <f>D33*12</f>
        <v>240</v>
      </c>
    </row>
    <row r="34" spans="2:5" x14ac:dyDescent="0.25">
      <c r="B34" s="4" t="s">
        <v>107</v>
      </c>
      <c r="C34" s="8">
        <v>20</v>
      </c>
      <c r="D34" s="8">
        <v>20</v>
      </c>
      <c r="E34" s="8">
        <f t="shared" ref="E34:E35" si="6">D34*12</f>
        <v>240</v>
      </c>
    </row>
    <row r="35" spans="2:5" x14ac:dyDescent="0.25">
      <c r="B35" s="4" t="s">
        <v>108</v>
      </c>
      <c r="C35" s="8">
        <v>20</v>
      </c>
      <c r="D35" s="8">
        <v>20</v>
      </c>
      <c r="E35" s="8">
        <f t="shared" si="6"/>
        <v>240</v>
      </c>
    </row>
    <row r="36" spans="2:5" x14ac:dyDescent="0.25">
      <c r="B36" s="3" t="s">
        <v>30</v>
      </c>
      <c r="C36" s="9">
        <f>SUM(C33:C35)</f>
        <v>60</v>
      </c>
      <c r="D36" s="9">
        <f t="shared" ref="D36:E36" si="7">SUM(D33:D35)</f>
        <v>60</v>
      </c>
      <c r="E36" s="9">
        <f t="shared" si="7"/>
        <v>720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B2" sqref="B2:D2"/>
    </sheetView>
  </sheetViews>
  <sheetFormatPr baseColWidth="10" defaultRowHeight="15.75" x14ac:dyDescent="0.25"/>
  <cols>
    <col min="1" max="1" width="6.125" customWidth="1"/>
    <col min="2" max="2" width="26.875" bestFit="1" customWidth="1"/>
    <col min="3" max="3" width="15.625" bestFit="1" customWidth="1"/>
    <col min="4" max="4" width="13.125" bestFit="1" customWidth="1"/>
  </cols>
  <sheetData>
    <row r="2" spans="2:5" x14ac:dyDescent="0.25">
      <c r="B2" s="14" t="s">
        <v>92</v>
      </c>
      <c r="C2" s="15"/>
      <c r="D2" s="16"/>
    </row>
    <row r="4" spans="2:5" x14ac:dyDescent="0.25">
      <c r="B4" s="10" t="s">
        <v>52</v>
      </c>
      <c r="C4" s="10" t="s">
        <v>53</v>
      </c>
      <c r="D4" s="10" t="s">
        <v>54</v>
      </c>
    </row>
    <row r="5" spans="2:5" x14ac:dyDescent="0.25">
      <c r="B5" s="4" t="s">
        <v>93</v>
      </c>
      <c r="C5" s="8">
        <v>800</v>
      </c>
      <c r="D5" s="8">
        <f>C5*12</f>
        <v>9600</v>
      </c>
    </row>
    <row r="6" spans="2:5" x14ac:dyDescent="0.25">
      <c r="B6" s="4" t="s">
        <v>94</v>
      </c>
      <c r="C6" s="8">
        <v>860</v>
      </c>
      <c r="D6" s="8">
        <f t="shared" ref="D6:D12" si="0">C6*12</f>
        <v>10320</v>
      </c>
    </row>
    <row r="7" spans="2:5" x14ac:dyDescent="0.25">
      <c r="B7" s="4" t="s">
        <v>95</v>
      </c>
      <c r="C7" s="8">
        <v>880</v>
      </c>
      <c r="D7" s="8">
        <f t="shared" si="0"/>
        <v>10560</v>
      </c>
    </row>
    <row r="8" spans="2:5" x14ac:dyDescent="0.25">
      <c r="B8" s="4" t="s">
        <v>19</v>
      </c>
      <c r="C8" s="8">
        <v>500</v>
      </c>
      <c r="D8" s="8">
        <f t="shared" si="0"/>
        <v>6000</v>
      </c>
    </row>
    <row r="9" spans="2:5" x14ac:dyDescent="0.25">
      <c r="B9" s="4" t="s">
        <v>96</v>
      </c>
      <c r="C9" s="8">
        <v>120</v>
      </c>
      <c r="D9" s="8">
        <f t="shared" si="0"/>
        <v>1440</v>
      </c>
      <c r="E9" s="13"/>
    </row>
    <row r="10" spans="2:5" x14ac:dyDescent="0.25">
      <c r="B10" s="4" t="s">
        <v>11</v>
      </c>
      <c r="C10" s="8">
        <v>65</v>
      </c>
      <c r="D10" s="8">
        <f t="shared" si="0"/>
        <v>780</v>
      </c>
    </row>
    <row r="11" spans="2:5" x14ac:dyDescent="0.25">
      <c r="B11" s="4" t="s">
        <v>20</v>
      </c>
      <c r="C11" s="8">
        <v>180</v>
      </c>
      <c r="D11" s="8">
        <f t="shared" si="0"/>
        <v>2160</v>
      </c>
    </row>
    <row r="12" spans="2:5" x14ac:dyDescent="0.25">
      <c r="B12" s="4" t="s">
        <v>21</v>
      </c>
      <c r="C12" s="8">
        <v>135</v>
      </c>
      <c r="D12" s="8">
        <f t="shared" si="0"/>
        <v>1620</v>
      </c>
    </row>
    <row r="13" spans="2:5" x14ac:dyDescent="0.25">
      <c r="B13" s="3" t="s">
        <v>30</v>
      </c>
      <c r="C13" s="9">
        <f>SUM(C5:C12)</f>
        <v>3540</v>
      </c>
      <c r="D13" s="9">
        <f>SUM(D5:D12)</f>
        <v>42480</v>
      </c>
    </row>
    <row r="16" spans="2:5" x14ac:dyDescent="0.25">
      <c r="B16" s="10" t="s">
        <v>55</v>
      </c>
      <c r="C16" s="10" t="s">
        <v>53</v>
      </c>
      <c r="D16" s="10" t="s">
        <v>54</v>
      </c>
    </row>
    <row r="17" spans="2:4" x14ac:dyDescent="0.25">
      <c r="B17" s="4" t="s">
        <v>97</v>
      </c>
      <c r="C17" s="8">
        <v>890</v>
      </c>
      <c r="D17" s="8">
        <f>C17*12</f>
        <v>10680</v>
      </c>
    </row>
    <row r="18" spans="2:4" x14ac:dyDescent="0.25">
      <c r="B18" s="4" t="s">
        <v>22</v>
      </c>
      <c r="C18" s="8">
        <v>800.9</v>
      </c>
      <c r="D18" s="8">
        <f t="shared" ref="D18:D23" si="1">C18*12</f>
        <v>9610.7999999999993</v>
      </c>
    </row>
    <row r="19" spans="2:4" x14ac:dyDescent="0.25">
      <c r="B19" s="4" t="s">
        <v>98</v>
      </c>
      <c r="C19" s="8">
        <v>60</v>
      </c>
      <c r="D19" s="8">
        <f t="shared" si="1"/>
        <v>720</v>
      </c>
    </row>
    <row r="20" spans="2:4" x14ac:dyDescent="0.25">
      <c r="B20" s="4" t="s">
        <v>99</v>
      </c>
      <c r="C20" s="8">
        <v>400</v>
      </c>
      <c r="D20" s="8">
        <f t="shared" si="1"/>
        <v>4800</v>
      </c>
    </row>
    <row r="21" spans="2:4" x14ac:dyDescent="0.25">
      <c r="B21" s="4" t="s">
        <v>23</v>
      </c>
      <c r="C21" s="8">
        <v>165</v>
      </c>
      <c r="D21" s="8">
        <f t="shared" si="1"/>
        <v>1980</v>
      </c>
    </row>
    <row r="22" spans="2:4" x14ac:dyDescent="0.25">
      <c r="B22" s="4" t="s">
        <v>24</v>
      </c>
      <c r="C22" s="8">
        <v>125</v>
      </c>
      <c r="D22" s="8">
        <f t="shared" si="1"/>
        <v>1500</v>
      </c>
    </row>
    <row r="23" spans="2:4" x14ac:dyDescent="0.25">
      <c r="B23" s="4" t="s">
        <v>4</v>
      </c>
      <c r="C23" s="8">
        <v>150</v>
      </c>
      <c r="D23" s="8">
        <f t="shared" si="1"/>
        <v>1800</v>
      </c>
    </row>
    <row r="24" spans="2:4" x14ac:dyDescent="0.25">
      <c r="B24" s="3" t="s">
        <v>30</v>
      </c>
      <c r="C24" s="9">
        <f>SUM(C17:C23)</f>
        <v>2590.9</v>
      </c>
      <c r="D24" s="9">
        <f>SUM(D23)</f>
        <v>1800</v>
      </c>
    </row>
    <row r="25" spans="2:4" x14ac:dyDescent="0.25">
      <c r="B25" s="3" t="s">
        <v>30</v>
      </c>
      <c r="C25" s="4"/>
      <c r="D25" s="4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INVERSIONES</vt:lpstr>
      <vt:lpstr>COSTOS</vt:lpstr>
      <vt:lpstr>GASTOS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 Ponce</dc:creator>
  <cp:lastModifiedBy>Fredy Saanchez</cp:lastModifiedBy>
  <dcterms:created xsi:type="dcterms:W3CDTF">2016-01-15T11:00:41Z</dcterms:created>
  <dcterms:modified xsi:type="dcterms:W3CDTF">2016-01-29T05:05:49Z</dcterms:modified>
</cp:coreProperties>
</file>