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VESTIGACION DE OPERACIONES\13.Sanchez_Taller1\"/>
    </mc:Choice>
  </mc:AlternateContent>
  <bookViews>
    <workbookView xWindow="0" yWindow="0" windowWidth="21600" windowHeight="9735" activeTab="3"/>
  </bookViews>
  <sheets>
    <sheet name="Maximizacion" sheetId="1" r:id="rId1"/>
    <sheet name="Mininizacion" sheetId="2" r:id="rId2"/>
    <sheet name="Ejercicio 1" sheetId="3" r:id="rId3"/>
    <sheet name="Hoja1" sheetId="9" r:id="rId4"/>
    <sheet name="Ejercicio 2" sheetId="6" r:id="rId5"/>
    <sheet name="Ejercicio 3" sheetId="7" r:id="rId6"/>
    <sheet name="Ejercicio 4" sheetId="8" r:id="rId7"/>
  </sheets>
  <definedNames>
    <definedName name="solver_adj" localSheetId="2" hidden="1">'Ejercicio 1'!$C$12:$G$12</definedName>
    <definedName name="solver_adj" localSheetId="4" hidden="1">'Ejercicio 2'!$C$12:$F$12</definedName>
    <definedName name="solver_adj" localSheetId="5" hidden="1">'Ejercicio 3'!$C$10:$D$10</definedName>
    <definedName name="solver_adj" localSheetId="6" hidden="1">'Ejercicio 4'!$C$11:$D$11</definedName>
    <definedName name="solver_adj" localSheetId="3" hidden="1">Hoja1!$C$11:$E$11</definedName>
    <definedName name="solver_adj" localSheetId="0" hidden="1">Maximizacion!$C$12:$D$12</definedName>
    <definedName name="solver_adj" localSheetId="1" hidden="1">Mininizacion!$C$12:$D$12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3" hidden="1">1</definedName>
    <definedName name="solver_drv" localSheetId="0" hidden="1">2</definedName>
    <definedName name="solver_drv" localSheetId="1" hidden="1">2</definedName>
    <definedName name="solver_eng" localSheetId="2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3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lhs1" localSheetId="2" hidden="1">'Ejercicio 1'!$H$5</definedName>
    <definedName name="solver_lhs1" localSheetId="4" hidden="1">'Ejercicio 2'!$G$5</definedName>
    <definedName name="solver_lhs1" localSheetId="5" hidden="1">'Ejercicio 3'!$E$5</definedName>
    <definedName name="solver_lhs1" localSheetId="6" hidden="1">'Ejercicio 4'!$E$5</definedName>
    <definedName name="solver_lhs1" localSheetId="3" hidden="1">Hoja1!$F$6</definedName>
    <definedName name="solver_lhs1" localSheetId="0" hidden="1">Maximizacion!$E$5</definedName>
    <definedName name="solver_lhs1" localSheetId="1" hidden="1">Mininizacion!$E$5</definedName>
    <definedName name="solver_lhs2" localSheetId="2" hidden="1">'Ejercicio 1'!$H$6</definedName>
    <definedName name="solver_lhs2" localSheetId="4" hidden="1">'Ejercicio 2'!$G$6</definedName>
    <definedName name="solver_lhs2" localSheetId="5" hidden="1">'Ejercicio 3'!$E$6</definedName>
    <definedName name="solver_lhs2" localSheetId="6" hidden="1">'Ejercicio 4'!$E$6</definedName>
    <definedName name="solver_lhs2" localSheetId="3" hidden="1">Hoja1!$F$7</definedName>
    <definedName name="solver_lhs2" localSheetId="0" hidden="1">Maximizacion!$E$6</definedName>
    <definedName name="solver_lhs2" localSheetId="1" hidden="1">Mininizacion!$E$6</definedName>
    <definedName name="solver_lhs3" localSheetId="2" hidden="1">'Ejercicio 1'!$H$7</definedName>
    <definedName name="solver_lhs3" localSheetId="4" hidden="1">'Ejercicio 2'!$G$7</definedName>
    <definedName name="solver_lhs3" localSheetId="6" hidden="1">'Ejercicio 4'!$E$7</definedName>
    <definedName name="solver_lhs3" localSheetId="0" hidden="1">Maximizacion!$E$7</definedName>
    <definedName name="solver_lhs3" localSheetId="1" hidden="1">Mininizacion!$E$7</definedName>
    <definedName name="solver_lhs4" localSheetId="2" hidden="1">'Ejercicio 1'!$H$8</definedName>
    <definedName name="solver_lhs4" localSheetId="4" hidden="1">'Ejercicio 2'!$G$8</definedName>
    <definedName name="solver_lhs4" localSheetId="0" hidden="1">Maximizacion!$E$8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um" localSheetId="2" hidden="1">4</definedName>
    <definedName name="solver_num" localSheetId="4" hidden="1">4</definedName>
    <definedName name="solver_num" localSheetId="5" hidden="1">2</definedName>
    <definedName name="solver_num" localSheetId="6" hidden="1">3</definedName>
    <definedName name="solver_num" localSheetId="3" hidden="1">2</definedName>
    <definedName name="solver_num" localSheetId="0" hidden="1">4</definedName>
    <definedName name="solver_num" localSheetId="1" hidden="1">3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opt" localSheetId="2" hidden="1">'Ejercicio 1'!$H$4</definedName>
    <definedName name="solver_opt" localSheetId="4" hidden="1">'Ejercicio 2'!$G$4</definedName>
    <definedName name="solver_opt" localSheetId="5" hidden="1">'Ejercicio 3'!$E$4</definedName>
    <definedName name="solver_opt" localSheetId="6" hidden="1">'Ejercicio 4'!$E$4</definedName>
    <definedName name="solver_opt" localSheetId="3" hidden="1">Hoja1!$F$5</definedName>
    <definedName name="solver_opt" localSheetId="0" hidden="1">Maximizacion!$E$4</definedName>
    <definedName name="solver_opt" localSheetId="1" hidden="1">Mininizacion!$E$4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3" hidden="1">1</definedName>
    <definedName name="solver_rbv" localSheetId="0" hidden="1">2</definedName>
    <definedName name="solver_rbv" localSheetId="1" hidden="1">2</definedName>
    <definedName name="solver_rel1" localSheetId="2" hidden="1">1</definedName>
    <definedName name="solver_rel1" localSheetId="4" hidden="1">3</definedName>
    <definedName name="solver_rel1" localSheetId="5" hidden="1">1</definedName>
    <definedName name="solver_rel1" localSheetId="6" hidden="1">1</definedName>
    <definedName name="solver_rel1" localSheetId="3" hidden="1">1</definedName>
    <definedName name="solver_rel1" localSheetId="0" hidden="1">1</definedName>
    <definedName name="solver_rel1" localSheetId="1" hidden="1">3</definedName>
    <definedName name="solver_rel2" localSheetId="2" hidden="1">1</definedName>
    <definedName name="solver_rel2" localSheetId="4" hidden="1">3</definedName>
    <definedName name="solver_rel2" localSheetId="5" hidden="1">1</definedName>
    <definedName name="solver_rel2" localSheetId="6" hidden="1">1</definedName>
    <definedName name="solver_rel2" localSheetId="3" hidden="1">2</definedName>
    <definedName name="solver_rel2" localSheetId="0" hidden="1">1</definedName>
    <definedName name="solver_rel2" localSheetId="1" hidden="1">3</definedName>
    <definedName name="solver_rel3" localSheetId="2" hidden="1">1</definedName>
    <definedName name="solver_rel3" localSheetId="4" hidden="1">3</definedName>
    <definedName name="solver_rel3" localSheetId="6" hidden="1">1</definedName>
    <definedName name="solver_rel3" localSheetId="0" hidden="1">1</definedName>
    <definedName name="solver_rel3" localSheetId="1" hidden="1">1</definedName>
    <definedName name="solver_rel4" localSheetId="2" hidden="1">1</definedName>
    <definedName name="solver_rel4" localSheetId="4" hidden="1">3</definedName>
    <definedName name="solver_rel4" localSheetId="0" hidden="1">1</definedName>
    <definedName name="solver_rhs1" localSheetId="2" hidden="1">'Ejercicio 1'!$J$5</definedName>
    <definedName name="solver_rhs1" localSheetId="4" hidden="1">'Ejercicio 2'!$I$5</definedName>
    <definedName name="solver_rhs1" localSheetId="5" hidden="1">'Ejercicio 3'!$F$5</definedName>
    <definedName name="solver_rhs1" localSheetId="6" hidden="1">'Ejercicio 4'!$G$5</definedName>
    <definedName name="solver_rhs1" localSheetId="3" hidden="1">Hoja1!$H$6</definedName>
    <definedName name="solver_rhs1" localSheetId="0" hidden="1">630</definedName>
    <definedName name="solver_rhs1" localSheetId="1" hidden="1">Mininizacion!$G$5</definedName>
    <definedName name="solver_rhs2" localSheetId="2" hidden="1">'Ejercicio 1'!$J$6</definedName>
    <definedName name="solver_rhs2" localSheetId="4" hidden="1">'Ejercicio 2'!$I$6</definedName>
    <definedName name="solver_rhs2" localSheetId="5" hidden="1">'Ejercicio 3'!$F$6</definedName>
    <definedName name="solver_rhs2" localSheetId="6" hidden="1">'Ejercicio 4'!$G$6</definedName>
    <definedName name="solver_rhs2" localSheetId="3" hidden="1">Hoja1!$H$7</definedName>
    <definedName name="solver_rhs2" localSheetId="0" hidden="1">600</definedName>
    <definedName name="solver_rhs2" localSheetId="1" hidden="1">Mininizacion!$G$6</definedName>
    <definedName name="solver_rhs3" localSheetId="2" hidden="1">'Ejercicio 1'!$J$7</definedName>
    <definedName name="solver_rhs3" localSheetId="4" hidden="1">'Ejercicio 2'!$I$7</definedName>
    <definedName name="solver_rhs3" localSheetId="6" hidden="1">'Ejercicio 4'!$G$7</definedName>
    <definedName name="solver_rhs3" localSheetId="0" hidden="1">708</definedName>
    <definedName name="solver_rhs3" localSheetId="1" hidden="1">Mininizacion!$G$7</definedName>
    <definedName name="solver_rhs4" localSheetId="2" hidden="1">'Ejercicio 1'!$J$8</definedName>
    <definedName name="solver_rhs4" localSheetId="4" hidden="1">'Ejercicio 2'!$I$8</definedName>
    <definedName name="solver_rhs4" localSheetId="0" hidden="1">135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3" hidden="1">1</definedName>
    <definedName name="solver_scl" localSheetId="0" hidden="1">2</definedName>
    <definedName name="solver_scl" localSheetId="1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yp" localSheetId="2" hidden="1">1</definedName>
    <definedName name="solver_typ" localSheetId="4" hidden="1">2</definedName>
    <definedName name="solver_typ" localSheetId="5" hidden="1">1</definedName>
    <definedName name="solver_typ" localSheetId="6" hidden="1">1</definedName>
    <definedName name="solver_typ" localSheetId="3" hidden="1">1</definedName>
    <definedName name="solver_typ" localSheetId="0" hidden="1">1</definedName>
    <definedName name="solver_typ" localSheetId="1" hidden="1">2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3" hidden="1">3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9" l="1"/>
  <c r="F7" i="9"/>
  <c r="F5" i="9"/>
  <c r="F11" i="9"/>
  <c r="E11" i="8" l="1"/>
  <c r="E5" i="8"/>
  <c r="E6" i="8"/>
  <c r="E7" i="8"/>
  <c r="E4" i="8"/>
  <c r="E10" i="7"/>
  <c r="E5" i="7"/>
  <c r="E6" i="7"/>
  <c r="E4" i="7"/>
  <c r="G7" i="6" l="1"/>
  <c r="G4" i="6" l="1"/>
  <c r="G12" i="6"/>
  <c r="G8" i="6"/>
  <c r="G6" i="6"/>
  <c r="G5" i="6"/>
  <c r="H12" i="3" l="1"/>
  <c r="H5" i="3"/>
  <c r="H6" i="3"/>
  <c r="H7" i="3"/>
  <c r="H8" i="3"/>
  <c r="H4" i="3"/>
  <c r="E4" i="2"/>
  <c r="E12" i="2"/>
  <c r="E5" i="2"/>
  <c r="E6" i="2"/>
  <c r="E7" i="2"/>
  <c r="D8" i="1"/>
  <c r="D7" i="1"/>
  <c r="D6" i="1"/>
  <c r="E6" i="1" s="1"/>
  <c r="C8" i="1"/>
  <c r="E8" i="1" s="1"/>
  <c r="C6" i="1"/>
  <c r="C5" i="1"/>
  <c r="E5" i="1" s="1"/>
  <c r="E12" i="1"/>
  <c r="E4" i="1"/>
  <c r="E7" i="1"/>
</calcChain>
</file>

<file path=xl/sharedStrings.xml><?xml version="1.0" encoding="utf-8"?>
<sst xmlns="http://schemas.openxmlformats.org/spreadsheetml/2006/main" count="150" uniqueCount="40">
  <si>
    <t>S</t>
  </si>
  <si>
    <t>D</t>
  </si>
  <si>
    <t>Total</t>
  </si>
  <si>
    <t>&lt;=</t>
  </si>
  <si>
    <t>Limites</t>
  </si>
  <si>
    <t>Corte y Teñido</t>
  </si>
  <si>
    <t>Costura</t>
  </si>
  <si>
    <t>Acabado</t>
  </si>
  <si>
    <t>Inspeccion y empaquetado</t>
  </si>
  <si>
    <t>Solucion</t>
  </si>
  <si>
    <t>Datos del problema</t>
  </si>
  <si>
    <t>A</t>
  </si>
  <si>
    <t>B</t>
  </si>
  <si>
    <t>z</t>
  </si>
  <si>
    <t>Objetivo z</t>
  </si>
  <si>
    <t>Restriccion 1</t>
  </si>
  <si>
    <t>Restriccion 2</t>
  </si>
  <si>
    <t>Restriccion 3</t>
  </si>
  <si>
    <t>Restriccion 4</t>
  </si>
  <si>
    <t>&gt;=</t>
  </si>
  <si>
    <t>Produccion total.</t>
  </si>
  <si>
    <t>Pedido producto A.</t>
  </si>
  <si>
    <t>Tiempo de procesamiento disponible.</t>
  </si>
  <si>
    <t>X1</t>
  </si>
  <si>
    <t>X2</t>
  </si>
  <si>
    <t>X3</t>
  </si>
  <si>
    <t>X4</t>
  </si>
  <si>
    <t>X5</t>
  </si>
  <si>
    <t>Cantida de prestamos total.</t>
  </si>
  <si>
    <t>40 % minimo de todos los fondos , para AGRICOLA y COMERCIAL</t>
  </si>
  <si>
    <t>50 % maximo de prestamo de CASA debe ser referente a prestamos PERSONAL, AUTOMIVIL y CASA</t>
  </si>
  <si>
    <t>Limitaciones del 4 % en deudas impagables.</t>
  </si>
  <si>
    <t>Límites</t>
  </si>
  <si>
    <t>Consumo diario de CALORIAS.</t>
  </si>
  <si>
    <t>Consumo diario de onzas de CHOCOLATE.</t>
  </si>
  <si>
    <t>Consumo diario de onzas de AZUCAR.</t>
  </si>
  <si>
    <t>Consumo diario de onzas de GRASA.</t>
  </si>
  <si>
    <t>Tiempo en CORTE</t>
  </si>
  <si>
    <t>Tiempo en ENSAMBLE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</si>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</sst>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7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2" fontId="0" fillId="0" borderId="0" xfId="0" applyNumberFormat="1"/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C12" sqref="C12"/>
    </sheetView>
  </sheetViews>
  <sheetFormatPr baseColWidth="10" defaultRowHeight="15" x14ac:dyDescent="0.25"/>
  <cols>
    <col min="2" max="2" width="13.28515625" customWidth="1"/>
    <col min="4" max="4" width="12.5703125" bestFit="1" customWidth="1"/>
    <col min="7" max="7" width="11.85546875" bestFit="1" customWidth="1"/>
  </cols>
  <sheetData>
    <row r="2" spans="2:8" x14ac:dyDescent="0.25">
      <c r="B2" s="2" t="s">
        <v>10</v>
      </c>
    </row>
    <row r="3" spans="2:8" ht="15.75" thickBot="1" x14ac:dyDescent="0.3">
      <c r="C3" s="3" t="s">
        <v>0</v>
      </c>
      <c r="D3" s="3" t="s">
        <v>1</v>
      </c>
      <c r="E3" s="3" t="s">
        <v>2</v>
      </c>
    </row>
    <row r="4" spans="2:8" ht="15.75" thickBot="1" x14ac:dyDescent="0.3">
      <c r="B4" s="5" t="s">
        <v>14</v>
      </c>
      <c r="C4" s="6">
        <v>10</v>
      </c>
      <c r="D4" s="6">
        <v>9</v>
      </c>
      <c r="E4" s="11">
        <f>C4*$C$12+D4*$D$12</f>
        <v>7668</v>
      </c>
      <c r="F4" s="7"/>
      <c r="G4" s="3" t="s">
        <v>4</v>
      </c>
    </row>
    <row r="5" spans="2:8" ht="16.5" thickTop="1" thickBot="1" x14ac:dyDescent="0.3">
      <c r="B5" s="1" t="s">
        <v>15</v>
      </c>
      <c r="C5" s="4">
        <f>7/10</f>
        <v>0.7</v>
      </c>
      <c r="D5" s="4">
        <v>1</v>
      </c>
      <c r="E5" s="11">
        <f t="shared" ref="E5:E8" si="0">C5*$C$12+D5*$D$12</f>
        <v>630</v>
      </c>
      <c r="F5" s="3" t="s">
        <v>3</v>
      </c>
      <c r="G5" s="3">
        <v>630</v>
      </c>
      <c r="H5" s="1" t="s">
        <v>5</v>
      </c>
    </row>
    <row r="6" spans="2:8" ht="16.5" thickTop="1" thickBot="1" x14ac:dyDescent="0.3">
      <c r="B6" s="1" t="s">
        <v>16</v>
      </c>
      <c r="C6" s="4">
        <f>1/2</f>
        <v>0.5</v>
      </c>
      <c r="D6" s="12">
        <f>5/6</f>
        <v>0.83333333333333337</v>
      </c>
      <c r="E6" s="11">
        <f t="shared" si="0"/>
        <v>480</v>
      </c>
      <c r="F6" s="3" t="s">
        <v>3</v>
      </c>
      <c r="G6" s="3">
        <v>600</v>
      </c>
      <c r="H6" s="1" t="s">
        <v>6</v>
      </c>
    </row>
    <row r="7" spans="2:8" ht="16.5" thickTop="1" thickBot="1" x14ac:dyDescent="0.3">
      <c r="B7" s="1" t="s">
        <v>17</v>
      </c>
      <c r="C7" s="4">
        <v>1</v>
      </c>
      <c r="D7" s="12">
        <f>2/3</f>
        <v>0.66666666666666663</v>
      </c>
      <c r="E7" s="11">
        <f t="shared" si="0"/>
        <v>708</v>
      </c>
      <c r="F7" s="3" t="s">
        <v>3</v>
      </c>
      <c r="G7" s="3">
        <v>708</v>
      </c>
      <c r="H7" s="1" t="s">
        <v>7</v>
      </c>
    </row>
    <row r="8" spans="2:8" ht="16.5" thickTop="1" thickBot="1" x14ac:dyDescent="0.3">
      <c r="B8" s="1" t="s">
        <v>18</v>
      </c>
      <c r="C8" s="4">
        <f>1/10</f>
        <v>0.1</v>
      </c>
      <c r="D8" s="4">
        <f>1/4</f>
        <v>0.25</v>
      </c>
      <c r="E8" s="11">
        <f t="shared" si="0"/>
        <v>117</v>
      </c>
      <c r="F8" s="3" t="s">
        <v>3</v>
      </c>
      <c r="G8" s="3">
        <v>135</v>
      </c>
      <c r="H8" s="1" t="s">
        <v>8</v>
      </c>
    </row>
    <row r="9" spans="2:8" ht="15.75" thickTop="1" x14ac:dyDescent="0.25"/>
    <row r="10" spans="2:8" x14ac:dyDescent="0.25">
      <c r="B10" s="2" t="s">
        <v>9</v>
      </c>
    </row>
    <row r="11" spans="2:8" ht="15.75" thickBot="1" x14ac:dyDescent="0.3">
      <c r="C11" s="3" t="s">
        <v>0</v>
      </c>
      <c r="D11" s="3" t="s">
        <v>1</v>
      </c>
      <c r="E11" s="3" t="s">
        <v>13</v>
      </c>
    </row>
    <row r="12" spans="2:8" ht="15.75" thickBot="1" x14ac:dyDescent="0.3">
      <c r="B12" s="1" t="s">
        <v>9</v>
      </c>
      <c r="C12" s="13">
        <v>540</v>
      </c>
      <c r="D12" s="14">
        <v>252</v>
      </c>
      <c r="E12" s="15">
        <f>C4*C12+D12*D4</f>
        <v>7668</v>
      </c>
    </row>
    <row r="17" spans="7:7" x14ac:dyDescent="0.25">
      <c r="G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D7" sqref="D7"/>
    </sheetView>
  </sheetViews>
  <sheetFormatPr baseColWidth="10" defaultRowHeight="15" x14ac:dyDescent="0.25"/>
  <sheetData>
    <row r="2" spans="2:8" x14ac:dyDescent="0.25">
      <c r="B2" s="2" t="s">
        <v>10</v>
      </c>
    </row>
    <row r="3" spans="2:8" ht="15.75" thickBot="1" x14ac:dyDescent="0.3">
      <c r="C3" s="3" t="s">
        <v>11</v>
      </c>
      <c r="D3" s="3" t="s">
        <v>12</v>
      </c>
      <c r="E3" s="3" t="s">
        <v>2</v>
      </c>
    </row>
    <row r="4" spans="2:8" ht="15.75" thickBot="1" x14ac:dyDescent="0.3">
      <c r="B4" s="5" t="s">
        <v>14</v>
      </c>
      <c r="C4" s="19">
        <v>2</v>
      </c>
      <c r="D4" s="19">
        <v>3</v>
      </c>
      <c r="E4" s="11">
        <f>C4*$C$12+D4*$D$12</f>
        <v>800</v>
      </c>
      <c r="F4" s="7"/>
      <c r="G4" s="3" t="s">
        <v>4</v>
      </c>
    </row>
    <row r="5" spans="2:8" ht="16.5" thickTop="1" thickBot="1" x14ac:dyDescent="0.3">
      <c r="B5" s="1" t="s">
        <v>15</v>
      </c>
      <c r="C5" s="18">
        <v>1</v>
      </c>
      <c r="D5" s="18">
        <v>1</v>
      </c>
      <c r="E5" s="11">
        <f t="shared" ref="E5:E7" si="0">C5*$C$12+D5*$D$12</f>
        <v>350</v>
      </c>
      <c r="F5" s="3" t="s">
        <v>19</v>
      </c>
      <c r="G5" s="3">
        <v>350</v>
      </c>
      <c r="H5" s="1" t="s">
        <v>20</v>
      </c>
    </row>
    <row r="6" spans="2:8" ht="16.5" thickTop="1" thickBot="1" x14ac:dyDescent="0.3">
      <c r="B6" s="1" t="s">
        <v>16</v>
      </c>
      <c r="C6" s="18">
        <v>1</v>
      </c>
      <c r="D6" s="18">
        <v>0</v>
      </c>
      <c r="E6" s="11">
        <f t="shared" si="0"/>
        <v>250</v>
      </c>
      <c r="F6" s="3" t="s">
        <v>19</v>
      </c>
      <c r="G6" s="3">
        <v>125</v>
      </c>
      <c r="H6" s="1" t="s">
        <v>21</v>
      </c>
    </row>
    <row r="7" spans="2:8" ht="16.5" thickTop="1" thickBot="1" x14ac:dyDescent="0.3">
      <c r="B7" s="1" t="s">
        <v>17</v>
      </c>
      <c r="C7" s="18">
        <v>2</v>
      </c>
      <c r="D7" s="18">
        <v>1</v>
      </c>
      <c r="E7" s="11">
        <f t="shared" si="0"/>
        <v>600</v>
      </c>
      <c r="F7" s="3" t="s">
        <v>3</v>
      </c>
      <c r="G7" s="3">
        <v>600</v>
      </c>
      <c r="H7" s="1" t="s">
        <v>22</v>
      </c>
    </row>
    <row r="8" spans="2:8" ht="15.75" thickTop="1" x14ac:dyDescent="0.25">
      <c r="B8" s="1"/>
      <c r="C8" s="4"/>
      <c r="D8" s="18"/>
      <c r="F8" s="3"/>
      <c r="G8" s="3"/>
      <c r="H8" s="1"/>
    </row>
    <row r="10" spans="2:8" x14ac:dyDescent="0.25">
      <c r="B10" s="2" t="s">
        <v>9</v>
      </c>
    </row>
    <row r="11" spans="2:8" ht="15.75" thickBot="1" x14ac:dyDescent="0.3">
      <c r="C11" s="3" t="s">
        <v>0</v>
      </c>
      <c r="D11" s="3" t="s">
        <v>1</v>
      </c>
      <c r="E11" s="3" t="s">
        <v>13</v>
      </c>
    </row>
    <row r="12" spans="2:8" ht="15.75" thickBot="1" x14ac:dyDescent="0.3">
      <c r="B12" s="1" t="s">
        <v>9</v>
      </c>
      <c r="C12" s="13">
        <v>250</v>
      </c>
      <c r="D12" s="14">
        <v>100</v>
      </c>
      <c r="E12" s="15">
        <f>C4*C12+D4*D12</f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2" sqref="B2:J12"/>
    </sheetView>
  </sheetViews>
  <sheetFormatPr baseColWidth="10" defaultRowHeight="15" x14ac:dyDescent="0.25"/>
  <cols>
    <col min="2" max="2" width="13.28515625" customWidth="1"/>
  </cols>
  <sheetData>
    <row r="2" spans="2:11" x14ac:dyDescent="0.25">
      <c r="B2" s="2" t="s">
        <v>10</v>
      </c>
    </row>
    <row r="3" spans="2:11" ht="15.75" thickBot="1" x14ac:dyDescent="0.3"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</v>
      </c>
    </row>
    <row r="4" spans="2:11" ht="15.75" thickBot="1" x14ac:dyDescent="0.3">
      <c r="B4" s="5" t="s">
        <v>14</v>
      </c>
      <c r="C4" s="20">
        <v>2.5999999999999999E-2</v>
      </c>
      <c r="D4" s="20">
        <v>5.0900000000000001E-2</v>
      </c>
      <c r="E4" s="20">
        <v>8.6400000000000005E-2</v>
      </c>
      <c r="F4" s="20">
        <v>6.8750000000000006E-2</v>
      </c>
      <c r="G4" s="20">
        <v>7.8E-2</v>
      </c>
      <c r="H4" s="8">
        <f>C4*$C$12+D4*$D$12+E4*$E$12+F4*$F$12+G4*$G$12</f>
        <v>0.99648000000000014</v>
      </c>
      <c r="I4" s="7"/>
      <c r="J4" s="3" t="s">
        <v>4</v>
      </c>
    </row>
    <row r="5" spans="2:11" ht="16.5" thickTop="1" thickBot="1" x14ac:dyDescent="0.3">
      <c r="B5" s="1" t="s">
        <v>15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1">
        <f t="shared" ref="H5:H8" si="0">C5*$C$12+D5*$D$12+E5*$E$12+F5*$F$12+G5*$G$12</f>
        <v>12.000000000000002</v>
      </c>
      <c r="I5" s="3" t="s">
        <v>3</v>
      </c>
      <c r="J5" s="3">
        <v>12</v>
      </c>
      <c r="K5" s="1" t="s">
        <v>28</v>
      </c>
    </row>
    <row r="6" spans="2:11" ht="16.5" thickTop="1" thickBot="1" x14ac:dyDescent="0.3">
      <c r="B6" s="1" t="s">
        <v>16</v>
      </c>
      <c r="C6" s="17">
        <v>0.4</v>
      </c>
      <c r="D6" s="17">
        <v>0.4</v>
      </c>
      <c r="E6" s="17">
        <v>0.4</v>
      </c>
      <c r="F6" s="17">
        <v>-0.6</v>
      </c>
      <c r="G6" s="17">
        <v>-0.6</v>
      </c>
      <c r="H6" s="11">
        <f t="shared" si="0"/>
        <v>0</v>
      </c>
      <c r="I6" s="3" t="s">
        <v>3</v>
      </c>
      <c r="J6" s="3">
        <v>0</v>
      </c>
      <c r="K6" s="1" t="s">
        <v>29</v>
      </c>
    </row>
    <row r="7" spans="2:11" ht="16.5" thickTop="1" thickBot="1" x14ac:dyDescent="0.3">
      <c r="B7" s="1" t="s">
        <v>17</v>
      </c>
      <c r="C7" s="17">
        <v>0.5</v>
      </c>
      <c r="D7" s="17">
        <v>0.5</v>
      </c>
      <c r="E7" s="17">
        <v>-0.5</v>
      </c>
      <c r="F7" s="17">
        <v>0</v>
      </c>
      <c r="G7" s="17">
        <v>0</v>
      </c>
      <c r="H7" s="10">
        <f t="shared" si="0"/>
        <v>-3.6000000000000005</v>
      </c>
      <c r="I7" s="3" t="s">
        <v>3</v>
      </c>
      <c r="J7" s="3">
        <v>0</v>
      </c>
      <c r="K7" s="1" t="s">
        <v>30</v>
      </c>
    </row>
    <row r="8" spans="2:11" ht="16.5" thickTop="1" thickBot="1" x14ac:dyDescent="0.3">
      <c r="B8" s="1" t="s">
        <v>18</v>
      </c>
      <c r="C8" s="12">
        <v>0.06</v>
      </c>
      <c r="D8" s="12">
        <v>0.03</v>
      </c>
      <c r="E8" s="12">
        <v>-0.01</v>
      </c>
      <c r="F8" s="12">
        <v>0.01</v>
      </c>
      <c r="G8" s="12">
        <v>-0.02</v>
      </c>
      <c r="H8" s="9">
        <f t="shared" si="0"/>
        <v>-0.16800000000000004</v>
      </c>
      <c r="I8" s="3" t="s">
        <v>3</v>
      </c>
      <c r="J8" s="3">
        <v>0</v>
      </c>
      <c r="K8" s="1" t="s">
        <v>31</v>
      </c>
    </row>
    <row r="9" spans="2:11" ht="15.75" thickTop="1" x14ac:dyDescent="0.25">
      <c r="B9" s="1"/>
    </row>
    <row r="10" spans="2:11" x14ac:dyDescent="0.25">
      <c r="B10" s="2" t="s">
        <v>9</v>
      </c>
    </row>
    <row r="11" spans="2:11" ht="15.75" thickBot="1" x14ac:dyDescent="0.3">
      <c r="C11" s="3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13</v>
      </c>
    </row>
    <row r="12" spans="2:11" ht="15.75" thickBot="1" x14ac:dyDescent="0.3">
      <c r="B12" s="1" t="s">
        <v>9</v>
      </c>
      <c r="C12" s="13">
        <v>0</v>
      </c>
      <c r="D12" s="14">
        <v>0</v>
      </c>
      <c r="E12" s="21">
        <v>7.2000000000000011</v>
      </c>
      <c r="F12" s="21">
        <v>0</v>
      </c>
      <c r="G12" s="21">
        <v>4.8000000000000007</v>
      </c>
      <c r="H12" s="22">
        <f>C4*C12+D4*D12+E4*E12+F4*F12+G4*G12</f>
        <v>0.99648000000000014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F7" sqref="F7"/>
    </sheetView>
  </sheetViews>
  <sheetFormatPr baseColWidth="10" defaultRowHeight="15" x14ac:dyDescent="0.25"/>
  <sheetData>
    <row r="3" spans="2:8" x14ac:dyDescent="0.25">
      <c r="B3" s="2" t="s">
        <v>10</v>
      </c>
    </row>
    <row r="4" spans="2:8" ht="15.75" thickBot="1" x14ac:dyDescent="0.3">
      <c r="C4" s="3" t="s">
        <v>23</v>
      </c>
      <c r="D4" s="3" t="s">
        <v>24</v>
      </c>
      <c r="E4" s="3" t="s">
        <v>25</v>
      </c>
      <c r="F4" s="3" t="s">
        <v>2</v>
      </c>
    </row>
    <row r="5" spans="2:8" ht="15.75" thickBot="1" x14ac:dyDescent="0.3">
      <c r="B5" s="5" t="s">
        <v>14</v>
      </c>
      <c r="C5" s="20">
        <v>5</v>
      </c>
      <c r="D5" s="20">
        <v>12</v>
      </c>
      <c r="E5" s="20">
        <v>4</v>
      </c>
      <c r="F5" s="8">
        <f>C5*$C$11+D5*$D$11+E5*$E$11</f>
        <v>54.800000000000004</v>
      </c>
      <c r="G5" s="7"/>
      <c r="H5" s="3" t="s">
        <v>4</v>
      </c>
    </row>
    <row r="6" spans="2:8" ht="16.5" thickTop="1" thickBot="1" x14ac:dyDescent="0.3">
      <c r="B6" s="1" t="s">
        <v>15</v>
      </c>
      <c r="C6" s="18">
        <v>1</v>
      </c>
      <c r="D6" s="18">
        <v>2</v>
      </c>
      <c r="E6" s="18">
        <v>3</v>
      </c>
      <c r="F6" s="8">
        <f t="shared" ref="F6:F7" si="0">C6*$C$11+D6*$D$11+E6*$E$11</f>
        <v>10</v>
      </c>
      <c r="G6" s="3" t="s">
        <v>3</v>
      </c>
      <c r="H6" s="3">
        <v>10</v>
      </c>
    </row>
    <row r="7" spans="2:8" ht="16.5" thickTop="1" thickBot="1" x14ac:dyDescent="0.3">
      <c r="B7" s="1" t="s">
        <v>16</v>
      </c>
      <c r="C7" s="17">
        <v>2</v>
      </c>
      <c r="D7" s="17">
        <v>-1</v>
      </c>
      <c r="E7" s="17">
        <v>3</v>
      </c>
      <c r="F7" s="8">
        <f t="shared" si="0"/>
        <v>8</v>
      </c>
      <c r="G7" s="3" t="s">
        <v>39</v>
      </c>
      <c r="H7" s="3">
        <v>8</v>
      </c>
    </row>
    <row r="8" spans="2:8" ht="15.75" thickTop="1" x14ac:dyDescent="0.25">
      <c r="B8" s="1"/>
    </row>
    <row r="9" spans="2:8" x14ac:dyDescent="0.25">
      <c r="B9" s="2" t="s">
        <v>9</v>
      </c>
    </row>
    <row r="10" spans="2:8" ht="15.75" thickBot="1" x14ac:dyDescent="0.3">
      <c r="C10" s="3" t="s">
        <v>23</v>
      </c>
      <c r="D10" s="3" t="s">
        <v>24</v>
      </c>
      <c r="E10" s="3" t="s">
        <v>25</v>
      </c>
      <c r="F10" s="3" t="s">
        <v>13</v>
      </c>
    </row>
    <row r="11" spans="2:8" ht="15.75" thickBot="1" x14ac:dyDescent="0.3">
      <c r="B11" s="1" t="s">
        <v>9</v>
      </c>
      <c r="C11" s="29">
        <v>5.2</v>
      </c>
      <c r="D11" s="21">
        <v>2.4000000000000004</v>
      </c>
      <c r="E11" s="21">
        <v>0</v>
      </c>
      <c r="F11" s="22">
        <f>C5*C11+D5*D11+E5*E11</f>
        <v>54.800000000000004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B2" sqref="B2:I12"/>
    </sheetView>
  </sheetViews>
  <sheetFormatPr baseColWidth="10" defaultRowHeight="15" x14ac:dyDescent="0.25"/>
  <cols>
    <col min="2" max="2" width="12.85546875" customWidth="1"/>
  </cols>
  <sheetData>
    <row r="2" spans="2:10" x14ac:dyDescent="0.25">
      <c r="B2" s="2" t="s">
        <v>10</v>
      </c>
    </row>
    <row r="3" spans="2:10" ht="15.75" thickBot="1" x14ac:dyDescent="0.3">
      <c r="C3" s="3" t="s">
        <v>23</v>
      </c>
      <c r="D3" s="3" t="s">
        <v>24</v>
      </c>
      <c r="E3" s="3" t="s">
        <v>25</v>
      </c>
      <c r="F3" s="3" t="s">
        <v>26</v>
      </c>
      <c r="G3" s="3" t="s">
        <v>2</v>
      </c>
    </row>
    <row r="4" spans="2:10" ht="15.75" thickBot="1" x14ac:dyDescent="0.3">
      <c r="B4" s="5" t="s">
        <v>14</v>
      </c>
      <c r="C4" s="27">
        <v>50</v>
      </c>
      <c r="D4" s="27">
        <v>20</v>
      </c>
      <c r="E4" s="27">
        <v>30</v>
      </c>
      <c r="F4" s="28">
        <v>80</v>
      </c>
      <c r="G4" s="11">
        <f>C4*$C$12+D4*$D$12+E4*$E$12+F4*$F$12</f>
        <v>90</v>
      </c>
      <c r="H4" s="25"/>
      <c r="I4" s="24" t="s">
        <v>32</v>
      </c>
      <c r="J4" s="24"/>
    </row>
    <row r="5" spans="2:10" ht="16.5" thickTop="1" thickBot="1" x14ac:dyDescent="0.3">
      <c r="B5" s="1" t="s">
        <v>15</v>
      </c>
      <c r="C5" s="23">
        <v>400</v>
      </c>
      <c r="D5" s="23">
        <v>200</v>
      </c>
      <c r="E5" s="23">
        <v>150</v>
      </c>
      <c r="F5" s="23">
        <v>500</v>
      </c>
      <c r="G5" s="11">
        <f>C5*$C$12+D5*$D$12+E5*$E$12+F5*$F$12</f>
        <v>750</v>
      </c>
      <c r="H5" s="24" t="s">
        <v>19</v>
      </c>
      <c r="I5" s="24">
        <v>500</v>
      </c>
      <c r="J5" s="26" t="s">
        <v>33</v>
      </c>
    </row>
    <row r="6" spans="2:10" ht="16.5" thickTop="1" thickBot="1" x14ac:dyDescent="0.3">
      <c r="B6" s="1" t="s">
        <v>16</v>
      </c>
      <c r="C6" s="23">
        <v>3</v>
      </c>
      <c r="D6" s="23">
        <v>2</v>
      </c>
      <c r="E6" s="23">
        <v>0</v>
      </c>
      <c r="F6" s="23">
        <v>0</v>
      </c>
      <c r="G6" s="11">
        <f>C6*$C$12+D6*$D$12+E6*$E$12+F6*$F$12</f>
        <v>6</v>
      </c>
      <c r="H6" s="24" t="s">
        <v>19</v>
      </c>
      <c r="I6" s="24">
        <v>6</v>
      </c>
      <c r="J6" s="26" t="s">
        <v>34</v>
      </c>
    </row>
    <row r="7" spans="2:10" ht="16.5" thickTop="1" thickBot="1" x14ac:dyDescent="0.3">
      <c r="B7" s="1" t="s">
        <v>17</v>
      </c>
      <c r="C7" s="23">
        <v>2</v>
      </c>
      <c r="D7" s="23">
        <v>2</v>
      </c>
      <c r="E7" s="23">
        <v>4</v>
      </c>
      <c r="F7" s="23">
        <v>4</v>
      </c>
      <c r="G7" s="11">
        <f>C7*$C$12+D7*$D$12+E7*$E$12+F7*$F$12</f>
        <v>10</v>
      </c>
      <c r="H7" s="24" t="s">
        <v>19</v>
      </c>
      <c r="I7" s="24">
        <v>10</v>
      </c>
      <c r="J7" s="26" t="s">
        <v>35</v>
      </c>
    </row>
    <row r="8" spans="2:10" ht="16.5" thickTop="1" thickBot="1" x14ac:dyDescent="0.3">
      <c r="B8" s="1" t="s">
        <v>18</v>
      </c>
      <c r="C8" s="23">
        <v>2</v>
      </c>
      <c r="D8" s="23">
        <v>4</v>
      </c>
      <c r="E8" s="23">
        <v>1</v>
      </c>
      <c r="F8" s="23">
        <v>5</v>
      </c>
      <c r="G8" s="11">
        <f>C8*$C$12+D8*$D$12+E8*$E$12+F8*$F$12</f>
        <v>13</v>
      </c>
      <c r="H8" s="24" t="s">
        <v>19</v>
      </c>
      <c r="I8" s="24">
        <v>8</v>
      </c>
      <c r="J8" s="26" t="s">
        <v>36</v>
      </c>
    </row>
    <row r="9" spans="2:10" ht="15.75" thickTop="1" x14ac:dyDescent="0.25">
      <c r="B9" s="1"/>
    </row>
    <row r="10" spans="2:10" x14ac:dyDescent="0.25">
      <c r="B10" s="2" t="s">
        <v>9</v>
      </c>
    </row>
    <row r="11" spans="2:10" ht="15.75" thickBot="1" x14ac:dyDescent="0.3">
      <c r="C11" s="3" t="s">
        <v>23</v>
      </c>
      <c r="D11" s="3" t="s">
        <v>24</v>
      </c>
      <c r="E11" s="3" t="s">
        <v>25</v>
      </c>
      <c r="F11" s="3" t="s">
        <v>26</v>
      </c>
      <c r="G11" s="3" t="s">
        <v>13</v>
      </c>
    </row>
    <row r="12" spans="2:10" ht="15.75" thickBot="1" x14ac:dyDescent="0.3">
      <c r="B12" s="1" t="s">
        <v>9</v>
      </c>
      <c r="C12" s="13">
        <v>0</v>
      </c>
      <c r="D12" s="14">
        <v>3</v>
      </c>
      <c r="E12" s="14">
        <v>1</v>
      </c>
      <c r="F12" s="14">
        <v>0</v>
      </c>
      <c r="G12" s="15">
        <f>C4*C12+D4*D12+E4*E12+F4*F12</f>
        <v>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H23" sqref="H23"/>
    </sheetView>
  </sheetViews>
  <sheetFormatPr baseColWidth="10" defaultRowHeight="15" x14ac:dyDescent="0.25"/>
  <sheetData>
    <row r="2" spans="2:8" x14ac:dyDescent="0.25">
      <c r="B2" s="2" t="s">
        <v>10</v>
      </c>
    </row>
    <row r="3" spans="2:8" ht="15.75" thickBot="1" x14ac:dyDescent="0.3">
      <c r="C3" s="3" t="s">
        <v>23</v>
      </c>
      <c r="D3" s="3" t="s">
        <v>24</v>
      </c>
      <c r="E3" s="3" t="s">
        <v>2</v>
      </c>
    </row>
    <row r="4" spans="2:8" ht="15.75" thickBot="1" x14ac:dyDescent="0.3">
      <c r="B4" s="5" t="s">
        <v>14</v>
      </c>
      <c r="C4" s="27">
        <v>50</v>
      </c>
      <c r="D4" s="27">
        <v>80</v>
      </c>
      <c r="E4" s="11">
        <f>C4*$C$10+D4*$D$10</f>
        <v>5400</v>
      </c>
      <c r="F4" s="25"/>
      <c r="G4" s="3" t="s">
        <v>4</v>
      </c>
    </row>
    <row r="5" spans="2:8" ht="16.5" thickTop="1" thickBot="1" x14ac:dyDescent="0.3">
      <c r="B5" s="1" t="s">
        <v>15</v>
      </c>
      <c r="C5" s="23">
        <v>1</v>
      </c>
      <c r="D5" s="23">
        <v>2</v>
      </c>
      <c r="E5" s="11">
        <f>C5*$C$10+D5*$D$10</f>
        <v>120</v>
      </c>
      <c r="F5" s="24" t="s">
        <v>3</v>
      </c>
      <c r="G5" s="24">
        <v>120</v>
      </c>
      <c r="H5" s="1" t="s">
        <v>37</v>
      </c>
    </row>
    <row r="6" spans="2:8" ht="16.5" thickTop="1" thickBot="1" x14ac:dyDescent="0.3">
      <c r="B6" s="1" t="s">
        <v>16</v>
      </c>
      <c r="C6" s="23">
        <v>1</v>
      </c>
      <c r="D6" s="23">
        <v>1</v>
      </c>
      <c r="E6" s="11">
        <f>C6*$C$10+D6*$D$10</f>
        <v>90</v>
      </c>
      <c r="F6" s="24" t="s">
        <v>3</v>
      </c>
      <c r="G6" s="24">
        <v>90</v>
      </c>
      <c r="H6" s="1" t="s">
        <v>38</v>
      </c>
    </row>
    <row r="7" spans="2:8" ht="15.75" thickTop="1" x14ac:dyDescent="0.25">
      <c r="B7" s="1"/>
      <c r="F7" s="24"/>
    </row>
    <row r="8" spans="2:8" x14ac:dyDescent="0.25">
      <c r="B8" s="2" t="s">
        <v>9</v>
      </c>
      <c r="F8" s="24"/>
    </row>
    <row r="9" spans="2:8" ht="15.75" thickBot="1" x14ac:dyDescent="0.3">
      <c r="C9" s="3" t="s">
        <v>23</v>
      </c>
      <c r="D9" s="3" t="s">
        <v>24</v>
      </c>
      <c r="E9" s="3" t="s">
        <v>13</v>
      </c>
    </row>
    <row r="10" spans="2:8" ht="15.75" thickBot="1" x14ac:dyDescent="0.3">
      <c r="B10" s="1" t="s">
        <v>9</v>
      </c>
      <c r="C10" s="13">
        <v>60</v>
      </c>
      <c r="D10" s="14">
        <v>30</v>
      </c>
      <c r="E10" s="15">
        <f>C4*C10+D4*D10</f>
        <v>5400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H5" sqref="H5"/>
    </sheetView>
  </sheetViews>
  <sheetFormatPr baseColWidth="10" defaultRowHeight="15" x14ac:dyDescent="0.25"/>
  <cols>
    <col min="2" max="2" width="13.5703125" customWidth="1"/>
  </cols>
  <sheetData>
    <row r="2" spans="2:7" x14ac:dyDescent="0.25">
      <c r="B2" s="2" t="s">
        <v>10</v>
      </c>
    </row>
    <row r="3" spans="2:7" ht="15.75" thickBot="1" x14ac:dyDescent="0.3">
      <c r="C3" s="3" t="s">
        <v>23</v>
      </c>
      <c r="D3" s="3" t="s">
        <v>24</v>
      </c>
      <c r="E3" s="3" t="s">
        <v>2</v>
      </c>
    </row>
    <row r="4" spans="2:7" ht="15.75" thickBot="1" x14ac:dyDescent="0.3">
      <c r="B4" s="5" t="s">
        <v>14</v>
      </c>
      <c r="C4" s="27">
        <v>50</v>
      </c>
      <c r="D4" s="27">
        <v>40</v>
      </c>
      <c r="E4" s="11">
        <f>C4*$C$11+D4*$D$11</f>
        <v>1980</v>
      </c>
      <c r="F4" s="25"/>
      <c r="G4" s="24" t="s">
        <v>32</v>
      </c>
    </row>
    <row r="5" spans="2:7" ht="16.5" thickTop="1" thickBot="1" x14ac:dyDescent="0.3">
      <c r="B5" s="1" t="s">
        <v>15</v>
      </c>
      <c r="C5" s="23">
        <v>3</v>
      </c>
      <c r="D5" s="23">
        <v>5</v>
      </c>
      <c r="E5" s="11">
        <f t="shared" ref="E5:E7" si="0">C5*$C$11+D5*$D$11</f>
        <v>150</v>
      </c>
      <c r="F5" s="24" t="s">
        <v>3</v>
      </c>
      <c r="G5" s="24">
        <v>150</v>
      </c>
    </row>
    <row r="6" spans="2:7" ht="16.5" thickTop="1" thickBot="1" x14ac:dyDescent="0.3">
      <c r="B6" s="1" t="s">
        <v>16</v>
      </c>
      <c r="C6" s="23">
        <v>0</v>
      </c>
      <c r="D6" s="23">
        <v>1</v>
      </c>
      <c r="E6" s="11">
        <f t="shared" si="0"/>
        <v>12</v>
      </c>
      <c r="F6" s="24" t="s">
        <v>3</v>
      </c>
      <c r="G6" s="24">
        <v>20</v>
      </c>
    </row>
    <row r="7" spans="2:7" ht="16.5" thickTop="1" thickBot="1" x14ac:dyDescent="0.3">
      <c r="B7" s="1" t="s">
        <v>17</v>
      </c>
      <c r="C7" s="23">
        <v>8</v>
      </c>
      <c r="D7" s="23">
        <v>5</v>
      </c>
      <c r="E7" s="11">
        <f t="shared" si="0"/>
        <v>300</v>
      </c>
      <c r="F7" s="24" t="s">
        <v>3</v>
      </c>
      <c r="G7" s="24">
        <v>300</v>
      </c>
    </row>
    <row r="8" spans="2:7" ht="15.75" thickTop="1" x14ac:dyDescent="0.25">
      <c r="B8" s="1"/>
    </row>
    <row r="9" spans="2:7" x14ac:dyDescent="0.25">
      <c r="B9" s="2" t="s">
        <v>9</v>
      </c>
    </row>
    <row r="10" spans="2:7" ht="15.75" thickBot="1" x14ac:dyDescent="0.3">
      <c r="C10" s="3" t="s">
        <v>23</v>
      </c>
      <c r="D10" s="3" t="s">
        <v>24</v>
      </c>
      <c r="E10" s="3" t="s">
        <v>13</v>
      </c>
    </row>
    <row r="11" spans="2:7" ht="15.75" thickBot="1" x14ac:dyDescent="0.3">
      <c r="B11" s="1" t="s">
        <v>9</v>
      </c>
      <c r="C11" s="13">
        <v>30</v>
      </c>
      <c r="D11" s="14">
        <v>12</v>
      </c>
      <c r="E11" s="15">
        <f>C4*C11+D4*D11</f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Maximizacion</vt:lpstr>
      <vt:lpstr>Mininizacion</vt:lpstr>
      <vt:lpstr>Ejercicio 1</vt:lpstr>
      <vt:lpstr>Hoja1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Fredy Saanchez</cp:lastModifiedBy>
  <dcterms:created xsi:type="dcterms:W3CDTF">2015-10-15T23:43:43Z</dcterms:created>
  <dcterms:modified xsi:type="dcterms:W3CDTF">2015-11-16T17:43:39Z</dcterms:modified>
</cp:coreProperties>
</file>