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INVESTIGACION DE OPERACIONES\13.Sanchez_Taller7\"/>
    </mc:Choice>
  </mc:AlternateContent>
  <bookViews>
    <workbookView xWindow="0" yWindow="0" windowWidth="20490" windowHeight="7755"/>
  </bookViews>
  <sheets>
    <sheet name="Ej_5" sheetId="5" r:id="rId1"/>
    <sheet name="Ej_6" sheetId="6" r:id="rId2"/>
    <sheet name="Ej_7" sheetId="7" r:id="rId3"/>
    <sheet name="Ej_7_1" sheetId="8" r:id="rId4"/>
    <sheet name="Ej_8" sheetId="11" r:id="rId5"/>
    <sheet name="Ej_8A" sheetId="10" r:id="rId6"/>
  </sheets>
  <definedNames>
    <definedName name="solver_adj" localSheetId="3" hidden="1">Ej_7_1!$C$28:$R$28</definedName>
    <definedName name="solver_adj" localSheetId="4" hidden="1">Ej_8!$C$22:$N$22</definedName>
    <definedName name="solver_cvg" localSheetId="3" hidden="1">0.0001</definedName>
    <definedName name="solver_cvg" localSheetId="4" hidden="1">0.0001</definedName>
    <definedName name="solver_drv" localSheetId="3" hidden="1">1</definedName>
    <definedName name="solver_drv" localSheetId="4" hidden="1">1</definedName>
    <definedName name="solver_eng" localSheetId="3" hidden="1">2</definedName>
    <definedName name="solver_eng" localSheetId="4" hidden="1">2</definedName>
    <definedName name="solver_est" localSheetId="3" hidden="1">1</definedName>
    <definedName name="solver_est" localSheetId="4" hidden="1">1</definedName>
    <definedName name="solver_itr" localSheetId="3" hidden="1">2147483647</definedName>
    <definedName name="solver_itr" localSheetId="4" hidden="1">2147483647</definedName>
    <definedName name="solver_lhs1" localSheetId="3" hidden="1">Ej_7_1!$S$10</definedName>
    <definedName name="solver_lhs1" localSheetId="4" hidden="1">Ej_8!$O$10</definedName>
    <definedName name="solver_lhs10" localSheetId="3" hidden="1">Ej_7_1!$S$19</definedName>
    <definedName name="solver_lhs10" localSheetId="4" hidden="1">Ej_8!$O$5</definedName>
    <definedName name="solver_lhs11" localSheetId="3" hidden="1">Ej_7_1!$S$20</definedName>
    <definedName name="solver_lhs11" localSheetId="4" hidden="1">Ej_8!$O$6</definedName>
    <definedName name="solver_lhs12" localSheetId="3" hidden="1">Ej_7_1!$S$21</definedName>
    <definedName name="solver_lhs12" localSheetId="4" hidden="1">Ej_8!$O$7</definedName>
    <definedName name="solver_lhs13" localSheetId="3" hidden="1">Ej_7_1!$S$22</definedName>
    <definedName name="solver_lhs13" localSheetId="4" hidden="1">Ej_8!$O$8</definedName>
    <definedName name="solver_lhs14" localSheetId="3" hidden="1">Ej_7_1!$S$23</definedName>
    <definedName name="solver_lhs14" localSheetId="4" hidden="1">Ej_8!$O$9</definedName>
    <definedName name="solver_lhs15" localSheetId="3" hidden="1">Ej_7_1!$S$24</definedName>
    <definedName name="solver_lhs16" localSheetId="3" hidden="1">Ej_7_1!$S$5</definedName>
    <definedName name="solver_lhs17" localSheetId="3" hidden="1">Ej_7_1!$S$6</definedName>
    <definedName name="solver_lhs18" localSheetId="3" hidden="1">Ej_7_1!$S$7</definedName>
    <definedName name="solver_lhs19" localSheetId="3" hidden="1">Ej_7_1!$S$8</definedName>
    <definedName name="solver_lhs2" localSheetId="3" hidden="1">Ej_7_1!$S$11</definedName>
    <definedName name="solver_lhs2" localSheetId="4" hidden="1">Ej_8!$O$11</definedName>
    <definedName name="solver_lhs20" localSheetId="3" hidden="1">Ej_7_1!$S$9</definedName>
    <definedName name="solver_lhs3" localSheetId="3" hidden="1">Ej_7_1!$S$12</definedName>
    <definedName name="solver_lhs3" localSheetId="4" hidden="1">Ej_8!$O$12</definedName>
    <definedName name="solver_lhs4" localSheetId="3" hidden="1">Ej_7_1!$S$13</definedName>
    <definedName name="solver_lhs4" localSheetId="4" hidden="1">Ej_8!$O$13</definedName>
    <definedName name="solver_lhs5" localSheetId="3" hidden="1">Ej_7_1!$S$14</definedName>
    <definedName name="solver_lhs5" localSheetId="4" hidden="1">Ej_8!$O$14</definedName>
    <definedName name="solver_lhs6" localSheetId="3" hidden="1">Ej_7_1!$S$15</definedName>
    <definedName name="solver_lhs6" localSheetId="4" hidden="1">Ej_8!$O$15</definedName>
    <definedName name="solver_lhs7" localSheetId="3" hidden="1">Ej_7_1!$S$16</definedName>
    <definedName name="solver_lhs7" localSheetId="4" hidden="1">Ej_8!$O$16</definedName>
    <definedName name="solver_lhs8" localSheetId="3" hidden="1">Ej_7_1!$S$17</definedName>
    <definedName name="solver_lhs8" localSheetId="4" hidden="1">Ej_8!$O$17</definedName>
    <definedName name="solver_lhs9" localSheetId="3" hidden="1">Ej_7_1!$S$18</definedName>
    <definedName name="solver_lhs9" localSheetId="4" hidden="1">Ej_8!$O$18</definedName>
    <definedName name="solver_mip" localSheetId="3" hidden="1">2147483647</definedName>
    <definedName name="solver_mip" localSheetId="4" hidden="1">2147483647</definedName>
    <definedName name="solver_mni" localSheetId="3" hidden="1">30</definedName>
    <definedName name="solver_mni" localSheetId="4" hidden="1">30</definedName>
    <definedName name="solver_mrt" localSheetId="3" hidden="1">0.075</definedName>
    <definedName name="solver_mrt" localSheetId="4" hidden="1">0.075</definedName>
    <definedName name="solver_msl" localSheetId="3" hidden="1">2</definedName>
    <definedName name="solver_msl" localSheetId="4" hidden="1">2</definedName>
    <definedName name="solver_neg" localSheetId="3" hidden="1">1</definedName>
    <definedName name="solver_neg" localSheetId="4" hidden="1">1</definedName>
    <definedName name="solver_nod" localSheetId="3" hidden="1">2147483647</definedName>
    <definedName name="solver_nod" localSheetId="4" hidden="1">2147483647</definedName>
    <definedName name="solver_num" localSheetId="3" hidden="1">20</definedName>
    <definedName name="solver_num" localSheetId="4" hidden="1">14</definedName>
    <definedName name="solver_nwt" localSheetId="3" hidden="1">1</definedName>
    <definedName name="solver_nwt" localSheetId="4" hidden="1">1</definedName>
    <definedName name="solver_opt" localSheetId="3" hidden="1">Ej_7_1!$S$4</definedName>
    <definedName name="solver_opt" localSheetId="4" hidden="1">Ej_8!$O$4</definedName>
    <definedName name="solver_pre" localSheetId="3" hidden="1">0.000001</definedName>
    <definedName name="solver_pre" localSheetId="4" hidden="1">0.000001</definedName>
    <definedName name="solver_rbv" localSheetId="3" hidden="1">1</definedName>
    <definedName name="solver_rbv" localSheetId="4" hidden="1">1</definedName>
    <definedName name="solver_rel1" localSheetId="3" hidden="1">3</definedName>
    <definedName name="solver_rel1" localSheetId="4" hidden="1">3</definedName>
    <definedName name="solver_rel10" localSheetId="3" hidden="1">1</definedName>
    <definedName name="solver_rel10" localSheetId="4" hidden="1">3</definedName>
    <definedName name="solver_rel11" localSheetId="3" hidden="1">1</definedName>
    <definedName name="solver_rel11" localSheetId="4" hidden="1">3</definedName>
    <definedName name="solver_rel12" localSheetId="3" hidden="1">1</definedName>
    <definedName name="solver_rel12" localSheetId="4" hidden="1">3</definedName>
    <definedName name="solver_rel13" localSheetId="3" hidden="1">1</definedName>
    <definedName name="solver_rel13" localSheetId="4" hidden="1">3</definedName>
    <definedName name="solver_rel14" localSheetId="3" hidden="1">1</definedName>
    <definedName name="solver_rel14" localSheetId="4" hidden="1">3</definedName>
    <definedName name="solver_rel15" localSheetId="3" hidden="1">1</definedName>
    <definedName name="solver_rel16" localSheetId="3" hidden="1">3</definedName>
    <definedName name="solver_rel17" localSheetId="3" hidden="1">3</definedName>
    <definedName name="solver_rel18" localSheetId="3" hidden="1">3</definedName>
    <definedName name="solver_rel19" localSheetId="3" hidden="1">3</definedName>
    <definedName name="solver_rel2" localSheetId="3" hidden="1">3</definedName>
    <definedName name="solver_rel2" localSheetId="4" hidden="1">3</definedName>
    <definedName name="solver_rel20" localSheetId="3" hidden="1">3</definedName>
    <definedName name="solver_rel3" localSheetId="3" hidden="1">1</definedName>
    <definedName name="solver_rel3" localSheetId="4" hidden="1">1</definedName>
    <definedName name="solver_rel4" localSheetId="3" hidden="1">3</definedName>
    <definedName name="solver_rel4" localSheetId="4" hidden="1">1</definedName>
    <definedName name="solver_rel5" localSheetId="3" hidden="1">3</definedName>
    <definedName name="solver_rel5" localSheetId="4" hidden="1">1</definedName>
    <definedName name="solver_rel6" localSheetId="3" hidden="1">3</definedName>
    <definedName name="solver_rel6" localSheetId="4" hidden="1">1</definedName>
    <definedName name="solver_rel7" localSheetId="3" hidden="1">1</definedName>
    <definedName name="solver_rel7" localSheetId="4" hidden="1">1</definedName>
    <definedName name="solver_rel8" localSheetId="3" hidden="1">1</definedName>
    <definedName name="solver_rel8" localSheetId="4" hidden="1">1</definedName>
    <definedName name="solver_rel9" localSheetId="3" hidden="1">1</definedName>
    <definedName name="solver_rel9" localSheetId="4" hidden="1">1</definedName>
    <definedName name="solver_rhs1" localSheetId="3" hidden="1">Ej_7_1!$U$10</definedName>
    <definedName name="solver_rhs1" localSheetId="4" hidden="1">Ej_8!$Q$10</definedName>
    <definedName name="solver_rhs10" localSheetId="3" hidden="1">Ej_7_1!$U$19</definedName>
    <definedName name="solver_rhs10" localSheetId="4" hidden="1">Ej_8!$Q$5</definedName>
    <definedName name="solver_rhs11" localSheetId="3" hidden="1">Ej_7_1!$U$20</definedName>
    <definedName name="solver_rhs11" localSheetId="4" hidden="1">Ej_8!$Q$6</definedName>
    <definedName name="solver_rhs12" localSheetId="3" hidden="1">Ej_7_1!$U$21</definedName>
    <definedName name="solver_rhs12" localSheetId="4" hidden="1">Ej_8!$Q$7</definedName>
    <definedName name="solver_rhs13" localSheetId="3" hidden="1">Ej_7_1!$U$22</definedName>
    <definedName name="solver_rhs13" localSheetId="4" hidden="1">Ej_8!$Q$8</definedName>
    <definedName name="solver_rhs14" localSheetId="3" hidden="1">Ej_7_1!$U$23</definedName>
    <definedName name="solver_rhs14" localSheetId="4" hidden="1">Ej_8!$Q$9</definedName>
    <definedName name="solver_rhs15" localSheetId="3" hidden="1">Ej_7_1!$U$24</definedName>
    <definedName name="solver_rhs16" localSheetId="3" hidden="1">Ej_7_1!$U$5</definedName>
    <definedName name="solver_rhs17" localSheetId="3" hidden="1">Ej_7_1!$U$6</definedName>
    <definedName name="solver_rhs18" localSheetId="3" hidden="1">Ej_7_1!$U$7</definedName>
    <definedName name="solver_rhs19" localSheetId="3" hidden="1">Ej_7_1!$U$8</definedName>
    <definedName name="solver_rhs2" localSheetId="3" hidden="1">Ej_7_1!$U$11</definedName>
    <definedName name="solver_rhs2" localSheetId="4" hidden="1">Ej_8!$Q$11</definedName>
    <definedName name="solver_rhs20" localSheetId="3" hidden="1">Ej_7_1!$U$9</definedName>
    <definedName name="solver_rhs3" localSheetId="3" hidden="1">Ej_7_1!$U$12</definedName>
    <definedName name="solver_rhs3" localSheetId="4" hidden="1">Ej_8!$Q$12</definedName>
    <definedName name="solver_rhs4" localSheetId="3" hidden="1">Ej_7_1!$U$13</definedName>
    <definedName name="solver_rhs4" localSheetId="4" hidden="1">Ej_8!$Q$13</definedName>
    <definedName name="solver_rhs5" localSheetId="3" hidden="1">Ej_7_1!$U$14</definedName>
    <definedName name="solver_rhs5" localSheetId="4" hidden="1">Ej_8!$Q$14</definedName>
    <definedName name="solver_rhs6" localSheetId="3" hidden="1">Ej_7_1!$U$15</definedName>
    <definedName name="solver_rhs6" localSheetId="4" hidden="1">Ej_8!$Q$15</definedName>
    <definedName name="solver_rhs7" localSheetId="3" hidden="1">Ej_7_1!$U$16</definedName>
    <definedName name="solver_rhs7" localSheetId="4" hidden="1">Ej_8!$Q$16</definedName>
    <definedName name="solver_rhs8" localSheetId="3" hidden="1">Ej_7_1!$U$17</definedName>
    <definedName name="solver_rhs8" localSheetId="4" hidden="1">Ej_8!$Q$17</definedName>
    <definedName name="solver_rhs9" localSheetId="3" hidden="1">Ej_7_1!$U$18</definedName>
    <definedName name="solver_rhs9" localSheetId="4" hidden="1">Ej_8!$Q$18</definedName>
    <definedName name="solver_rlx" localSheetId="3" hidden="1">2</definedName>
    <definedName name="solver_rlx" localSheetId="4" hidden="1">2</definedName>
    <definedName name="solver_rsd" localSheetId="3" hidden="1">0</definedName>
    <definedName name="solver_rsd" localSheetId="4" hidden="1">0</definedName>
    <definedName name="solver_scl" localSheetId="3" hidden="1">1</definedName>
    <definedName name="solver_scl" localSheetId="4" hidden="1">1</definedName>
    <definedName name="solver_sho" localSheetId="3" hidden="1">2</definedName>
    <definedName name="solver_sho" localSheetId="4" hidden="1">2</definedName>
    <definedName name="solver_ssz" localSheetId="3" hidden="1">100</definedName>
    <definedName name="solver_ssz" localSheetId="4" hidden="1">100</definedName>
    <definedName name="solver_tim" localSheetId="3" hidden="1">2147483647</definedName>
    <definedName name="solver_tim" localSheetId="4" hidden="1">2147483647</definedName>
    <definedName name="solver_tol" localSheetId="3" hidden="1">0.01</definedName>
    <definedName name="solver_tol" localSheetId="4" hidden="1">0.01</definedName>
    <definedName name="solver_typ" localSheetId="3" hidden="1">2</definedName>
    <definedName name="solver_typ" localSheetId="4" hidden="1">2</definedName>
    <definedName name="solver_val" localSheetId="3" hidden="1">0</definedName>
    <definedName name="solver_val" localSheetId="4" hidden="1">0</definedName>
    <definedName name="solver_ver" localSheetId="3" hidden="1">3</definedName>
    <definedName name="solver_ver" localSheetId="4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0" l="1"/>
  <c r="E23" i="10"/>
  <c r="E24" i="10"/>
  <c r="E25" i="10"/>
  <c r="E26" i="10"/>
  <c r="E21" i="10"/>
  <c r="D22" i="10"/>
  <c r="D23" i="10"/>
  <c r="D24" i="10"/>
  <c r="D25" i="10"/>
  <c r="D26" i="10"/>
  <c r="D21" i="10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22" i="11"/>
  <c r="O4" i="11"/>
  <c r="C14" i="10"/>
  <c r="E14" i="10" s="1"/>
  <c r="C15" i="10"/>
  <c r="C16" i="10"/>
  <c r="E16" i="10" s="1"/>
  <c r="C17" i="10"/>
  <c r="E17" i="10" s="1"/>
  <c r="C18" i="10"/>
  <c r="C13" i="10"/>
  <c r="E13" i="10" s="1"/>
  <c r="E15" i="10"/>
  <c r="E33" i="7"/>
  <c r="S4" i="8"/>
  <c r="E27" i="10" l="1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8" i="8"/>
  <c r="C16" i="7" l="1"/>
  <c r="E16" i="7" s="1"/>
  <c r="C17" i="7"/>
  <c r="E17" i="7" s="1"/>
  <c r="C18" i="7"/>
  <c r="E18" i="7" s="1"/>
  <c r="C19" i="7"/>
  <c r="E19" i="7" s="1"/>
  <c r="C20" i="7"/>
  <c r="E20" i="7" s="1"/>
  <c r="C21" i="7"/>
  <c r="E21" i="7" s="1"/>
  <c r="C22" i="7"/>
  <c r="E22" i="7" s="1"/>
  <c r="C15" i="7"/>
  <c r="E15" i="7" s="1"/>
  <c r="H4" i="6" l="1"/>
  <c r="H5" i="6"/>
  <c r="H6" i="6"/>
  <c r="H7" i="6"/>
  <c r="H8" i="6"/>
  <c r="H9" i="6"/>
  <c r="H10" i="6"/>
  <c r="H11" i="6"/>
  <c r="H3" i="6"/>
  <c r="G3" i="5"/>
  <c r="G4" i="6"/>
  <c r="G5" i="6"/>
  <c r="G6" i="6"/>
  <c r="G7" i="6"/>
  <c r="G8" i="6"/>
  <c r="G9" i="6"/>
  <c r="G10" i="6"/>
  <c r="G11" i="6"/>
  <c r="G3" i="6"/>
  <c r="F3" i="5"/>
  <c r="G8" i="5"/>
  <c r="F8" i="5"/>
  <c r="G7" i="5"/>
  <c r="F7" i="5"/>
  <c r="G6" i="5"/>
  <c r="F6" i="5"/>
  <c r="G5" i="5"/>
  <c r="F5" i="5"/>
  <c r="G4" i="5"/>
  <c r="F4" i="5"/>
</calcChain>
</file>

<file path=xl/sharedStrings.xml><?xml version="1.0" encoding="utf-8"?>
<sst xmlns="http://schemas.openxmlformats.org/spreadsheetml/2006/main" count="243" uniqueCount="75">
  <si>
    <t>A</t>
  </si>
  <si>
    <t>B</t>
  </si>
  <si>
    <t>C</t>
  </si>
  <si>
    <t>I</t>
  </si>
  <si>
    <t>H</t>
  </si>
  <si>
    <t>D</t>
  </si>
  <si>
    <t>E</t>
  </si>
  <si>
    <t>G</t>
  </si>
  <si>
    <t>F</t>
  </si>
  <si>
    <t>Actividad</t>
  </si>
  <si>
    <t>T. Optimista</t>
  </si>
  <si>
    <t>T. mas Probable</t>
  </si>
  <si>
    <t>T. Pesimista</t>
  </si>
  <si>
    <t>T. Estimado</t>
  </si>
  <si>
    <t>Varianza</t>
  </si>
  <si>
    <t>E,H,F</t>
  </si>
  <si>
    <t>B,C</t>
  </si>
  <si>
    <t>-</t>
  </si>
  <si>
    <t xml:space="preserve">C </t>
  </si>
  <si>
    <t>Tiempo Esperado</t>
  </si>
  <si>
    <t>Predecesor</t>
  </si>
  <si>
    <t>Tiempo
Normal</t>
  </si>
  <si>
    <t>Tiempo
Instensificado</t>
  </si>
  <si>
    <t>Costo
Normal</t>
  </si>
  <si>
    <t>Costo
Intensificado</t>
  </si>
  <si>
    <t>Tiempo Maximo de Reduccion</t>
  </si>
  <si>
    <t>Costo de Intensificacion por Semana</t>
  </si>
  <si>
    <t>Datos del problema.</t>
  </si>
  <si>
    <t>TOTAL</t>
  </si>
  <si>
    <t>Objetivo z</t>
  </si>
  <si>
    <t>Límites</t>
  </si>
  <si>
    <t>Restricción 1</t>
  </si>
  <si>
    <t>Restricción 2</t>
  </si>
  <si>
    <t>Restricción 3</t>
  </si>
  <si>
    <t>Restricción 4</t>
  </si>
  <si>
    <t>Restricción 5</t>
  </si>
  <si>
    <t>Restricción 6</t>
  </si>
  <si>
    <t>Restricción 7</t>
  </si>
  <si>
    <t>&lt;=</t>
  </si>
  <si>
    <t>Restricción 8</t>
  </si>
  <si>
    <t>Restricción 9</t>
  </si>
  <si>
    <t>Restricción 10</t>
  </si>
  <si>
    <t>Restricción 11</t>
  </si>
  <si>
    <t>Restricción 12</t>
  </si>
  <si>
    <t>Restricción 13</t>
  </si>
  <si>
    <t>Restricción 14</t>
  </si>
  <si>
    <t>Restricción 15</t>
  </si>
  <si>
    <t>Restricción 16</t>
  </si>
  <si>
    <t>Solución</t>
  </si>
  <si>
    <t>z</t>
  </si>
  <si>
    <t>Restricción 17</t>
  </si>
  <si>
    <t>Restricción 18</t>
  </si>
  <si>
    <t>Restricción 19</t>
  </si>
  <si>
    <t>Restricción 20</t>
  </si>
  <si>
    <t>XA</t>
  </si>
  <si>
    <t>XB</t>
  </si>
  <si>
    <t>XC</t>
  </si>
  <si>
    <t>XD</t>
  </si>
  <si>
    <t>XE</t>
  </si>
  <si>
    <t>XF</t>
  </si>
  <si>
    <t>XG</t>
  </si>
  <si>
    <t>XH</t>
  </si>
  <si>
    <t>YA</t>
  </si>
  <si>
    <t>YB</t>
  </si>
  <si>
    <t>YC</t>
  </si>
  <si>
    <t>YD</t>
  </si>
  <si>
    <t>YE</t>
  </si>
  <si>
    <t>YF</t>
  </si>
  <si>
    <t>YH</t>
  </si>
  <si>
    <t>&gt;=</t>
  </si>
  <si>
    <t>YG</t>
  </si>
  <si>
    <t>Tiempo Intensificado</t>
  </si>
  <si>
    <t>Nuevo 
Tiempo</t>
  </si>
  <si>
    <t>Costo de Intensificacion 
por Semana</t>
  </si>
  <si>
    <t>Costo total de intensificacion: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</si>
</sst>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* #,##0\ &quot;€&quot;_-;\-* #,##0\ &quot;€&quot;_-;_-* &quot;-&quot;\ &quot;€&quot;_-;_-@_-"/>
    <numFmt numFmtId="166" formatCode="_ [$$-300A]* #,##0.00_ ;_ [$$-300A]* \-#,##0.00_ ;_ [$$-300A]* &quot;-&quot;??_ ;_ @_ "/>
  </numFmts>
  <fonts count="12" x14ac:knownFonts="1">
    <font>
      <sz val="11"/>
      <color theme="1"/>
      <name val="Gill Sans MT"/>
      <family val="2"/>
      <scheme val="minor"/>
    </font>
    <font>
      <b/>
      <sz val="11"/>
      <color theme="3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sz val="11"/>
      <color rgb="FF002060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1"/>
      <color rgb="FF006100"/>
      <name val="Gill Sans MT"/>
      <family val="2"/>
      <scheme val="minor"/>
    </font>
    <font>
      <b/>
      <sz val="12"/>
      <color theme="9" tint="-0.249977111117893"/>
      <name val="Gill Sans MT"/>
      <family val="2"/>
      <scheme val="minor"/>
    </font>
    <font>
      <sz val="12"/>
      <color theme="1"/>
      <name val="Gill Sans MT"/>
      <family val="2"/>
      <scheme val="minor"/>
    </font>
    <font>
      <sz val="12"/>
      <color rgb="FF002060"/>
      <name val="Gill Sans MT"/>
      <family val="2"/>
      <scheme val="minor"/>
    </font>
    <font>
      <sz val="11"/>
      <color theme="9" tint="-0.249977111117893"/>
      <name val="Gill Sans MT"/>
      <family val="2"/>
      <scheme val="minor"/>
    </font>
    <font>
      <b/>
      <sz val="11"/>
      <color theme="9" tint="-0.249977111117893"/>
      <name val="Gill Sans MT"/>
      <family val="2"/>
      <scheme val="minor"/>
    </font>
    <font>
      <b/>
      <u/>
      <sz val="11"/>
      <color theme="1"/>
      <name val="Gill Sans MT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0"/>
        <bgColor auto="1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rgb="FF002060"/>
      </left>
      <right/>
      <top style="medium">
        <color rgb="FF002060"/>
      </top>
      <bottom style="thin">
        <color theme="2" tint="-0.24994659260841701"/>
      </bottom>
      <diagonal/>
    </border>
    <border>
      <left/>
      <right/>
      <top style="medium">
        <color rgb="FF002060"/>
      </top>
      <bottom style="thin">
        <color theme="2" tint="-0.24994659260841701"/>
      </bottom>
      <diagonal/>
    </border>
    <border>
      <left/>
      <right style="medium">
        <color rgb="FF002060"/>
      </right>
      <top style="medium">
        <color rgb="FF002060"/>
      </top>
      <bottom style="thin">
        <color theme="2" tint="-0.24994659260841701"/>
      </bottom>
      <diagonal/>
    </border>
    <border>
      <left style="medium">
        <color rgb="FF00206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00206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002060"/>
      </left>
      <right/>
      <top style="thin">
        <color theme="2" tint="-0.24994659260841701"/>
      </top>
      <bottom style="medium">
        <color rgb="FF002060"/>
      </bottom>
      <diagonal/>
    </border>
    <border>
      <left/>
      <right/>
      <top style="thin">
        <color theme="2" tint="-0.24994659260841701"/>
      </top>
      <bottom style="medium">
        <color rgb="FF002060"/>
      </bottom>
      <diagonal/>
    </border>
    <border>
      <left/>
      <right style="medium">
        <color rgb="FF002060"/>
      </right>
      <top style="thin">
        <color theme="2" tint="-0.24994659260841701"/>
      </top>
      <bottom style="medium">
        <color rgb="FF002060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theme="9" tint="-0.24994659260841701"/>
      </left>
      <right/>
      <top style="thin">
        <color auto="1"/>
      </top>
      <bottom style="thin">
        <color auto="1"/>
      </bottom>
      <diagonal/>
    </border>
    <border>
      <left/>
      <right style="medium">
        <color theme="9" tint="-0.24994659260841701"/>
      </right>
      <top style="thin">
        <color auto="1"/>
      </top>
      <bottom style="thin">
        <color auto="1"/>
      </bottom>
      <diagonal/>
    </border>
    <border>
      <left style="medium">
        <color theme="9" tint="-0.24994659260841701"/>
      </left>
      <right/>
      <top style="thin">
        <color auto="1"/>
      </top>
      <bottom style="medium">
        <color theme="9" tint="-0.24994659260841701"/>
      </bottom>
      <diagonal/>
    </border>
    <border>
      <left/>
      <right/>
      <top style="thin">
        <color auto="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thin">
        <color auto="1"/>
      </top>
      <bottom style="medium">
        <color theme="9" tint="-0.24994659260841701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thin">
        <color auto="1"/>
      </bottom>
      <diagonal/>
    </border>
    <border>
      <left/>
      <right/>
      <top style="medium">
        <color theme="9" tint="-0.24994659260841701"/>
      </top>
      <bottom style="thin">
        <color auto="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2" tint="-9.9948118533890809E-2"/>
      </left>
      <right style="thin">
        <color theme="2" tint="-9.9917600024414813E-2"/>
      </right>
      <top style="double">
        <color indexed="64"/>
      </top>
      <bottom style="thin">
        <color theme="2" tint="-9.9917600024414813E-2"/>
      </bottom>
      <diagonal/>
    </border>
    <border>
      <left style="thin">
        <color theme="2" tint="-9.9917600024414813E-2"/>
      </left>
      <right style="thin">
        <color theme="2" tint="-9.9917600024414813E-2"/>
      </right>
      <top style="double">
        <color indexed="64"/>
      </top>
      <bottom style="thin">
        <color theme="2" tint="-9.9917600024414813E-2"/>
      </bottom>
      <diagonal/>
    </border>
    <border>
      <left style="thin">
        <color theme="2" tint="-9.9948118533890809E-2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2" tint="-9.9948118533890809E-2"/>
      </left>
      <right style="thin">
        <color theme="2" tint="-9.9917600024414813E-2"/>
      </right>
      <top style="thin">
        <color theme="2" tint="-9.9917600024414813E-2"/>
      </top>
      <bottom style="thin">
        <color theme="2" tint="-0.24994659260841701"/>
      </bottom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 style="thin">
        <color theme="2" tint="-0.24994659260841701"/>
      </bottom>
      <diagonal/>
    </border>
    <border>
      <left style="medium">
        <color auto="1"/>
      </left>
      <right style="thin">
        <color theme="2" tint="-0.24994659260841701"/>
      </right>
      <top style="thin">
        <color auto="1"/>
      </top>
      <bottom style="thin">
        <color theme="2" tint="-0.24994659260841701"/>
      </bottom>
      <diagonal/>
    </border>
    <border>
      <left style="medium">
        <color auto="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9" tint="-0.249977111117893"/>
      </left>
      <right/>
      <top style="medium">
        <color auto="1"/>
      </top>
      <bottom style="medium">
        <color auto="1"/>
      </bottom>
      <diagonal/>
    </border>
    <border>
      <left style="medium">
        <color theme="9" tint="-0.24994659260841701"/>
      </left>
      <right/>
      <top style="thin">
        <color auto="1"/>
      </top>
      <bottom/>
      <diagonal/>
    </border>
    <border>
      <left/>
      <right style="medium">
        <color theme="9" tint="-0.2499465926084170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theme="9" tint="-0.249977111117893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42" fontId="4" fillId="0" borderId="0" applyFont="0" applyFill="0" applyBorder="0" applyAlignment="0" applyProtection="0"/>
    <xf numFmtId="0" fontId="5" fillId="6" borderId="0" applyNumberFormat="0" applyBorder="0" applyAlignment="0" applyProtection="0"/>
    <xf numFmtId="0" fontId="4" fillId="7" borderId="0" applyNumberFormat="0" applyBorder="0" applyAlignment="0" applyProtection="0"/>
  </cellStyleXfs>
  <cellXfs count="95">
    <xf numFmtId="0" fontId="0" fillId="0" borderId="0" xfId="0"/>
    <xf numFmtId="0" fontId="6" fillId="0" borderId="2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6" fillId="4" borderId="4" xfId="1" applyFont="1" applyFill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2" fontId="3" fillId="3" borderId="6" xfId="1" applyNumberFormat="1" applyFont="1" applyFill="1" applyBorder="1" applyAlignment="1">
      <alignment horizontal="center"/>
    </xf>
    <xf numFmtId="2" fontId="3" fillId="5" borderId="7" xfId="1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2" fontId="3" fillId="5" borderId="10" xfId="1" applyNumberFormat="1" applyFont="1" applyFill="1" applyBorder="1" applyAlignment="1">
      <alignment horizontal="center"/>
    </xf>
    <xf numFmtId="1" fontId="3" fillId="3" borderId="6" xfId="1" applyNumberFormat="1" applyFont="1" applyFill="1" applyBorder="1" applyAlignment="1">
      <alignment horizontal="center"/>
    </xf>
    <xf numFmtId="1" fontId="3" fillId="3" borderId="9" xfId="1" applyNumberFormat="1" applyFont="1" applyFill="1" applyBorder="1" applyAlignment="1">
      <alignment horizontal="center"/>
    </xf>
    <xf numFmtId="0" fontId="0" fillId="8" borderId="28" xfId="0" applyFill="1" applyBorder="1" applyAlignment="1">
      <alignment horizontal="center" vertical="center"/>
    </xf>
    <xf numFmtId="166" fontId="0" fillId="8" borderId="28" xfId="2" applyNumberFormat="1" applyFont="1" applyFill="1" applyBorder="1"/>
    <xf numFmtId="0" fontId="0" fillId="8" borderId="29" xfId="0" applyFill="1" applyBorder="1" applyAlignment="1">
      <alignment horizontal="center" vertical="center"/>
    </xf>
    <xf numFmtId="166" fontId="0" fillId="8" borderId="29" xfId="2" applyNumberFormat="1" applyFont="1" applyFill="1" applyBorder="1"/>
    <xf numFmtId="0" fontId="0" fillId="8" borderId="30" xfId="0" applyFill="1" applyBorder="1" applyAlignment="1">
      <alignment horizontal="center" vertical="center"/>
    </xf>
    <xf numFmtId="166" fontId="0" fillId="8" borderId="30" xfId="2" applyNumberFormat="1" applyFont="1" applyFill="1" applyBorder="1"/>
    <xf numFmtId="0" fontId="10" fillId="8" borderId="28" xfId="0" applyFont="1" applyFill="1" applyBorder="1" applyAlignment="1">
      <alignment horizontal="center" vertical="center"/>
    </xf>
    <xf numFmtId="0" fontId="10" fillId="8" borderId="29" xfId="0" applyFont="1" applyFill="1" applyBorder="1" applyAlignment="1">
      <alignment horizontal="center" vertical="center"/>
    </xf>
    <xf numFmtId="0" fontId="10" fillId="8" borderId="3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6" fillId="11" borderId="26" xfId="0" applyFont="1" applyFill="1" applyBorder="1" applyAlignment="1">
      <alignment horizontal="center"/>
    </xf>
    <xf numFmtId="2" fontId="8" fillId="11" borderId="12" xfId="0" applyNumberFormat="1" applyFont="1" applyFill="1" applyBorder="1" applyAlignment="1">
      <alignment horizontal="center"/>
    </xf>
    <xf numFmtId="1" fontId="8" fillId="11" borderId="15" xfId="0" applyNumberFormat="1" applyFont="1" applyFill="1" applyBorder="1" applyAlignment="1">
      <alignment horizontal="center"/>
    </xf>
    <xf numFmtId="1" fontId="8" fillId="11" borderId="23" xfId="0" applyNumberFormat="1" applyFont="1" applyFill="1" applyBorder="1" applyAlignment="1">
      <alignment horizontal="center"/>
    </xf>
    <xf numFmtId="0" fontId="6" fillId="2" borderId="27" xfId="0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center"/>
    </xf>
    <xf numFmtId="2" fontId="8" fillId="2" borderId="1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0" fontId="10" fillId="11" borderId="37" xfId="0" applyFont="1" applyFill="1" applyBorder="1" applyAlignment="1">
      <alignment horizontal="center" vertical="center" wrapText="1"/>
    </xf>
    <xf numFmtId="0" fontId="10" fillId="11" borderId="38" xfId="0" applyFont="1" applyFill="1" applyBorder="1" applyAlignment="1">
      <alignment horizontal="center" vertical="center" wrapText="1"/>
    </xf>
    <xf numFmtId="166" fontId="0" fillId="11" borderId="29" xfId="2" applyNumberFormat="1" applyFont="1" applyFill="1" applyBorder="1" applyAlignment="1">
      <alignment horizontal="center" vertical="center"/>
    </xf>
    <xf numFmtId="166" fontId="0" fillId="11" borderId="32" xfId="2" applyNumberFormat="1" applyFont="1" applyFill="1" applyBorder="1" applyAlignment="1">
      <alignment horizontal="center" vertical="center"/>
    </xf>
    <xf numFmtId="166" fontId="0" fillId="11" borderId="34" xfId="2" applyNumberFormat="1" applyFont="1" applyFill="1" applyBorder="1" applyAlignment="1">
      <alignment horizontal="center" vertical="center"/>
    </xf>
    <xf numFmtId="166" fontId="0" fillId="11" borderId="35" xfId="2" applyNumberFormat="1" applyFont="1" applyFill="1" applyBorder="1" applyAlignment="1">
      <alignment horizontal="center" vertical="center"/>
    </xf>
    <xf numFmtId="0" fontId="11" fillId="0" borderId="0" xfId="0" applyFont="1"/>
    <xf numFmtId="0" fontId="2" fillId="0" borderId="0" xfId="0" applyFont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39" xfId="0" applyBorder="1" applyAlignment="1">
      <alignment horizontal="center"/>
    </xf>
    <xf numFmtId="1" fontId="0" fillId="12" borderId="40" xfId="0" applyNumberFormat="1" applyFill="1" applyBorder="1" applyAlignment="1">
      <alignment horizontal="center"/>
    </xf>
    <xf numFmtId="0" fontId="0" fillId="0" borderId="0" xfId="0" applyFill="1" applyBorder="1"/>
    <xf numFmtId="0" fontId="11" fillId="0" borderId="0" xfId="0" applyFont="1" applyAlignment="1">
      <alignment horizontal="left"/>
    </xf>
    <xf numFmtId="0" fontId="2" fillId="0" borderId="0" xfId="0" applyFont="1"/>
    <xf numFmtId="1" fontId="0" fillId="10" borderId="41" xfId="0" applyNumberFormat="1" applyFill="1" applyBorder="1" applyAlignment="1">
      <alignment horizontal="center"/>
    </xf>
    <xf numFmtId="2" fontId="2" fillId="0" borderId="42" xfId="0" applyNumberFormat="1" applyFont="1" applyBorder="1"/>
    <xf numFmtId="0" fontId="2" fillId="0" borderId="43" xfId="0" applyFont="1" applyBorder="1" applyAlignment="1">
      <alignment horizontal="left"/>
    </xf>
    <xf numFmtId="1" fontId="0" fillId="0" borderId="44" xfId="0" applyNumberFormat="1" applyBorder="1" applyAlignment="1">
      <alignment horizontal="center"/>
    </xf>
    <xf numFmtId="0" fontId="0" fillId="0" borderId="44" xfId="0" applyBorder="1" applyAlignment="1">
      <alignment horizontal="center"/>
    </xf>
    <xf numFmtId="0" fontId="2" fillId="0" borderId="45" xfId="0" applyFont="1" applyBorder="1" applyAlignment="1">
      <alignment horizontal="left"/>
    </xf>
    <xf numFmtId="0" fontId="0" fillId="0" borderId="46" xfId="0" applyBorder="1" applyAlignment="1">
      <alignment horizontal="center"/>
    </xf>
    <xf numFmtId="1" fontId="0" fillId="0" borderId="46" xfId="0" applyNumberFormat="1" applyBorder="1" applyAlignment="1">
      <alignment horizontal="center"/>
    </xf>
    <xf numFmtId="0" fontId="2" fillId="0" borderId="47" xfId="0" applyFont="1" applyBorder="1" applyAlignment="1">
      <alignment horizontal="left"/>
    </xf>
    <xf numFmtId="0" fontId="0" fillId="0" borderId="48" xfId="0" applyBorder="1" applyAlignment="1">
      <alignment horizontal="center"/>
    </xf>
    <xf numFmtId="0" fontId="0" fillId="9" borderId="49" xfId="0" applyFill="1" applyBorder="1"/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1" xfId="0" applyFill="1" applyBorder="1" applyAlignment="1">
      <alignment horizontal="center"/>
    </xf>
    <xf numFmtId="0" fontId="2" fillId="0" borderId="51" xfId="0" applyFont="1" applyBorder="1" applyAlignment="1">
      <alignment horizontal="center"/>
    </xf>
    <xf numFmtId="1" fontId="0" fillId="10" borderId="52" xfId="0" applyNumberFormat="1" applyFill="1" applyBorder="1" applyAlignment="1">
      <alignment horizontal="center"/>
    </xf>
    <xf numFmtId="0" fontId="10" fillId="0" borderId="37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6" fontId="0" fillId="11" borderId="30" xfId="2" applyNumberFormat="1" applyFont="1" applyFill="1" applyBorder="1" applyAlignment="1">
      <alignment horizontal="center" vertical="center"/>
    </xf>
    <xf numFmtId="166" fontId="0" fillId="11" borderId="54" xfId="2" applyNumberFormat="1" applyFont="1" applyFill="1" applyBorder="1" applyAlignment="1">
      <alignment horizontal="center" vertical="center"/>
    </xf>
    <xf numFmtId="166" fontId="5" fillId="6" borderId="34" xfId="3" applyNumberFormat="1" applyBorder="1" applyAlignment="1">
      <alignment horizontal="center"/>
    </xf>
    <xf numFmtId="0" fontId="5" fillId="6" borderId="35" xfId="3" applyBorder="1" applyAlignment="1">
      <alignment horizontal="center"/>
    </xf>
    <xf numFmtId="0" fontId="10" fillId="7" borderId="33" xfId="4" applyFont="1" applyBorder="1" applyAlignment="1">
      <alignment horizontal="right"/>
    </xf>
    <xf numFmtId="0" fontId="10" fillId="7" borderId="34" xfId="4" applyFont="1" applyBorder="1" applyAlignment="1">
      <alignment horizontal="right"/>
    </xf>
    <xf numFmtId="2" fontId="0" fillId="12" borderId="40" xfId="0" applyNumberFormat="1" applyFill="1" applyBorder="1" applyAlignment="1">
      <alignment horizontal="center"/>
    </xf>
    <xf numFmtId="0" fontId="0" fillId="0" borderId="55" xfId="0" applyBorder="1" applyAlignment="1">
      <alignment horizontal="center" vertical="center"/>
    </xf>
  </cellXfs>
  <cellStyles count="5">
    <cellStyle name="20% - Énfasis4" xfId="4" builtinId="42"/>
    <cellStyle name="Buena" xfId="3" builtinId="26"/>
    <cellStyle name="Moneda [0]" xfId="2" builtinId="7"/>
    <cellStyle name="Normal" xfId="0" builtinId="0"/>
    <cellStyle name="Título 3" xfId="1" builtinId="18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166" formatCode="_ [$$-300A]* #,##0.00_ ;_ [$$-300A]* \-#,##0.00_ ;_ [$$-300A]* &quot;-&quot;??_ ;_ @_ "/>
      <fill>
        <patternFill patternType="solid">
          <fgColor auto="1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166" formatCode="_ [$$-300A]* #,##0.00_ ;_ [$$-300A]* \-#,##0.00_ ;_ [$$-300A]* &quot;-&quot;??_ ;_ @_ "/>
      <fill>
        <patternFill patternType="solid">
          <fgColor auto="1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auto="1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auto="1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</border>
    </dxf>
    <dxf>
      <font>
        <b/>
        <strike val="0"/>
        <outline val="0"/>
        <shadow val="0"/>
        <u val="none"/>
        <vertAlign val="baseline"/>
        <sz val="11"/>
        <color theme="9" tint="-0.249977111117893"/>
        <name val="Gill Sans MT"/>
        <scheme val="minor"/>
      </font>
      <fill>
        <patternFill patternType="solid">
          <fgColor auto="1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</border>
    </dxf>
    <dxf>
      <border diagonalUp="0" diagonalDown="0">
        <left style="medium">
          <color rgb="FF304876"/>
        </left>
        <right style="medium">
          <color rgb="FF304876"/>
        </right>
        <top style="medium">
          <color rgb="FF304876"/>
        </top>
        <bottom style="medium">
          <color rgb="FF304876"/>
        </bottom>
      </border>
    </dxf>
    <dxf>
      <fill>
        <patternFill patternType="solid">
          <fgColor auto="1"/>
          <bgColor rgb="FFFFFFFF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249977111117893"/>
        <name val="Gill Sans MT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166" formatCode="_ [$$-300A]* #,##0.00_ ;_ [$$-300A]* \-#,##0.00_ ;_ [$$-300A]* &quot;-&quot;??_ ;_ @_ "/>
      <fill>
        <patternFill patternType="solid">
          <fgColor auto="1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166" formatCode="_ [$$-300A]* #,##0.00_ ;_ [$$-300A]* \-#,##0.00_ ;_ [$$-300A]* &quot;-&quot;??_ ;_ @_ "/>
      <fill>
        <patternFill patternType="solid">
          <fgColor auto="1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auto="1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auto="1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</border>
    </dxf>
    <dxf>
      <font>
        <b/>
        <strike val="0"/>
        <outline val="0"/>
        <shadow val="0"/>
        <u val="none"/>
        <vertAlign val="baseline"/>
        <sz val="11"/>
        <color theme="9" tint="-0.249977111117893"/>
        <name val="Gill Sans MT"/>
        <scheme val="minor"/>
      </font>
      <fill>
        <patternFill patternType="solid">
          <fgColor auto="1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</border>
    </dxf>
    <dxf>
      <border diagonalUp="0" diagonalDown="0">
        <left style="medium">
          <color theme="9" tint="-0.24994659260841701"/>
        </left>
        <right style="medium">
          <color theme="9" tint="-0.24994659260841701"/>
        </right>
        <top style="medium">
          <color theme="9" tint="-0.24994659260841701"/>
        </top>
        <bottom style="medium">
          <color theme="9" tint="-0.24994659260841701"/>
        </bottom>
      </border>
    </dxf>
    <dxf>
      <fill>
        <patternFill patternType="solid">
          <fgColor auto="1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249977111117893"/>
        <name val="Gill Sans MT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4:F12" totalsRowShown="0" headerRowDxfId="15" dataDxfId="14" tableBorderDxfId="13">
  <tableColumns count="5">
    <tableColumn id="1" name="Actividad" dataDxfId="12"/>
    <tableColumn id="2" name="Tiempo_x000a_Normal" dataDxfId="11"/>
    <tableColumn id="3" name="Tiempo_x000a_Instensificado" dataDxfId="10"/>
    <tableColumn id="4" name="Costo_x000a_Normal" dataDxfId="9" dataCellStyle="Moneda [0]"/>
    <tableColumn id="5" name="Costo_x000a_Intensificado" dataDxfId="8" dataCellStyle="Moneda [0]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a14" displayName="Tabla14" ref="B4:F10" totalsRowShown="0" headerRowDxfId="7" dataDxfId="6" tableBorderDxfId="5">
  <tableColumns count="5">
    <tableColumn id="1" name="Actividad" dataDxfId="4"/>
    <tableColumn id="2" name="Tiempo_x000a_Normal" dataDxfId="3"/>
    <tableColumn id="3" name="Tiempo_x000a_Instensificado" dataDxfId="2"/>
    <tableColumn id="4" name="Costo_x000a_Normal" dataDxfId="1" dataCellStyle="Moneda [0]"/>
    <tableColumn id="5" name="Costo_x000a_Intensificado" dataDxfId="0" dataCellStyle="Moneda [0]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Dividendo">
  <a:themeElements>
    <a:clrScheme name="Dividendo">
      <a:dk1>
        <a:sysClr val="windowText" lastClr="000000"/>
      </a:dk1>
      <a:lt1>
        <a:sysClr val="window" lastClr="FFFFFF"/>
      </a:lt1>
      <a:dk2>
        <a:srgbClr val="3D3D3D"/>
      </a:dk2>
      <a:lt2>
        <a:srgbClr val="EBEBEB"/>
      </a:lt2>
      <a:accent1>
        <a:srgbClr val="4D1434"/>
      </a:accent1>
      <a:accent2>
        <a:srgbClr val="903163"/>
      </a:accent2>
      <a:accent3>
        <a:srgbClr val="B2324B"/>
      </a:accent3>
      <a:accent4>
        <a:srgbClr val="969FA7"/>
      </a:accent4>
      <a:accent5>
        <a:srgbClr val="66B1CE"/>
      </a:accent5>
      <a:accent6>
        <a:srgbClr val="40619D"/>
      </a:accent6>
      <a:hlink>
        <a:srgbClr val="828282"/>
      </a:hlink>
      <a:folHlink>
        <a:srgbClr val="A5A5A5"/>
      </a:folHlink>
    </a:clrScheme>
    <a:fontScheme name="Dividendo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ividendo">
      <a:fillStyleLst>
        <a:solidFill>
          <a:schemeClr val="phClr"/>
        </a:solidFill>
        <a:gradFill rotWithShape="1">
          <a:gsLst>
            <a:gs pos="0">
              <a:schemeClr val="phClr">
                <a:tint val="68000"/>
                <a:alpha val="90000"/>
                <a:lumMod val="100000"/>
              </a:schemeClr>
            </a:gs>
            <a:gs pos="100000">
              <a:schemeClr val="phClr">
                <a:tint val="90000"/>
                <a:lumMod val="9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lumMod val="110000"/>
              </a:schemeClr>
            </a:gs>
            <a:gs pos="84000">
              <a:schemeClr val="phClr">
                <a:shade val="90000"/>
                <a:lumMod val="88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>
              <a:lumMod val="90000"/>
            </a:schemeClr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55000"/>
              </a:srgbClr>
            </a:outerShdw>
          </a:effectLst>
        </a:effectStyle>
        <a:effectStyle>
          <a:effectLst>
            <a:outerShdw blurRad="88900" dist="38100" dir="504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88000">
              <a:schemeClr val="phClr">
                <a:shade val="94000"/>
                <a:satMod val="110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8000"/>
                <a:satMod val="110000"/>
                <a:lumMod val="8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ividend" id="{9697A71B-4AB7-4A1A-BD5B-BB2D22835B57}" vid="{C21699FF-00E4-43C8-BBCC-D7E5536C3717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showGridLines="0" tabSelected="1" workbookViewId="0">
      <selection activeCell="H14" sqref="H14"/>
    </sheetView>
  </sheetViews>
  <sheetFormatPr baseColWidth="10" defaultRowHeight="17.25" x14ac:dyDescent="0.35"/>
  <cols>
    <col min="3" max="3" width="14" customWidth="1"/>
    <col min="4" max="4" width="19.75" customWidth="1"/>
    <col min="5" max="5" width="14.375" customWidth="1"/>
    <col min="6" max="6" width="11.75" customWidth="1"/>
  </cols>
  <sheetData>
    <row r="1" spans="2:7" ht="18" thickBot="1" x14ac:dyDescent="0.4"/>
    <row r="2" spans="2:7" ht="19.5" x14ac:dyDescent="0.4">
      <c r="B2" s="1" t="s">
        <v>9</v>
      </c>
      <c r="C2" s="2" t="s">
        <v>10</v>
      </c>
      <c r="D2" s="2" t="s">
        <v>11</v>
      </c>
      <c r="E2" s="2" t="s">
        <v>12</v>
      </c>
      <c r="F2" s="3" t="s">
        <v>13</v>
      </c>
      <c r="G2" s="4" t="s">
        <v>14</v>
      </c>
    </row>
    <row r="3" spans="2:7" ht="19.5" x14ac:dyDescent="0.4">
      <c r="B3" s="5" t="s">
        <v>0</v>
      </c>
      <c r="C3" s="21">
        <v>4</v>
      </c>
      <c r="D3" s="21">
        <v>5</v>
      </c>
      <c r="E3" s="21">
        <v>6</v>
      </c>
      <c r="F3" s="26">
        <f>(C3+4*(D3)+E3)/6</f>
        <v>5</v>
      </c>
      <c r="G3" s="23">
        <f>POWER(((E3-C3)/6),2)</f>
        <v>0.1111111111111111</v>
      </c>
    </row>
    <row r="4" spans="2:7" ht="19.5" x14ac:dyDescent="0.4">
      <c r="B4" s="5" t="s">
        <v>1</v>
      </c>
      <c r="C4" s="21">
        <v>8</v>
      </c>
      <c r="D4" s="21">
        <v>9</v>
      </c>
      <c r="E4" s="21">
        <v>10</v>
      </c>
      <c r="F4" s="26">
        <f t="shared" ref="F4:F8" si="0">(C4+4*(D4)+E4)/6</f>
        <v>9</v>
      </c>
      <c r="G4" s="23">
        <f t="shared" ref="G4:G8" si="1">POWER(((E4-C4)/6),2)</f>
        <v>0.1111111111111111</v>
      </c>
    </row>
    <row r="5" spans="2:7" ht="19.5" x14ac:dyDescent="0.4">
      <c r="B5" s="5" t="s">
        <v>2</v>
      </c>
      <c r="C5" s="21">
        <v>7</v>
      </c>
      <c r="D5" s="21">
        <v>7.5</v>
      </c>
      <c r="E5" s="21">
        <v>11</v>
      </c>
      <c r="F5" s="26">
        <f t="shared" si="0"/>
        <v>8</v>
      </c>
      <c r="G5" s="23">
        <f t="shared" si="1"/>
        <v>0.44444444444444442</v>
      </c>
    </row>
    <row r="6" spans="2:7" ht="19.5" x14ac:dyDescent="0.4">
      <c r="B6" s="5" t="s">
        <v>5</v>
      </c>
      <c r="C6" s="21">
        <v>7</v>
      </c>
      <c r="D6" s="21">
        <v>9</v>
      </c>
      <c r="E6" s="21">
        <v>10</v>
      </c>
      <c r="F6" s="22">
        <f t="shared" si="0"/>
        <v>8.8333333333333339</v>
      </c>
      <c r="G6" s="23">
        <f t="shared" si="1"/>
        <v>0.25</v>
      </c>
    </row>
    <row r="7" spans="2:7" ht="19.5" x14ac:dyDescent="0.4">
      <c r="B7" s="5" t="s">
        <v>6</v>
      </c>
      <c r="C7" s="21">
        <v>6</v>
      </c>
      <c r="D7" s="21">
        <v>7</v>
      </c>
      <c r="E7" s="21">
        <v>9</v>
      </c>
      <c r="F7" s="22">
        <f t="shared" si="0"/>
        <v>7.166666666666667</v>
      </c>
      <c r="G7" s="23">
        <f t="shared" si="1"/>
        <v>0.25</v>
      </c>
    </row>
    <row r="8" spans="2:7" ht="20.25" thickBot="1" x14ac:dyDescent="0.45">
      <c r="B8" s="6" t="s">
        <v>8</v>
      </c>
      <c r="C8" s="24">
        <v>5</v>
      </c>
      <c r="D8" s="24">
        <v>6</v>
      </c>
      <c r="E8" s="24">
        <v>7</v>
      </c>
      <c r="F8" s="27">
        <f t="shared" si="0"/>
        <v>6</v>
      </c>
      <c r="G8" s="25">
        <f t="shared" si="1"/>
        <v>0.1111111111111111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showGridLines="0" workbookViewId="0">
      <selection activeCell="E17" sqref="E17"/>
    </sheetView>
  </sheetViews>
  <sheetFormatPr baseColWidth="10" defaultRowHeight="17.25" x14ac:dyDescent="0.35"/>
  <cols>
    <col min="2" max="2" width="10.625" customWidth="1"/>
    <col min="3" max="3" width="13.5" customWidth="1"/>
    <col min="4" max="4" width="13.25" customWidth="1"/>
    <col min="5" max="5" width="17.25" customWidth="1"/>
    <col min="6" max="6" width="12.25" customWidth="1"/>
    <col min="7" max="7" width="17.625" customWidth="1"/>
    <col min="8" max="8" width="12.875" customWidth="1"/>
    <col min="10" max="10" width="4.625" customWidth="1"/>
    <col min="11" max="17" width="4.125" customWidth="1"/>
  </cols>
  <sheetData>
    <row r="1" spans="2:8" ht="18" thickBot="1" x14ac:dyDescent="0.4"/>
    <row r="2" spans="2:8" ht="20.25" thickBot="1" x14ac:dyDescent="0.45">
      <c r="B2" s="14" t="s">
        <v>9</v>
      </c>
      <c r="C2" s="20" t="s">
        <v>20</v>
      </c>
      <c r="D2" s="20" t="s">
        <v>10</v>
      </c>
      <c r="E2" s="20" t="s">
        <v>11</v>
      </c>
      <c r="F2" s="20" t="s">
        <v>12</v>
      </c>
      <c r="G2" s="45" t="s">
        <v>19</v>
      </c>
      <c r="H2" s="49" t="s">
        <v>14</v>
      </c>
    </row>
    <row r="3" spans="2:8" ht="19.5" x14ac:dyDescent="0.4">
      <c r="B3" s="15" t="s">
        <v>0</v>
      </c>
      <c r="C3" s="7" t="s">
        <v>17</v>
      </c>
      <c r="D3" s="7">
        <v>1</v>
      </c>
      <c r="E3" s="7">
        <v>1</v>
      </c>
      <c r="F3" s="7">
        <v>2</v>
      </c>
      <c r="G3" s="46">
        <f>(D3+4*(E3)+F3)/6</f>
        <v>1.1666666666666667</v>
      </c>
      <c r="H3" s="50">
        <f>POWER(((F3-D3)/6),2)</f>
        <v>2.7777777777777776E-2</v>
      </c>
    </row>
    <row r="4" spans="2:8" ht="19.5" x14ac:dyDescent="0.4">
      <c r="B4" s="16" t="s">
        <v>1</v>
      </c>
      <c r="C4" s="8" t="s">
        <v>0</v>
      </c>
      <c r="D4" s="8">
        <v>4</v>
      </c>
      <c r="E4" s="8">
        <v>6</v>
      </c>
      <c r="F4" s="9">
        <v>8</v>
      </c>
      <c r="G4" s="47">
        <f>(D4+4*(E4)+F4)/6</f>
        <v>6</v>
      </c>
      <c r="H4" s="51">
        <f t="shared" ref="H4:H11" si="0">POWER(((F4-D4)/6),2)</f>
        <v>0.44444444444444442</v>
      </c>
    </row>
    <row r="5" spans="2:8" ht="19.5" x14ac:dyDescent="0.4">
      <c r="B5" s="17" t="s">
        <v>18</v>
      </c>
      <c r="C5" s="9" t="s">
        <v>0</v>
      </c>
      <c r="D5" s="9">
        <v>2</v>
      </c>
      <c r="E5" s="9">
        <v>4</v>
      </c>
      <c r="F5" s="9">
        <v>6</v>
      </c>
      <c r="G5" s="47">
        <f t="shared" ref="G5:G11" si="1">(D5+4*(E5)+F5)/6</f>
        <v>4</v>
      </c>
      <c r="H5" s="51">
        <f t="shared" si="0"/>
        <v>0.44444444444444442</v>
      </c>
    </row>
    <row r="6" spans="2:8" ht="19.5" x14ac:dyDescent="0.4">
      <c r="B6" s="17" t="s">
        <v>5</v>
      </c>
      <c r="C6" s="9" t="s">
        <v>16</v>
      </c>
      <c r="D6" s="9">
        <v>1</v>
      </c>
      <c r="E6" s="9">
        <v>2</v>
      </c>
      <c r="F6" s="9">
        <v>3</v>
      </c>
      <c r="G6" s="47">
        <f t="shared" si="1"/>
        <v>2</v>
      </c>
      <c r="H6" s="51">
        <f t="shared" si="0"/>
        <v>0.1111111111111111</v>
      </c>
    </row>
    <row r="7" spans="2:8" ht="19.5" x14ac:dyDescent="0.4">
      <c r="B7" s="17" t="s">
        <v>6</v>
      </c>
      <c r="C7" s="9" t="s">
        <v>1</v>
      </c>
      <c r="D7" s="9">
        <v>2</v>
      </c>
      <c r="E7" s="9">
        <v>3</v>
      </c>
      <c r="F7" s="9">
        <v>4</v>
      </c>
      <c r="G7" s="47">
        <f t="shared" si="1"/>
        <v>3</v>
      </c>
      <c r="H7" s="51">
        <f t="shared" si="0"/>
        <v>0.1111111111111111</v>
      </c>
    </row>
    <row r="8" spans="2:8" ht="19.5" x14ac:dyDescent="0.4">
      <c r="B8" s="18" t="s">
        <v>8</v>
      </c>
      <c r="C8" s="10" t="s">
        <v>0</v>
      </c>
      <c r="D8" s="10">
        <v>1</v>
      </c>
      <c r="E8" s="10">
        <v>2</v>
      </c>
      <c r="F8" s="9">
        <v>3</v>
      </c>
      <c r="G8" s="47">
        <f t="shared" si="1"/>
        <v>2</v>
      </c>
      <c r="H8" s="51">
        <f t="shared" si="0"/>
        <v>0.1111111111111111</v>
      </c>
    </row>
    <row r="9" spans="2:8" ht="19.5" x14ac:dyDescent="0.4">
      <c r="B9" s="16" t="s">
        <v>7</v>
      </c>
      <c r="C9" s="8" t="s">
        <v>5</v>
      </c>
      <c r="D9" s="8">
        <v>1</v>
      </c>
      <c r="E9" s="11">
        <v>2</v>
      </c>
      <c r="F9" s="9">
        <v>3</v>
      </c>
      <c r="G9" s="47">
        <f t="shared" si="1"/>
        <v>2</v>
      </c>
      <c r="H9" s="51">
        <f t="shared" si="0"/>
        <v>0.1111111111111111</v>
      </c>
    </row>
    <row r="10" spans="2:8" ht="19.5" x14ac:dyDescent="0.4">
      <c r="B10" s="17" t="s">
        <v>4</v>
      </c>
      <c r="C10" s="9" t="s">
        <v>7</v>
      </c>
      <c r="D10" s="9">
        <v>1</v>
      </c>
      <c r="E10" s="9">
        <v>2</v>
      </c>
      <c r="F10" s="9">
        <v>3</v>
      </c>
      <c r="G10" s="47">
        <f t="shared" si="1"/>
        <v>2</v>
      </c>
      <c r="H10" s="51">
        <f t="shared" si="0"/>
        <v>0.1111111111111111</v>
      </c>
    </row>
    <row r="11" spans="2:8" ht="20.25" thickBot="1" x14ac:dyDescent="0.45">
      <c r="B11" s="19" t="s">
        <v>3</v>
      </c>
      <c r="C11" s="12" t="s">
        <v>15</v>
      </c>
      <c r="D11" s="13">
        <v>1</v>
      </c>
      <c r="E11" s="12">
        <v>1</v>
      </c>
      <c r="F11" s="13">
        <v>1</v>
      </c>
      <c r="G11" s="48">
        <f t="shared" si="1"/>
        <v>1</v>
      </c>
      <c r="H11" s="52">
        <f t="shared" si="0"/>
        <v>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33"/>
  <sheetViews>
    <sheetView showGridLines="0" workbookViewId="0">
      <selection activeCell="H32" sqref="H32"/>
    </sheetView>
  </sheetViews>
  <sheetFormatPr baseColWidth="10" defaultRowHeight="17.25" x14ac:dyDescent="0.35"/>
  <cols>
    <col min="2" max="2" width="12.625" customWidth="1"/>
    <col min="3" max="3" width="13.125" customWidth="1"/>
    <col min="4" max="4" width="12.5" customWidth="1"/>
    <col min="5" max="5" width="14.875" customWidth="1"/>
    <col min="6" max="6" width="13.75" customWidth="1"/>
  </cols>
  <sheetData>
    <row r="4" spans="2:6" ht="34.5" x14ac:dyDescent="0.35">
      <c r="B4" s="37" t="s">
        <v>9</v>
      </c>
      <c r="C4" s="38" t="s">
        <v>21</v>
      </c>
      <c r="D4" s="38" t="s">
        <v>22</v>
      </c>
      <c r="E4" s="38" t="s">
        <v>23</v>
      </c>
      <c r="F4" s="38" t="s">
        <v>24</v>
      </c>
    </row>
    <row r="5" spans="2:6" x14ac:dyDescent="0.35">
      <c r="B5" s="34" t="s">
        <v>0</v>
      </c>
      <c r="C5" s="28">
        <v>3</v>
      </c>
      <c r="D5" s="28">
        <v>1</v>
      </c>
      <c r="E5" s="29">
        <v>900</v>
      </c>
      <c r="F5" s="29">
        <v>1700</v>
      </c>
    </row>
    <row r="6" spans="2:6" x14ac:dyDescent="0.35">
      <c r="B6" s="35" t="s">
        <v>1</v>
      </c>
      <c r="C6" s="30">
        <v>6</v>
      </c>
      <c r="D6" s="30">
        <v>3</v>
      </c>
      <c r="E6" s="31">
        <v>2000</v>
      </c>
      <c r="F6" s="31">
        <v>4000</v>
      </c>
    </row>
    <row r="7" spans="2:6" x14ac:dyDescent="0.35">
      <c r="B7" s="35" t="s">
        <v>2</v>
      </c>
      <c r="C7" s="30">
        <v>2</v>
      </c>
      <c r="D7" s="30">
        <v>1</v>
      </c>
      <c r="E7" s="31">
        <v>500</v>
      </c>
      <c r="F7" s="31">
        <v>1000</v>
      </c>
    </row>
    <row r="8" spans="2:6" x14ac:dyDescent="0.35">
      <c r="B8" s="35" t="s">
        <v>5</v>
      </c>
      <c r="C8" s="30">
        <v>5</v>
      </c>
      <c r="D8" s="30">
        <v>3</v>
      </c>
      <c r="E8" s="31">
        <v>1800</v>
      </c>
      <c r="F8" s="31">
        <v>2400</v>
      </c>
    </row>
    <row r="9" spans="2:6" x14ac:dyDescent="0.35">
      <c r="B9" s="35" t="s">
        <v>6</v>
      </c>
      <c r="C9" s="30">
        <v>4</v>
      </c>
      <c r="D9" s="30">
        <v>3</v>
      </c>
      <c r="E9" s="31">
        <v>1500</v>
      </c>
      <c r="F9" s="31">
        <v>1850</v>
      </c>
    </row>
    <row r="10" spans="2:6" x14ac:dyDescent="0.35">
      <c r="B10" s="35" t="s">
        <v>8</v>
      </c>
      <c r="C10" s="30">
        <v>3</v>
      </c>
      <c r="D10" s="30">
        <v>1</v>
      </c>
      <c r="E10" s="31">
        <v>3000</v>
      </c>
      <c r="F10" s="31">
        <v>3900</v>
      </c>
    </row>
    <row r="11" spans="2:6" x14ac:dyDescent="0.35">
      <c r="B11" s="35" t="s">
        <v>7</v>
      </c>
      <c r="C11" s="30">
        <v>9</v>
      </c>
      <c r="D11" s="30">
        <v>4</v>
      </c>
      <c r="E11" s="31">
        <v>8000</v>
      </c>
      <c r="F11" s="31">
        <v>9800</v>
      </c>
    </row>
    <row r="12" spans="2:6" x14ac:dyDescent="0.35">
      <c r="B12" s="36" t="s">
        <v>4</v>
      </c>
      <c r="C12" s="32">
        <v>3</v>
      </c>
      <c r="D12" s="32">
        <v>2</v>
      </c>
      <c r="E12" s="33">
        <v>1000</v>
      </c>
      <c r="F12" s="33">
        <v>2000</v>
      </c>
    </row>
    <row r="13" spans="2:6" ht="18" thickBot="1" x14ac:dyDescent="0.4"/>
    <row r="14" spans="2:6" ht="44.25" customHeight="1" x14ac:dyDescent="0.35">
      <c r="B14" s="39" t="s">
        <v>9</v>
      </c>
      <c r="C14" s="40" t="s">
        <v>25</v>
      </c>
      <c r="D14" s="40"/>
      <c r="E14" s="53" t="s">
        <v>26</v>
      </c>
      <c r="F14" s="54"/>
    </row>
    <row r="15" spans="2:6" x14ac:dyDescent="0.35">
      <c r="B15" s="41" t="s">
        <v>0</v>
      </c>
      <c r="C15" s="42">
        <f>C5-D5</f>
        <v>2</v>
      </c>
      <c r="D15" s="42"/>
      <c r="E15" s="55">
        <f>(F5-E5)/C15</f>
        <v>400</v>
      </c>
      <c r="F15" s="56"/>
    </row>
    <row r="16" spans="2:6" x14ac:dyDescent="0.35">
      <c r="B16" s="41" t="s">
        <v>1</v>
      </c>
      <c r="C16" s="42">
        <f>C6-D6</f>
        <v>3</v>
      </c>
      <c r="D16" s="42"/>
      <c r="E16" s="55">
        <f>(F6-E6)/C16</f>
        <v>666.66666666666663</v>
      </c>
      <c r="F16" s="56"/>
    </row>
    <row r="17" spans="2:6" x14ac:dyDescent="0.35">
      <c r="B17" s="41" t="s">
        <v>2</v>
      </c>
      <c r="C17" s="42">
        <f>C7-D7</f>
        <v>1</v>
      </c>
      <c r="D17" s="42"/>
      <c r="E17" s="55">
        <f>(F7-E7)/C17</f>
        <v>500</v>
      </c>
      <c r="F17" s="56"/>
    </row>
    <row r="18" spans="2:6" x14ac:dyDescent="0.35">
      <c r="B18" s="41" t="s">
        <v>5</v>
      </c>
      <c r="C18" s="42">
        <f>C8-D8</f>
        <v>2</v>
      </c>
      <c r="D18" s="42"/>
      <c r="E18" s="55">
        <f>(F8-E8)/C18</f>
        <v>300</v>
      </c>
      <c r="F18" s="56"/>
    </row>
    <row r="19" spans="2:6" x14ac:dyDescent="0.35">
      <c r="B19" s="41" t="s">
        <v>6</v>
      </c>
      <c r="C19" s="42">
        <f>C9-D9</f>
        <v>1</v>
      </c>
      <c r="D19" s="42"/>
      <c r="E19" s="55">
        <f>(F9-E9)/C19</f>
        <v>350</v>
      </c>
      <c r="F19" s="56"/>
    </row>
    <row r="20" spans="2:6" x14ac:dyDescent="0.35">
      <c r="B20" s="41" t="s">
        <v>8</v>
      </c>
      <c r="C20" s="42">
        <f>C10-D10</f>
        <v>2</v>
      </c>
      <c r="D20" s="42"/>
      <c r="E20" s="55">
        <f>(F10-E10)/C20</f>
        <v>450</v>
      </c>
      <c r="F20" s="56"/>
    </row>
    <row r="21" spans="2:6" x14ac:dyDescent="0.35">
      <c r="B21" s="41" t="s">
        <v>7</v>
      </c>
      <c r="C21" s="42">
        <f>C11-D11</f>
        <v>5</v>
      </c>
      <c r="D21" s="42"/>
      <c r="E21" s="55">
        <f>(F11-E11)/C21</f>
        <v>360</v>
      </c>
      <c r="F21" s="56"/>
    </row>
    <row r="22" spans="2:6" ht="18" thickBot="1" x14ac:dyDescent="0.4">
      <c r="B22" s="43" t="s">
        <v>4</v>
      </c>
      <c r="C22" s="44">
        <f>C12-D12</f>
        <v>1</v>
      </c>
      <c r="D22" s="44"/>
      <c r="E22" s="57">
        <f>(F12-E12)/C22</f>
        <v>1000</v>
      </c>
      <c r="F22" s="58"/>
    </row>
    <row r="23" spans="2:6" ht="18" thickBot="1" x14ac:dyDescent="0.4"/>
    <row r="24" spans="2:6" ht="45.75" customHeight="1" x14ac:dyDescent="0.35">
      <c r="B24" s="39" t="s">
        <v>9</v>
      </c>
      <c r="C24" s="83" t="s">
        <v>71</v>
      </c>
      <c r="D24" s="83" t="s">
        <v>72</v>
      </c>
      <c r="E24" s="53" t="s">
        <v>73</v>
      </c>
      <c r="F24" s="54"/>
    </row>
    <row r="25" spans="2:6" x14ac:dyDescent="0.35">
      <c r="B25" s="41" t="s">
        <v>0</v>
      </c>
      <c r="C25" s="84">
        <v>0</v>
      </c>
      <c r="D25" s="84">
        <v>3</v>
      </c>
      <c r="E25" s="55">
        <v>0</v>
      </c>
      <c r="F25" s="56"/>
    </row>
    <row r="26" spans="2:6" x14ac:dyDescent="0.35">
      <c r="B26" s="41" t="s">
        <v>1</v>
      </c>
      <c r="C26" s="84">
        <v>1</v>
      </c>
      <c r="D26" s="84">
        <v>5</v>
      </c>
      <c r="E26" s="55">
        <v>666.67</v>
      </c>
      <c r="F26" s="56"/>
    </row>
    <row r="27" spans="2:6" x14ac:dyDescent="0.35">
      <c r="B27" s="41" t="s">
        <v>2</v>
      </c>
      <c r="C27" s="84">
        <v>0</v>
      </c>
      <c r="D27" s="84">
        <v>2</v>
      </c>
      <c r="E27" s="55">
        <v>0</v>
      </c>
      <c r="F27" s="56"/>
    </row>
    <row r="28" spans="2:6" x14ac:dyDescent="0.35">
      <c r="B28" s="41" t="s">
        <v>5</v>
      </c>
      <c r="C28" s="84">
        <v>2</v>
      </c>
      <c r="D28" s="84">
        <v>3</v>
      </c>
      <c r="E28" s="55">
        <v>600</v>
      </c>
      <c r="F28" s="56"/>
    </row>
    <row r="29" spans="2:6" x14ac:dyDescent="0.35">
      <c r="B29" s="41" t="s">
        <v>6</v>
      </c>
      <c r="C29" s="84">
        <v>1</v>
      </c>
      <c r="D29" s="84">
        <v>3</v>
      </c>
      <c r="E29" s="55">
        <v>350</v>
      </c>
      <c r="F29" s="56"/>
    </row>
    <row r="30" spans="2:6" x14ac:dyDescent="0.35">
      <c r="B30" s="41" t="s">
        <v>8</v>
      </c>
      <c r="C30" s="84">
        <v>1</v>
      </c>
      <c r="D30" s="84">
        <v>2</v>
      </c>
      <c r="E30" s="55">
        <v>450</v>
      </c>
      <c r="F30" s="56"/>
    </row>
    <row r="31" spans="2:6" x14ac:dyDescent="0.35">
      <c r="B31" s="41" t="s">
        <v>7</v>
      </c>
      <c r="C31" s="84">
        <v>1</v>
      </c>
      <c r="D31" s="84">
        <v>8</v>
      </c>
      <c r="E31" s="55">
        <v>360</v>
      </c>
      <c r="F31" s="56"/>
    </row>
    <row r="32" spans="2:6" x14ac:dyDescent="0.35">
      <c r="B32" s="85" t="s">
        <v>4</v>
      </c>
      <c r="C32" s="86">
        <v>0</v>
      </c>
      <c r="D32" s="86">
        <v>3</v>
      </c>
      <c r="E32" s="87">
        <v>0</v>
      </c>
      <c r="F32" s="88"/>
    </row>
    <row r="33" spans="2:6" ht="18" thickBot="1" x14ac:dyDescent="0.4">
      <c r="B33" s="91" t="s">
        <v>74</v>
      </c>
      <c r="C33" s="92"/>
      <c r="D33" s="92"/>
      <c r="E33" s="89">
        <f>SUM(E25:F32)</f>
        <v>2426.67</v>
      </c>
      <c r="F33" s="90"/>
    </row>
  </sheetData>
  <mergeCells count="29">
    <mergeCell ref="E32:F32"/>
    <mergeCell ref="B33:D33"/>
    <mergeCell ref="E33:F33"/>
    <mergeCell ref="E29:F29"/>
    <mergeCell ref="E30:F30"/>
    <mergeCell ref="E31:F31"/>
    <mergeCell ref="E26:F26"/>
    <mergeCell ref="E27:F27"/>
    <mergeCell ref="E28:F28"/>
    <mergeCell ref="E21:F21"/>
    <mergeCell ref="E22:F22"/>
    <mergeCell ref="E24:F24"/>
    <mergeCell ref="E25:F25"/>
    <mergeCell ref="C19:D19"/>
    <mergeCell ref="C20:D20"/>
    <mergeCell ref="C21:D21"/>
    <mergeCell ref="C22:D22"/>
    <mergeCell ref="E15:F15"/>
    <mergeCell ref="E16:F16"/>
    <mergeCell ref="E17:F17"/>
    <mergeCell ref="E18:F18"/>
    <mergeCell ref="E19:F19"/>
    <mergeCell ref="E20:F20"/>
    <mergeCell ref="C14:D14"/>
    <mergeCell ref="E14:F14"/>
    <mergeCell ref="C15:D15"/>
    <mergeCell ref="C16:D16"/>
    <mergeCell ref="C17:D17"/>
    <mergeCell ref="C18:D18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8"/>
  <sheetViews>
    <sheetView showGridLines="0" topLeftCell="A3" zoomScale="70" zoomScaleNormal="70" workbookViewId="0">
      <selection activeCell="C28" sqref="C28:R28"/>
    </sheetView>
  </sheetViews>
  <sheetFormatPr baseColWidth="10" defaultRowHeight="17.25" x14ac:dyDescent="0.35"/>
  <cols>
    <col min="1" max="1" width="8.375" customWidth="1"/>
    <col min="2" max="2" width="15.375" customWidth="1"/>
    <col min="3" max="18" width="9.625" customWidth="1"/>
    <col min="19" max="19" width="13.875" customWidth="1"/>
  </cols>
  <sheetData>
    <row r="2" spans="2:21" x14ac:dyDescent="0.35">
      <c r="B2" s="59" t="s">
        <v>27</v>
      </c>
    </row>
    <row r="3" spans="2:21" ht="18" thickBot="1" x14ac:dyDescent="0.4">
      <c r="C3" s="60" t="s">
        <v>62</v>
      </c>
      <c r="D3" s="60" t="s">
        <v>63</v>
      </c>
      <c r="E3" s="60" t="s">
        <v>64</v>
      </c>
      <c r="F3" s="60" t="s">
        <v>65</v>
      </c>
      <c r="G3" s="60" t="s">
        <v>66</v>
      </c>
      <c r="H3" s="60" t="s">
        <v>67</v>
      </c>
      <c r="I3" s="60" t="s">
        <v>70</v>
      </c>
      <c r="J3" s="60" t="s">
        <v>68</v>
      </c>
      <c r="K3" s="60" t="s">
        <v>54</v>
      </c>
      <c r="L3" s="60" t="s">
        <v>55</v>
      </c>
      <c r="M3" s="60" t="s">
        <v>56</v>
      </c>
      <c r="N3" s="60" t="s">
        <v>57</v>
      </c>
      <c r="O3" s="60" t="s">
        <v>58</v>
      </c>
      <c r="P3" s="60" t="s">
        <v>59</v>
      </c>
      <c r="Q3" s="60" t="s">
        <v>60</v>
      </c>
      <c r="R3" s="60" t="s">
        <v>61</v>
      </c>
      <c r="S3" s="60" t="s">
        <v>28</v>
      </c>
    </row>
    <row r="4" spans="2:21" ht="18" thickBot="1" x14ac:dyDescent="0.4">
      <c r="B4" s="61" t="s">
        <v>29</v>
      </c>
      <c r="C4" s="62">
        <v>400</v>
      </c>
      <c r="D4" s="62">
        <v>666.67</v>
      </c>
      <c r="E4" s="62">
        <v>500</v>
      </c>
      <c r="F4" s="62">
        <v>300</v>
      </c>
      <c r="G4" s="62">
        <v>350</v>
      </c>
      <c r="H4" s="62">
        <v>450</v>
      </c>
      <c r="I4" s="62">
        <v>360</v>
      </c>
      <c r="J4" s="62">
        <v>1000</v>
      </c>
      <c r="K4" s="62">
        <v>0</v>
      </c>
      <c r="L4" s="62">
        <v>0</v>
      </c>
      <c r="M4" s="62">
        <v>0</v>
      </c>
      <c r="N4" s="62">
        <v>0</v>
      </c>
      <c r="O4" s="62">
        <v>0</v>
      </c>
      <c r="P4" s="62">
        <v>0</v>
      </c>
      <c r="Q4" s="62">
        <v>0</v>
      </c>
      <c r="R4" s="62">
        <v>0</v>
      </c>
      <c r="S4" s="93">
        <f>K4*$K$28+L4*$L$28+M4*$M$28+N4*$N$28+O4*$O$28+P4*$P$28+Q4*$Q$28+F4*$F$28+G4*$G$28+H4*$H$28+J4*$J$28+R4*$R$28+C4*$C$28+D4*$D$28+E4*$E$28+I4*$I$28</f>
        <v>2426.67</v>
      </c>
      <c r="T4" s="77"/>
      <c r="U4" s="81" t="s">
        <v>30</v>
      </c>
    </row>
    <row r="5" spans="2:21" ht="18.75" thickTop="1" thickBot="1" x14ac:dyDescent="0.4">
      <c r="B5" s="69" t="s">
        <v>31</v>
      </c>
      <c r="C5" s="70">
        <v>1</v>
      </c>
      <c r="D5" s="71">
        <v>0</v>
      </c>
      <c r="E5" s="71">
        <v>0</v>
      </c>
      <c r="F5" s="71">
        <v>0</v>
      </c>
      <c r="G5" s="71">
        <v>0</v>
      </c>
      <c r="H5" s="71">
        <v>0</v>
      </c>
      <c r="I5" s="71">
        <v>0</v>
      </c>
      <c r="J5" s="73">
        <v>0</v>
      </c>
      <c r="K5" s="70">
        <v>1</v>
      </c>
      <c r="L5" s="71">
        <v>0</v>
      </c>
      <c r="M5" s="71">
        <v>0</v>
      </c>
      <c r="N5" s="71">
        <v>0</v>
      </c>
      <c r="O5" s="71">
        <v>0</v>
      </c>
      <c r="P5" s="71">
        <v>0</v>
      </c>
      <c r="Q5" s="71">
        <v>0</v>
      </c>
      <c r="R5" s="71">
        <v>0</v>
      </c>
      <c r="S5" s="63">
        <f>K5*$K$28+L5*$L$28+M5*$M$28+N5*$N$28+O5*$O$28+P5*$P$28+Q5*$Q$28+F5*$F$28+G5*$G$28+H5*$H$28+J5*$J$28+R5*$R$28+C5*$C$28+D5*$D$28+E5*$E$28+I5*$I$28</f>
        <v>3</v>
      </c>
      <c r="T5" s="78" t="s">
        <v>69</v>
      </c>
      <c r="U5" s="79">
        <v>3</v>
      </c>
    </row>
    <row r="6" spans="2:21" ht="18.75" thickTop="1" thickBot="1" x14ac:dyDescent="0.4">
      <c r="B6" s="72" t="s">
        <v>32</v>
      </c>
      <c r="C6" s="73">
        <v>0</v>
      </c>
      <c r="D6" s="74">
        <v>1</v>
      </c>
      <c r="E6" s="73">
        <v>0</v>
      </c>
      <c r="F6" s="73">
        <v>0</v>
      </c>
      <c r="G6" s="73">
        <v>0</v>
      </c>
      <c r="H6" s="73">
        <v>0</v>
      </c>
      <c r="I6" s="73">
        <v>0</v>
      </c>
      <c r="J6" s="73">
        <v>0</v>
      </c>
      <c r="K6" s="73">
        <v>0</v>
      </c>
      <c r="L6" s="74">
        <v>1</v>
      </c>
      <c r="M6" s="73">
        <v>0</v>
      </c>
      <c r="N6" s="73">
        <v>0</v>
      </c>
      <c r="O6" s="73">
        <v>0</v>
      </c>
      <c r="P6" s="73">
        <v>0</v>
      </c>
      <c r="Q6" s="73">
        <v>0</v>
      </c>
      <c r="R6" s="73">
        <v>0</v>
      </c>
      <c r="S6" s="63">
        <f>K6*$K$28+L6*$L$28+M6*$M$28+N6*$N$28+O6*$O$28+P6*$P$28+Q6*$Q$28+F6*$F$28+G6*$G$28+H6*$H$28+J6*$J$28+R6*$R$28+C6*$C$28+D6*$D$28+E6*$E$28+I6*$I$28</f>
        <v>6</v>
      </c>
      <c r="T6" s="78" t="s">
        <v>69</v>
      </c>
      <c r="U6" s="79">
        <v>6</v>
      </c>
    </row>
    <row r="7" spans="2:21" ht="18.75" thickTop="1" thickBot="1" x14ac:dyDescent="0.4">
      <c r="B7" s="72" t="s">
        <v>33</v>
      </c>
      <c r="C7" s="73">
        <v>0</v>
      </c>
      <c r="D7" s="73">
        <v>0</v>
      </c>
      <c r="E7" s="73">
        <v>1</v>
      </c>
      <c r="F7" s="73">
        <v>0</v>
      </c>
      <c r="G7" s="73">
        <v>0</v>
      </c>
      <c r="H7" s="73">
        <v>0</v>
      </c>
      <c r="I7" s="73">
        <v>0</v>
      </c>
      <c r="J7" s="73">
        <v>0</v>
      </c>
      <c r="K7" s="74">
        <v>-1</v>
      </c>
      <c r="L7" s="73">
        <v>0</v>
      </c>
      <c r="M7" s="74">
        <v>1</v>
      </c>
      <c r="N7" s="73">
        <v>0</v>
      </c>
      <c r="O7" s="73">
        <v>0</v>
      </c>
      <c r="P7" s="73">
        <v>0</v>
      </c>
      <c r="Q7" s="73">
        <v>0</v>
      </c>
      <c r="R7" s="73">
        <v>0</v>
      </c>
      <c r="S7" s="63">
        <f>K7*$K$28+L7*$L$28+M7*$M$28+N7*$N$28+O7*$O$28+P7*$P$28+Q7*$Q$28+F7*$F$28+G7*$G$28+H7*$H$28+J7*$J$28+R7*$R$28+C7*$C$28+D7*$D$28+E7*$E$28+I7*$I$28</f>
        <v>2</v>
      </c>
      <c r="T7" s="78" t="s">
        <v>69</v>
      </c>
      <c r="U7" s="79">
        <v>2</v>
      </c>
    </row>
    <row r="8" spans="2:21" ht="18.75" thickTop="1" thickBot="1" x14ac:dyDescent="0.4">
      <c r="B8" s="72" t="s">
        <v>34</v>
      </c>
      <c r="C8" s="73">
        <v>0</v>
      </c>
      <c r="D8" s="73">
        <v>0</v>
      </c>
      <c r="E8" s="73">
        <v>0</v>
      </c>
      <c r="F8" s="73">
        <v>1</v>
      </c>
      <c r="G8" s="73">
        <v>0</v>
      </c>
      <c r="H8" s="73">
        <v>0</v>
      </c>
      <c r="I8" s="73">
        <v>0</v>
      </c>
      <c r="J8" s="73">
        <v>0</v>
      </c>
      <c r="K8" s="73">
        <v>0</v>
      </c>
      <c r="L8" s="73">
        <v>0</v>
      </c>
      <c r="M8" s="73">
        <v>-1</v>
      </c>
      <c r="N8" s="73">
        <v>1</v>
      </c>
      <c r="O8" s="73">
        <v>0</v>
      </c>
      <c r="P8" s="73">
        <v>0</v>
      </c>
      <c r="Q8" s="73">
        <v>0</v>
      </c>
      <c r="R8" s="73">
        <v>0</v>
      </c>
      <c r="S8" s="63">
        <f>K8*$K$28+L8*$L$28+M8*$M$28+N8*$N$28+O8*$O$28+P8*$P$28+Q8*$Q$28+F8*$F$28+G8*$G$28+H8*$H$28+J8*$J$28+R8*$R$28+C8*$C$28+D8*$D$28+E8*$E$28+I8*$I$28</f>
        <v>5</v>
      </c>
      <c r="T8" s="78" t="s">
        <v>69</v>
      </c>
      <c r="U8" s="79">
        <v>5</v>
      </c>
    </row>
    <row r="9" spans="2:21" ht="18.75" thickTop="1" thickBot="1" x14ac:dyDescent="0.4">
      <c r="B9" s="72" t="s">
        <v>35</v>
      </c>
      <c r="C9" s="73">
        <v>0</v>
      </c>
      <c r="D9" s="73">
        <v>0</v>
      </c>
      <c r="E9" s="73">
        <v>0</v>
      </c>
      <c r="F9" s="73">
        <v>1</v>
      </c>
      <c r="G9" s="73">
        <v>0</v>
      </c>
      <c r="H9" s="73">
        <v>0</v>
      </c>
      <c r="I9" s="73">
        <v>0</v>
      </c>
      <c r="J9" s="73">
        <v>0</v>
      </c>
      <c r="K9" s="73">
        <v>0</v>
      </c>
      <c r="L9" s="73">
        <v>-1</v>
      </c>
      <c r="M9" s="73">
        <v>0</v>
      </c>
      <c r="N9" s="73">
        <v>1</v>
      </c>
      <c r="O9" s="73">
        <v>0</v>
      </c>
      <c r="P9" s="73">
        <v>0</v>
      </c>
      <c r="Q9" s="73">
        <v>0</v>
      </c>
      <c r="R9" s="73">
        <v>0</v>
      </c>
      <c r="S9" s="63">
        <f>K9*$K$28+L9*$L$28+M9*$M$28+N9*$N$28+O9*$O$28+P9*$P$28+Q9*$Q$28+F9*$F$28+G9*$G$28+H9*$H$28+J9*$J$28+R9*$R$28+C9*$C$28+D9*$D$28+E9*$E$28+I9*$I$28</f>
        <v>5</v>
      </c>
      <c r="T9" s="78" t="s">
        <v>69</v>
      </c>
      <c r="U9" s="79">
        <v>5</v>
      </c>
    </row>
    <row r="10" spans="2:21" ht="18.75" thickTop="1" thickBot="1" x14ac:dyDescent="0.4">
      <c r="B10" s="72" t="s">
        <v>36</v>
      </c>
      <c r="C10" s="73">
        <v>0</v>
      </c>
      <c r="D10" s="73">
        <v>0</v>
      </c>
      <c r="E10" s="73">
        <v>0</v>
      </c>
      <c r="F10" s="73">
        <v>0</v>
      </c>
      <c r="G10" s="73">
        <v>1</v>
      </c>
      <c r="H10" s="73">
        <v>0</v>
      </c>
      <c r="I10" s="73">
        <v>0</v>
      </c>
      <c r="J10" s="73">
        <v>0</v>
      </c>
      <c r="K10" s="73">
        <v>0</v>
      </c>
      <c r="L10" s="73">
        <v>0</v>
      </c>
      <c r="M10" s="73">
        <v>0</v>
      </c>
      <c r="N10" s="73">
        <v>-1</v>
      </c>
      <c r="O10" s="73">
        <v>1</v>
      </c>
      <c r="P10" s="73">
        <v>0</v>
      </c>
      <c r="Q10" s="73">
        <v>0</v>
      </c>
      <c r="R10" s="73">
        <v>0</v>
      </c>
      <c r="S10" s="63">
        <f>K10*$K$28+L10*$L$28+M10*$M$28+N10*$N$28+O10*$O$28+P10*$P$28+Q10*$Q$28+F10*$F$28+G10*$G$28+H10*$H$28+J10*$J$28+R10*$R$28+C10*$C$28+D10*$D$28+E10*$E$28+I10*$I$28</f>
        <v>4</v>
      </c>
      <c r="T10" s="78" t="s">
        <v>69</v>
      </c>
      <c r="U10" s="79">
        <v>4</v>
      </c>
    </row>
    <row r="11" spans="2:21" ht="18.75" thickTop="1" thickBot="1" x14ac:dyDescent="0.4">
      <c r="B11" s="72" t="s">
        <v>37</v>
      </c>
      <c r="C11" s="73">
        <v>0</v>
      </c>
      <c r="D11" s="73">
        <v>0</v>
      </c>
      <c r="E11" s="73">
        <v>0</v>
      </c>
      <c r="F11" s="73">
        <v>0</v>
      </c>
      <c r="G11" s="73">
        <v>0</v>
      </c>
      <c r="H11" s="74">
        <v>1</v>
      </c>
      <c r="I11" s="73">
        <v>0</v>
      </c>
      <c r="J11" s="73">
        <v>0</v>
      </c>
      <c r="K11" s="73">
        <v>0</v>
      </c>
      <c r="L11" s="73">
        <v>0</v>
      </c>
      <c r="M11" s="73">
        <v>0</v>
      </c>
      <c r="N11" s="73">
        <v>0</v>
      </c>
      <c r="O11" s="73">
        <v>-1</v>
      </c>
      <c r="P11" s="73">
        <v>1</v>
      </c>
      <c r="Q11" s="73">
        <v>0</v>
      </c>
      <c r="R11" s="73">
        <v>0</v>
      </c>
      <c r="S11" s="63">
        <f>K11*$K$28+L11*$L$28+M11*$M$28+N11*$N$28+O11*$O$28+P11*$P$28+Q11*$Q$28+F11*$F$28+G11*$G$28+H11*$H$28+J11*$J$28+R11*$R$28+C11*$C$28+D11*$D$28+E11*$E$28+I11*$I$28</f>
        <v>3</v>
      </c>
      <c r="T11" s="78" t="s">
        <v>69</v>
      </c>
      <c r="U11" s="79">
        <v>3</v>
      </c>
    </row>
    <row r="12" spans="2:21" ht="18.75" thickTop="1" thickBot="1" x14ac:dyDescent="0.4">
      <c r="B12" s="72" t="s">
        <v>39</v>
      </c>
      <c r="C12" s="73">
        <v>0</v>
      </c>
      <c r="D12" s="73">
        <v>0</v>
      </c>
      <c r="E12" s="73">
        <v>0</v>
      </c>
      <c r="F12" s="73">
        <v>0</v>
      </c>
      <c r="G12" s="73">
        <v>0</v>
      </c>
      <c r="H12" s="73">
        <v>0</v>
      </c>
      <c r="I12" s="74">
        <v>1</v>
      </c>
      <c r="J12" s="73">
        <v>0</v>
      </c>
      <c r="K12" s="73">
        <v>0</v>
      </c>
      <c r="L12" s="73">
        <v>0</v>
      </c>
      <c r="M12" s="73">
        <v>-1</v>
      </c>
      <c r="N12" s="73">
        <v>0</v>
      </c>
      <c r="O12" s="73">
        <v>0</v>
      </c>
      <c r="P12" s="73">
        <v>0</v>
      </c>
      <c r="Q12" s="73">
        <v>1</v>
      </c>
      <c r="R12" s="73">
        <v>0</v>
      </c>
      <c r="S12" s="63">
        <f>K12*$K$28+L12*$L$28+M12*$M$28+N12*$N$28+O12*$O$28+P12*$P$28+Q12*$Q$28+F12*$F$28+G12*$G$28+H12*$H$28+J12*$J$28+R12*$R$28+C12*$C$28+D12*$D$28+E12*$E$28+I12*$I$28</f>
        <v>9</v>
      </c>
      <c r="T12" s="78" t="s">
        <v>69</v>
      </c>
      <c r="U12" s="80">
        <v>9</v>
      </c>
    </row>
    <row r="13" spans="2:21" ht="18.75" thickTop="1" thickBot="1" x14ac:dyDescent="0.4">
      <c r="B13" s="72" t="s">
        <v>40</v>
      </c>
      <c r="C13" s="73">
        <v>0</v>
      </c>
      <c r="D13" s="73">
        <v>0</v>
      </c>
      <c r="E13" s="73">
        <v>0</v>
      </c>
      <c r="F13" s="73">
        <v>0</v>
      </c>
      <c r="G13" s="73">
        <v>0</v>
      </c>
      <c r="H13" s="73">
        <v>0</v>
      </c>
      <c r="I13" s="74">
        <v>1</v>
      </c>
      <c r="J13" s="73">
        <v>0</v>
      </c>
      <c r="K13" s="73">
        <v>0</v>
      </c>
      <c r="L13" s="73">
        <v>-1</v>
      </c>
      <c r="M13" s="73">
        <v>0</v>
      </c>
      <c r="N13" s="73">
        <v>0</v>
      </c>
      <c r="O13" s="73">
        <v>0</v>
      </c>
      <c r="P13" s="73">
        <v>0</v>
      </c>
      <c r="Q13" s="73">
        <v>1</v>
      </c>
      <c r="R13" s="73">
        <v>0</v>
      </c>
      <c r="S13" s="63">
        <f>K13*$K$28+L13*$L$28+M13*$M$28+N13*$N$28+O13*$O$28+P13*$P$28+Q13*$Q$28+F13*$F$28+G13*$G$28+H13*$H$28+J13*$J$28+R13*$R$28+C13*$C$28+D13*$D$28+E13*$E$28+I13*$I$28</f>
        <v>9</v>
      </c>
      <c r="T13" s="78" t="s">
        <v>69</v>
      </c>
      <c r="U13" s="80">
        <v>9</v>
      </c>
    </row>
    <row r="14" spans="2:21" ht="18.75" thickTop="1" thickBot="1" x14ac:dyDescent="0.4">
      <c r="B14" s="72" t="s">
        <v>41</v>
      </c>
      <c r="C14" s="73">
        <v>0</v>
      </c>
      <c r="D14" s="73">
        <v>0</v>
      </c>
      <c r="E14" s="73">
        <v>0</v>
      </c>
      <c r="F14" s="73">
        <v>0</v>
      </c>
      <c r="G14" s="73">
        <v>0</v>
      </c>
      <c r="H14" s="73">
        <v>0</v>
      </c>
      <c r="I14" s="73">
        <v>0</v>
      </c>
      <c r="J14" s="73">
        <v>1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-1</v>
      </c>
      <c r="Q14" s="73">
        <v>0</v>
      </c>
      <c r="R14" s="73">
        <v>1</v>
      </c>
      <c r="S14" s="63">
        <f>K14*$K$28+L14*$L$28+M14*$M$28+N14*$N$28+O14*$O$28+P14*$P$28+Q14*$Q$28+F14*$F$28+G14*$G$28+H14*$H$28+J14*$J$28+R14*$R$28+C14*$C$28+D14*$D$28+E14*$E$28+I14*$I$28</f>
        <v>3</v>
      </c>
      <c r="T14" s="78" t="s">
        <v>69</v>
      </c>
      <c r="U14" s="80">
        <v>3</v>
      </c>
    </row>
    <row r="15" spans="2:21" ht="18.75" thickTop="1" thickBot="1" x14ac:dyDescent="0.4">
      <c r="B15" s="72" t="s">
        <v>42</v>
      </c>
      <c r="C15" s="73">
        <v>0</v>
      </c>
      <c r="D15" s="73">
        <v>0</v>
      </c>
      <c r="E15" s="73">
        <v>0</v>
      </c>
      <c r="F15" s="73">
        <v>0</v>
      </c>
      <c r="G15" s="73">
        <v>0</v>
      </c>
      <c r="H15" s="73">
        <v>0</v>
      </c>
      <c r="I15" s="73">
        <v>0</v>
      </c>
      <c r="J15" s="73">
        <v>1</v>
      </c>
      <c r="K15" s="73">
        <v>0</v>
      </c>
      <c r="L15" s="73">
        <v>0</v>
      </c>
      <c r="M15" s="73">
        <v>0</v>
      </c>
      <c r="N15" s="73">
        <v>0</v>
      </c>
      <c r="O15" s="73">
        <v>0</v>
      </c>
      <c r="P15" s="73">
        <v>0</v>
      </c>
      <c r="Q15" s="73">
        <v>-1</v>
      </c>
      <c r="R15" s="73">
        <v>1</v>
      </c>
      <c r="S15" s="63">
        <f>K15*$K$28+L15*$L$28+M15*$M$28+N15*$N$28+O15*$O$28+P15*$P$28+Q15*$Q$28+F15*$F$28+G15*$G$28+H15*$H$28+J15*$J$28+R15*$R$28+C15*$C$28+D15*$D$28+E15*$E$28+I15*$I$28</f>
        <v>3</v>
      </c>
      <c r="T15" s="78" t="s">
        <v>69</v>
      </c>
      <c r="U15" s="80">
        <v>3</v>
      </c>
    </row>
    <row r="16" spans="2:21" ht="18.75" thickTop="1" thickBot="1" x14ac:dyDescent="0.4">
      <c r="B16" s="72" t="s">
        <v>43</v>
      </c>
      <c r="C16" s="73">
        <v>0</v>
      </c>
      <c r="D16" s="73">
        <v>0</v>
      </c>
      <c r="E16" s="73">
        <v>0</v>
      </c>
      <c r="F16" s="73">
        <v>0</v>
      </c>
      <c r="G16" s="73">
        <v>0</v>
      </c>
      <c r="H16" s="73">
        <v>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1</v>
      </c>
      <c r="S16" s="63">
        <f>K16*$K$28+L16*$L$28+M16*$M$28+N16*$N$28+O16*$O$28+P16*$P$28+Q16*$Q$28+F16*$F$28+G16*$G$28+H16*$H$28+J16*$J$28+R16*$R$28+C16*$C$28+D16*$D$28+E16*$E$28+I16*$I$28</f>
        <v>16</v>
      </c>
      <c r="T16" s="78" t="s">
        <v>38</v>
      </c>
      <c r="U16" s="80">
        <v>16</v>
      </c>
    </row>
    <row r="17" spans="2:21" ht="18.75" thickTop="1" thickBot="1" x14ac:dyDescent="0.4">
      <c r="B17" s="72" t="s">
        <v>44</v>
      </c>
      <c r="C17" s="73">
        <v>1</v>
      </c>
      <c r="D17" s="73">
        <v>0</v>
      </c>
      <c r="E17" s="73">
        <v>0</v>
      </c>
      <c r="F17" s="73">
        <v>0</v>
      </c>
      <c r="G17" s="73">
        <v>0</v>
      </c>
      <c r="H17" s="73">
        <v>0</v>
      </c>
      <c r="I17" s="73">
        <v>0</v>
      </c>
      <c r="J17" s="73">
        <v>0</v>
      </c>
      <c r="K17" s="73">
        <v>0</v>
      </c>
      <c r="L17" s="73">
        <v>0</v>
      </c>
      <c r="M17" s="73">
        <v>0</v>
      </c>
      <c r="N17" s="73">
        <v>0</v>
      </c>
      <c r="O17" s="73">
        <v>0</v>
      </c>
      <c r="P17" s="73">
        <v>0</v>
      </c>
      <c r="Q17" s="73">
        <v>0</v>
      </c>
      <c r="R17" s="73">
        <v>0</v>
      </c>
      <c r="S17" s="63">
        <f>K17*$K$28+L17*$L$28+M17*$M$28+N17*$N$28+O17*$O$28+P17*$P$28+Q17*$Q$28+F17*$F$28+G17*$G$28+H17*$H$28+J17*$J$28+R17*$R$28+C17*$C$28+D17*$D$28+E17*$E$28+I17*$I$28</f>
        <v>0</v>
      </c>
      <c r="T17" s="78" t="s">
        <v>38</v>
      </c>
      <c r="U17" s="80">
        <v>2</v>
      </c>
    </row>
    <row r="18" spans="2:21" ht="18.75" thickTop="1" thickBot="1" x14ac:dyDescent="0.4">
      <c r="B18" s="72" t="s">
        <v>45</v>
      </c>
      <c r="C18" s="73">
        <v>0</v>
      </c>
      <c r="D18" s="73">
        <v>1</v>
      </c>
      <c r="E18" s="73">
        <v>0</v>
      </c>
      <c r="F18" s="73">
        <v>0</v>
      </c>
      <c r="G18" s="73">
        <v>0</v>
      </c>
      <c r="H18" s="73">
        <v>0</v>
      </c>
      <c r="I18" s="7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63">
        <f>K18*$K$28+L18*$L$28+M18*$M$28+N18*$N$28+O18*$O$28+P18*$P$28+Q18*$Q$28+F18*$F$28+G18*$G$28+H18*$H$28+J18*$J$28+R18*$R$28+C18*$C$28+D18*$D$28+E18*$E$28+I18*$I$28</f>
        <v>1</v>
      </c>
      <c r="T18" s="78" t="s">
        <v>38</v>
      </c>
      <c r="U18" s="80">
        <v>3</v>
      </c>
    </row>
    <row r="19" spans="2:21" ht="18.75" thickTop="1" thickBot="1" x14ac:dyDescent="0.4">
      <c r="B19" s="72" t="s">
        <v>46</v>
      </c>
      <c r="C19" s="73">
        <v>0</v>
      </c>
      <c r="D19" s="73">
        <v>0</v>
      </c>
      <c r="E19" s="73">
        <v>1</v>
      </c>
      <c r="F19" s="73">
        <v>0</v>
      </c>
      <c r="G19" s="73">
        <v>0</v>
      </c>
      <c r="H19" s="73">
        <v>0</v>
      </c>
      <c r="I19" s="73">
        <v>0</v>
      </c>
      <c r="J19" s="73">
        <v>0</v>
      </c>
      <c r="K19" s="73">
        <v>0</v>
      </c>
      <c r="L19" s="73">
        <v>0</v>
      </c>
      <c r="M19" s="73">
        <v>0</v>
      </c>
      <c r="N19" s="73">
        <v>0</v>
      </c>
      <c r="O19" s="73">
        <v>0</v>
      </c>
      <c r="P19" s="73">
        <v>0</v>
      </c>
      <c r="Q19" s="73">
        <v>0</v>
      </c>
      <c r="R19" s="73">
        <v>0</v>
      </c>
      <c r="S19" s="63">
        <f>K19*$K$28+L19*$L$28+M19*$M$28+N19*$N$28+O19*$O$28+P19*$P$28+Q19*$Q$28+F19*$F$28+G19*$G$28+H19*$H$28+J19*$J$28+R19*$R$28+C19*$C$28+D19*$D$28+E19*$E$28+I19*$I$28</f>
        <v>0</v>
      </c>
      <c r="T19" s="78" t="s">
        <v>38</v>
      </c>
      <c r="U19" s="80">
        <v>1</v>
      </c>
    </row>
    <row r="20" spans="2:21" ht="18.75" thickTop="1" thickBot="1" x14ac:dyDescent="0.4">
      <c r="B20" s="72" t="s">
        <v>47</v>
      </c>
      <c r="C20" s="73">
        <v>0</v>
      </c>
      <c r="D20" s="73">
        <v>0</v>
      </c>
      <c r="E20" s="73">
        <v>0</v>
      </c>
      <c r="F20" s="74">
        <v>1</v>
      </c>
      <c r="G20" s="73">
        <v>0</v>
      </c>
      <c r="H20" s="73">
        <v>0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63">
        <f>K20*$K$28+L20*$L$28+M20*$M$28+N20*$N$28+O20*$O$28+P20*$P$28+Q20*$Q$28+F20*$F$28+G20*$G$28+H20*$H$28+J20*$J$28+R20*$R$28+C20*$C$28+D20*$D$28+E20*$E$28+I20*$I$28</f>
        <v>2</v>
      </c>
      <c r="T20" s="78" t="s">
        <v>38</v>
      </c>
      <c r="U20" s="80">
        <v>2</v>
      </c>
    </row>
    <row r="21" spans="2:21" ht="18.75" thickTop="1" thickBot="1" x14ac:dyDescent="0.4">
      <c r="B21" s="72" t="s">
        <v>50</v>
      </c>
      <c r="C21" s="73">
        <v>0</v>
      </c>
      <c r="D21" s="73">
        <v>0</v>
      </c>
      <c r="E21" s="73">
        <v>0</v>
      </c>
      <c r="F21" s="73">
        <v>0</v>
      </c>
      <c r="G21" s="74">
        <v>1</v>
      </c>
      <c r="H21" s="73">
        <v>0</v>
      </c>
      <c r="I21" s="73">
        <v>0</v>
      </c>
      <c r="J21" s="73">
        <v>0</v>
      </c>
      <c r="K21" s="73">
        <v>0</v>
      </c>
      <c r="L21" s="73">
        <v>0</v>
      </c>
      <c r="M21" s="73">
        <v>0</v>
      </c>
      <c r="N21" s="73">
        <v>0</v>
      </c>
      <c r="O21" s="73">
        <v>0</v>
      </c>
      <c r="P21" s="73">
        <v>0</v>
      </c>
      <c r="Q21" s="73">
        <v>0</v>
      </c>
      <c r="R21" s="73">
        <v>0</v>
      </c>
      <c r="S21" s="63">
        <f>K21*$K$28+L21*$L$28+M21*$M$28+N21*$N$28+O21*$O$28+P21*$P$28+Q21*$Q$28+F21*$F$28+G21*$G$28+H21*$H$28+J21*$J$28+R21*$R$28+C21*$C$28+D21*$D$28+E21*$E$28+I21*$I$28</f>
        <v>1</v>
      </c>
      <c r="T21" s="78" t="s">
        <v>38</v>
      </c>
      <c r="U21" s="80">
        <v>1</v>
      </c>
    </row>
    <row r="22" spans="2:21" ht="18.75" thickTop="1" thickBot="1" x14ac:dyDescent="0.4">
      <c r="B22" s="72" t="s">
        <v>51</v>
      </c>
      <c r="C22" s="73">
        <v>0</v>
      </c>
      <c r="D22" s="73">
        <v>0</v>
      </c>
      <c r="E22" s="73">
        <v>0</v>
      </c>
      <c r="F22" s="73">
        <v>0</v>
      </c>
      <c r="G22" s="73">
        <v>0</v>
      </c>
      <c r="H22" s="74">
        <v>1</v>
      </c>
      <c r="I22" s="73">
        <v>0</v>
      </c>
      <c r="J22" s="73">
        <v>0</v>
      </c>
      <c r="K22" s="73">
        <v>0</v>
      </c>
      <c r="L22" s="73">
        <v>0</v>
      </c>
      <c r="M22" s="73">
        <v>0</v>
      </c>
      <c r="N22" s="73">
        <v>0</v>
      </c>
      <c r="O22" s="73">
        <v>0</v>
      </c>
      <c r="P22" s="73">
        <v>0</v>
      </c>
      <c r="Q22" s="73">
        <v>0</v>
      </c>
      <c r="R22" s="73">
        <v>0</v>
      </c>
      <c r="S22" s="63">
        <f>K22*$K$28+L22*$L$28+M22*$M$28+N22*$N$28+O22*$O$28+P22*$P$28+Q22*$Q$28+F22*$F$28+G22*$G$28+H22*$H$28+J22*$J$28+R22*$R$28+C22*$C$28+D22*$D$28+E22*$E$28+I22*$I$28</f>
        <v>1</v>
      </c>
      <c r="T22" s="78" t="s">
        <v>38</v>
      </c>
      <c r="U22" s="80">
        <v>2</v>
      </c>
    </row>
    <row r="23" spans="2:21" ht="18.75" thickTop="1" thickBot="1" x14ac:dyDescent="0.4">
      <c r="B23" s="72" t="s">
        <v>52</v>
      </c>
      <c r="C23" s="73">
        <v>0</v>
      </c>
      <c r="D23" s="73">
        <v>0</v>
      </c>
      <c r="E23" s="73">
        <v>0</v>
      </c>
      <c r="F23" s="73">
        <v>0</v>
      </c>
      <c r="G23" s="73">
        <v>0</v>
      </c>
      <c r="H23" s="73">
        <v>0</v>
      </c>
      <c r="I23" s="74">
        <v>1</v>
      </c>
      <c r="J23" s="73">
        <v>0</v>
      </c>
      <c r="K23" s="73">
        <v>0</v>
      </c>
      <c r="L23" s="73">
        <v>0</v>
      </c>
      <c r="M23" s="73">
        <v>0</v>
      </c>
      <c r="N23" s="73">
        <v>0</v>
      </c>
      <c r="O23" s="73">
        <v>0</v>
      </c>
      <c r="P23" s="73">
        <v>0</v>
      </c>
      <c r="Q23" s="73">
        <v>0</v>
      </c>
      <c r="R23" s="73">
        <v>0</v>
      </c>
      <c r="S23" s="63">
        <f>K23*$K$28+L23*$L$28+M23*$M$28+N23*$N$28+O23*$O$28+P23*$P$28+Q23*$Q$28+F23*$F$28+G23*$G$28+H23*$H$28+J23*$J$28+R23*$R$28+C23*$C$28+D23*$D$28+E23*$E$28+I23*$I$28</f>
        <v>1</v>
      </c>
      <c r="T23" s="78" t="s">
        <v>38</v>
      </c>
      <c r="U23" s="80">
        <v>5</v>
      </c>
    </row>
    <row r="24" spans="2:21" ht="18.75" thickTop="1" thickBot="1" x14ac:dyDescent="0.4">
      <c r="B24" s="75" t="s">
        <v>53</v>
      </c>
      <c r="C24" s="76">
        <v>0</v>
      </c>
      <c r="D24" s="76">
        <v>0</v>
      </c>
      <c r="E24" s="76">
        <v>0</v>
      </c>
      <c r="F24" s="76">
        <v>0</v>
      </c>
      <c r="G24" s="76">
        <v>0</v>
      </c>
      <c r="H24" s="76">
        <v>0</v>
      </c>
      <c r="I24" s="76">
        <v>0</v>
      </c>
      <c r="J24" s="73">
        <v>1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  <c r="R24" s="76">
        <v>0</v>
      </c>
      <c r="S24" s="63">
        <f>K24*$K$28+L24*$L$28+M24*$M$28+N24*$N$28+O24*$O$28+P24*$P$28+Q24*$Q$28+F24*$F$28+G24*$G$28+H24*$H$28+J24*$J$28+R24*$R$28+C24*$C$28+D24*$D$28+E24*$E$28+I24*$I$28</f>
        <v>0</v>
      </c>
      <c r="T24" s="78" t="s">
        <v>38</v>
      </c>
      <c r="U24" s="80">
        <v>1</v>
      </c>
    </row>
    <row r="25" spans="2:21" ht="18" thickTop="1" x14ac:dyDescent="0.35">
      <c r="B25" s="60"/>
      <c r="U25" s="64"/>
    </row>
    <row r="26" spans="2:21" x14ac:dyDescent="0.35">
      <c r="B26" s="65" t="s">
        <v>48</v>
      </c>
    </row>
    <row r="27" spans="2:21" ht="18" thickBot="1" x14ac:dyDescent="0.4">
      <c r="C27" s="60" t="s">
        <v>62</v>
      </c>
      <c r="D27" s="60" t="s">
        <v>63</v>
      </c>
      <c r="E27" s="60" t="s">
        <v>64</v>
      </c>
      <c r="F27" s="60" t="s">
        <v>65</v>
      </c>
      <c r="G27" s="60" t="s">
        <v>66</v>
      </c>
      <c r="H27" s="60" t="s">
        <v>67</v>
      </c>
      <c r="I27" s="60" t="s">
        <v>70</v>
      </c>
      <c r="J27" s="60" t="s">
        <v>68</v>
      </c>
      <c r="K27" s="60" t="s">
        <v>54</v>
      </c>
      <c r="L27" s="60" t="s">
        <v>55</v>
      </c>
      <c r="M27" s="60" t="s">
        <v>56</v>
      </c>
      <c r="N27" s="60" t="s">
        <v>57</v>
      </c>
      <c r="O27" s="60" t="s">
        <v>58</v>
      </c>
      <c r="P27" s="60" t="s">
        <v>59</v>
      </c>
      <c r="Q27" s="60" t="s">
        <v>60</v>
      </c>
      <c r="R27" s="60" t="s">
        <v>61</v>
      </c>
      <c r="S27" s="60" t="s">
        <v>49</v>
      </c>
    </row>
    <row r="28" spans="2:21" ht="18" thickBot="1" x14ac:dyDescent="0.4">
      <c r="B28" s="66" t="s">
        <v>48</v>
      </c>
      <c r="C28" s="82">
        <v>0</v>
      </c>
      <c r="D28" s="67">
        <v>1</v>
      </c>
      <c r="E28" s="67">
        <v>0</v>
      </c>
      <c r="F28" s="67">
        <v>2</v>
      </c>
      <c r="G28" s="67">
        <v>1</v>
      </c>
      <c r="H28" s="67">
        <v>1</v>
      </c>
      <c r="I28" s="67">
        <v>1</v>
      </c>
      <c r="J28" s="67">
        <v>0</v>
      </c>
      <c r="K28" s="67">
        <v>3</v>
      </c>
      <c r="L28" s="67">
        <v>5</v>
      </c>
      <c r="M28" s="67">
        <v>5</v>
      </c>
      <c r="N28" s="67">
        <v>8</v>
      </c>
      <c r="O28" s="67">
        <v>11</v>
      </c>
      <c r="P28" s="67">
        <v>13</v>
      </c>
      <c r="Q28" s="67">
        <v>13</v>
      </c>
      <c r="R28" s="67">
        <v>16</v>
      </c>
      <c r="S28" s="68">
        <f>K4*$K$28+L4*$L$28+M4*$M$28+N4*$N$28+O4*$O$28+P4*$P$28+Q4*$Q$28+F4*$F$28+G4*$G$28+H4*$H$28+J4*$J$28+R4*$R$28+C4*$C$28+D4*$D$28+E4*$E$28+I4*$I$28</f>
        <v>2426.67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2"/>
  <sheetViews>
    <sheetView showGridLines="0" topLeftCell="A4" zoomScale="85" zoomScaleNormal="85" workbookViewId="0">
      <selection activeCell="C22" sqref="C22:H22"/>
    </sheetView>
  </sheetViews>
  <sheetFormatPr baseColWidth="10" defaultRowHeight="17.25" x14ac:dyDescent="0.35"/>
  <cols>
    <col min="2" max="2" width="15.625" customWidth="1"/>
    <col min="3" max="17" width="8.625" customWidth="1"/>
  </cols>
  <sheetData>
    <row r="2" spans="2:17" x14ac:dyDescent="0.35">
      <c r="B2" s="59" t="s">
        <v>27</v>
      </c>
    </row>
    <row r="3" spans="2:17" ht="18" thickBot="1" x14ac:dyDescent="0.4">
      <c r="C3" s="60" t="s">
        <v>62</v>
      </c>
      <c r="D3" s="60" t="s">
        <v>63</v>
      </c>
      <c r="E3" s="60" t="s">
        <v>64</v>
      </c>
      <c r="F3" s="60" t="s">
        <v>65</v>
      </c>
      <c r="G3" s="60" t="s">
        <v>66</v>
      </c>
      <c r="H3" s="60" t="s">
        <v>67</v>
      </c>
      <c r="I3" s="60" t="s">
        <v>54</v>
      </c>
      <c r="J3" s="60" t="s">
        <v>55</v>
      </c>
      <c r="K3" s="60" t="s">
        <v>56</v>
      </c>
      <c r="L3" s="60" t="s">
        <v>57</v>
      </c>
      <c r="M3" s="60" t="s">
        <v>58</v>
      </c>
      <c r="N3" s="60" t="s">
        <v>59</v>
      </c>
      <c r="O3" s="60" t="s">
        <v>28</v>
      </c>
    </row>
    <row r="4" spans="2:17" ht="18" thickBot="1" x14ac:dyDescent="0.4">
      <c r="B4" s="61" t="s">
        <v>29</v>
      </c>
      <c r="C4" s="62">
        <v>20</v>
      </c>
      <c r="D4" s="62">
        <v>15</v>
      </c>
      <c r="E4" s="62">
        <v>20</v>
      </c>
      <c r="F4" s="62">
        <v>10</v>
      </c>
      <c r="G4" s="62">
        <v>12.5</v>
      </c>
      <c r="H4" s="62">
        <v>0</v>
      </c>
      <c r="I4" s="62">
        <v>0</v>
      </c>
      <c r="J4" s="62">
        <v>0</v>
      </c>
      <c r="K4" s="62">
        <v>0</v>
      </c>
      <c r="L4" s="62">
        <v>0</v>
      </c>
      <c r="M4" s="62">
        <v>0</v>
      </c>
      <c r="N4" s="62">
        <v>0</v>
      </c>
      <c r="O4" s="93">
        <f>I4*$I$22+J4*$J$22+K4*$K$22+L4*$L$22+M4*$M$22+N4*$N$22+F4*$F$22+G4*$G$22+H4*$H$22+C4*$C$22+D4*$D$22+E4*$E$22</f>
        <v>112.5</v>
      </c>
      <c r="P4" s="77"/>
      <c r="Q4" s="81" t="s">
        <v>30</v>
      </c>
    </row>
    <row r="5" spans="2:17" ht="18.75" thickTop="1" thickBot="1" x14ac:dyDescent="0.4">
      <c r="B5" s="69" t="s">
        <v>31</v>
      </c>
      <c r="C5" s="73">
        <v>1</v>
      </c>
      <c r="D5" s="73">
        <v>0</v>
      </c>
      <c r="E5" s="73">
        <v>0</v>
      </c>
      <c r="F5" s="73">
        <v>0</v>
      </c>
      <c r="G5" s="73">
        <v>0</v>
      </c>
      <c r="H5" s="73">
        <v>0</v>
      </c>
      <c r="I5" s="73">
        <v>1</v>
      </c>
      <c r="J5" s="73">
        <v>0</v>
      </c>
      <c r="K5" s="73">
        <v>0</v>
      </c>
      <c r="L5" s="73">
        <v>0</v>
      </c>
      <c r="M5" s="73">
        <v>0</v>
      </c>
      <c r="N5" s="73">
        <v>0</v>
      </c>
      <c r="O5" s="93">
        <f>I5*$I$22+J5*$J$22+K5*$K$22+L5*$L$22+M5*$M$22+N5*$N$22+F5*$F$22+G5*$G$22+H5*$H$22+C5*$C$22+D5*$D$22+E5*$E$22</f>
        <v>10</v>
      </c>
      <c r="P5" s="78" t="s">
        <v>69</v>
      </c>
      <c r="Q5" s="79">
        <v>10</v>
      </c>
    </row>
    <row r="6" spans="2:17" ht="18.75" thickTop="1" thickBot="1" x14ac:dyDescent="0.4">
      <c r="B6" s="72" t="s">
        <v>32</v>
      </c>
      <c r="C6" s="73">
        <v>0</v>
      </c>
      <c r="D6" s="73">
        <v>1</v>
      </c>
      <c r="E6" s="73">
        <v>0</v>
      </c>
      <c r="F6" s="73">
        <v>0</v>
      </c>
      <c r="G6" s="73">
        <v>0</v>
      </c>
      <c r="H6" s="73">
        <v>0</v>
      </c>
      <c r="I6" s="73">
        <v>-1</v>
      </c>
      <c r="J6" s="73">
        <v>1</v>
      </c>
      <c r="K6" s="73">
        <v>0</v>
      </c>
      <c r="L6" s="73">
        <v>0</v>
      </c>
      <c r="M6" s="73">
        <v>0</v>
      </c>
      <c r="N6" s="73">
        <v>0</v>
      </c>
      <c r="O6" s="93">
        <f>I6*$I$22+J6*$J$22+K6*$K$22+L6*$L$22+M6*$M$22+N6*$N$22+F6*$F$22+G6*$G$22+H6*$H$22+C6*$C$22+D6*$D$22+E6*$E$22</f>
        <v>8</v>
      </c>
      <c r="P6" s="78" t="s">
        <v>69</v>
      </c>
      <c r="Q6" s="79">
        <v>8</v>
      </c>
    </row>
    <row r="7" spans="2:17" ht="18.75" thickTop="1" thickBot="1" x14ac:dyDescent="0.4">
      <c r="B7" s="72" t="s">
        <v>33</v>
      </c>
      <c r="C7" s="73">
        <v>0</v>
      </c>
      <c r="D7" s="73">
        <v>0</v>
      </c>
      <c r="E7" s="73">
        <v>1</v>
      </c>
      <c r="F7" s="73">
        <v>0</v>
      </c>
      <c r="G7" s="73">
        <v>0</v>
      </c>
      <c r="H7" s="73">
        <v>0</v>
      </c>
      <c r="I7" s="73">
        <v>0</v>
      </c>
      <c r="J7" s="73">
        <v>-1</v>
      </c>
      <c r="K7" s="73">
        <v>1</v>
      </c>
      <c r="L7" s="73">
        <v>0</v>
      </c>
      <c r="M7" s="73">
        <v>0</v>
      </c>
      <c r="N7" s="73">
        <v>0</v>
      </c>
      <c r="O7" s="93">
        <f>I7*$I$22+J7*$J$22+K7*$K$22+L7*$L$22+M7*$M$22+N7*$N$22+F7*$F$22+G7*$G$22+H7*$H$22+C7*$C$22+D7*$D$22+E7*$E$22</f>
        <v>10</v>
      </c>
      <c r="P7" s="78" t="s">
        <v>69</v>
      </c>
      <c r="Q7" s="79">
        <v>10</v>
      </c>
    </row>
    <row r="8" spans="2:17" ht="18.75" thickTop="1" thickBot="1" x14ac:dyDescent="0.4">
      <c r="B8" s="72" t="s">
        <v>34</v>
      </c>
      <c r="C8" s="73">
        <v>0</v>
      </c>
      <c r="D8" s="73">
        <v>0</v>
      </c>
      <c r="E8" s="73">
        <v>0</v>
      </c>
      <c r="F8" s="73">
        <v>1</v>
      </c>
      <c r="G8" s="73">
        <v>0</v>
      </c>
      <c r="H8" s="73">
        <v>0</v>
      </c>
      <c r="I8" s="73">
        <v>-1</v>
      </c>
      <c r="J8" s="73">
        <v>0</v>
      </c>
      <c r="K8" s="73">
        <v>0</v>
      </c>
      <c r="L8" s="73">
        <v>1</v>
      </c>
      <c r="M8" s="73">
        <v>0</v>
      </c>
      <c r="N8" s="73">
        <v>0</v>
      </c>
      <c r="O8" s="93">
        <f>I8*$I$22+J8*$J$22+K8*$K$22+L8*$L$22+M8*$M$22+N8*$N$22+F8*$F$22+G8*$G$22+H8*$H$22+C8*$C$22+D8*$D$22+E8*$E$22</f>
        <v>7</v>
      </c>
      <c r="P8" s="78" t="s">
        <v>69</v>
      </c>
      <c r="Q8" s="79">
        <v>7</v>
      </c>
    </row>
    <row r="9" spans="2:17" ht="18.75" thickTop="1" thickBot="1" x14ac:dyDescent="0.4">
      <c r="B9" s="72" t="s">
        <v>35</v>
      </c>
      <c r="C9" s="73">
        <v>0</v>
      </c>
      <c r="D9" s="73">
        <v>0</v>
      </c>
      <c r="E9" s="73">
        <v>0</v>
      </c>
      <c r="F9" s="73">
        <v>0</v>
      </c>
      <c r="G9" s="73">
        <v>1</v>
      </c>
      <c r="H9" s="73">
        <v>0</v>
      </c>
      <c r="I9" s="73">
        <v>0</v>
      </c>
      <c r="J9" s="73">
        <v>0</v>
      </c>
      <c r="K9" s="73">
        <v>0</v>
      </c>
      <c r="L9" s="73">
        <v>-1</v>
      </c>
      <c r="M9" s="73">
        <v>1</v>
      </c>
      <c r="N9" s="73">
        <v>0</v>
      </c>
      <c r="O9" s="93">
        <f>I9*$I$22+J9*$J$22+K9*$K$22+L9*$L$22+M9*$M$22+N9*$N$22+F9*$F$22+G9*$G$22+H9*$H$22+C9*$C$22+D9*$D$22+E9*$E$22</f>
        <v>10</v>
      </c>
      <c r="P9" s="78" t="s">
        <v>69</v>
      </c>
      <c r="Q9" s="79">
        <v>10</v>
      </c>
    </row>
    <row r="10" spans="2:17" ht="18.75" thickTop="1" thickBot="1" x14ac:dyDescent="0.4">
      <c r="B10" s="72" t="s">
        <v>36</v>
      </c>
      <c r="C10" s="73">
        <v>0</v>
      </c>
      <c r="D10" s="73">
        <v>0</v>
      </c>
      <c r="E10" s="73">
        <v>0</v>
      </c>
      <c r="F10" s="73">
        <v>0</v>
      </c>
      <c r="G10" s="73">
        <v>0</v>
      </c>
      <c r="H10" s="73">
        <v>1</v>
      </c>
      <c r="I10" s="73">
        <v>0</v>
      </c>
      <c r="J10" s="73">
        <v>0</v>
      </c>
      <c r="K10" s="73">
        <v>-1</v>
      </c>
      <c r="L10" s="73">
        <v>0</v>
      </c>
      <c r="M10" s="73">
        <v>0</v>
      </c>
      <c r="N10" s="73">
        <v>1</v>
      </c>
      <c r="O10" s="93">
        <f>I10*$I$22+J10*$J$22+K10*$K$22+L10*$L$22+M10*$M$22+N10*$N$22+F10*$F$22+G10*$G$22+H10*$H$22+C10*$C$22+D10*$D$22+E10*$E$22</f>
        <v>3</v>
      </c>
      <c r="P10" s="78" t="s">
        <v>69</v>
      </c>
      <c r="Q10" s="79">
        <v>3</v>
      </c>
    </row>
    <row r="11" spans="2:17" ht="18.75" thickTop="1" thickBot="1" x14ac:dyDescent="0.4">
      <c r="B11" s="72" t="s">
        <v>37</v>
      </c>
      <c r="C11" s="73">
        <v>0</v>
      </c>
      <c r="D11" s="73">
        <v>0</v>
      </c>
      <c r="E11" s="73">
        <v>0</v>
      </c>
      <c r="F11" s="73">
        <v>0</v>
      </c>
      <c r="G11" s="73">
        <v>0</v>
      </c>
      <c r="H11" s="73">
        <v>1</v>
      </c>
      <c r="I11" s="73">
        <v>0</v>
      </c>
      <c r="J11" s="73">
        <v>0</v>
      </c>
      <c r="K11" s="73">
        <v>0</v>
      </c>
      <c r="L11" s="73">
        <v>0</v>
      </c>
      <c r="M11" s="73">
        <v>-1</v>
      </c>
      <c r="N11" s="73">
        <v>1</v>
      </c>
      <c r="O11" s="93">
        <f>I11*$I$22+J11*$J$22+K11*$K$22+L11*$L$22+M11*$M$22+N11*$N$22+F11*$F$22+G11*$G$22+H11*$H$22+C11*$C$22+D11*$D$22+E11*$E$22</f>
        <v>3</v>
      </c>
      <c r="P11" s="78" t="s">
        <v>69</v>
      </c>
      <c r="Q11" s="79">
        <v>3</v>
      </c>
    </row>
    <row r="12" spans="2:17" ht="18.75" thickTop="1" thickBot="1" x14ac:dyDescent="0.4">
      <c r="B12" s="72" t="s">
        <v>39</v>
      </c>
      <c r="C12" s="73">
        <v>0</v>
      </c>
      <c r="D12" s="73">
        <v>0</v>
      </c>
      <c r="E12" s="73">
        <v>0</v>
      </c>
      <c r="F12" s="73">
        <v>0</v>
      </c>
      <c r="G12" s="73">
        <v>0</v>
      </c>
      <c r="H12" s="73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1</v>
      </c>
      <c r="O12" s="93">
        <f>I12*$I$22+J12*$J$22+K12*$K$22+L12*$L$22+M12*$M$22+N12*$N$22+F12*$F$22+G12*$G$22+H12*$H$22+C12*$C$22+D12*$D$22+E12*$E$22</f>
        <v>26</v>
      </c>
      <c r="P12" s="78" t="s">
        <v>38</v>
      </c>
      <c r="Q12" s="80">
        <v>26</v>
      </c>
    </row>
    <row r="13" spans="2:17" ht="18.75" thickTop="1" thickBot="1" x14ac:dyDescent="0.4">
      <c r="B13" s="72" t="s">
        <v>40</v>
      </c>
      <c r="C13" s="73">
        <v>1</v>
      </c>
      <c r="D13" s="73">
        <v>0</v>
      </c>
      <c r="E13" s="73">
        <v>0</v>
      </c>
      <c r="F13" s="73">
        <v>0</v>
      </c>
      <c r="G13" s="73">
        <v>0</v>
      </c>
      <c r="H13" s="73">
        <v>0</v>
      </c>
      <c r="I13" s="73">
        <v>0</v>
      </c>
      <c r="J13" s="73">
        <v>0</v>
      </c>
      <c r="K13" s="73">
        <v>0</v>
      </c>
      <c r="L13" s="73">
        <v>0</v>
      </c>
      <c r="M13" s="73">
        <v>0</v>
      </c>
      <c r="N13" s="73">
        <v>0</v>
      </c>
      <c r="O13" s="93">
        <f>I13*$I$22+J13*$J$22+K13*$K$22+L13*$L$22+M13*$M$22+N13*$N$22+F13*$F$22+G13*$G$22+H13*$H$22+C13*$C$22+D13*$D$22+E13*$E$22</f>
        <v>2</v>
      </c>
      <c r="P13" s="78" t="s">
        <v>38</v>
      </c>
      <c r="Q13" s="80">
        <v>2</v>
      </c>
    </row>
    <row r="14" spans="2:17" ht="18.75" thickTop="1" thickBot="1" x14ac:dyDescent="0.4">
      <c r="B14" s="72" t="s">
        <v>41</v>
      </c>
      <c r="C14" s="73">
        <v>0</v>
      </c>
      <c r="D14" s="73">
        <v>1</v>
      </c>
      <c r="E14" s="73">
        <v>0</v>
      </c>
      <c r="F14" s="73">
        <v>0</v>
      </c>
      <c r="G14" s="73">
        <v>0</v>
      </c>
      <c r="H14" s="73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93">
        <f>I14*$I$22+J14*$J$22+K14*$K$22+L14*$L$22+M14*$M$22+N14*$N$22+F14*$F$22+G14*$G$22+H14*$H$22+C14*$C$22+D14*$D$22+E14*$E$22</f>
        <v>2</v>
      </c>
      <c r="P14" s="78" t="s">
        <v>38</v>
      </c>
      <c r="Q14" s="80">
        <v>2</v>
      </c>
    </row>
    <row r="15" spans="2:17" ht="18.75" thickTop="1" thickBot="1" x14ac:dyDescent="0.4">
      <c r="B15" s="72" t="s">
        <v>42</v>
      </c>
      <c r="C15" s="73">
        <v>0</v>
      </c>
      <c r="D15" s="73">
        <v>0</v>
      </c>
      <c r="E15" s="73">
        <v>1</v>
      </c>
      <c r="F15" s="73">
        <v>0</v>
      </c>
      <c r="G15" s="73">
        <v>0</v>
      </c>
      <c r="H15" s="73">
        <v>0</v>
      </c>
      <c r="I15" s="73">
        <v>0</v>
      </c>
      <c r="J15" s="73">
        <v>0</v>
      </c>
      <c r="K15" s="73">
        <v>0</v>
      </c>
      <c r="L15" s="73">
        <v>0</v>
      </c>
      <c r="M15" s="73">
        <v>0</v>
      </c>
      <c r="N15" s="73">
        <v>0</v>
      </c>
      <c r="O15" s="93">
        <f>I15*$I$22+J15*$J$22+K15*$K$22+L15*$L$22+M15*$M$22+N15*$N$22+F15*$F$22+G15*$G$22+H15*$H$22+C15*$C$22+D15*$D$22+E15*$E$22</f>
        <v>1</v>
      </c>
      <c r="P15" s="78" t="s">
        <v>38</v>
      </c>
      <c r="Q15" s="80">
        <v>3</v>
      </c>
    </row>
    <row r="16" spans="2:17" ht="18.75" thickTop="1" thickBot="1" x14ac:dyDescent="0.4">
      <c r="B16" s="72" t="s">
        <v>43</v>
      </c>
      <c r="C16" s="73">
        <v>0</v>
      </c>
      <c r="D16" s="73">
        <v>0</v>
      </c>
      <c r="E16" s="73">
        <v>0</v>
      </c>
      <c r="F16" s="73">
        <v>1</v>
      </c>
      <c r="G16" s="73">
        <v>0</v>
      </c>
      <c r="H16" s="73">
        <v>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93">
        <f>I16*$I$22+J16*$J$22+K16*$K$22+L16*$L$22+M16*$M$22+N16*$N$22+F16*$F$22+G16*$G$22+H16*$H$22+C16*$C$22+D16*$D$22+E16*$E$22</f>
        <v>1</v>
      </c>
      <c r="P16" s="78" t="s">
        <v>38</v>
      </c>
      <c r="Q16" s="80">
        <v>1</v>
      </c>
    </row>
    <row r="17" spans="2:17" ht="18.75" thickTop="1" thickBot="1" x14ac:dyDescent="0.4">
      <c r="B17" s="72" t="s">
        <v>44</v>
      </c>
      <c r="C17" s="73">
        <v>0</v>
      </c>
      <c r="D17" s="73">
        <v>0</v>
      </c>
      <c r="E17" s="73">
        <v>0</v>
      </c>
      <c r="F17" s="73">
        <v>0</v>
      </c>
      <c r="G17" s="73">
        <v>1</v>
      </c>
      <c r="H17" s="73">
        <v>0</v>
      </c>
      <c r="I17" s="73">
        <v>0</v>
      </c>
      <c r="J17" s="73">
        <v>0</v>
      </c>
      <c r="K17" s="73">
        <v>0</v>
      </c>
      <c r="L17" s="73">
        <v>0</v>
      </c>
      <c r="M17" s="73">
        <v>0</v>
      </c>
      <c r="N17" s="73">
        <v>0</v>
      </c>
      <c r="O17" s="93">
        <f>I17*$I$22+J17*$J$22+K17*$K$22+L17*$L$22+M17*$M$22+N17*$N$22+F17*$F$22+G17*$G$22+H17*$H$22+C17*$C$22+D17*$D$22+E17*$E$22</f>
        <v>1</v>
      </c>
      <c r="P17" s="78" t="s">
        <v>38</v>
      </c>
      <c r="Q17" s="80">
        <v>2</v>
      </c>
    </row>
    <row r="18" spans="2:17" ht="18.75" thickTop="1" thickBot="1" x14ac:dyDescent="0.4">
      <c r="B18" s="72" t="s">
        <v>45</v>
      </c>
      <c r="C18" s="73">
        <v>0</v>
      </c>
      <c r="D18" s="73">
        <v>0</v>
      </c>
      <c r="E18" s="73">
        <v>0</v>
      </c>
      <c r="F18" s="73">
        <v>0</v>
      </c>
      <c r="G18" s="73">
        <v>0</v>
      </c>
      <c r="H18" s="73">
        <v>1</v>
      </c>
      <c r="I18" s="7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93">
        <f>I18*$I$22+J18*$J$22+K18*$K$22+L18*$L$22+M18*$M$22+N18*$N$22+F18*$F$22+G18*$G$22+H18*$H$22+C18*$C$22+D18*$D$22+E18*$E$22</f>
        <v>0</v>
      </c>
      <c r="P18" s="78" t="s">
        <v>38</v>
      </c>
      <c r="Q18" s="80">
        <v>0</v>
      </c>
    </row>
    <row r="19" spans="2:17" ht="18" thickTop="1" x14ac:dyDescent="0.35">
      <c r="B19" s="60"/>
      <c r="Q19" s="64"/>
    </row>
    <row r="20" spans="2:17" x14ac:dyDescent="0.35">
      <c r="B20" s="65" t="s">
        <v>48</v>
      </c>
    </row>
    <row r="21" spans="2:17" ht="18" thickBot="1" x14ac:dyDescent="0.4">
      <c r="C21" s="60" t="s">
        <v>62</v>
      </c>
      <c r="D21" s="60" t="s">
        <v>63</v>
      </c>
      <c r="E21" s="60" t="s">
        <v>64</v>
      </c>
      <c r="F21" s="60" t="s">
        <v>65</v>
      </c>
      <c r="G21" s="60" t="s">
        <v>66</v>
      </c>
      <c r="H21" s="60" t="s">
        <v>67</v>
      </c>
      <c r="I21" s="60" t="s">
        <v>54</v>
      </c>
      <c r="J21" s="60" t="s">
        <v>55</v>
      </c>
      <c r="K21" s="60" t="s">
        <v>56</v>
      </c>
      <c r="L21" s="60" t="s">
        <v>57</v>
      </c>
      <c r="M21" s="60" t="s">
        <v>58</v>
      </c>
      <c r="N21" s="60" t="s">
        <v>59</v>
      </c>
      <c r="O21" s="60" t="s">
        <v>49</v>
      </c>
    </row>
    <row r="22" spans="2:17" ht="18" thickBot="1" x14ac:dyDescent="0.4">
      <c r="B22" s="66" t="s">
        <v>48</v>
      </c>
      <c r="C22" s="82">
        <v>2</v>
      </c>
      <c r="D22" s="67">
        <v>2</v>
      </c>
      <c r="E22" s="67">
        <v>1</v>
      </c>
      <c r="F22" s="67">
        <v>1</v>
      </c>
      <c r="G22" s="67">
        <v>1</v>
      </c>
      <c r="H22" s="67">
        <v>0</v>
      </c>
      <c r="I22" s="67">
        <v>8</v>
      </c>
      <c r="J22" s="67">
        <v>14</v>
      </c>
      <c r="K22" s="67">
        <v>23</v>
      </c>
      <c r="L22" s="67">
        <v>14</v>
      </c>
      <c r="M22" s="67">
        <v>23</v>
      </c>
      <c r="N22" s="67">
        <v>26</v>
      </c>
      <c r="O22" s="68">
        <f>I4*$I$22+J4*$J$22+K4*$K$22+L4*$L$22+M4*$M$22+N4*$N$22+F4*$F$22+G4*$G$22+H4*$H$22+C4*$C$22+D4*$D$22+E4*$E$22</f>
        <v>112.5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27"/>
  <sheetViews>
    <sheetView showGridLines="0" topLeftCell="A16" zoomScaleNormal="100" workbookViewId="0">
      <selection activeCell="H22" sqref="H22"/>
    </sheetView>
  </sheetViews>
  <sheetFormatPr baseColWidth="10" defaultRowHeight="17.25" x14ac:dyDescent="0.35"/>
  <cols>
    <col min="2" max="2" width="12.625" customWidth="1"/>
    <col min="3" max="3" width="13.125" customWidth="1"/>
    <col min="4" max="4" width="13.375" customWidth="1"/>
    <col min="5" max="5" width="14.875" customWidth="1"/>
    <col min="6" max="6" width="13.75" customWidth="1"/>
  </cols>
  <sheetData>
    <row r="4" spans="2:6" ht="51.75" x14ac:dyDescent="0.35">
      <c r="B4" s="37" t="s">
        <v>9</v>
      </c>
      <c r="C4" s="38" t="s">
        <v>21</v>
      </c>
      <c r="D4" s="38" t="s">
        <v>22</v>
      </c>
      <c r="E4" s="38" t="s">
        <v>23</v>
      </c>
      <c r="F4" s="38" t="s">
        <v>24</v>
      </c>
    </row>
    <row r="5" spans="2:6" x14ac:dyDescent="0.35">
      <c r="B5" s="34" t="s">
        <v>0</v>
      </c>
      <c r="C5" s="28">
        <v>10</v>
      </c>
      <c r="D5" s="28">
        <v>8</v>
      </c>
      <c r="E5" s="29">
        <v>30</v>
      </c>
      <c r="F5" s="29">
        <v>70</v>
      </c>
    </row>
    <row r="6" spans="2:6" x14ac:dyDescent="0.35">
      <c r="B6" s="35" t="s">
        <v>1</v>
      </c>
      <c r="C6" s="30">
        <v>8</v>
      </c>
      <c r="D6" s="30">
        <v>6</v>
      </c>
      <c r="E6" s="31">
        <v>120</v>
      </c>
      <c r="F6" s="31">
        <v>150</v>
      </c>
    </row>
    <row r="7" spans="2:6" x14ac:dyDescent="0.35">
      <c r="B7" s="35" t="s">
        <v>2</v>
      </c>
      <c r="C7" s="30">
        <v>10</v>
      </c>
      <c r="D7" s="30">
        <v>7</v>
      </c>
      <c r="E7" s="31">
        <v>100</v>
      </c>
      <c r="F7" s="31">
        <v>160</v>
      </c>
    </row>
    <row r="8" spans="2:6" x14ac:dyDescent="0.35">
      <c r="B8" s="35" t="s">
        <v>5</v>
      </c>
      <c r="C8" s="30">
        <v>7</v>
      </c>
      <c r="D8" s="30">
        <v>6</v>
      </c>
      <c r="E8" s="31">
        <v>40</v>
      </c>
      <c r="F8" s="31">
        <v>50</v>
      </c>
    </row>
    <row r="9" spans="2:6" x14ac:dyDescent="0.35">
      <c r="B9" s="35" t="s">
        <v>6</v>
      </c>
      <c r="C9" s="30">
        <v>10</v>
      </c>
      <c r="D9" s="30">
        <v>8</v>
      </c>
      <c r="E9" s="31">
        <v>50</v>
      </c>
      <c r="F9" s="31">
        <v>75</v>
      </c>
    </row>
    <row r="10" spans="2:6" x14ac:dyDescent="0.35">
      <c r="B10" s="36" t="s">
        <v>8</v>
      </c>
      <c r="C10" s="32">
        <v>3</v>
      </c>
      <c r="D10" s="32">
        <v>3</v>
      </c>
      <c r="E10" s="33">
        <v>60</v>
      </c>
      <c r="F10" s="33">
        <v>0</v>
      </c>
    </row>
    <row r="11" spans="2:6" ht="18" thickBot="1" x14ac:dyDescent="0.4"/>
    <row r="12" spans="2:6" ht="44.25" customHeight="1" x14ac:dyDescent="0.35">
      <c r="B12" s="39" t="s">
        <v>9</v>
      </c>
      <c r="C12" s="40" t="s">
        <v>25</v>
      </c>
      <c r="D12" s="40"/>
      <c r="E12" s="53" t="s">
        <v>26</v>
      </c>
      <c r="F12" s="54"/>
    </row>
    <row r="13" spans="2:6" x14ac:dyDescent="0.35">
      <c r="B13" s="41" t="s">
        <v>0</v>
      </c>
      <c r="C13" s="42">
        <f>C5-D5</f>
        <v>2</v>
      </c>
      <c r="D13" s="42"/>
      <c r="E13" s="55">
        <f>(F5-E5)/C13</f>
        <v>20</v>
      </c>
      <c r="F13" s="56"/>
    </row>
    <row r="14" spans="2:6" x14ac:dyDescent="0.35">
      <c r="B14" s="41" t="s">
        <v>1</v>
      </c>
      <c r="C14" s="42">
        <f t="shared" ref="C14:C18" si="0">C6-D6</f>
        <v>2</v>
      </c>
      <c r="D14" s="42"/>
      <c r="E14" s="55">
        <f>(F6-E6)/C14</f>
        <v>15</v>
      </c>
      <c r="F14" s="56"/>
    </row>
    <row r="15" spans="2:6" x14ac:dyDescent="0.35">
      <c r="B15" s="41" t="s">
        <v>2</v>
      </c>
      <c r="C15" s="42">
        <f t="shared" si="0"/>
        <v>3</v>
      </c>
      <c r="D15" s="42"/>
      <c r="E15" s="55">
        <f>(F7-E7)/C15</f>
        <v>20</v>
      </c>
      <c r="F15" s="56"/>
    </row>
    <row r="16" spans="2:6" x14ac:dyDescent="0.35">
      <c r="B16" s="41" t="s">
        <v>5</v>
      </c>
      <c r="C16" s="42">
        <f t="shared" si="0"/>
        <v>1</v>
      </c>
      <c r="D16" s="42"/>
      <c r="E16" s="55">
        <f>(F8-E8)/C16</f>
        <v>10</v>
      </c>
      <c r="F16" s="56"/>
    </row>
    <row r="17" spans="2:6" x14ac:dyDescent="0.35">
      <c r="B17" s="41" t="s">
        <v>6</v>
      </c>
      <c r="C17" s="42">
        <f t="shared" si="0"/>
        <v>2</v>
      </c>
      <c r="D17" s="42"/>
      <c r="E17" s="55">
        <f>(F9-E9)/C17</f>
        <v>12.5</v>
      </c>
      <c r="F17" s="56"/>
    </row>
    <row r="18" spans="2:6" ht="18" thickBot="1" x14ac:dyDescent="0.4">
      <c r="B18" s="43" t="s">
        <v>8</v>
      </c>
      <c r="C18" s="94">
        <f t="shared" si="0"/>
        <v>0</v>
      </c>
      <c r="D18" s="94"/>
      <c r="E18" s="57">
        <v>0</v>
      </c>
      <c r="F18" s="58"/>
    </row>
    <row r="19" spans="2:6" ht="18" thickBot="1" x14ac:dyDescent="0.4"/>
    <row r="20" spans="2:6" ht="45.75" customHeight="1" x14ac:dyDescent="0.35">
      <c r="B20" s="39" t="s">
        <v>9</v>
      </c>
      <c r="C20" s="83" t="s">
        <v>71</v>
      </c>
      <c r="D20" s="83" t="s">
        <v>72</v>
      </c>
      <c r="E20" s="53" t="s">
        <v>73</v>
      </c>
      <c r="F20" s="54"/>
    </row>
    <row r="21" spans="2:6" x14ac:dyDescent="0.35">
      <c r="B21" s="41" t="s">
        <v>0</v>
      </c>
      <c r="C21" s="84">
        <v>2</v>
      </c>
      <c r="D21" s="84">
        <f>C5-C21</f>
        <v>8</v>
      </c>
      <c r="E21" s="55">
        <f>E13*C21</f>
        <v>40</v>
      </c>
      <c r="F21" s="56"/>
    </row>
    <row r="22" spans="2:6" x14ac:dyDescent="0.35">
      <c r="B22" s="41" t="s">
        <v>1</v>
      </c>
      <c r="C22" s="84">
        <v>2</v>
      </c>
      <c r="D22" s="84">
        <f t="shared" ref="D22:D26" si="1">C6-C22</f>
        <v>6</v>
      </c>
      <c r="E22" s="55">
        <f t="shared" ref="E22:E26" si="2">E14*C22</f>
        <v>30</v>
      </c>
      <c r="F22" s="56"/>
    </row>
    <row r="23" spans="2:6" x14ac:dyDescent="0.35">
      <c r="B23" s="41" t="s">
        <v>2</v>
      </c>
      <c r="C23" s="84">
        <v>1</v>
      </c>
      <c r="D23" s="84">
        <f t="shared" si="1"/>
        <v>9</v>
      </c>
      <c r="E23" s="55">
        <f t="shared" si="2"/>
        <v>20</v>
      </c>
      <c r="F23" s="56"/>
    </row>
    <row r="24" spans="2:6" x14ac:dyDescent="0.35">
      <c r="B24" s="41" t="s">
        <v>5</v>
      </c>
      <c r="C24" s="84">
        <v>1</v>
      </c>
      <c r="D24" s="84">
        <f t="shared" si="1"/>
        <v>6</v>
      </c>
      <c r="E24" s="55">
        <f t="shared" si="2"/>
        <v>10</v>
      </c>
      <c r="F24" s="56"/>
    </row>
    <row r="25" spans="2:6" x14ac:dyDescent="0.35">
      <c r="B25" s="41" t="s">
        <v>6</v>
      </c>
      <c r="C25" s="84">
        <v>1</v>
      </c>
      <c r="D25" s="84">
        <f t="shared" si="1"/>
        <v>9</v>
      </c>
      <c r="E25" s="55">
        <f t="shared" si="2"/>
        <v>12.5</v>
      </c>
      <c r="F25" s="56"/>
    </row>
    <row r="26" spans="2:6" x14ac:dyDescent="0.35">
      <c r="B26" s="85" t="s">
        <v>8</v>
      </c>
      <c r="C26" s="84">
        <v>0</v>
      </c>
      <c r="D26" s="84">
        <f t="shared" si="1"/>
        <v>3</v>
      </c>
      <c r="E26" s="55">
        <f t="shared" si="2"/>
        <v>0</v>
      </c>
      <c r="F26" s="56"/>
    </row>
    <row r="27" spans="2:6" ht="18" thickBot="1" x14ac:dyDescent="0.4">
      <c r="B27" s="91" t="s">
        <v>74</v>
      </c>
      <c r="C27" s="92"/>
      <c r="D27" s="92"/>
      <c r="E27" s="89">
        <f>SUM(E21:F26)</f>
        <v>112.5</v>
      </c>
      <c r="F27" s="90"/>
    </row>
  </sheetData>
  <mergeCells count="23">
    <mergeCell ref="E26:F26"/>
    <mergeCell ref="B27:D27"/>
    <mergeCell ref="E27:F27"/>
    <mergeCell ref="E20:F20"/>
    <mergeCell ref="E21:F21"/>
    <mergeCell ref="E22:F22"/>
    <mergeCell ref="E23:F23"/>
    <mergeCell ref="E24:F24"/>
    <mergeCell ref="E25:F25"/>
    <mergeCell ref="C18:D18"/>
    <mergeCell ref="E18:F18"/>
    <mergeCell ref="C15:D15"/>
    <mergeCell ref="E15:F15"/>
    <mergeCell ref="C16:D16"/>
    <mergeCell ref="E16:F16"/>
    <mergeCell ref="C17:D17"/>
    <mergeCell ref="E17:F17"/>
    <mergeCell ref="C12:D12"/>
    <mergeCell ref="E12:F12"/>
    <mergeCell ref="C13:D13"/>
    <mergeCell ref="E13:F13"/>
    <mergeCell ref="C14:D14"/>
    <mergeCell ref="E14:F14"/>
  </mergeCells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Ej_5</vt:lpstr>
      <vt:lpstr>Ej_6</vt:lpstr>
      <vt:lpstr>Ej_7</vt:lpstr>
      <vt:lpstr>Ej_7_1</vt:lpstr>
      <vt:lpstr>Ej_8</vt:lpstr>
      <vt:lpstr>Ej_8A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SUPERPAK</dc:creator>
  <cp:lastModifiedBy>Fredy Saanchez</cp:lastModifiedBy>
  <dcterms:created xsi:type="dcterms:W3CDTF">2016-01-30T11:41:54Z</dcterms:created>
  <dcterms:modified xsi:type="dcterms:W3CDTF">2016-01-30T21:35:21Z</dcterms:modified>
</cp:coreProperties>
</file>