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 FACIL CREDITO\Desktop\"/>
    </mc:Choice>
  </mc:AlternateContent>
  <bookViews>
    <workbookView xWindow="0" yWindow="0" windowWidth="24000" windowHeight="9735"/>
  </bookViews>
  <sheets>
    <sheet name="Inicio" sheetId="6" r:id="rId1"/>
    <sheet name="Ejercicio1" sheetId="1" r:id="rId2"/>
    <sheet name="Ejercicio2" sheetId="2" r:id="rId3"/>
    <sheet name="Ejercicio3" sheetId="3" r:id="rId4"/>
    <sheet name="Ejercicio4" sheetId="5" r:id="rId5"/>
    <sheet name="Ejercicio5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4" l="1"/>
  <c r="C21" i="4"/>
  <c r="E21" i="4" s="1"/>
  <c r="C19" i="4"/>
  <c r="E15" i="4"/>
  <c r="Q47" i="4" s="1"/>
  <c r="D15" i="4"/>
  <c r="P47" i="4" s="1"/>
  <c r="C15" i="4"/>
  <c r="O47" i="4" s="1"/>
  <c r="E14" i="4"/>
  <c r="Q43" i="4" s="1"/>
  <c r="D14" i="4"/>
  <c r="C22" i="4" s="1"/>
  <c r="C14" i="4"/>
  <c r="O43" i="4" s="1"/>
  <c r="E13" i="4"/>
  <c r="Q39" i="4" s="1"/>
  <c r="D13" i="4"/>
  <c r="E19" i="4" s="1"/>
  <c r="C13" i="4"/>
  <c r="O39" i="4" s="1"/>
  <c r="L42" i="5"/>
  <c r="M42" i="5"/>
  <c r="D19" i="5"/>
  <c r="F19" i="5"/>
  <c r="C19" i="5"/>
  <c r="C22" i="5"/>
  <c r="D22" i="5" s="1"/>
  <c r="D18" i="5"/>
  <c r="O36" i="5" s="1"/>
  <c r="C18" i="5"/>
  <c r="L36" i="5" s="1"/>
  <c r="D17" i="5"/>
  <c r="E22" i="5" s="1"/>
  <c r="C17" i="5"/>
  <c r="K36" i="5" s="1"/>
  <c r="F15" i="5"/>
  <c r="F14" i="5"/>
  <c r="F13" i="5"/>
  <c r="F12" i="5"/>
  <c r="F11" i="5"/>
  <c r="F10" i="5"/>
  <c r="F9" i="5"/>
  <c r="F8" i="5"/>
  <c r="F7" i="5"/>
  <c r="F6" i="5"/>
  <c r="F5" i="5"/>
  <c r="O44" i="3"/>
  <c r="K44" i="3"/>
  <c r="E32" i="3"/>
  <c r="L36" i="3"/>
  <c r="P44" i="3"/>
  <c r="L44" i="3"/>
  <c r="C18" i="3"/>
  <c r="L40" i="3" s="1"/>
  <c r="C17" i="3"/>
  <c r="L39" i="3" s="1"/>
  <c r="D22" i="4" l="1"/>
  <c r="F22" i="4"/>
  <c r="F19" i="4"/>
  <c r="D21" i="4"/>
  <c r="P39" i="4"/>
  <c r="C23" i="4"/>
  <c r="D19" i="4"/>
  <c r="N36" i="5"/>
  <c r="F17" i="5"/>
  <c r="F18" i="5"/>
  <c r="C23" i="5" s="1"/>
  <c r="E23" i="5" s="1"/>
  <c r="C24" i="5"/>
  <c r="D24" i="5" s="1"/>
  <c r="C25" i="5"/>
  <c r="E25" i="5" s="1"/>
  <c r="F5" i="1"/>
  <c r="F6" i="1"/>
  <c r="F7" i="1"/>
  <c r="F8" i="1"/>
  <c r="F9" i="1"/>
  <c r="F10" i="1"/>
  <c r="F11" i="1"/>
  <c r="F23" i="4" l="1"/>
  <c r="E23" i="4"/>
  <c r="D23" i="5"/>
  <c r="D9" i="4"/>
  <c r="E9" i="4"/>
  <c r="F9" i="4"/>
  <c r="G9" i="4"/>
  <c r="H9" i="4"/>
  <c r="I9" i="4"/>
  <c r="C9" i="4"/>
  <c r="E8" i="4"/>
  <c r="D8" i="4"/>
  <c r="F8" i="4"/>
  <c r="G8" i="4"/>
  <c r="H8" i="4"/>
  <c r="I8" i="4"/>
  <c r="C8" i="4"/>
  <c r="D30" i="3"/>
  <c r="E30" i="3"/>
  <c r="D31" i="3"/>
  <c r="E31" i="3"/>
  <c r="D32" i="3"/>
  <c r="D33" i="3"/>
  <c r="E33" i="3"/>
  <c r="E34" i="3"/>
  <c r="E35" i="3"/>
  <c r="D35" i="3"/>
  <c r="D22" i="3"/>
  <c r="D23" i="3"/>
  <c r="D24" i="3"/>
  <c r="D25" i="3"/>
  <c r="D26" i="3"/>
  <c r="C22" i="3"/>
  <c r="C23" i="3"/>
  <c r="C24" i="3"/>
  <c r="C25" i="3"/>
  <c r="C26" i="3"/>
  <c r="C21" i="3"/>
  <c r="D21" i="3"/>
  <c r="D15" i="3"/>
  <c r="O37" i="3" s="1"/>
  <c r="D16" i="3"/>
  <c r="O38" i="3" s="1"/>
  <c r="D17" i="3"/>
  <c r="O39" i="3" s="1"/>
  <c r="D18" i="3"/>
  <c r="O40" i="3" s="1"/>
  <c r="D14" i="3"/>
  <c r="O36" i="3" s="1"/>
  <c r="C16" i="3"/>
  <c r="L38" i="3" s="1"/>
  <c r="C15" i="3"/>
  <c r="L37" i="3" s="1"/>
  <c r="C14" i="3"/>
  <c r="D13" i="3"/>
  <c r="O35" i="3" s="1"/>
  <c r="C13" i="3"/>
  <c r="L35" i="3" s="1"/>
  <c r="F6" i="3"/>
  <c r="F7" i="3"/>
  <c r="F8" i="3"/>
  <c r="F9" i="3"/>
  <c r="F10" i="3"/>
  <c r="F5" i="3"/>
  <c r="E17" i="2"/>
  <c r="D17" i="2"/>
  <c r="F6" i="2"/>
  <c r="F7" i="2"/>
  <c r="F8" i="2"/>
  <c r="F9" i="2"/>
  <c r="F10" i="2"/>
  <c r="F5" i="2"/>
  <c r="E19" i="2"/>
  <c r="D18" i="2"/>
  <c r="D13" i="2"/>
  <c r="M35" i="2" s="1"/>
  <c r="C13" i="2"/>
  <c r="L35" i="2" s="1"/>
  <c r="D12" i="2"/>
  <c r="C12" i="2"/>
  <c r="E20" i="1"/>
  <c r="D20" i="1"/>
  <c r="E19" i="1"/>
  <c r="D18" i="1"/>
  <c r="D13" i="1"/>
  <c r="C13" i="1"/>
  <c r="D14" i="1"/>
  <c r="C14" i="1"/>
  <c r="F13" i="4" l="1"/>
  <c r="F15" i="4"/>
  <c r="G13" i="4"/>
  <c r="G15" i="4"/>
  <c r="G14" i="4"/>
  <c r="F14" i="4"/>
  <c r="C20" i="4" s="1"/>
  <c r="C36" i="3"/>
  <c r="D36" i="3" s="1"/>
  <c r="D16" i="2"/>
  <c r="L34" i="2"/>
  <c r="E16" i="2"/>
  <c r="M34" i="2"/>
  <c r="F13" i="1"/>
  <c r="F14" i="1"/>
  <c r="E36" i="3"/>
  <c r="F13" i="3"/>
  <c r="F17" i="3"/>
  <c r="F15" i="3"/>
  <c r="F22" i="3"/>
  <c r="F21" i="3"/>
  <c r="F18" i="3"/>
  <c r="F16" i="3"/>
  <c r="F26" i="3"/>
  <c r="F25" i="3"/>
  <c r="F14" i="3"/>
  <c r="F24" i="3"/>
  <c r="F23" i="3"/>
  <c r="F13" i="2"/>
  <c r="F12" i="2"/>
  <c r="E20" i="4" l="1"/>
  <c r="D20" i="4"/>
  <c r="F20" i="4"/>
</calcChain>
</file>

<file path=xl/sharedStrings.xml><?xml version="1.0" encoding="utf-8"?>
<sst xmlns="http://schemas.openxmlformats.org/spreadsheetml/2006/main" count="225" uniqueCount="118">
  <si>
    <t>Camion
 Electrico</t>
  </si>
  <si>
    <t>Camion 
Gas</t>
  </si>
  <si>
    <t>VPN</t>
  </si>
  <si>
    <t>TIR</t>
  </si>
  <si>
    <t>Tasa de 
Interes</t>
  </si>
  <si>
    <t>Interes</t>
  </si>
  <si>
    <t>Incemental
Gas-Electrico</t>
  </si>
  <si>
    <t>Proyecto
C</t>
  </si>
  <si>
    <t>Proyecto
L</t>
  </si>
  <si>
    <t>Incemental
C-L</t>
  </si>
  <si>
    <t>Conclusiones:</t>
  </si>
  <si>
    <t>Proyecto C</t>
  </si>
  <si>
    <t>14,29%&lt;i&lt;14,67          Proyecto C</t>
  </si>
  <si>
    <t xml:space="preserve">               i&gt;15,24                     Ninguno es rentable</t>
  </si>
  <si>
    <t>Año</t>
  </si>
  <si>
    <t>Proyecto
A</t>
  </si>
  <si>
    <t>Proyecto
B</t>
  </si>
  <si>
    <t>Incemental
A-B</t>
  </si>
  <si>
    <t>VPN  13%</t>
  </si>
  <si>
    <t>VPN    5%</t>
  </si>
  <si>
    <t>VPN    9%</t>
  </si>
  <si>
    <t>VPN  15%</t>
  </si>
  <si>
    <t>VPN  20%</t>
  </si>
  <si>
    <t>VPN  25%</t>
  </si>
  <si>
    <t>TIR   5%</t>
  </si>
  <si>
    <t>TIR    9%</t>
  </si>
  <si>
    <t>TIR  15%</t>
  </si>
  <si>
    <t>TIR  20%</t>
  </si>
  <si>
    <t>TIR 25%</t>
  </si>
  <si>
    <t>TIR  13%</t>
  </si>
  <si>
    <t>Proyecto A</t>
  </si>
  <si>
    <t>Proyecto B</t>
  </si>
  <si>
    <t>Tasa de interes</t>
  </si>
  <si>
    <t>Incremental A-B</t>
  </si>
  <si>
    <t xml:space="preserve">0&lt;=i&lt;17,97%   </t>
  </si>
  <si>
    <t xml:space="preserve">         </t>
  </si>
  <si>
    <t>Proyecto Camion Electrico</t>
  </si>
  <si>
    <t xml:space="preserve">i=17,97% </t>
  </si>
  <si>
    <t xml:space="preserve">17,97%&lt;i&lt;21,83%        </t>
  </si>
  <si>
    <t>Proyecto Camion Gas no es rentable</t>
  </si>
  <si>
    <t>Ningun proyecto es rentable</t>
  </si>
  <si>
    <t>i=46,35%</t>
  </si>
  <si>
    <t>No existe rentabilidad en los proyectos</t>
  </si>
  <si>
    <t>Cuestionario:</t>
  </si>
  <si>
    <t>¿Cuál de ellos debera recomendarse?</t>
  </si>
  <si>
    <t>Se debera tomar en cuenta el proyecto del camion electrico debido a que con este encontramos mayor rentabilidad.</t>
  </si>
  <si>
    <t>Fredy Vicente Sanchez Arteaga  Quito, Diciembre 30 de 2015</t>
  </si>
  <si>
    <t>Escuela Politecnica Nacional - Escuela de Formacion de Tecnologos - Analisis de Sistemas Informaticos - Matematicas Financieras</t>
  </si>
  <si>
    <t xml:space="preserve">a. Calcule el VPN y la TIR de cada proyecto, suponiendo una tasa requerida de rendimiento de 14%. </t>
  </si>
  <si>
    <t>Proyecto L</t>
  </si>
  <si>
    <t>b. Si los proyectos son excluyentes, ¿qué proyecto debería ser seleccionado?</t>
  </si>
  <si>
    <t>El proyecto C debe ser escogido debido a generar mayor rentabilidad en funcion de la TIR.</t>
  </si>
  <si>
    <t>c. Si existieran cambios en la tasa requerida, definir como cambiaría la decisión de la empresa</t>
  </si>
  <si>
    <t>Dependeria que en tal manera si fuera menor que las especificadas se encontraria rentabilidad y si fuera mayor se perderia.</t>
  </si>
  <si>
    <t>0&lt;=i&lt;12,81%            Proyecto A</t>
  </si>
  <si>
    <t>i=12,81%                  Indiferente</t>
  </si>
  <si>
    <t>13%&lt;i&lt;14,28%          Proyecto B</t>
  </si>
  <si>
    <t>14,28%&lt;i&lt;15,24%     Proyecto B</t>
  </si>
  <si>
    <t>a. Construya los perfiles de VPN para los proyectos A y B ( variando la tasa requerida de rendimiento )</t>
  </si>
  <si>
    <t>INTERES</t>
  </si>
  <si>
    <t>b. Calcule la TIR para cada proyecto. Suponga que la tasa requerida de rendimiento del proyecto es de 13%</t>
  </si>
  <si>
    <t>c. Si la tasa requerida de la empresa es de 13%, ¿Qué proyecto se debe seleccionar?.</t>
  </si>
  <si>
    <t>d. Si la tasa requerida de la empresa es de 9%, ¿qué proyecto sería seleccionado?</t>
  </si>
  <si>
    <t>e. Si la tasa de rendimiento de la empresa es de 15%, ¿qué proyecto sería seleccionado?</t>
  </si>
  <si>
    <t>f. ¿A qué tasa de rendimiento los dos VPN son iguales?</t>
  </si>
  <si>
    <t>Son iguales al tener una tasa de rendimiento de 12,81%</t>
  </si>
  <si>
    <t>Se  deberia seleccionar el proyecto B generando una mayor rentabilidadad.( VPN: 2.758,47)</t>
  </si>
  <si>
    <t xml:space="preserve">0&lt;=i&lt;34,30%   </t>
  </si>
  <si>
    <t xml:space="preserve">i=34,30% </t>
  </si>
  <si>
    <t>Indiferente</t>
  </si>
  <si>
    <t xml:space="preserve">34,30%&lt;i&lt;46,04%        </t>
  </si>
  <si>
    <t>Proyecto B no es rentable</t>
  </si>
  <si>
    <t>46,04%&lt;i&lt;51,28%</t>
  </si>
  <si>
    <t>a. Calcule el valor presente neto de los dos proyectos. 
b. Calcule la tasa interna de retorno de los dos proyectos.</t>
  </si>
  <si>
    <t xml:space="preserve">c. Como se compara el ordenamiento a través del valor presente neto, con el que se obtiene a través de la tasa interna de retorno? </t>
  </si>
  <si>
    <t>En este caso tenemos un ordenamiento contradictorio ya que por el Valor Presente Neto es: B,A  y  por la Tasa 
Interna de Retorno es: A,B.</t>
  </si>
  <si>
    <t>d. Calcular la relación beneficio - costo para los dos proyectos.</t>
  </si>
  <si>
    <t>e. Cuál sería la selección adecuada entre los dos proyectos, si son mutuamente excluyentes? Justifique su respuesta.</t>
  </si>
  <si>
    <t>La selección adecuada seria B ya que se ontiene un mayor Valor Presente Neto. (VPN: 403.749,70 )</t>
  </si>
  <si>
    <t>COSTO-
BENEFICIO</t>
  </si>
  <si>
    <t>COSTO-BENEFICIO</t>
  </si>
  <si>
    <t>Incremental B-C</t>
  </si>
  <si>
    <t xml:space="preserve">a. Cuál es el valor presente neto para cada uno de los tres proyectos?
</t>
  </si>
  <si>
    <t>b. Cuál es la tasa interna de retorno para cada uno de los tres proyectos?</t>
  </si>
  <si>
    <t>c. Cuál es la relación beneficio-costo para cada uno de los tres proyectos?</t>
  </si>
  <si>
    <t>d. Cuál sería el ordenamiento correcto de los tres proyectos? Justifique su respuesta.</t>
  </si>
  <si>
    <t>El orden adecuado de los tres proyectos seria C,B,A ya que se ontiene mayor Valor Presente Neto(VPN Proyecto C=1.147.645,37; Proyecto B=1.023.037,81; Proyecto A=898.430,25)</t>
  </si>
  <si>
    <t>e. Considerando que existe una variación en la tasa de oportunidad, cuál sería el proyecto recomendado en función de esta variación.</t>
  </si>
  <si>
    <t>Se deberia seleccionar el proyecto B generando mayor Valor Presente Neto (VPN: 282,33)</t>
  </si>
  <si>
    <t>Se  deberia seleccionar el proyecto A generando una mayor Valor Presente Neto.(VPN: 11.854,19 )</t>
  </si>
  <si>
    <t>Si la tasa fuera menor que 42,81% conviene el Proyecto C y si fuera mayor que 42,81% y menor que 78,27% convene el Proyecto A.</t>
  </si>
  <si>
    <t xml:space="preserve">0&lt;=i&lt;42,81%   </t>
  </si>
  <si>
    <t>i=42,81%</t>
  </si>
  <si>
    <t xml:space="preserve">42,81%&lt;i&lt;61,71%        </t>
  </si>
  <si>
    <t>Proyecto C no es rentable</t>
  </si>
  <si>
    <t>14,67%&lt;i&lt;15,24%       Proyecto C</t>
  </si>
  <si>
    <t>Proyecto A no es rentable</t>
  </si>
  <si>
    <t xml:space="preserve">                     Desde 14,28%           Proyecto A no es rentable.</t>
  </si>
  <si>
    <t xml:space="preserve">                        Desde 15,24%           Ningun proyecto es rentable.</t>
  </si>
  <si>
    <t xml:space="preserve"> Desde 17,97%             </t>
  </si>
  <si>
    <t>Desde 21,83%</t>
  </si>
  <si>
    <t xml:space="preserve">             Desde 15,24%             Ninguno es rentable</t>
  </si>
  <si>
    <t>0&lt;=i&lt;14,29%              Proyecto L</t>
  </si>
  <si>
    <t>i=14,29%                    Indiferente</t>
  </si>
  <si>
    <t xml:space="preserve">                    Desde 14,67%             Proyecto L no es rentable.</t>
  </si>
  <si>
    <t xml:space="preserve"> Desde 46,04%         </t>
  </si>
  <si>
    <t>Desde 51,28%</t>
  </si>
  <si>
    <t xml:space="preserve">Desde 61,71%       </t>
  </si>
  <si>
    <t>Desde 67,42%</t>
  </si>
  <si>
    <t>Desde 78,27%</t>
  </si>
  <si>
    <t>61,71%&lt;i&lt;67,42%</t>
  </si>
  <si>
    <t>67,42%&lt;i&lt;78,27%</t>
  </si>
  <si>
    <t>ESCUELA POLITECNICA NACIONAL</t>
  </si>
  <si>
    <t>ESCUELA DE FORMACION DE TECNOLOGOS</t>
  </si>
  <si>
    <t>ANALISIS DE SISTEMAS INFORMATICOS</t>
  </si>
  <si>
    <t>SANCHEZ ARTEAGA FREDY VICENTE</t>
  </si>
  <si>
    <t>Diciembre 30 de 2015</t>
  </si>
  <si>
    <t>MATEMATICAS FINACIERAS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</si>
</sst>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164" formatCode="#,##0.00\ &quot;€&quot;"/>
    <numFmt numFmtId="165" formatCode="_-* #,##0\ &quot;€&quot;_-;\-* #,##0\ &quot;€&quot;_-;_-* &quot;-&quot;??\ &quot;€&quot;_-;_-@_-"/>
    <numFmt numFmtId="166" formatCode="_-* #,##0.000\ &quot;€&quot;_-;\-* #,##0.000\ &quot;€&quot;_-;_-* &quot;-&quot;??\ &quot;€&quot;_-;_-@_-"/>
    <numFmt numFmtId="167" formatCode="_(&quot;$&quot;* #,##0.00_);_(&quot;$&quot;* \(#,##0.00\);_(&quot;$&quot;* &quot;-&quot;??_);_(@_)"/>
    <numFmt numFmtId="168" formatCode="_-* #,##0.0\ &quot;€&quot;_-;\-* #,##0.0\ &quot;€&quot;_-;_-* &quot;-&quot;??\ &quot;€&quot;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2" tint="-0.249977111117893"/>
      <name val="Arial Rounded MT Bold"/>
      <family val="2"/>
    </font>
    <font>
      <sz val="10"/>
      <color theme="2" tint="-0.249977111117893"/>
      <name val="Arial Black"/>
      <family val="2"/>
    </font>
    <font>
      <b/>
      <sz val="11"/>
      <color theme="1"/>
      <name val="Malgun Gothic"/>
      <family val="2"/>
    </font>
    <font>
      <b/>
      <u/>
      <sz val="11"/>
      <color theme="1"/>
      <name val="Malgun Gothic"/>
      <family val="2"/>
    </font>
    <font>
      <u/>
      <sz val="11"/>
      <color theme="1"/>
      <name val="Malgun Gothic"/>
      <family val="2"/>
    </font>
    <font>
      <sz val="10"/>
      <name val="Segoe UI"/>
      <family val="2"/>
    </font>
    <font>
      <sz val="48"/>
      <color rgb="FF0B744D"/>
      <name val="Calibri"/>
      <family val="2"/>
      <scheme val="minor"/>
    </font>
    <font>
      <sz val="48"/>
      <color rgb="FF0B744D"/>
      <name val="Segoe UI Light"/>
      <family val="2"/>
    </font>
    <font>
      <b/>
      <sz val="12"/>
      <color rgb="FF30966D"/>
      <name val="Rockwell Condensed"/>
      <family val="1"/>
    </font>
    <font>
      <b/>
      <sz val="12"/>
      <color theme="1"/>
      <name val="Rockwell Condensed"/>
      <family val="1"/>
    </font>
    <font>
      <b/>
      <sz val="13"/>
      <color theme="2" tint="-0.749992370372631"/>
      <name val="Rockwell Condensed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167" fontId="4" fillId="0" borderId="0" applyFont="0" applyFill="0" applyBorder="0" applyAlignment="0" applyProtection="0"/>
  </cellStyleXfs>
  <cellXfs count="84">
    <xf numFmtId="0" fontId="0" fillId="0" borderId="0" xfId="0"/>
    <xf numFmtId="9" fontId="0" fillId="0" borderId="0" xfId="0" applyNumberFormat="1"/>
    <xf numFmtId="44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  <xf numFmtId="10" fontId="0" fillId="2" borderId="0" xfId="0" applyNumberFormat="1" applyFill="1"/>
    <xf numFmtId="44" fontId="0" fillId="3" borderId="0" xfId="0" applyNumberFormat="1" applyFill="1"/>
    <xf numFmtId="9" fontId="0" fillId="4" borderId="0" xfId="0" applyNumberFormat="1" applyFill="1"/>
    <xf numFmtId="0" fontId="1" fillId="0" borderId="0" xfId="0" applyFont="1" applyAlignment="1">
      <alignment vertical="center"/>
    </xf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5" borderId="3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0" borderId="3" xfId="0" applyBorder="1"/>
    <xf numFmtId="0" fontId="2" fillId="6" borderId="0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wrapText="1"/>
    </xf>
    <xf numFmtId="0" fontId="7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wrapText="1"/>
    </xf>
    <xf numFmtId="44" fontId="2" fillId="6" borderId="0" xfId="0" applyNumberFormat="1" applyFont="1" applyFill="1" applyBorder="1" applyAlignment="1">
      <alignment wrapText="1"/>
    </xf>
    <xf numFmtId="10" fontId="2" fillId="6" borderId="0" xfId="0" applyNumberFormat="1" applyFont="1" applyFill="1" applyBorder="1" applyAlignment="1">
      <alignment wrapText="1"/>
    </xf>
    <xf numFmtId="44" fontId="2" fillId="6" borderId="0" xfId="0" applyNumberFormat="1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wrapText="1"/>
    </xf>
    <xf numFmtId="10" fontId="2" fillId="6" borderId="0" xfId="0" applyNumberFormat="1" applyFont="1" applyFill="1" applyBorder="1" applyAlignment="1">
      <alignment horizontal="center" vertical="center" wrapText="1"/>
    </xf>
    <xf numFmtId="10" fontId="7" fillId="6" borderId="0" xfId="0" applyNumberFormat="1" applyFont="1" applyFill="1" applyBorder="1" applyAlignment="1">
      <alignment horizontal="center" vertical="center" wrapText="1"/>
    </xf>
    <xf numFmtId="9" fontId="2" fillId="6" borderId="0" xfId="0" applyNumberFormat="1" applyFont="1" applyFill="1" applyBorder="1" applyAlignment="1">
      <alignment wrapText="1"/>
    </xf>
    <xf numFmtId="9" fontId="2" fillId="6" borderId="0" xfId="0" applyNumberFormat="1" applyFont="1" applyFill="1" applyBorder="1" applyAlignment="1">
      <alignment horizontal="center" wrapText="1"/>
    </xf>
    <xf numFmtId="10" fontId="7" fillId="6" borderId="0" xfId="0" applyNumberFormat="1" applyFont="1" applyFill="1" applyBorder="1" applyAlignment="1">
      <alignment horizontal="center" wrapText="1"/>
    </xf>
    <xf numFmtId="0" fontId="7" fillId="6" borderId="0" xfId="0" applyFont="1" applyFill="1" applyBorder="1" applyAlignment="1">
      <alignment vertical="center" wrapText="1"/>
    </xf>
    <xf numFmtId="0" fontId="7" fillId="6" borderId="0" xfId="0" applyFont="1" applyFill="1" applyBorder="1" applyAlignment="1">
      <alignment horizontal="left" vertical="top" wrapText="1"/>
    </xf>
    <xf numFmtId="0" fontId="7" fillId="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166" fontId="0" fillId="0" borderId="0" xfId="0" applyNumberFormat="1" applyAlignment="1">
      <alignment vertical="center"/>
    </xf>
    <xf numFmtId="166" fontId="2" fillId="6" borderId="0" xfId="0" applyNumberFormat="1" applyFont="1" applyFill="1" applyBorder="1" applyAlignment="1">
      <alignment horizontal="left" wrapText="1"/>
    </xf>
    <xf numFmtId="166" fontId="0" fillId="4" borderId="0" xfId="0" applyNumberFormat="1" applyFill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9" fontId="0" fillId="4" borderId="6" xfId="0" applyNumberFormat="1" applyFill="1" applyBorder="1"/>
    <xf numFmtId="0" fontId="1" fillId="0" borderId="2" xfId="0" applyFont="1" applyBorder="1" applyAlignment="1">
      <alignment horizontal="center"/>
    </xf>
    <xf numFmtId="166" fontId="0" fillId="0" borderId="0" xfId="0" applyNumberFormat="1" applyFont="1" applyBorder="1" applyAlignment="1">
      <alignment horizontal="center" vertical="center" wrapText="1"/>
    </xf>
    <xf numFmtId="166" fontId="2" fillId="6" borderId="0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indent="2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8" fontId="2" fillId="6" borderId="0" xfId="0" applyNumberFormat="1" applyFont="1" applyFill="1" applyBorder="1" applyAlignment="1">
      <alignment wrapText="1"/>
    </xf>
    <xf numFmtId="0" fontId="2" fillId="5" borderId="0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6" borderId="4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2" fillId="5" borderId="3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left" wrapText="1"/>
    </xf>
    <xf numFmtId="0" fontId="7" fillId="6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 vertical="top" wrapText="1"/>
    </xf>
    <xf numFmtId="0" fontId="7" fillId="6" borderId="0" xfId="0" applyFont="1" applyFill="1" applyBorder="1" applyAlignment="1">
      <alignment horizontal="center" vertical="center" wrapText="1"/>
    </xf>
    <xf numFmtId="10" fontId="2" fillId="6" borderId="0" xfId="0" applyNumberFormat="1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7" fillId="6" borderId="0" xfId="0" applyFont="1" applyFill="1" applyBorder="1" applyAlignment="1">
      <alignment horizontal="center" wrapText="1"/>
    </xf>
    <xf numFmtId="10" fontId="7" fillId="6" borderId="0" xfId="0" applyNumberFormat="1" applyFont="1" applyFill="1" applyBorder="1" applyAlignment="1">
      <alignment horizontal="center" vertical="center" wrapText="1"/>
    </xf>
  </cellXfs>
  <cellStyles count="2">
    <cellStyle name="Moneda 2" xfId="1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Ejercicio1!$D$16</c:f>
              <c:strCache>
                <c:ptCount val="1"/>
                <c:pt idx="0">
                  <c:v>Camion
 Electrico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Ejercicio1!$C$17:$C$20</c:f>
              <c:numCache>
                <c:formatCode>0.00%</c:formatCode>
                <c:ptCount val="4"/>
                <c:pt idx="0" formatCode="0%">
                  <c:v>0.12</c:v>
                </c:pt>
                <c:pt idx="1">
                  <c:v>0.1797</c:v>
                </c:pt>
                <c:pt idx="2">
                  <c:v>0.21829999999999999</c:v>
                </c:pt>
                <c:pt idx="3">
                  <c:v>0.46350000000000002</c:v>
                </c:pt>
              </c:numCache>
            </c:numRef>
          </c:xVal>
          <c:yVal>
            <c:numRef>
              <c:f>Ejercicio1!$D$17:$D$20</c:f>
              <c:numCache>
                <c:formatCode>_("€"* #,##0.00_);_("€"* \(#,##0.00\);_("€"* "-"??_);_(@_)</c:formatCode>
                <c:ptCount val="4"/>
                <c:pt idx="0">
                  <c:v>5860.75</c:v>
                </c:pt>
                <c:pt idx="1">
                  <c:v>2016.8513884725617</c:v>
                </c:pt>
                <c:pt idx="2">
                  <c:v>0</c:v>
                </c:pt>
                <c:pt idx="3">
                  <c:v>-7810.5037256835167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Ejercicio1!$E$16</c:f>
              <c:strCache>
                <c:ptCount val="1"/>
                <c:pt idx="0">
                  <c:v>Camion 
Gas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Ejercicio1!$C$17:$C$20</c:f>
              <c:numCache>
                <c:formatCode>0.00%</c:formatCode>
                <c:ptCount val="4"/>
                <c:pt idx="0" formatCode="0%">
                  <c:v>0.12</c:v>
                </c:pt>
                <c:pt idx="1">
                  <c:v>0.1797</c:v>
                </c:pt>
                <c:pt idx="2">
                  <c:v>0.21829999999999999</c:v>
                </c:pt>
                <c:pt idx="3">
                  <c:v>0.46350000000000002</c:v>
                </c:pt>
              </c:numCache>
            </c:numRef>
          </c:xVal>
          <c:yVal>
            <c:numRef>
              <c:f>Ejercicio1!$E$17:$E$20</c:f>
              <c:numCache>
                <c:formatCode>_("€"* #,##0.00_);_("€"* \(#,##0.00\);_("€"* "-"??_);_(@_)</c:formatCode>
                <c:ptCount val="4"/>
                <c:pt idx="0" formatCode="#,##0.00\ &quot;€&quot;">
                  <c:v>3057.04</c:v>
                </c:pt>
                <c:pt idx="1">
                  <c:v>0</c:v>
                </c:pt>
                <c:pt idx="2">
                  <c:v>-1600.4601862083928</c:v>
                </c:pt>
                <c:pt idx="3">
                  <c:v>-7810.4163161236193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92864"/>
        <c:axId val="409293256"/>
      </c:scatterChart>
      <c:valAx>
        <c:axId val="40929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93256"/>
        <c:crosses val="autoZero"/>
        <c:crossBetween val="midCat"/>
      </c:valAx>
      <c:valAx>
        <c:axId val="4092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9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Ejercicio2!$D$15</c:f>
              <c:strCache>
                <c:ptCount val="1"/>
                <c:pt idx="0">
                  <c:v>Proyecto
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Ejercicio2!$C$16:$C$19</c:f>
              <c:numCache>
                <c:formatCode>0.00%</c:formatCode>
                <c:ptCount val="4"/>
                <c:pt idx="0" formatCode="0%">
                  <c:v>0.14000000000000001</c:v>
                </c:pt>
                <c:pt idx="1">
                  <c:v>0.1429</c:v>
                </c:pt>
                <c:pt idx="2">
                  <c:v>0.1467</c:v>
                </c:pt>
                <c:pt idx="3">
                  <c:v>0.15240000000000001</c:v>
                </c:pt>
              </c:numCache>
            </c:numRef>
          </c:xVal>
          <c:yVal>
            <c:numRef>
              <c:f>Ejercicio2!$D$16:$D$19</c:f>
              <c:numCache>
                <c:formatCode>_("€"* #,##0.00_);_("€"* \(#,##0.00\);_("€"* "-"??_);_(@_)</c:formatCode>
                <c:ptCount val="4"/>
                <c:pt idx="0">
                  <c:v>448.86435986306969</c:v>
                </c:pt>
                <c:pt idx="1">
                  <c:v>341.79501939406691</c:v>
                </c:pt>
                <c:pt idx="2">
                  <c:v>203.31400325903996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Ejercicio2!$E$15</c:f>
              <c:strCache>
                <c:ptCount val="1"/>
                <c:pt idx="0">
                  <c:v>Proyecto
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Ejercicio2!$C$16:$C$19</c:f>
              <c:numCache>
                <c:formatCode>0.00%</c:formatCode>
                <c:ptCount val="4"/>
                <c:pt idx="0" formatCode="0%">
                  <c:v>0.14000000000000001</c:v>
                </c:pt>
                <c:pt idx="1">
                  <c:v>0.1429</c:v>
                </c:pt>
                <c:pt idx="2">
                  <c:v>0.1467</c:v>
                </c:pt>
                <c:pt idx="3">
                  <c:v>0.15240000000000001</c:v>
                </c:pt>
              </c:numCache>
            </c:numRef>
          </c:xVal>
          <c:yVal>
            <c:numRef>
              <c:f>Ejercicio2!$E$16:$E$19</c:f>
              <c:numCache>
                <c:formatCode>#,##0.00\ "€"</c:formatCode>
                <c:ptCount val="4"/>
                <c:pt idx="0">
                  <c:v>607.19875432889967</c:v>
                </c:pt>
                <c:pt idx="1">
                  <c:v>343.09438117202808</c:v>
                </c:pt>
                <c:pt idx="2" formatCode="_(&quot;€&quot;* #,##0.00_);_(&quot;€&quot;* \(#,##0.00\);_(&quot;€&quot;* &quot;-&quot;??_);_(@_)">
                  <c:v>0</c:v>
                </c:pt>
                <c:pt idx="3" formatCode="_(&quot;€&quot;* #,##0.00_);_(&quot;€&quot;* \(#,##0.00\);_(&quot;€&quot;* &quot;-&quot;??_);_(@_)">
                  <c:v>-501.53882105262892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93648"/>
        <c:axId val="409294040"/>
      </c:scatterChart>
      <c:valAx>
        <c:axId val="4092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94040"/>
        <c:crosses val="autoZero"/>
        <c:crossBetween val="midCat"/>
      </c:valAx>
      <c:valAx>
        <c:axId val="4092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9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Ejercicio3!$D$29</c:f>
              <c:strCache>
                <c:ptCount val="1"/>
                <c:pt idx="0">
                  <c:v>Proyecto
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Ejercicio3!$C$30:$C$36</c:f>
              <c:numCache>
                <c:formatCode>0.00%</c:formatCode>
                <c:ptCount val="7"/>
                <c:pt idx="0" formatCode="0%">
                  <c:v>0.05</c:v>
                </c:pt>
                <c:pt idx="1">
                  <c:v>0.09</c:v>
                </c:pt>
                <c:pt idx="2">
                  <c:v>0.12809999999999999</c:v>
                </c:pt>
                <c:pt idx="3" formatCode="0%">
                  <c:v>0.13</c:v>
                </c:pt>
                <c:pt idx="4">
                  <c:v>0.14280000000000001</c:v>
                </c:pt>
                <c:pt idx="5" formatCode="0%">
                  <c:v>0.15</c:v>
                </c:pt>
                <c:pt idx="6">
                  <c:v>0.1523823711663066</c:v>
                </c:pt>
              </c:numCache>
            </c:numRef>
          </c:xVal>
          <c:yVal>
            <c:numRef>
              <c:f>Ejercicio3!$D$30:$D$36</c:f>
              <c:numCache>
                <c:formatCode>_("€"* #,##0.00_);_("€"* \(#,##0.00\);_("€"* "-"??_);_(@_)</c:formatCode>
                <c:ptCount val="7"/>
                <c:pt idx="0">
                  <c:v>23146.208920886129</c:v>
                </c:pt>
                <c:pt idx="1">
                  <c:v>11853.194389323864</c:v>
                </c:pt>
                <c:pt idx="2">
                  <c:v>3000.2950361887561</c:v>
                </c:pt>
                <c:pt idx="3">
                  <c:v>2600.2606687743755</c:v>
                </c:pt>
                <c:pt idx="4">
                  <c:v>0</c:v>
                </c:pt>
                <c:pt idx="5">
                  <c:v>-1397.8489027076284</c:v>
                </c:pt>
                <c:pt idx="6">
                  <c:v>-1849.3512154556738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Ejercicio3!$E$29</c:f>
              <c:strCache>
                <c:ptCount val="1"/>
                <c:pt idx="0">
                  <c:v>Proyecto
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Ejercicio3!$C$30:$C$36</c:f>
              <c:numCache>
                <c:formatCode>0.00%</c:formatCode>
                <c:ptCount val="7"/>
                <c:pt idx="0" formatCode="0%">
                  <c:v>0.05</c:v>
                </c:pt>
                <c:pt idx="1">
                  <c:v>0.09</c:v>
                </c:pt>
                <c:pt idx="2">
                  <c:v>0.12809999999999999</c:v>
                </c:pt>
                <c:pt idx="3" formatCode="0%">
                  <c:v>0.13</c:v>
                </c:pt>
                <c:pt idx="4">
                  <c:v>0.14280000000000001</c:v>
                </c:pt>
                <c:pt idx="5" formatCode="0%">
                  <c:v>0.15</c:v>
                </c:pt>
                <c:pt idx="6">
                  <c:v>0.1523823711663066</c:v>
                </c:pt>
              </c:numCache>
            </c:numRef>
          </c:xVal>
          <c:yVal>
            <c:numRef>
              <c:f>Ejercicio3!$E$30:$E$36</c:f>
              <c:numCache>
                <c:formatCode>_("€"* #,##0.00_);_("€"* \(#,##0.00\);_("€"* "-"??_);_(@_)</c:formatCode>
                <c:ptCount val="7"/>
                <c:pt idx="0">
                  <c:v>14942.150059462278</c:v>
                </c:pt>
                <c:pt idx="1">
                  <c:v>8344.7689502757494</c:v>
                </c:pt>
                <c:pt idx="2">
                  <c:v>3003.9731087431064</c:v>
                </c:pt>
                <c:pt idx="3">
                  <c:v>2758.468923140601</c:v>
                </c:pt>
                <c:pt idx="4">
                  <c:v>1151.556510809758</c:v>
                </c:pt>
                <c:pt idx="5">
                  <c:v>282.32647017104318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99136"/>
        <c:axId val="409297176"/>
      </c:scatterChart>
      <c:valAx>
        <c:axId val="40929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97176"/>
        <c:crosses val="autoZero"/>
        <c:crossBetween val="midCat"/>
      </c:valAx>
      <c:valAx>
        <c:axId val="40929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9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Ejercicio4!$D$21</c:f>
              <c:strCache>
                <c:ptCount val="1"/>
                <c:pt idx="0">
                  <c:v>Proyecto
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Ejercicio4!$C$22:$C$25</c:f>
              <c:numCache>
                <c:formatCode>0.00%</c:formatCode>
                <c:ptCount val="4"/>
                <c:pt idx="0" formatCode="0%">
                  <c:v>0.25</c:v>
                </c:pt>
                <c:pt idx="1">
                  <c:v>0.3430111489107226</c:v>
                </c:pt>
                <c:pt idx="2">
                  <c:v>0.46043524083382881</c:v>
                </c:pt>
                <c:pt idx="3">
                  <c:v>0.51277055858537879</c:v>
                </c:pt>
              </c:numCache>
            </c:numRef>
          </c:xVal>
          <c:yVal>
            <c:numRef>
              <c:f>Ejercicio4!$D$22:$D$25</c:f>
              <c:numCache>
                <c:formatCode>_("€"* #,##0.00_);_("€"* \(#,##0.00\);_("€"* "-"??_);_(@_)</c:formatCode>
                <c:ptCount val="4"/>
                <c:pt idx="0">
                  <c:v>344564.43861483526</c:v>
                </c:pt>
                <c:pt idx="1">
                  <c:v>174424.30582577246</c:v>
                </c:pt>
                <c:pt idx="2">
                  <c:v>41711.421054546488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Ejercicio4!$E$21</c:f>
              <c:strCache>
                <c:ptCount val="1"/>
                <c:pt idx="0">
                  <c:v>Proyecto
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Ejercicio4!$C$22:$C$25</c:f>
              <c:numCache>
                <c:formatCode>0.00%</c:formatCode>
                <c:ptCount val="4"/>
                <c:pt idx="0" formatCode="0%">
                  <c:v>0.25</c:v>
                </c:pt>
                <c:pt idx="1">
                  <c:v>0.3430111489107226</c:v>
                </c:pt>
                <c:pt idx="2">
                  <c:v>0.46043524083382881</c:v>
                </c:pt>
                <c:pt idx="3">
                  <c:v>0.51277055858537879</c:v>
                </c:pt>
              </c:numCache>
            </c:numRef>
          </c:xVal>
          <c:yVal>
            <c:numRef>
              <c:f>Ejercicio4!$E$22:$E$25</c:f>
              <c:numCache>
                <c:formatCode>#,##0.00\ "€"</c:formatCode>
                <c:ptCount val="4"/>
                <c:pt idx="0">
                  <c:v>403749.69992151042</c:v>
                </c:pt>
                <c:pt idx="1">
                  <c:v>174424.30582577258</c:v>
                </c:pt>
                <c:pt idx="2" formatCode="_(&quot;€&quot;* #,##0.00_);_(&quot;€&quot;* \(#,##0.00\);_(&quot;€&quot;* &quot;-&quot;??_);_(@_)">
                  <c:v>0</c:v>
                </c:pt>
                <c:pt idx="3" formatCode="_(&quot;€&quot;* #,##0.00_);_(&quot;€&quot;* \(#,##0.00\);_(&quot;€&quot;* &quot;-&quot;??_);_(@_)">
                  <c:v>-53757.042436032323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95608"/>
        <c:axId val="409296000"/>
      </c:scatterChart>
      <c:valAx>
        <c:axId val="4092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96000"/>
        <c:crosses val="autoZero"/>
        <c:crossBetween val="midCat"/>
      </c:valAx>
      <c:valAx>
        <c:axId val="4092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9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Ejercicio5!$D$18</c:f>
              <c:strCache>
                <c:ptCount val="1"/>
                <c:pt idx="0">
                  <c:v>Proyecto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Ejercicio5!$C$19:$C$23</c:f>
              <c:numCache>
                <c:formatCode>0.00%</c:formatCode>
                <c:ptCount val="5"/>
                <c:pt idx="0" formatCode="0%">
                  <c:v>0.25</c:v>
                </c:pt>
                <c:pt idx="1">
                  <c:v>0.42810599313072295</c:v>
                </c:pt>
                <c:pt idx="2">
                  <c:v>0.61710343335559914</c:v>
                </c:pt>
                <c:pt idx="3">
                  <c:v>0.67420021200629776</c:v>
                </c:pt>
                <c:pt idx="4">
                  <c:v>0.78271311083931039</c:v>
                </c:pt>
              </c:numCache>
            </c:numRef>
          </c:xVal>
          <c:yVal>
            <c:numRef>
              <c:f>Ejercicio5!$D$19:$D$23</c:f>
              <c:numCache>
                <c:formatCode>_("€"* #,##0.00_);_("€"* \(#,##0.00\);_("€"* "-"??_);_(@_)</c:formatCode>
                <c:ptCount val="5"/>
                <c:pt idx="0">
                  <c:v>898430.246912</c:v>
                </c:pt>
                <c:pt idx="1">
                  <c:v>400000.00000003318</c:v>
                </c:pt>
                <c:pt idx="2">
                  <c:v>133333.33333333372</c:v>
                </c:pt>
                <c:pt idx="3">
                  <c:v>80000.000000004948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Ejercicio5!$E$18</c:f>
              <c:strCache>
                <c:ptCount val="1"/>
                <c:pt idx="0">
                  <c:v>Proyecto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Ejercicio5!$C$19:$C$23</c:f>
              <c:numCache>
                <c:formatCode>0.00%</c:formatCode>
                <c:ptCount val="5"/>
                <c:pt idx="0" formatCode="0%">
                  <c:v>0.25</c:v>
                </c:pt>
                <c:pt idx="1">
                  <c:v>0.42810599313072295</c:v>
                </c:pt>
                <c:pt idx="2">
                  <c:v>0.61710343335559914</c:v>
                </c:pt>
                <c:pt idx="3">
                  <c:v>0.67420021200629776</c:v>
                </c:pt>
                <c:pt idx="4">
                  <c:v>0.78271311083931039</c:v>
                </c:pt>
              </c:numCache>
            </c:numRef>
          </c:xVal>
          <c:yVal>
            <c:numRef>
              <c:f>Ejercicio5!$E$19:$E$23</c:f>
              <c:numCache>
                <c:formatCode>#,##0.00\ "€"</c:formatCode>
                <c:ptCount val="5"/>
                <c:pt idx="0">
                  <c:v>1023037.8086399999</c:v>
                </c:pt>
                <c:pt idx="1">
                  <c:v>400000.00000004144</c:v>
                </c:pt>
                <c:pt idx="2" formatCode="_(&quot;€&quot;* #,##0.00_);_(&quot;€&quot;* \(#,##0.00\);_(&quot;€&quot;* &quot;-&quot;??_);_(@_)">
                  <c:v>66666.666666667326</c:v>
                </c:pt>
                <c:pt idx="3" formatCode="_(&quot;€&quot;* #,##0.00_);_(&quot;€&quot;* \(#,##0.00\);_(&quot;€&quot;* &quot;-&quot;??_);_(@_)">
                  <c:v>0</c:v>
                </c:pt>
                <c:pt idx="4" formatCode="_(&quot;€&quot;* #,##0.00_);_(&quot;€&quot;* \(#,##0.00\);_(&quot;€&quot;* &quot;-&quot;??_);_(@_)">
                  <c:v>-99999.999999999825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Ejercicio5!$F$18</c:f>
              <c:strCache>
                <c:ptCount val="1"/>
                <c:pt idx="0">
                  <c:v>Proyecto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Ejercicio5!$C$19:$C$23</c:f>
              <c:numCache>
                <c:formatCode>0.00%</c:formatCode>
                <c:ptCount val="5"/>
                <c:pt idx="0" formatCode="0%">
                  <c:v>0.25</c:v>
                </c:pt>
                <c:pt idx="1">
                  <c:v>0.42810599313072295</c:v>
                </c:pt>
                <c:pt idx="2">
                  <c:v>0.61710343335559914</c:v>
                </c:pt>
                <c:pt idx="3">
                  <c:v>0.67420021200629776</c:v>
                </c:pt>
                <c:pt idx="4">
                  <c:v>0.78271311083931039</c:v>
                </c:pt>
              </c:numCache>
            </c:numRef>
          </c:xVal>
          <c:yVal>
            <c:numRef>
              <c:f>Ejercicio5!$F$19:$F$23</c:f>
              <c:numCache>
                <c:formatCode>_("€"* #,##0.00_);_("€"* \(#,##0.00\);_("€"* "-"??_);_(@_)</c:formatCode>
                <c:ptCount val="5"/>
                <c:pt idx="0">
                  <c:v>1147645.3703680001</c:v>
                </c:pt>
                <c:pt idx="1">
                  <c:v>400000.00000004983</c:v>
                </c:pt>
                <c:pt idx="2">
                  <c:v>0</c:v>
                </c:pt>
                <c:pt idx="3">
                  <c:v>-79999.999999992549</c:v>
                </c:pt>
                <c:pt idx="4">
                  <c:v>-199999.99999999988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98744"/>
        <c:axId val="409297960"/>
      </c:scatterChart>
      <c:valAx>
        <c:axId val="40929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97960"/>
        <c:crosses val="autoZero"/>
        <c:crossBetween val="midCat"/>
      </c:valAx>
      <c:valAx>
        <c:axId val="40929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29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Ejercicio3!A1"/><Relationship Id="rId7" Type="http://schemas.openxmlformats.org/officeDocument/2006/relationships/image" Target="../media/image2.png"/><Relationship Id="rId2" Type="http://schemas.openxmlformats.org/officeDocument/2006/relationships/hyperlink" Target="#Ejercicio2!A1"/><Relationship Id="rId1" Type="http://schemas.openxmlformats.org/officeDocument/2006/relationships/hyperlink" Target="#Ejercicio1!A1"/><Relationship Id="rId6" Type="http://schemas.openxmlformats.org/officeDocument/2006/relationships/image" Target="../media/image1.png"/><Relationship Id="rId5" Type="http://schemas.openxmlformats.org/officeDocument/2006/relationships/hyperlink" Target="#Ejercicio5!A1"/><Relationship Id="rId4" Type="http://schemas.openxmlformats.org/officeDocument/2006/relationships/hyperlink" Target="#Ejercicio4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8</xdr:row>
      <xdr:rowOff>133350</xdr:rowOff>
    </xdr:from>
    <xdr:to>
      <xdr:col>20</xdr:col>
      <xdr:colOff>295274</xdr:colOff>
      <xdr:row>11</xdr:row>
      <xdr:rowOff>581025</xdr:rowOff>
    </xdr:to>
    <xdr:grpSp>
      <xdr:nvGrpSpPr>
        <xdr:cNvPr id="2" name="Bienvenido"/>
        <xdr:cNvGrpSpPr/>
      </xdr:nvGrpSpPr>
      <xdr:grpSpPr>
        <a:xfrm>
          <a:off x="200024" y="1885950"/>
          <a:ext cx="12201525" cy="1019175"/>
          <a:chOff x="790577" y="1495425"/>
          <a:chExt cx="5981698" cy="2609850"/>
        </a:xfrm>
      </xdr:grpSpPr>
      <xdr:sp macro="" textlink="">
        <xdr:nvSpPr>
          <xdr:cNvPr id="3" name="Cuadro de bienvenida"/>
          <xdr:cNvSpPr/>
        </xdr:nvSpPr>
        <xdr:spPr>
          <a:xfrm>
            <a:off x="790577" y="1495425"/>
            <a:ext cx="5981698" cy="2609850"/>
          </a:xfrm>
          <a:custGeom>
            <a:avLst/>
            <a:gdLst>
              <a:gd name="connsiteX0" fmla="*/ 0 w 3295650"/>
              <a:gd name="connsiteY0" fmla="*/ 0 h 2419350"/>
              <a:gd name="connsiteX1" fmla="*/ 549275 w 3295650"/>
              <a:gd name="connsiteY1" fmla="*/ 0 h 2419350"/>
              <a:gd name="connsiteX2" fmla="*/ 549275 w 3295650"/>
              <a:gd name="connsiteY2" fmla="*/ 0 h 2419350"/>
              <a:gd name="connsiteX3" fmla="*/ 1373188 w 3295650"/>
              <a:gd name="connsiteY3" fmla="*/ 0 h 2419350"/>
              <a:gd name="connsiteX4" fmla="*/ 3295650 w 3295650"/>
              <a:gd name="connsiteY4" fmla="*/ 0 h 2419350"/>
              <a:gd name="connsiteX5" fmla="*/ 3295650 w 3295650"/>
              <a:gd name="connsiteY5" fmla="*/ 403225 h 2419350"/>
              <a:gd name="connsiteX6" fmla="*/ 3295650 w 3295650"/>
              <a:gd name="connsiteY6" fmla="*/ 403225 h 2419350"/>
              <a:gd name="connsiteX7" fmla="*/ 3295650 w 3295650"/>
              <a:gd name="connsiteY7" fmla="*/ 1008063 h 2419350"/>
              <a:gd name="connsiteX8" fmla="*/ 3295650 w 3295650"/>
              <a:gd name="connsiteY8" fmla="*/ 2419350 h 2419350"/>
              <a:gd name="connsiteX9" fmla="*/ 1373188 w 3295650"/>
              <a:gd name="connsiteY9" fmla="*/ 2419350 h 2419350"/>
              <a:gd name="connsiteX10" fmla="*/ 549275 w 3295650"/>
              <a:gd name="connsiteY10" fmla="*/ 2419350 h 2419350"/>
              <a:gd name="connsiteX11" fmla="*/ 549275 w 3295650"/>
              <a:gd name="connsiteY11" fmla="*/ 2419350 h 2419350"/>
              <a:gd name="connsiteX12" fmla="*/ 0 w 3295650"/>
              <a:gd name="connsiteY12" fmla="*/ 2419350 h 2419350"/>
              <a:gd name="connsiteX13" fmla="*/ 0 w 3295650"/>
              <a:gd name="connsiteY13" fmla="*/ 1008063 h 2419350"/>
              <a:gd name="connsiteX14" fmla="*/ -270342 w 3295650"/>
              <a:gd name="connsiteY14" fmla="*/ 658837 h 2419350"/>
              <a:gd name="connsiteX15" fmla="*/ 0 w 3295650"/>
              <a:gd name="connsiteY15" fmla="*/ 403225 h 2419350"/>
              <a:gd name="connsiteX16" fmla="*/ 0 w 3295650"/>
              <a:gd name="connsiteY16" fmla="*/ 0 h 2419350"/>
              <a:gd name="connsiteX0" fmla="*/ 0 w 3295650"/>
              <a:gd name="connsiteY0" fmla="*/ 0 h 2419350"/>
              <a:gd name="connsiteX1" fmla="*/ 549275 w 3295650"/>
              <a:gd name="connsiteY1" fmla="*/ 0 h 2419350"/>
              <a:gd name="connsiteX2" fmla="*/ 549275 w 3295650"/>
              <a:gd name="connsiteY2" fmla="*/ 0 h 2419350"/>
              <a:gd name="connsiteX3" fmla="*/ 1373188 w 3295650"/>
              <a:gd name="connsiteY3" fmla="*/ 0 h 2419350"/>
              <a:gd name="connsiteX4" fmla="*/ 3295650 w 3295650"/>
              <a:gd name="connsiteY4" fmla="*/ 0 h 2419350"/>
              <a:gd name="connsiteX5" fmla="*/ 3295650 w 3295650"/>
              <a:gd name="connsiteY5" fmla="*/ 403225 h 2419350"/>
              <a:gd name="connsiteX6" fmla="*/ 3295650 w 3295650"/>
              <a:gd name="connsiteY6" fmla="*/ 403225 h 2419350"/>
              <a:gd name="connsiteX7" fmla="*/ 3295650 w 3295650"/>
              <a:gd name="connsiteY7" fmla="*/ 1008063 h 2419350"/>
              <a:gd name="connsiteX8" fmla="*/ 3295650 w 3295650"/>
              <a:gd name="connsiteY8" fmla="*/ 2419350 h 2419350"/>
              <a:gd name="connsiteX9" fmla="*/ 1373188 w 3295650"/>
              <a:gd name="connsiteY9" fmla="*/ 2419350 h 2419350"/>
              <a:gd name="connsiteX10" fmla="*/ 549275 w 3295650"/>
              <a:gd name="connsiteY10" fmla="*/ 2419350 h 2419350"/>
              <a:gd name="connsiteX11" fmla="*/ 549275 w 3295650"/>
              <a:gd name="connsiteY11" fmla="*/ 2419350 h 2419350"/>
              <a:gd name="connsiteX12" fmla="*/ 0 w 3295650"/>
              <a:gd name="connsiteY12" fmla="*/ 2419350 h 2419350"/>
              <a:gd name="connsiteX13" fmla="*/ 0 w 3295650"/>
              <a:gd name="connsiteY13" fmla="*/ 1008063 h 2419350"/>
              <a:gd name="connsiteX14" fmla="*/ 5883 w 3295650"/>
              <a:gd name="connsiteY14" fmla="*/ 696937 h 2419350"/>
              <a:gd name="connsiteX15" fmla="*/ 0 w 3295650"/>
              <a:gd name="connsiteY15" fmla="*/ 403225 h 2419350"/>
              <a:gd name="connsiteX16" fmla="*/ 0 w 3295650"/>
              <a:gd name="connsiteY16" fmla="*/ 0 h 24193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</a:cxnLst>
            <a:rect l="l" t="t" r="r" b="b"/>
            <a:pathLst>
              <a:path w="3295650" h="2419350">
                <a:moveTo>
                  <a:pt x="0" y="0"/>
                </a:moveTo>
                <a:lnTo>
                  <a:pt x="549275" y="0"/>
                </a:lnTo>
                <a:lnTo>
                  <a:pt x="549275" y="0"/>
                </a:lnTo>
                <a:lnTo>
                  <a:pt x="1373188" y="0"/>
                </a:lnTo>
                <a:lnTo>
                  <a:pt x="3295650" y="0"/>
                </a:lnTo>
                <a:lnTo>
                  <a:pt x="3295650" y="403225"/>
                </a:lnTo>
                <a:lnTo>
                  <a:pt x="3295650" y="403225"/>
                </a:lnTo>
                <a:lnTo>
                  <a:pt x="3295650" y="1008063"/>
                </a:lnTo>
                <a:lnTo>
                  <a:pt x="3295650" y="2419350"/>
                </a:lnTo>
                <a:lnTo>
                  <a:pt x="1373188" y="2419350"/>
                </a:lnTo>
                <a:lnTo>
                  <a:pt x="549275" y="2419350"/>
                </a:lnTo>
                <a:lnTo>
                  <a:pt x="549275" y="2419350"/>
                </a:lnTo>
                <a:lnTo>
                  <a:pt x="0" y="2419350"/>
                </a:lnTo>
                <a:lnTo>
                  <a:pt x="0" y="1008063"/>
                </a:lnTo>
                <a:lnTo>
                  <a:pt x="5883" y="696937"/>
                </a:lnTo>
                <a:lnTo>
                  <a:pt x="0" y="403225"/>
                </a:lnTo>
                <a:lnTo>
                  <a:pt x="0" y="0"/>
                </a:lnTo>
                <a:close/>
              </a:path>
            </a:pathLst>
          </a:custGeom>
          <a:solidFill>
            <a:srgbClr val="30966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endParaRPr lang="en-US" sz="3600"/>
          </a:p>
        </xdr:txBody>
      </xdr:sp>
      <xdr:sp macro="" textlink="">
        <xdr:nvSpPr>
          <xdr:cNvPr id="4" name="Botón Siguiente">
            <a:hlinkClick xmlns:r="http://schemas.openxmlformats.org/officeDocument/2006/relationships" r:id="rId1" tooltip="Haga clic sobre mí para empezar."/>
          </xdr:cNvPr>
          <xdr:cNvSpPr/>
        </xdr:nvSpPr>
        <xdr:spPr>
          <a:xfrm>
            <a:off x="6454746" y="3018535"/>
            <a:ext cx="275941" cy="794047"/>
          </a:xfrm>
          <a:prstGeom prst="flowChartAlternateProcess">
            <a:avLst/>
          </a:prstGeom>
          <a:solidFill>
            <a:srgbClr val="0B744D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l"/>
            <a:r>
              <a:rPr lang="en-US" sz="1200">
                <a:solidFill>
                  <a:schemeClr val="bg1"/>
                </a:solidFill>
                <a:latin typeface="Segoe UI"/>
                <a:ea typeface="Segoe UI"/>
                <a:cs typeface="Segoe UI"/>
              </a:rPr>
              <a:t> Ir 1</a:t>
            </a:r>
            <a:endParaRPr lang="en-US" sz="1200"/>
          </a:p>
        </xdr:txBody>
      </xdr:sp>
      <xdr:sp macro="" textlink="">
        <xdr:nvSpPr>
          <xdr:cNvPr id="5" name="Mensaje de bienvenida"/>
          <xdr:cNvSpPr txBox="1"/>
        </xdr:nvSpPr>
        <xdr:spPr>
          <a:xfrm>
            <a:off x="892928" y="1571625"/>
            <a:ext cx="5557149" cy="24116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La empresa Horrigan industries debe elegir entre un camión impulsado por gas y otro por electricidad para desplazar materiales hacia su fábrica. Debido a que ambos vehículos desempeñan la misma función, la empresa solo elegirá uno de ellos (es decir, son inversiones mutuamente excluyentes). El camión eléctrico tiene un mayor costo; pero su operación será menos costosa; tendrá un precio de $ 20000, mientras que el impulsado por gas, de $ 17500. La tasa requerida de rendimiento que se aplicará a ambas inversiones es de 12%. Se estima que la vida de ambos tipos de camiones sea de 6 años, tiempo durante el cual los flujos netos de efectivo del camión eléctrico serán de $ 6290 por año, mientras que los del otro serán de $ 5000 anuales.</a:t>
            </a:r>
            <a:endParaRPr lang="en-US" sz="800"/>
          </a:p>
        </xdr:txBody>
      </xdr:sp>
    </xdr:grpSp>
    <xdr:clientData/>
  </xdr:twoCellAnchor>
  <xdr:twoCellAnchor>
    <xdr:from>
      <xdr:col>0</xdr:col>
      <xdr:colOff>238125</xdr:colOff>
      <xdr:row>11</xdr:row>
      <xdr:rowOff>733425</xdr:rowOff>
    </xdr:from>
    <xdr:to>
      <xdr:col>20</xdr:col>
      <xdr:colOff>333375</xdr:colOff>
      <xdr:row>17</xdr:row>
      <xdr:rowOff>19050</xdr:rowOff>
    </xdr:to>
    <xdr:grpSp>
      <xdr:nvGrpSpPr>
        <xdr:cNvPr id="6" name="Bienvenido"/>
        <xdr:cNvGrpSpPr/>
      </xdr:nvGrpSpPr>
      <xdr:grpSpPr>
        <a:xfrm>
          <a:off x="238125" y="3057525"/>
          <a:ext cx="12201525" cy="1019175"/>
          <a:chOff x="790577" y="1495425"/>
          <a:chExt cx="5981698" cy="2609850"/>
        </a:xfrm>
      </xdr:grpSpPr>
      <xdr:sp macro="" textlink="">
        <xdr:nvSpPr>
          <xdr:cNvPr id="7" name="Cuadro de bienvenida"/>
          <xdr:cNvSpPr/>
        </xdr:nvSpPr>
        <xdr:spPr>
          <a:xfrm>
            <a:off x="790577" y="1495425"/>
            <a:ext cx="5981698" cy="2609850"/>
          </a:xfrm>
          <a:custGeom>
            <a:avLst/>
            <a:gdLst>
              <a:gd name="connsiteX0" fmla="*/ 0 w 3295650"/>
              <a:gd name="connsiteY0" fmla="*/ 0 h 2419350"/>
              <a:gd name="connsiteX1" fmla="*/ 549275 w 3295650"/>
              <a:gd name="connsiteY1" fmla="*/ 0 h 2419350"/>
              <a:gd name="connsiteX2" fmla="*/ 549275 w 3295650"/>
              <a:gd name="connsiteY2" fmla="*/ 0 h 2419350"/>
              <a:gd name="connsiteX3" fmla="*/ 1373188 w 3295650"/>
              <a:gd name="connsiteY3" fmla="*/ 0 h 2419350"/>
              <a:gd name="connsiteX4" fmla="*/ 3295650 w 3295650"/>
              <a:gd name="connsiteY4" fmla="*/ 0 h 2419350"/>
              <a:gd name="connsiteX5" fmla="*/ 3295650 w 3295650"/>
              <a:gd name="connsiteY5" fmla="*/ 403225 h 2419350"/>
              <a:gd name="connsiteX6" fmla="*/ 3295650 w 3295650"/>
              <a:gd name="connsiteY6" fmla="*/ 403225 h 2419350"/>
              <a:gd name="connsiteX7" fmla="*/ 3295650 w 3295650"/>
              <a:gd name="connsiteY7" fmla="*/ 1008063 h 2419350"/>
              <a:gd name="connsiteX8" fmla="*/ 3295650 w 3295650"/>
              <a:gd name="connsiteY8" fmla="*/ 2419350 h 2419350"/>
              <a:gd name="connsiteX9" fmla="*/ 1373188 w 3295650"/>
              <a:gd name="connsiteY9" fmla="*/ 2419350 h 2419350"/>
              <a:gd name="connsiteX10" fmla="*/ 549275 w 3295650"/>
              <a:gd name="connsiteY10" fmla="*/ 2419350 h 2419350"/>
              <a:gd name="connsiteX11" fmla="*/ 549275 w 3295650"/>
              <a:gd name="connsiteY11" fmla="*/ 2419350 h 2419350"/>
              <a:gd name="connsiteX12" fmla="*/ 0 w 3295650"/>
              <a:gd name="connsiteY12" fmla="*/ 2419350 h 2419350"/>
              <a:gd name="connsiteX13" fmla="*/ 0 w 3295650"/>
              <a:gd name="connsiteY13" fmla="*/ 1008063 h 2419350"/>
              <a:gd name="connsiteX14" fmla="*/ -270342 w 3295650"/>
              <a:gd name="connsiteY14" fmla="*/ 658837 h 2419350"/>
              <a:gd name="connsiteX15" fmla="*/ 0 w 3295650"/>
              <a:gd name="connsiteY15" fmla="*/ 403225 h 2419350"/>
              <a:gd name="connsiteX16" fmla="*/ 0 w 3295650"/>
              <a:gd name="connsiteY16" fmla="*/ 0 h 2419350"/>
              <a:gd name="connsiteX0" fmla="*/ 0 w 3295650"/>
              <a:gd name="connsiteY0" fmla="*/ 0 h 2419350"/>
              <a:gd name="connsiteX1" fmla="*/ 549275 w 3295650"/>
              <a:gd name="connsiteY1" fmla="*/ 0 h 2419350"/>
              <a:gd name="connsiteX2" fmla="*/ 549275 w 3295650"/>
              <a:gd name="connsiteY2" fmla="*/ 0 h 2419350"/>
              <a:gd name="connsiteX3" fmla="*/ 1373188 w 3295650"/>
              <a:gd name="connsiteY3" fmla="*/ 0 h 2419350"/>
              <a:gd name="connsiteX4" fmla="*/ 3295650 w 3295650"/>
              <a:gd name="connsiteY4" fmla="*/ 0 h 2419350"/>
              <a:gd name="connsiteX5" fmla="*/ 3295650 w 3295650"/>
              <a:gd name="connsiteY5" fmla="*/ 403225 h 2419350"/>
              <a:gd name="connsiteX6" fmla="*/ 3295650 w 3295650"/>
              <a:gd name="connsiteY6" fmla="*/ 403225 h 2419350"/>
              <a:gd name="connsiteX7" fmla="*/ 3295650 w 3295650"/>
              <a:gd name="connsiteY7" fmla="*/ 1008063 h 2419350"/>
              <a:gd name="connsiteX8" fmla="*/ 3295650 w 3295650"/>
              <a:gd name="connsiteY8" fmla="*/ 2419350 h 2419350"/>
              <a:gd name="connsiteX9" fmla="*/ 1373188 w 3295650"/>
              <a:gd name="connsiteY9" fmla="*/ 2419350 h 2419350"/>
              <a:gd name="connsiteX10" fmla="*/ 549275 w 3295650"/>
              <a:gd name="connsiteY10" fmla="*/ 2419350 h 2419350"/>
              <a:gd name="connsiteX11" fmla="*/ 549275 w 3295650"/>
              <a:gd name="connsiteY11" fmla="*/ 2419350 h 2419350"/>
              <a:gd name="connsiteX12" fmla="*/ 0 w 3295650"/>
              <a:gd name="connsiteY12" fmla="*/ 2419350 h 2419350"/>
              <a:gd name="connsiteX13" fmla="*/ 0 w 3295650"/>
              <a:gd name="connsiteY13" fmla="*/ 1008063 h 2419350"/>
              <a:gd name="connsiteX14" fmla="*/ 5883 w 3295650"/>
              <a:gd name="connsiteY14" fmla="*/ 696937 h 2419350"/>
              <a:gd name="connsiteX15" fmla="*/ 0 w 3295650"/>
              <a:gd name="connsiteY15" fmla="*/ 403225 h 2419350"/>
              <a:gd name="connsiteX16" fmla="*/ 0 w 3295650"/>
              <a:gd name="connsiteY16" fmla="*/ 0 h 24193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</a:cxnLst>
            <a:rect l="l" t="t" r="r" b="b"/>
            <a:pathLst>
              <a:path w="3295650" h="2419350">
                <a:moveTo>
                  <a:pt x="0" y="0"/>
                </a:moveTo>
                <a:lnTo>
                  <a:pt x="549275" y="0"/>
                </a:lnTo>
                <a:lnTo>
                  <a:pt x="549275" y="0"/>
                </a:lnTo>
                <a:lnTo>
                  <a:pt x="1373188" y="0"/>
                </a:lnTo>
                <a:lnTo>
                  <a:pt x="3295650" y="0"/>
                </a:lnTo>
                <a:lnTo>
                  <a:pt x="3295650" y="403225"/>
                </a:lnTo>
                <a:lnTo>
                  <a:pt x="3295650" y="403225"/>
                </a:lnTo>
                <a:lnTo>
                  <a:pt x="3295650" y="1008063"/>
                </a:lnTo>
                <a:lnTo>
                  <a:pt x="3295650" y="2419350"/>
                </a:lnTo>
                <a:lnTo>
                  <a:pt x="1373188" y="2419350"/>
                </a:lnTo>
                <a:lnTo>
                  <a:pt x="549275" y="2419350"/>
                </a:lnTo>
                <a:lnTo>
                  <a:pt x="549275" y="2419350"/>
                </a:lnTo>
                <a:lnTo>
                  <a:pt x="0" y="2419350"/>
                </a:lnTo>
                <a:lnTo>
                  <a:pt x="0" y="1008063"/>
                </a:lnTo>
                <a:lnTo>
                  <a:pt x="5883" y="696937"/>
                </a:lnTo>
                <a:lnTo>
                  <a:pt x="0" y="403225"/>
                </a:lnTo>
                <a:lnTo>
                  <a:pt x="0" y="0"/>
                </a:lnTo>
                <a:close/>
              </a:path>
            </a:pathLst>
          </a:custGeom>
          <a:solidFill>
            <a:srgbClr val="30966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endParaRPr lang="en-US" sz="3600"/>
          </a:p>
        </xdr:txBody>
      </xdr:sp>
      <xdr:sp macro="" textlink="">
        <xdr:nvSpPr>
          <xdr:cNvPr id="8" name="Botón Siguiente">
            <a:hlinkClick xmlns:r="http://schemas.openxmlformats.org/officeDocument/2006/relationships" r:id="rId2" tooltip="Haga clic sobre mí para empezar."/>
          </xdr:cNvPr>
          <xdr:cNvSpPr/>
        </xdr:nvSpPr>
        <xdr:spPr>
          <a:xfrm>
            <a:off x="6440737" y="3018535"/>
            <a:ext cx="294182" cy="794047"/>
          </a:xfrm>
          <a:prstGeom prst="flowChartAlternateProcess">
            <a:avLst/>
          </a:prstGeom>
          <a:solidFill>
            <a:srgbClr val="0B744D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l"/>
            <a:r>
              <a:rPr lang="en-US" sz="1600">
                <a:solidFill>
                  <a:schemeClr val="bg1"/>
                </a:solidFill>
                <a:latin typeface="Segoe UI"/>
                <a:ea typeface="Segoe UI"/>
                <a:cs typeface="Segoe UI"/>
              </a:rPr>
              <a:t>  </a:t>
            </a:r>
            <a:r>
              <a:rPr lang="en-US" sz="1200">
                <a:solidFill>
                  <a:schemeClr val="bg1"/>
                </a:solidFill>
                <a:latin typeface="Segoe UI"/>
                <a:ea typeface="Segoe UI"/>
                <a:cs typeface="Segoe UI"/>
              </a:rPr>
              <a:t>Ir</a:t>
            </a:r>
            <a:r>
              <a:rPr lang="en-US" sz="1200" baseline="0">
                <a:solidFill>
                  <a:schemeClr val="bg1"/>
                </a:solidFill>
                <a:latin typeface="Segoe UI"/>
                <a:ea typeface="Segoe UI"/>
                <a:cs typeface="Segoe UI"/>
              </a:rPr>
              <a:t> 2</a:t>
            </a:r>
            <a:endParaRPr lang="en-US" sz="1600"/>
          </a:p>
        </xdr:txBody>
      </xdr:sp>
      <xdr:sp macro="" textlink="">
        <xdr:nvSpPr>
          <xdr:cNvPr id="9" name="Mensaje de bienvenida"/>
          <xdr:cNvSpPr txBox="1"/>
        </xdr:nvSpPr>
        <xdr:spPr>
          <a:xfrm>
            <a:off x="892928" y="1571625"/>
            <a:ext cx="5468427" cy="1728743"/>
          </a:xfrm>
          <a:prstGeom prst="flowChartAlternateProcess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lvl="0"/>
            <a:r>
              <a:rPr lang="es-CO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El proyecto C tiene un costo de $ 15000 y se espera que produzca beneficios (flujos de efectivo) de $ 4500 anuales durante 5 años. El proyecto L tiene un costo de $ 37500 y se espera que produzca flujos de efectivo de $ 11100 anuales durante 5 años. </a:t>
            </a:r>
            <a:endParaRPr lang="es-E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700"/>
          </a:p>
        </xdr:txBody>
      </xdr:sp>
    </xdr:grpSp>
    <xdr:clientData/>
  </xdr:twoCellAnchor>
  <xdr:twoCellAnchor>
    <xdr:from>
      <xdr:col>0</xdr:col>
      <xdr:colOff>219075</xdr:colOff>
      <xdr:row>17</xdr:row>
      <xdr:rowOff>180975</xdr:rowOff>
    </xdr:from>
    <xdr:to>
      <xdr:col>20</xdr:col>
      <xdr:colOff>314325</xdr:colOff>
      <xdr:row>23</xdr:row>
      <xdr:rowOff>57150</xdr:rowOff>
    </xdr:to>
    <xdr:grpSp>
      <xdr:nvGrpSpPr>
        <xdr:cNvPr id="10" name="Bienvenido"/>
        <xdr:cNvGrpSpPr/>
      </xdr:nvGrpSpPr>
      <xdr:grpSpPr>
        <a:xfrm>
          <a:off x="219075" y="4238625"/>
          <a:ext cx="12201525" cy="1019175"/>
          <a:chOff x="790577" y="1495425"/>
          <a:chExt cx="5981698" cy="2609850"/>
        </a:xfrm>
      </xdr:grpSpPr>
      <xdr:sp macro="" textlink="">
        <xdr:nvSpPr>
          <xdr:cNvPr id="11" name="Cuadro de bienvenida"/>
          <xdr:cNvSpPr/>
        </xdr:nvSpPr>
        <xdr:spPr>
          <a:xfrm>
            <a:off x="790577" y="1495425"/>
            <a:ext cx="5981698" cy="2609850"/>
          </a:xfrm>
          <a:custGeom>
            <a:avLst/>
            <a:gdLst>
              <a:gd name="connsiteX0" fmla="*/ 0 w 3295650"/>
              <a:gd name="connsiteY0" fmla="*/ 0 h 2419350"/>
              <a:gd name="connsiteX1" fmla="*/ 549275 w 3295650"/>
              <a:gd name="connsiteY1" fmla="*/ 0 h 2419350"/>
              <a:gd name="connsiteX2" fmla="*/ 549275 w 3295650"/>
              <a:gd name="connsiteY2" fmla="*/ 0 h 2419350"/>
              <a:gd name="connsiteX3" fmla="*/ 1373188 w 3295650"/>
              <a:gd name="connsiteY3" fmla="*/ 0 h 2419350"/>
              <a:gd name="connsiteX4" fmla="*/ 3295650 w 3295650"/>
              <a:gd name="connsiteY4" fmla="*/ 0 h 2419350"/>
              <a:gd name="connsiteX5" fmla="*/ 3295650 w 3295650"/>
              <a:gd name="connsiteY5" fmla="*/ 403225 h 2419350"/>
              <a:gd name="connsiteX6" fmla="*/ 3295650 w 3295650"/>
              <a:gd name="connsiteY6" fmla="*/ 403225 h 2419350"/>
              <a:gd name="connsiteX7" fmla="*/ 3295650 w 3295650"/>
              <a:gd name="connsiteY7" fmla="*/ 1008063 h 2419350"/>
              <a:gd name="connsiteX8" fmla="*/ 3295650 w 3295650"/>
              <a:gd name="connsiteY8" fmla="*/ 2419350 h 2419350"/>
              <a:gd name="connsiteX9" fmla="*/ 1373188 w 3295650"/>
              <a:gd name="connsiteY9" fmla="*/ 2419350 h 2419350"/>
              <a:gd name="connsiteX10" fmla="*/ 549275 w 3295650"/>
              <a:gd name="connsiteY10" fmla="*/ 2419350 h 2419350"/>
              <a:gd name="connsiteX11" fmla="*/ 549275 w 3295650"/>
              <a:gd name="connsiteY11" fmla="*/ 2419350 h 2419350"/>
              <a:gd name="connsiteX12" fmla="*/ 0 w 3295650"/>
              <a:gd name="connsiteY12" fmla="*/ 2419350 h 2419350"/>
              <a:gd name="connsiteX13" fmla="*/ 0 w 3295650"/>
              <a:gd name="connsiteY13" fmla="*/ 1008063 h 2419350"/>
              <a:gd name="connsiteX14" fmla="*/ -270342 w 3295650"/>
              <a:gd name="connsiteY14" fmla="*/ 658837 h 2419350"/>
              <a:gd name="connsiteX15" fmla="*/ 0 w 3295650"/>
              <a:gd name="connsiteY15" fmla="*/ 403225 h 2419350"/>
              <a:gd name="connsiteX16" fmla="*/ 0 w 3295650"/>
              <a:gd name="connsiteY16" fmla="*/ 0 h 2419350"/>
              <a:gd name="connsiteX0" fmla="*/ 0 w 3295650"/>
              <a:gd name="connsiteY0" fmla="*/ 0 h 2419350"/>
              <a:gd name="connsiteX1" fmla="*/ 549275 w 3295650"/>
              <a:gd name="connsiteY1" fmla="*/ 0 h 2419350"/>
              <a:gd name="connsiteX2" fmla="*/ 549275 w 3295650"/>
              <a:gd name="connsiteY2" fmla="*/ 0 h 2419350"/>
              <a:gd name="connsiteX3" fmla="*/ 1373188 w 3295650"/>
              <a:gd name="connsiteY3" fmla="*/ 0 h 2419350"/>
              <a:gd name="connsiteX4" fmla="*/ 3295650 w 3295650"/>
              <a:gd name="connsiteY4" fmla="*/ 0 h 2419350"/>
              <a:gd name="connsiteX5" fmla="*/ 3295650 w 3295650"/>
              <a:gd name="connsiteY5" fmla="*/ 403225 h 2419350"/>
              <a:gd name="connsiteX6" fmla="*/ 3295650 w 3295650"/>
              <a:gd name="connsiteY6" fmla="*/ 403225 h 2419350"/>
              <a:gd name="connsiteX7" fmla="*/ 3295650 w 3295650"/>
              <a:gd name="connsiteY7" fmla="*/ 1008063 h 2419350"/>
              <a:gd name="connsiteX8" fmla="*/ 3295650 w 3295650"/>
              <a:gd name="connsiteY8" fmla="*/ 2419350 h 2419350"/>
              <a:gd name="connsiteX9" fmla="*/ 1373188 w 3295650"/>
              <a:gd name="connsiteY9" fmla="*/ 2419350 h 2419350"/>
              <a:gd name="connsiteX10" fmla="*/ 549275 w 3295650"/>
              <a:gd name="connsiteY10" fmla="*/ 2419350 h 2419350"/>
              <a:gd name="connsiteX11" fmla="*/ 549275 w 3295650"/>
              <a:gd name="connsiteY11" fmla="*/ 2419350 h 2419350"/>
              <a:gd name="connsiteX12" fmla="*/ 0 w 3295650"/>
              <a:gd name="connsiteY12" fmla="*/ 2419350 h 2419350"/>
              <a:gd name="connsiteX13" fmla="*/ 0 w 3295650"/>
              <a:gd name="connsiteY13" fmla="*/ 1008063 h 2419350"/>
              <a:gd name="connsiteX14" fmla="*/ 5883 w 3295650"/>
              <a:gd name="connsiteY14" fmla="*/ 696937 h 2419350"/>
              <a:gd name="connsiteX15" fmla="*/ 0 w 3295650"/>
              <a:gd name="connsiteY15" fmla="*/ 403225 h 2419350"/>
              <a:gd name="connsiteX16" fmla="*/ 0 w 3295650"/>
              <a:gd name="connsiteY16" fmla="*/ 0 h 24193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</a:cxnLst>
            <a:rect l="l" t="t" r="r" b="b"/>
            <a:pathLst>
              <a:path w="3295650" h="2419350">
                <a:moveTo>
                  <a:pt x="0" y="0"/>
                </a:moveTo>
                <a:lnTo>
                  <a:pt x="549275" y="0"/>
                </a:lnTo>
                <a:lnTo>
                  <a:pt x="549275" y="0"/>
                </a:lnTo>
                <a:lnTo>
                  <a:pt x="1373188" y="0"/>
                </a:lnTo>
                <a:lnTo>
                  <a:pt x="3295650" y="0"/>
                </a:lnTo>
                <a:lnTo>
                  <a:pt x="3295650" y="403225"/>
                </a:lnTo>
                <a:lnTo>
                  <a:pt x="3295650" y="403225"/>
                </a:lnTo>
                <a:lnTo>
                  <a:pt x="3295650" y="1008063"/>
                </a:lnTo>
                <a:lnTo>
                  <a:pt x="3295650" y="2419350"/>
                </a:lnTo>
                <a:lnTo>
                  <a:pt x="1373188" y="2419350"/>
                </a:lnTo>
                <a:lnTo>
                  <a:pt x="549275" y="2419350"/>
                </a:lnTo>
                <a:lnTo>
                  <a:pt x="549275" y="2419350"/>
                </a:lnTo>
                <a:lnTo>
                  <a:pt x="0" y="2419350"/>
                </a:lnTo>
                <a:lnTo>
                  <a:pt x="0" y="1008063"/>
                </a:lnTo>
                <a:lnTo>
                  <a:pt x="5883" y="696937"/>
                </a:lnTo>
                <a:lnTo>
                  <a:pt x="0" y="403225"/>
                </a:lnTo>
                <a:lnTo>
                  <a:pt x="0" y="0"/>
                </a:lnTo>
                <a:close/>
              </a:path>
            </a:pathLst>
          </a:custGeom>
          <a:solidFill>
            <a:srgbClr val="30966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endParaRPr lang="en-US" sz="3600"/>
          </a:p>
        </xdr:txBody>
      </xdr:sp>
      <xdr:sp macro="" textlink="">
        <xdr:nvSpPr>
          <xdr:cNvPr id="12" name="Botón Siguiente">
            <a:hlinkClick xmlns:r="http://schemas.openxmlformats.org/officeDocument/2006/relationships" r:id="rId3" tooltip="Haga clic sobre mí para empezar."/>
          </xdr:cNvPr>
          <xdr:cNvSpPr/>
        </xdr:nvSpPr>
        <xdr:spPr>
          <a:xfrm>
            <a:off x="6468754" y="3018535"/>
            <a:ext cx="261933" cy="794047"/>
          </a:xfrm>
          <a:prstGeom prst="flowChartAlternateProcess">
            <a:avLst/>
          </a:prstGeom>
          <a:solidFill>
            <a:srgbClr val="0B744D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en-US" sz="1600">
                <a:solidFill>
                  <a:schemeClr val="bg1"/>
                </a:solidFill>
                <a:latin typeface="Segoe UI"/>
                <a:ea typeface="Segoe UI"/>
                <a:cs typeface="Segoe UI"/>
              </a:rPr>
              <a:t> </a:t>
            </a:r>
            <a:r>
              <a:rPr lang="en-US" sz="1200">
                <a:solidFill>
                  <a:schemeClr val="bg1"/>
                </a:solidFill>
                <a:latin typeface="Segoe UI"/>
                <a:ea typeface="Segoe UI"/>
                <a:cs typeface="Segoe UI"/>
              </a:rPr>
              <a:t>Ir</a:t>
            </a:r>
            <a:r>
              <a:rPr lang="en-US" sz="1200" baseline="0">
                <a:solidFill>
                  <a:schemeClr val="bg1"/>
                </a:solidFill>
                <a:latin typeface="Segoe UI"/>
                <a:ea typeface="Segoe UI"/>
                <a:cs typeface="Segoe UI"/>
              </a:rPr>
              <a:t> 3</a:t>
            </a:r>
            <a:endParaRPr lang="en-US" sz="1600"/>
          </a:p>
        </xdr:txBody>
      </xdr:sp>
      <xdr:sp macro="" textlink="">
        <xdr:nvSpPr>
          <xdr:cNvPr id="13" name="Mensaje de bienvenida"/>
          <xdr:cNvSpPr txBox="1"/>
        </xdr:nvSpPr>
        <xdr:spPr>
          <a:xfrm>
            <a:off x="892927" y="1571625"/>
            <a:ext cx="5830829" cy="11677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La empresa Química del Oriente está considerando dos inversiones mutuamente excluyentes. Con la utilizacion de los flujos excluyentes.</a:t>
            </a:r>
            <a:endParaRPr lang="en-US" sz="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257175</xdr:colOff>
      <xdr:row>24</xdr:row>
      <xdr:rowOff>28575</xdr:rowOff>
    </xdr:from>
    <xdr:to>
      <xdr:col>20</xdr:col>
      <xdr:colOff>352425</xdr:colOff>
      <xdr:row>29</xdr:row>
      <xdr:rowOff>95250</xdr:rowOff>
    </xdr:to>
    <xdr:grpSp>
      <xdr:nvGrpSpPr>
        <xdr:cNvPr id="14" name="Bienvenido"/>
        <xdr:cNvGrpSpPr/>
      </xdr:nvGrpSpPr>
      <xdr:grpSpPr>
        <a:xfrm>
          <a:off x="257175" y="5419725"/>
          <a:ext cx="12201525" cy="1019175"/>
          <a:chOff x="790577" y="1495425"/>
          <a:chExt cx="5981698" cy="2609850"/>
        </a:xfrm>
      </xdr:grpSpPr>
      <xdr:sp macro="" textlink="">
        <xdr:nvSpPr>
          <xdr:cNvPr id="15" name="Cuadro de bienvenida"/>
          <xdr:cNvSpPr/>
        </xdr:nvSpPr>
        <xdr:spPr>
          <a:xfrm>
            <a:off x="790577" y="1495425"/>
            <a:ext cx="5981698" cy="2609850"/>
          </a:xfrm>
          <a:custGeom>
            <a:avLst/>
            <a:gdLst>
              <a:gd name="connsiteX0" fmla="*/ 0 w 3295650"/>
              <a:gd name="connsiteY0" fmla="*/ 0 h 2419350"/>
              <a:gd name="connsiteX1" fmla="*/ 549275 w 3295650"/>
              <a:gd name="connsiteY1" fmla="*/ 0 h 2419350"/>
              <a:gd name="connsiteX2" fmla="*/ 549275 w 3295650"/>
              <a:gd name="connsiteY2" fmla="*/ 0 h 2419350"/>
              <a:gd name="connsiteX3" fmla="*/ 1373188 w 3295650"/>
              <a:gd name="connsiteY3" fmla="*/ 0 h 2419350"/>
              <a:gd name="connsiteX4" fmla="*/ 3295650 w 3295650"/>
              <a:gd name="connsiteY4" fmla="*/ 0 h 2419350"/>
              <a:gd name="connsiteX5" fmla="*/ 3295650 w 3295650"/>
              <a:gd name="connsiteY5" fmla="*/ 403225 h 2419350"/>
              <a:gd name="connsiteX6" fmla="*/ 3295650 w 3295650"/>
              <a:gd name="connsiteY6" fmla="*/ 403225 h 2419350"/>
              <a:gd name="connsiteX7" fmla="*/ 3295650 w 3295650"/>
              <a:gd name="connsiteY7" fmla="*/ 1008063 h 2419350"/>
              <a:gd name="connsiteX8" fmla="*/ 3295650 w 3295650"/>
              <a:gd name="connsiteY8" fmla="*/ 2419350 h 2419350"/>
              <a:gd name="connsiteX9" fmla="*/ 1373188 w 3295650"/>
              <a:gd name="connsiteY9" fmla="*/ 2419350 h 2419350"/>
              <a:gd name="connsiteX10" fmla="*/ 549275 w 3295650"/>
              <a:gd name="connsiteY10" fmla="*/ 2419350 h 2419350"/>
              <a:gd name="connsiteX11" fmla="*/ 549275 w 3295650"/>
              <a:gd name="connsiteY11" fmla="*/ 2419350 h 2419350"/>
              <a:gd name="connsiteX12" fmla="*/ 0 w 3295650"/>
              <a:gd name="connsiteY12" fmla="*/ 2419350 h 2419350"/>
              <a:gd name="connsiteX13" fmla="*/ 0 w 3295650"/>
              <a:gd name="connsiteY13" fmla="*/ 1008063 h 2419350"/>
              <a:gd name="connsiteX14" fmla="*/ -270342 w 3295650"/>
              <a:gd name="connsiteY14" fmla="*/ 658837 h 2419350"/>
              <a:gd name="connsiteX15" fmla="*/ 0 w 3295650"/>
              <a:gd name="connsiteY15" fmla="*/ 403225 h 2419350"/>
              <a:gd name="connsiteX16" fmla="*/ 0 w 3295650"/>
              <a:gd name="connsiteY16" fmla="*/ 0 h 2419350"/>
              <a:gd name="connsiteX0" fmla="*/ 0 w 3295650"/>
              <a:gd name="connsiteY0" fmla="*/ 0 h 2419350"/>
              <a:gd name="connsiteX1" fmla="*/ 549275 w 3295650"/>
              <a:gd name="connsiteY1" fmla="*/ 0 h 2419350"/>
              <a:gd name="connsiteX2" fmla="*/ 549275 w 3295650"/>
              <a:gd name="connsiteY2" fmla="*/ 0 h 2419350"/>
              <a:gd name="connsiteX3" fmla="*/ 1373188 w 3295650"/>
              <a:gd name="connsiteY3" fmla="*/ 0 h 2419350"/>
              <a:gd name="connsiteX4" fmla="*/ 3295650 w 3295650"/>
              <a:gd name="connsiteY4" fmla="*/ 0 h 2419350"/>
              <a:gd name="connsiteX5" fmla="*/ 3295650 w 3295650"/>
              <a:gd name="connsiteY5" fmla="*/ 403225 h 2419350"/>
              <a:gd name="connsiteX6" fmla="*/ 3295650 w 3295650"/>
              <a:gd name="connsiteY6" fmla="*/ 403225 h 2419350"/>
              <a:gd name="connsiteX7" fmla="*/ 3295650 w 3295650"/>
              <a:gd name="connsiteY7" fmla="*/ 1008063 h 2419350"/>
              <a:gd name="connsiteX8" fmla="*/ 3295650 w 3295650"/>
              <a:gd name="connsiteY8" fmla="*/ 2419350 h 2419350"/>
              <a:gd name="connsiteX9" fmla="*/ 1373188 w 3295650"/>
              <a:gd name="connsiteY9" fmla="*/ 2419350 h 2419350"/>
              <a:gd name="connsiteX10" fmla="*/ 549275 w 3295650"/>
              <a:gd name="connsiteY10" fmla="*/ 2419350 h 2419350"/>
              <a:gd name="connsiteX11" fmla="*/ 549275 w 3295650"/>
              <a:gd name="connsiteY11" fmla="*/ 2419350 h 2419350"/>
              <a:gd name="connsiteX12" fmla="*/ 0 w 3295650"/>
              <a:gd name="connsiteY12" fmla="*/ 2419350 h 2419350"/>
              <a:gd name="connsiteX13" fmla="*/ 0 w 3295650"/>
              <a:gd name="connsiteY13" fmla="*/ 1008063 h 2419350"/>
              <a:gd name="connsiteX14" fmla="*/ 5883 w 3295650"/>
              <a:gd name="connsiteY14" fmla="*/ 696937 h 2419350"/>
              <a:gd name="connsiteX15" fmla="*/ 0 w 3295650"/>
              <a:gd name="connsiteY15" fmla="*/ 403225 h 2419350"/>
              <a:gd name="connsiteX16" fmla="*/ 0 w 3295650"/>
              <a:gd name="connsiteY16" fmla="*/ 0 h 24193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</a:cxnLst>
            <a:rect l="l" t="t" r="r" b="b"/>
            <a:pathLst>
              <a:path w="3295650" h="2419350">
                <a:moveTo>
                  <a:pt x="0" y="0"/>
                </a:moveTo>
                <a:lnTo>
                  <a:pt x="549275" y="0"/>
                </a:lnTo>
                <a:lnTo>
                  <a:pt x="549275" y="0"/>
                </a:lnTo>
                <a:lnTo>
                  <a:pt x="1373188" y="0"/>
                </a:lnTo>
                <a:lnTo>
                  <a:pt x="3295650" y="0"/>
                </a:lnTo>
                <a:lnTo>
                  <a:pt x="3295650" y="403225"/>
                </a:lnTo>
                <a:lnTo>
                  <a:pt x="3295650" y="403225"/>
                </a:lnTo>
                <a:lnTo>
                  <a:pt x="3295650" y="1008063"/>
                </a:lnTo>
                <a:lnTo>
                  <a:pt x="3295650" y="2419350"/>
                </a:lnTo>
                <a:lnTo>
                  <a:pt x="1373188" y="2419350"/>
                </a:lnTo>
                <a:lnTo>
                  <a:pt x="549275" y="2419350"/>
                </a:lnTo>
                <a:lnTo>
                  <a:pt x="549275" y="2419350"/>
                </a:lnTo>
                <a:lnTo>
                  <a:pt x="0" y="2419350"/>
                </a:lnTo>
                <a:lnTo>
                  <a:pt x="0" y="1008063"/>
                </a:lnTo>
                <a:lnTo>
                  <a:pt x="5883" y="696937"/>
                </a:lnTo>
                <a:lnTo>
                  <a:pt x="0" y="403225"/>
                </a:lnTo>
                <a:lnTo>
                  <a:pt x="0" y="0"/>
                </a:lnTo>
                <a:close/>
              </a:path>
            </a:pathLst>
          </a:custGeom>
          <a:solidFill>
            <a:srgbClr val="30966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endParaRPr lang="en-US" sz="3600"/>
          </a:p>
        </xdr:txBody>
      </xdr:sp>
      <xdr:sp macro="" textlink="">
        <xdr:nvSpPr>
          <xdr:cNvPr id="16" name="Botón Siguiente">
            <a:hlinkClick xmlns:r="http://schemas.openxmlformats.org/officeDocument/2006/relationships" r:id="rId4" tooltip="Haga clic sobre mí para empezar."/>
          </xdr:cNvPr>
          <xdr:cNvSpPr/>
        </xdr:nvSpPr>
        <xdr:spPr>
          <a:xfrm>
            <a:off x="6459415" y="3018535"/>
            <a:ext cx="271271" cy="794047"/>
          </a:xfrm>
          <a:prstGeom prst="flowChartAlternateProcess">
            <a:avLst/>
          </a:prstGeom>
          <a:solidFill>
            <a:srgbClr val="0B744D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>
                <a:solidFill>
                  <a:schemeClr val="bg1"/>
                </a:solidFill>
                <a:latin typeface="Segoe UI"/>
                <a:ea typeface="Segoe UI"/>
                <a:cs typeface="Segoe UI"/>
              </a:rPr>
              <a:t>Ir 4</a:t>
            </a:r>
            <a:endParaRPr lang="en-US" sz="1400"/>
          </a:p>
        </xdr:txBody>
      </xdr:sp>
      <xdr:sp macro="" textlink="">
        <xdr:nvSpPr>
          <xdr:cNvPr id="17" name="Mensaje de bienvenida"/>
          <xdr:cNvSpPr txBox="1"/>
        </xdr:nvSpPr>
        <xdr:spPr>
          <a:xfrm>
            <a:off x="892927" y="1571625"/>
            <a:ext cx="5830829" cy="11677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lvl="0"/>
            <a:r>
              <a:rPr lang="es-CO" sz="12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Considere los dos proyectos de inversión que se muestran en el detalle, si ambos son mutuamente excluyentes; la tasa de interés de oportunidad es del 25% efectivo anual.</a:t>
            </a:r>
            <a:endParaRPr lang="es-ES" sz="120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800"/>
          </a:p>
        </xdr:txBody>
      </xdr:sp>
    </xdr:grpSp>
    <xdr:clientData/>
  </xdr:twoCellAnchor>
  <xdr:twoCellAnchor>
    <xdr:from>
      <xdr:col>0</xdr:col>
      <xdr:colOff>257175</xdr:colOff>
      <xdr:row>30</xdr:row>
      <xdr:rowOff>66675</xdr:rowOff>
    </xdr:from>
    <xdr:to>
      <xdr:col>20</xdr:col>
      <xdr:colOff>352425</xdr:colOff>
      <xdr:row>35</xdr:row>
      <xdr:rowOff>133350</xdr:rowOff>
    </xdr:to>
    <xdr:grpSp>
      <xdr:nvGrpSpPr>
        <xdr:cNvPr id="18" name="Bienvenido"/>
        <xdr:cNvGrpSpPr/>
      </xdr:nvGrpSpPr>
      <xdr:grpSpPr>
        <a:xfrm>
          <a:off x="257175" y="6600825"/>
          <a:ext cx="12201525" cy="1019175"/>
          <a:chOff x="790577" y="1495425"/>
          <a:chExt cx="5981698" cy="2609850"/>
        </a:xfrm>
      </xdr:grpSpPr>
      <xdr:sp macro="" textlink="">
        <xdr:nvSpPr>
          <xdr:cNvPr id="19" name="Cuadro de bienvenida"/>
          <xdr:cNvSpPr/>
        </xdr:nvSpPr>
        <xdr:spPr>
          <a:xfrm>
            <a:off x="790577" y="1495425"/>
            <a:ext cx="5981698" cy="2609850"/>
          </a:xfrm>
          <a:custGeom>
            <a:avLst/>
            <a:gdLst>
              <a:gd name="connsiteX0" fmla="*/ 0 w 3295650"/>
              <a:gd name="connsiteY0" fmla="*/ 0 h 2419350"/>
              <a:gd name="connsiteX1" fmla="*/ 549275 w 3295650"/>
              <a:gd name="connsiteY1" fmla="*/ 0 h 2419350"/>
              <a:gd name="connsiteX2" fmla="*/ 549275 w 3295650"/>
              <a:gd name="connsiteY2" fmla="*/ 0 h 2419350"/>
              <a:gd name="connsiteX3" fmla="*/ 1373188 w 3295650"/>
              <a:gd name="connsiteY3" fmla="*/ 0 h 2419350"/>
              <a:gd name="connsiteX4" fmla="*/ 3295650 w 3295650"/>
              <a:gd name="connsiteY4" fmla="*/ 0 h 2419350"/>
              <a:gd name="connsiteX5" fmla="*/ 3295650 w 3295650"/>
              <a:gd name="connsiteY5" fmla="*/ 403225 h 2419350"/>
              <a:gd name="connsiteX6" fmla="*/ 3295650 w 3295650"/>
              <a:gd name="connsiteY6" fmla="*/ 403225 h 2419350"/>
              <a:gd name="connsiteX7" fmla="*/ 3295650 w 3295650"/>
              <a:gd name="connsiteY7" fmla="*/ 1008063 h 2419350"/>
              <a:gd name="connsiteX8" fmla="*/ 3295650 w 3295650"/>
              <a:gd name="connsiteY8" fmla="*/ 2419350 h 2419350"/>
              <a:gd name="connsiteX9" fmla="*/ 1373188 w 3295650"/>
              <a:gd name="connsiteY9" fmla="*/ 2419350 h 2419350"/>
              <a:gd name="connsiteX10" fmla="*/ 549275 w 3295650"/>
              <a:gd name="connsiteY10" fmla="*/ 2419350 h 2419350"/>
              <a:gd name="connsiteX11" fmla="*/ 549275 w 3295650"/>
              <a:gd name="connsiteY11" fmla="*/ 2419350 h 2419350"/>
              <a:gd name="connsiteX12" fmla="*/ 0 w 3295650"/>
              <a:gd name="connsiteY12" fmla="*/ 2419350 h 2419350"/>
              <a:gd name="connsiteX13" fmla="*/ 0 w 3295650"/>
              <a:gd name="connsiteY13" fmla="*/ 1008063 h 2419350"/>
              <a:gd name="connsiteX14" fmla="*/ -270342 w 3295650"/>
              <a:gd name="connsiteY14" fmla="*/ 658837 h 2419350"/>
              <a:gd name="connsiteX15" fmla="*/ 0 w 3295650"/>
              <a:gd name="connsiteY15" fmla="*/ 403225 h 2419350"/>
              <a:gd name="connsiteX16" fmla="*/ 0 w 3295650"/>
              <a:gd name="connsiteY16" fmla="*/ 0 h 2419350"/>
              <a:gd name="connsiteX0" fmla="*/ 0 w 3295650"/>
              <a:gd name="connsiteY0" fmla="*/ 0 h 2419350"/>
              <a:gd name="connsiteX1" fmla="*/ 549275 w 3295650"/>
              <a:gd name="connsiteY1" fmla="*/ 0 h 2419350"/>
              <a:gd name="connsiteX2" fmla="*/ 549275 w 3295650"/>
              <a:gd name="connsiteY2" fmla="*/ 0 h 2419350"/>
              <a:gd name="connsiteX3" fmla="*/ 1373188 w 3295650"/>
              <a:gd name="connsiteY3" fmla="*/ 0 h 2419350"/>
              <a:gd name="connsiteX4" fmla="*/ 3295650 w 3295650"/>
              <a:gd name="connsiteY4" fmla="*/ 0 h 2419350"/>
              <a:gd name="connsiteX5" fmla="*/ 3295650 w 3295650"/>
              <a:gd name="connsiteY5" fmla="*/ 403225 h 2419350"/>
              <a:gd name="connsiteX6" fmla="*/ 3295650 w 3295650"/>
              <a:gd name="connsiteY6" fmla="*/ 403225 h 2419350"/>
              <a:gd name="connsiteX7" fmla="*/ 3295650 w 3295650"/>
              <a:gd name="connsiteY7" fmla="*/ 1008063 h 2419350"/>
              <a:gd name="connsiteX8" fmla="*/ 3295650 w 3295650"/>
              <a:gd name="connsiteY8" fmla="*/ 2419350 h 2419350"/>
              <a:gd name="connsiteX9" fmla="*/ 1373188 w 3295650"/>
              <a:gd name="connsiteY9" fmla="*/ 2419350 h 2419350"/>
              <a:gd name="connsiteX10" fmla="*/ 549275 w 3295650"/>
              <a:gd name="connsiteY10" fmla="*/ 2419350 h 2419350"/>
              <a:gd name="connsiteX11" fmla="*/ 549275 w 3295650"/>
              <a:gd name="connsiteY11" fmla="*/ 2419350 h 2419350"/>
              <a:gd name="connsiteX12" fmla="*/ 0 w 3295650"/>
              <a:gd name="connsiteY12" fmla="*/ 2419350 h 2419350"/>
              <a:gd name="connsiteX13" fmla="*/ 0 w 3295650"/>
              <a:gd name="connsiteY13" fmla="*/ 1008063 h 2419350"/>
              <a:gd name="connsiteX14" fmla="*/ 5883 w 3295650"/>
              <a:gd name="connsiteY14" fmla="*/ 696937 h 2419350"/>
              <a:gd name="connsiteX15" fmla="*/ 0 w 3295650"/>
              <a:gd name="connsiteY15" fmla="*/ 403225 h 2419350"/>
              <a:gd name="connsiteX16" fmla="*/ 0 w 3295650"/>
              <a:gd name="connsiteY16" fmla="*/ 0 h 24193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</a:cxnLst>
            <a:rect l="l" t="t" r="r" b="b"/>
            <a:pathLst>
              <a:path w="3295650" h="2419350">
                <a:moveTo>
                  <a:pt x="0" y="0"/>
                </a:moveTo>
                <a:lnTo>
                  <a:pt x="549275" y="0"/>
                </a:lnTo>
                <a:lnTo>
                  <a:pt x="549275" y="0"/>
                </a:lnTo>
                <a:lnTo>
                  <a:pt x="1373188" y="0"/>
                </a:lnTo>
                <a:lnTo>
                  <a:pt x="3295650" y="0"/>
                </a:lnTo>
                <a:lnTo>
                  <a:pt x="3295650" y="403225"/>
                </a:lnTo>
                <a:lnTo>
                  <a:pt x="3295650" y="403225"/>
                </a:lnTo>
                <a:lnTo>
                  <a:pt x="3295650" y="1008063"/>
                </a:lnTo>
                <a:lnTo>
                  <a:pt x="3295650" y="2419350"/>
                </a:lnTo>
                <a:lnTo>
                  <a:pt x="1373188" y="2419350"/>
                </a:lnTo>
                <a:lnTo>
                  <a:pt x="549275" y="2419350"/>
                </a:lnTo>
                <a:lnTo>
                  <a:pt x="549275" y="2419350"/>
                </a:lnTo>
                <a:lnTo>
                  <a:pt x="0" y="2419350"/>
                </a:lnTo>
                <a:lnTo>
                  <a:pt x="0" y="1008063"/>
                </a:lnTo>
                <a:lnTo>
                  <a:pt x="5883" y="696937"/>
                </a:lnTo>
                <a:lnTo>
                  <a:pt x="0" y="403225"/>
                </a:lnTo>
                <a:lnTo>
                  <a:pt x="0" y="0"/>
                </a:lnTo>
                <a:close/>
              </a:path>
            </a:pathLst>
          </a:custGeom>
          <a:solidFill>
            <a:srgbClr val="30966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endParaRPr lang="en-US" sz="3600"/>
          </a:p>
        </xdr:txBody>
      </xdr:sp>
      <xdr:sp macro="" textlink="">
        <xdr:nvSpPr>
          <xdr:cNvPr id="20" name="Botón Siguiente">
            <a:hlinkClick xmlns:r="http://schemas.openxmlformats.org/officeDocument/2006/relationships" r:id="rId5" tooltip="Haga clic sobre mí para empezar."/>
          </xdr:cNvPr>
          <xdr:cNvSpPr/>
        </xdr:nvSpPr>
        <xdr:spPr>
          <a:xfrm>
            <a:off x="6464084" y="3018535"/>
            <a:ext cx="266604" cy="794047"/>
          </a:xfrm>
          <a:prstGeom prst="flowChartAlternateProcess">
            <a:avLst/>
          </a:prstGeom>
          <a:solidFill>
            <a:srgbClr val="0B744D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200">
                <a:solidFill>
                  <a:schemeClr val="bg1"/>
                </a:solidFill>
                <a:latin typeface="Segoe UI"/>
                <a:ea typeface="Segoe UI"/>
                <a:cs typeface="Segoe UI"/>
              </a:rPr>
              <a:t>  Ir</a:t>
            </a:r>
            <a:r>
              <a:rPr lang="en-US" sz="1200" baseline="0">
                <a:solidFill>
                  <a:schemeClr val="bg1"/>
                </a:solidFill>
                <a:latin typeface="Segoe UI"/>
                <a:ea typeface="Segoe UI"/>
                <a:cs typeface="Segoe UI"/>
              </a:rPr>
              <a:t> 5</a:t>
            </a:r>
            <a:endParaRPr lang="en-US" sz="1200"/>
          </a:p>
        </xdr:txBody>
      </xdr:sp>
      <xdr:sp macro="" textlink="">
        <xdr:nvSpPr>
          <xdr:cNvPr id="21" name="Mensaje de bienvenida"/>
          <xdr:cNvSpPr txBox="1"/>
        </xdr:nvSpPr>
        <xdr:spPr>
          <a:xfrm>
            <a:off x="892927" y="1571625"/>
            <a:ext cx="5830829" cy="11677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2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Considere los tres proyectos de inversión que se muestran en eldetalle, con la misma vida útil a 6 años, pero con montos de inversión diferentes; la tasa de interés de oportunidad es del 25% y los tres proyectos son mutuamente excluyentes.</a:t>
            </a:r>
            <a:endParaRPr lang="es-ES" sz="120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800"/>
          </a:p>
        </xdr:txBody>
      </xdr:sp>
    </xdr:grpSp>
    <xdr:clientData/>
  </xdr:twoCellAnchor>
  <xdr:twoCellAnchor editAs="oneCell">
    <xdr:from>
      <xdr:col>0</xdr:col>
      <xdr:colOff>457200</xdr:colOff>
      <xdr:row>1</xdr:row>
      <xdr:rowOff>38100</xdr:rowOff>
    </xdr:from>
    <xdr:to>
      <xdr:col>2</xdr:col>
      <xdr:colOff>514350</xdr:colOff>
      <xdr:row>7</xdr:row>
      <xdr:rowOff>19731</xdr:rowOff>
    </xdr:to>
    <xdr:pic>
      <xdr:nvPicPr>
        <xdr:cNvPr id="23" name="Imagen 22" descr="https://bvirtual.epn.edu.ec/SGUB/vauth/img/logo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duotone>
            <a:prstClr val="black"/>
            <a:srgbClr val="00CC99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28600"/>
          <a:ext cx="1190625" cy="1343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314325</xdr:colOff>
      <xdr:row>1</xdr:row>
      <xdr:rowOff>22160</xdr:rowOff>
    </xdr:from>
    <xdr:to>
      <xdr:col>19</xdr:col>
      <xdr:colOff>514348</xdr:colOff>
      <xdr:row>7</xdr:row>
      <xdr:rowOff>57148</xdr:rowOff>
    </xdr:to>
    <xdr:pic>
      <xdr:nvPicPr>
        <xdr:cNvPr id="24" name="Imagen 23" descr="http://cem.epn.edu.ec/imagenes/logos_institucionales/big_png/BUHO_EPN_big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duotone>
            <a:prstClr val="black"/>
            <a:srgbClr val="00CC99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212660"/>
          <a:ext cx="809623" cy="139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3</xdr:row>
      <xdr:rowOff>4761</xdr:rowOff>
    </xdr:from>
    <xdr:to>
      <xdr:col>17</xdr:col>
      <xdr:colOff>9525</xdr:colOff>
      <xdr:row>19</xdr:row>
      <xdr:rowOff>180974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</xdr:col>
      <xdr:colOff>356658</xdr:colOff>
      <xdr:row>1</xdr:row>
      <xdr:rowOff>137583</xdr:rowOff>
    </xdr:to>
    <xdr:sp macro="" textlink="">
      <xdr:nvSpPr>
        <xdr:cNvPr id="4" name="Botón Siguiente">
          <a:hlinkClick xmlns:r="http://schemas.openxmlformats.org/officeDocument/2006/relationships" r:id="rId2" tooltip="Haga clic sobre mí para empezar."/>
        </xdr:cNvPr>
        <xdr:cNvSpPr/>
      </xdr:nvSpPr>
      <xdr:spPr>
        <a:xfrm>
          <a:off x="0" y="0"/>
          <a:ext cx="1118658" cy="328083"/>
        </a:xfrm>
        <a:prstGeom prst="flowChartAlternateProcess">
          <a:avLst/>
        </a:prstGeom>
        <a:solidFill>
          <a:srgbClr val="0B744D"/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u="none">
              <a:solidFill>
                <a:schemeClr val="bg1"/>
              </a:solidFill>
              <a:latin typeface="Berlin Sans FB" panose="020E0602020502020306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14286</xdr:rowOff>
    </xdr:from>
    <xdr:to>
      <xdr:col>17</xdr:col>
      <xdr:colOff>0</xdr:colOff>
      <xdr:row>19</xdr:row>
      <xdr:rowOff>19049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</xdr:col>
      <xdr:colOff>134408</xdr:colOff>
      <xdr:row>1</xdr:row>
      <xdr:rowOff>137583</xdr:rowOff>
    </xdr:to>
    <xdr:sp macro="" textlink="">
      <xdr:nvSpPr>
        <xdr:cNvPr id="6" name="Botón Siguiente">
          <a:hlinkClick xmlns:r="http://schemas.openxmlformats.org/officeDocument/2006/relationships" r:id="rId2" tooltip="Haga clic sobre mí para empezar."/>
        </xdr:cNvPr>
        <xdr:cNvSpPr/>
      </xdr:nvSpPr>
      <xdr:spPr>
        <a:xfrm>
          <a:off x="0" y="0"/>
          <a:ext cx="1118658" cy="328083"/>
        </a:xfrm>
        <a:prstGeom prst="flowChartAlternateProcess">
          <a:avLst/>
        </a:prstGeom>
        <a:solidFill>
          <a:srgbClr val="0B744D"/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u="none">
              <a:solidFill>
                <a:schemeClr val="bg1"/>
              </a:solidFill>
              <a:latin typeface="Berlin Sans FB" panose="020E0602020502020306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</xdr:colOff>
      <xdr:row>3</xdr:row>
      <xdr:rowOff>4763</xdr:rowOff>
    </xdr:from>
    <xdr:to>
      <xdr:col>17</xdr:col>
      <xdr:colOff>11906</xdr:colOff>
      <xdr:row>19</xdr:row>
      <xdr:rowOff>369095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</xdr:col>
      <xdr:colOff>39158</xdr:colOff>
      <xdr:row>1</xdr:row>
      <xdr:rowOff>137583</xdr:rowOff>
    </xdr:to>
    <xdr:sp macro="" textlink="">
      <xdr:nvSpPr>
        <xdr:cNvPr id="4" name="Botón Siguiente">
          <a:hlinkClick xmlns:r="http://schemas.openxmlformats.org/officeDocument/2006/relationships" r:id="rId2" tooltip="Haga clic sobre mí para empezar."/>
        </xdr:cNvPr>
        <xdr:cNvSpPr/>
      </xdr:nvSpPr>
      <xdr:spPr>
        <a:xfrm>
          <a:off x="0" y="0"/>
          <a:ext cx="1118658" cy="328083"/>
        </a:xfrm>
        <a:prstGeom prst="flowChartAlternateProcess">
          <a:avLst/>
        </a:prstGeom>
        <a:solidFill>
          <a:srgbClr val="0B744D"/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u="none">
              <a:solidFill>
                <a:schemeClr val="bg1"/>
              </a:solidFill>
              <a:latin typeface="Berlin Sans FB" panose="020E0602020502020306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3</xdr:row>
      <xdr:rowOff>4762</xdr:rowOff>
    </xdr:from>
    <xdr:to>
      <xdr:col>17</xdr:col>
      <xdr:colOff>0</xdr:colOff>
      <xdr:row>21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21167</xdr:colOff>
      <xdr:row>0</xdr:row>
      <xdr:rowOff>0</xdr:rowOff>
    </xdr:from>
    <xdr:to>
      <xdr:col>1</xdr:col>
      <xdr:colOff>832908</xdr:colOff>
      <xdr:row>1</xdr:row>
      <xdr:rowOff>137583</xdr:rowOff>
    </xdr:to>
    <xdr:sp macro="" textlink="">
      <xdr:nvSpPr>
        <xdr:cNvPr id="4" name="Botón Siguiente">
          <a:hlinkClick xmlns:r="http://schemas.openxmlformats.org/officeDocument/2006/relationships" r:id="rId2" tooltip="Haga clic sobre mí para empezar."/>
        </xdr:cNvPr>
        <xdr:cNvSpPr/>
      </xdr:nvSpPr>
      <xdr:spPr>
        <a:xfrm>
          <a:off x="21167" y="0"/>
          <a:ext cx="1118658" cy="328083"/>
        </a:xfrm>
        <a:prstGeom prst="flowChartAlternateProcess">
          <a:avLst/>
        </a:prstGeom>
        <a:solidFill>
          <a:srgbClr val="0B744D"/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u="none">
              <a:solidFill>
                <a:schemeClr val="bg1"/>
              </a:solidFill>
              <a:latin typeface="Berlin Sans FB" panose="020E0602020502020306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761999</xdr:colOff>
      <xdr:row>3</xdr:row>
      <xdr:rowOff>4761</xdr:rowOff>
    </xdr:from>
    <xdr:to>
      <xdr:col>20</xdr:col>
      <xdr:colOff>0</xdr:colOff>
      <xdr:row>22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</xdr:col>
      <xdr:colOff>864658</xdr:colOff>
      <xdr:row>1</xdr:row>
      <xdr:rowOff>137583</xdr:rowOff>
    </xdr:to>
    <xdr:sp macro="" textlink="">
      <xdr:nvSpPr>
        <xdr:cNvPr id="3" name="Botón Siguiente">
          <a:hlinkClick xmlns:r="http://schemas.openxmlformats.org/officeDocument/2006/relationships" r:id="rId2" tooltip="Haga clic sobre mí para empezar."/>
        </xdr:cNvPr>
        <xdr:cNvSpPr/>
      </xdr:nvSpPr>
      <xdr:spPr>
        <a:xfrm>
          <a:off x="0" y="0"/>
          <a:ext cx="1118658" cy="328083"/>
        </a:xfrm>
        <a:prstGeom prst="flowChartAlternateProcess">
          <a:avLst/>
        </a:prstGeom>
        <a:solidFill>
          <a:srgbClr val="0B744D"/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u="none">
              <a:solidFill>
                <a:schemeClr val="bg1"/>
              </a:solidFill>
              <a:latin typeface="Berlin Sans FB" panose="020E0602020502020306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3"/>
  <sheetViews>
    <sheetView showGridLines="0" tabSelected="1" zoomScaleNormal="100" workbookViewId="0">
      <selection activeCell="A37" sqref="A37"/>
    </sheetView>
  </sheetViews>
  <sheetFormatPr baseColWidth="10" defaultColWidth="9.140625" defaultRowHeight="15" x14ac:dyDescent="0.25"/>
  <cols>
    <col min="2" max="2" width="7.85546875" customWidth="1"/>
  </cols>
  <sheetData>
    <row r="3" spans="2:13" ht="15.75" x14ac:dyDescent="0.25">
      <c r="B3" s="56"/>
      <c r="C3" s="57"/>
      <c r="D3" s="57"/>
      <c r="E3" s="57"/>
      <c r="F3" s="57"/>
      <c r="H3" s="57"/>
      <c r="I3" s="57"/>
      <c r="K3" s="58" t="s">
        <v>112</v>
      </c>
      <c r="M3" s="57"/>
    </row>
    <row r="4" spans="2:13" ht="15.75" x14ac:dyDescent="0.25">
      <c r="B4" s="56"/>
      <c r="C4" s="57"/>
      <c r="D4" s="57"/>
      <c r="E4" s="57"/>
      <c r="F4" s="57"/>
      <c r="H4" s="57"/>
      <c r="I4" s="57"/>
      <c r="K4" s="58" t="s">
        <v>113</v>
      </c>
      <c r="M4" s="57"/>
    </row>
    <row r="5" spans="2:13" ht="15.75" x14ac:dyDescent="0.25">
      <c r="B5" s="56"/>
      <c r="C5" s="57"/>
      <c r="D5" s="57"/>
      <c r="E5" s="57"/>
      <c r="F5" s="57"/>
      <c r="H5" s="57"/>
      <c r="I5" s="57"/>
      <c r="K5" s="58" t="s">
        <v>114</v>
      </c>
      <c r="M5" s="57"/>
    </row>
    <row r="6" spans="2:13" ht="15.75" x14ac:dyDescent="0.25">
      <c r="B6" s="56"/>
      <c r="C6" s="57"/>
      <c r="D6" s="57"/>
      <c r="E6" s="57"/>
      <c r="F6" s="57"/>
      <c r="H6" s="57"/>
      <c r="I6" s="57"/>
      <c r="K6" s="58" t="s">
        <v>117</v>
      </c>
      <c r="M6" s="57"/>
    </row>
    <row r="7" spans="2:13" ht="29.25" customHeight="1" x14ac:dyDescent="1.1499999999999999">
      <c r="C7" s="55"/>
      <c r="K7" s="59" t="s">
        <v>115</v>
      </c>
    </row>
    <row r="8" spans="2:13" ht="15.75" x14ac:dyDescent="0.25">
      <c r="K8" s="58" t="s">
        <v>116</v>
      </c>
    </row>
    <row r="12" spans="2:13" ht="61.5" x14ac:dyDescent="0.9">
      <c r="D12" s="54"/>
    </row>
    <row r="23" spans="3:3" x14ac:dyDescent="0.25">
      <c r="C23" s="5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zoomScale="90" zoomScaleNormal="90" workbookViewId="0"/>
  </sheetViews>
  <sheetFormatPr baseColWidth="10" defaultRowHeight="15" x14ac:dyDescent="0.25"/>
  <cols>
    <col min="1" max="1" width="3" customWidth="1"/>
    <col min="2" max="2" width="8.42578125" customWidth="1"/>
    <col min="3" max="4" width="12.85546875" customWidth="1"/>
    <col min="5" max="5" width="12" customWidth="1"/>
    <col min="6" max="6" width="13.42578125" customWidth="1"/>
    <col min="7" max="7" width="6.5703125" customWidth="1"/>
  </cols>
  <sheetData>
    <row r="1" spans="2:17" x14ac:dyDescent="0.25">
      <c r="B1" s="65" t="s">
        <v>47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2:17" ht="15.75" x14ac:dyDescent="0.3">
      <c r="B2" s="64" t="s">
        <v>46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4" spans="2:17" ht="30" x14ac:dyDescent="0.25">
      <c r="C4" s="12" t="s">
        <v>0</v>
      </c>
      <c r="D4" s="12" t="s">
        <v>1</v>
      </c>
      <c r="E4" s="14" t="s">
        <v>4</v>
      </c>
      <c r="F4" s="12" t="s">
        <v>6</v>
      </c>
    </row>
    <row r="5" spans="2:17" x14ac:dyDescent="0.25">
      <c r="B5" s="13">
        <v>0</v>
      </c>
      <c r="C5" s="10">
        <v>-20000</v>
      </c>
      <c r="D5" s="10">
        <v>-17500</v>
      </c>
      <c r="E5" s="7">
        <v>0.12</v>
      </c>
      <c r="F5" s="10">
        <f t="shared" ref="F5:F11" si="0">D5-C5</f>
        <v>2500</v>
      </c>
    </row>
    <row r="6" spans="2:17" x14ac:dyDescent="0.25">
      <c r="B6" s="13">
        <v>1</v>
      </c>
      <c r="C6" s="10">
        <v>6290</v>
      </c>
      <c r="D6" s="10">
        <v>5000</v>
      </c>
      <c r="E6" s="3"/>
      <c r="F6" s="10">
        <f t="shared" si="0"/>
        <v>-1290</v>
      </c>
    </row>
    <row r="7" spans="2:17" x14ac:dyDescent="0.25">
      <c r="B7" s="13">
        <v>2</v>
      </c>
      <c r="C7" s="10">
        <v>6290</v>
      </c>
      <c r="D7" s="10">
        <v>5000</v>
      </c>
      <c r="E7" s="3"/>
      <c r="F7" s="10">
        <f t="shared" si="0"/>
        <v>-1290</v>
      </c>
    </row>
    <row r="8" spans="2:17" x14ac:dyDescent="0.25">
      <c r="B8" s="13">
        <v>3</v>
      </c>
      <c r="C8" s="10">
        <v>6290</v>
      </c>
      <c r="D8" s="10">
        <v>5000</v>
      </c>
      <c r="F8" s="10">
        <f t="shared" si="0"/>
        <v>-1290</v>
      </c>
    </row>
    <row r="9" spans="2:17" x14ac:dyDescent="0.25">
      <c r="B9" s="13">
        <v>4</v>
      </c>
      <c r="C9" s="10">
        <v>6290</v>
      </c>
      <c r="D9" s="10">
        <v>5000</v>
      </c>
      <c r="F9" s="10">
        <f t="shared" si="0"/>
        <v>-1290</v>
      </c>
    </row>
    <row r="10" spans="2:17" x14ac:dyDescent="0.25">
      <c r="B10" s="13">
        <v>5</v>
      </c>
      <c r="C10" s="10">
        <v>6290</v>
      </c>
      <c r="D10" s="10">
        <v>5000</v>
      </c>
      <c r="F10" s="10">
        <f t="shared" si="0"/>
        <v>-1290</v>
      </c>
    </row>
    <row r="11" spans="2:17" x14ac:dyDescent="0.25">
      <c r="B11" s="13">
        <v>6</v>
      </c>
      <c r="C11" s="10">
        <v>6290</v>
      </c>
      <c r="D11" s="10">
        <v>5000</v>
      </c>
      <c r="F11" s="10">
        <f t="shared" si="0"/>
        <v>-1290</v>
      </c>
    </row>
    <row r="13" spans="2:17" x14ac:dyDescent="0.25">
      <c r="B13" s="4" t="s">
        <v>2</v>
      </c>
      <c r="C13" s="6">
        <f>NPV(E5,C6:C11)+C5</f>
        <v>5860.7520649554208</v>
      </c>
      <c r="D13" s="2">
        <f>NPV(E5,D6:D11)+D5</f>
        <v>3057.0366176116258</v>
      </c>
      <c r="F13" s="2">
        <f>NPV(E5,F6:F11)+F5</f>
        <v>-2803.7154473437986</v>
      </c>
    </row>
    <row r="14" spans="2:17" x14ac:dyDescent="0.25">
      <c r="B14" s="4" t="s">
        <v>3</v>
      </c>
      <c r="C14" s="5">
        <f>IRR(C5:C11)</f>
        <v>0.21833361619384806</v>
      </c>
      <c r="D14" s="3">
        <f>IRR(D5:D11)</f>
        <v>0.17973278580248397</v>
      </c>
      <c r="F14" s="3">
        <f>IRR(F5:F11)</f>
        <v>0.46347934748024744</v>
      </c>
    </row>
    <row r="16" spans="2:17" ht="30" x14ac:dyDescent="0.25">
      <c r="B16" s="8"/>
      <c r="C16" s="11" t="s">
        <v>5</v>
      </c>
      <c r="D16" s="12" t="s">
        <v>0</v>
      </c>
      <c r="E16" s="12" t="s">
        <v>1</v>
      </c>
    </row>
    <row r="17" spans="2:17" x14ac:dyDescent="0.25">
      <c r="B17" s="13">
        <v>0</v>
      </c>
      <c r="C17" s="1">
        <v>0.12</v>
      </c>
      <c r="D17" s="2">
        <v>5860.75</v>
      </c>
      <c r="E17" s="9">
        <v>3057.04</v>
      </c>
    </row>
    <row r="18" spans="2:17" x14ac:dyDescent="0.25">
      <c r="B18" s="13">
        <v>1</v>
      </c>
      <c r="C18" s="3">
        <v>0.1797</v>
      </c>
      <c r="D18" s="2">
        <f>NPV(C18,C6:C11)+C5</f>
        <v>2016.8513884725617</v>
      </c>
      <c r="E18" s="2">
        <v>0</v>
      </c>
    </row>
    <row r="19" spans="2:17" x14ac:dyDescent="0.25">
      <c r="B19" s="13">
        <v>2</v>
      </c>
      <c r="C19" s="3">
        <v>0.21829999999999999</v>
      </c>
      <c r="D19" s="2">
        <v>0</v>
      </c>
      <c r="E19" s="2">
        <f>NPV(C19,D6:D11)+D5</f>
        <v>-1600.4601862083928</v>
      </c>
    </row>
    <row r="20" spans="2:17" x14ac:dyDescent="0.25">
      <c r="B20" s="13">
        <v>3</v>
      </c>
      <c r="C20" s="3">
        <v>0.46350000000000002</v>
      </c>
      <c r="D20" s="2">
        <f>NPV(C20,C6:C12)+C5</f>
        <v>-7810.5037256835167</v>
      </c>
      <c r="E20" s="2">
        <f>NPV(C20,D6:D11)+D5</f>
        <v>-7810.4163161236193</v>
      </c>
    </row>
    <row r="21" spans="2:17" ht="16.5" x14ac:dyDescent="0.3">
      <c r="H21" s="67" t="s">
        <v>10</v>
      </c>
      <c r="I21" s="67"/>
      <c r="J21" s="67"/>
      <c r="K21" s="67"/>
      <c r="L21" s="67"/>
      <c r="M21" s="67"/>
      <c r="N21" s="67"/>
      <c r="O21" s="67"/>
      <c r="P21" s="67"/>
      <c r="Q21" s="67"/>
    </row>
    <row r="23" spans="2:17" ht="16.5" customHeight="1" x14ac:dyDescent="0.3">
      <c r="H23" s="21" t="s">
        <v>35</v>
      </c>
      <c r="I23" s="21"/>
      <c r="J23" s="72" t="s">
        <v>34</v>
      </c>
      <c r="K23" s="72"/>
      <c r="L23" s="71" t="s">
        <v>36</v>
      </c>
      <c r="M23" s="71"/>
      <c r="N23" s="71"/>
      <c r="O23" s="71"/>
      <c r="P23" s="71"/>
      <c r="Q23" s="71"/>
    </row>
    <row r="24" spans="2:17" ht="16.5" customHeight="1" x14ac:dyDescent="0.3">
      <c r="H24" s="22"/>
      <c r="I24" s="22"/>
      <c r="J24" s="61" t="s">
        <v>37</v>
      </c>
      <c r="K24" s="61"/>
      <c r="L24" s="70" t="s">
        <v>36</v>
      </c>
      <c r="M24" s="70"/>
      <c r="N24" s="70"/>
      <c r="O24" s="70"/>
      <c r="P24" s="70"/>
      <c r="Q24" s="70"/>
    </row>
    <row r="25" spans="2:17" ht="16.5" customHeight="1" x14ac:dyDescent="0.3">
      <c r="H25" s="22"/>
      <c r="I25" s="22"/>
      <c r="J25" s="61" t="s">
        <v>38</v>
      </c>
      <c r="K25" s="61"/>
      <c r="L25" s="70" t="s">
        <v>36</v>
      </c>
      <c r="M25" s="70"/>
      <c r="N25" s="70"/>
      <c r="O25" s="70"/>
      <c r="P25" s="70"/>
      <c r="Q25" s="70"/>
    </row>
    <row r="26" spans="2:17" ht="19.5" customHeight="1" x14ac:dyDescent="0.3">
      <c r="H26" s="22"/>
      <c r="I26" s="22"/>
      <c r="J26" s="61" t="s">
        <v>99</v>
      </c>
      <c r="K26" s="61"/>
      <c r="L26" s="70" t="s">
        <v>39</v>
      </c>
      <c r="M26" s="70"/>
      <c r="N26" s="70"/>
      <c r="O26" s="70"/>
      <c r="P26" s="70"/>
      <c r="Q26" s="70"/>
    </row>
    <row r="27" spans="2:17" ht="16.5" customHeight="1" x14ac:dyDescent="0.3">
      <c r="H27" s="22"/>
      <c r="I27" s="22"/>
      <c r="J27" s="61" t="s">
        <v>100</v>
      </c>
      <c r="K27" s="61"/>
      <c r="L27" s="70" t="s">
        <v>40</v>
      </c>
      <c r="M27" s="70"/>
      <c r="N27" s="70"/>
      <c r="O27" s="70"/>
      <c r="P27" s="70"/>
      <c r="Q27" s="70"/>
    </row>
    <row r="28" spans="2:17" ht="16.5" customHeight="1" x14ac:dyDescent="0.3">
      <c r="H28" s="23" t="s">
        <v>13</v>
      </c>
      <c r="I28" s="23"/>
      <c r="J28" s="68" t="s">
        <v>41</v>
      </c>
      <c r="K28" s="68"/>
      <c r="L28" s="69" t="s">
        <v>42</v>
      </c>
      <c r="M28" s="69"/>
      <c r="N28" s="69"/>
      <c r="O28" s="69"/>
      <c r="P28" s="69"/>
      <c r="Q28" s="69"/>
    </row>
    <row r="30" spans="2:17" ht="16.5" x14ac:dyDescent="0.3">
      <c r="H30" s="66" t="s">
        <v>43</v>
      </c>
      <c r="I30" s="66"/>
      <c r="J30" s="66"/>
      <c r="K30" s="66"/>
      <c r="L30" s="66"/>
      <c r="M30" s="66"/>
      <c r="N30" s="66"/>
      <c r="O30" s="66"/>
      <c r="P30" s="66"/>
      <c r="Q30" s="66"/>
    </row>
    <row r="31" spans="2:17" x14ac:dyDescent="0.25">
      <c r="H31" s="24"/>
    </row>
    <row r="32" spans="2:17" ht="16.5" x14ac:dyDescent="0.3">
      <c r="H32" s="62" t="s">
        <v>44</v>
      </c>
      <c r="I32" s="62"/>
      <c r="J32" s="62"/>
      <c r="K32" s="62"/>
      <c r="L32" s="62"/>
      <c r="M32" s="62"/>
      <c r="N32" s="62"/>
      <c r="O32" s="62"/>
      <c r="P32" s="62"/>
      <c r="Q32" s="62"/>
    </row>
    <row r="33" spans="8:17" ht="16.5" x14ac:dyDescent="0.3">
      <c r="H33" s="63" t="s">
        <v>45</v>
      </c>
      <c r="I33" s="63"/>
      <c r="J33" s="63"/>
      <c r="K33" s="63"/>
      <c r="L33" s="63"/>
      <c r="M33" s="63"/>
      <c r="N33" s="63"/>
      <c r="O33" s="63"/>
      <c r="P33" s="63"/>
      <c r="Q33" s="63"/>
    </row>
  </sheetData>
  <mergeCells count="18">
    <mergeCell ref="B1:Q1"/>
    <mergeCell ref="H30:Q30"/>
    <mergeCell ref="H21:Q21"/>
    <mergeCell ref="J28:K28"/>
    <mergeCell ref="L28:Q28"/>
    <mergeCell ref="J27:K27"/>
    <mergeCell ref="L24:Q24"/>
    <mergeCell ref="L25:Q25"/>
    <mergeCell ref="L26:Q26"/>
    <mergeCell ref="L27:Q27"/>
    <mergeCell ref="L23:Q23"/>
    <mergeCell ref="J23:K23"/>
    <mergeCell ref="J24:K24"/>
    <mergeCell ref="J25:K25"/>
    <mergeCell ref="J26:K26"/>
    <mergeCell ref="H32:Q32"/>
    <mergeCell ref="H33:Q33"/>
    <mergeCell ref="B2:Q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"/>
  <sheetViews>
    <sheetView zoomScale="90" zoomScaleNormal="90" workbookViewId="0"/>
  </sheetViews>
  <sheetFormatPr baseColWidth="10" defaultRowHeight="15" x14ac:dyDescent="0.25"/>
  <cols>
    <col min="1" max="1" width="3.28515625" customWidth="1"/>
    <col min="3" max="4" width="12" bestFit="1" customWidth="1"/>
    <col min="6" max="6" width="14.85546875" customWidth="1"/>
    <col min="7" max="7" width="5.85546875" customWidth="1"/>
    <col min="8" max="8" width="14.42578125" customWidth="1"/>
    <col min="11" max="13" width="13.140625" customWidth="1"/>
  </cols>
  <sheetData>
    <row r="1" spans="2:17" x14ac:dyDescent="0.25">
      <c r="B1" s="65" t="s">
        <v>47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2:17" ht="15.75" x14ac:dyDescent="0.3">
      <c r="B2" s="64" t="s">
        <v>46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4" spans="2:17" ht="30" x14ac:dyDescent="0.25">
      <c r="C4" s="12" t="s">
        <v>7</v>
      </c>
      <c r="D4" s="12" t="s">
        <v>8</v>
      </c>
      <c r="E4" s="14" t="s">
        <v>4</v>
      </c>
      <c r="F4" s="12" t="s">
        <v>9</v>
      </c>
    </row>
    <row r="5" spans="2:17" x14ac:dyDescent="0.25">
      <c r="B5" s="13">
        <v>0</v>
      </c>
      <c r="C5" s="10">
        <v>-15000</v>
      </c>
      <c r="D5" s="10">
        <v>-37500</v>
      </c>
      <c r="E5" s="7">
        <v>0.14000000000000001</v>
      </c>
      <c r="F5" s="10">
        <f>C5-D5</f>
        <v>22500</v>
      </c>
    </row>
    <row r="6" spans="2:17" x14ac:dyDescent="0.25">
      <c r="B6" s="13">
        <v>1</v>
      </c>
      <c r="C6" s="10">
        <v>4500</v>
      </c>
      <c r="D6" s="10">
        <v>11100</v>
      </c>
      <c r="E6" s="3"/>
      <c r="F6" s="10">
        <f t="shared" ref="F6:F10" si="0">C6-D6</f>
        <v>-6600</v>
      </c>
    </row>
    <row r="7" spans="2:17" x14ac:dyDescent="0.25">
      <c r="B7" s="13">
        <v>2</v>
      </c>
      <c r="C7" s="10">
        <v>4500</v>
      </c>
      <c r="D7" s="10">
        <v>11100</v>
      </c>
      <c r="E7" s="3"/>
      <c r="F7" s="10">
        <f t="shared" si="0"/>
        <v>-6600</v>
      </c>
    </row>
    <row r="8" spans="2:17" x14ac:dyDescent="0.25">
      <c r="B8" s="13">
        <v>3</v>
      </c>
      <c r="C8" s="10">
        <v>4500</v>
      </c>
      <c r="D8" s="10">
        <v>11100</v>
      </c>
      <c r="F8" s="10">
        <f t="shared" si="0"/>
        <v>-6600</v>
      </c>
    </row>
    <row r="9" spans="2:17" x14ac:dyDescent="0.25">
      <c r="B9" s="13">
        <v>4</v>
      </c>
      <c r="C9" s="10">
        <v>4500</v>
      </c>
      <c r="D9" s="10">
        <v>11100</v>
      </c>
      <c r="F9" s="10">
        <f t="shared" si="0"/>
        <v>-6600</v>
      </c>
    </row>
    <row r="10" spans="2:17" x14ac:dyDescent="0.25">
      <c r="B10" s="13">
        <v>5</v>
      </c>
      <c r="C10" s="10">
        <v>4500</v>
      </c>
      <c r="D10" s="10">
        <v>11100</v>
      </c>
      <c r="F10" s="10">
        <f t="shared" si="0"/>
        <v>-6600</v>
      </c>
    </row>
    <row r="12" spans="2:17" x14ac:dyDescent="0.25">
      <c r="B12" s="4" t="s">
        <v>2</v>
      </c>
      <c r="C12" s="6">
        <f>NPV(E5,C6:C10)+C5</f>
        <v>448.86435986306969</v>
      </c>
      <c r="D12" s="2">
        <f>NPV(E5,D6:D10)+D5</f>
        <v>607.19875432889967</v>
      </c>
      <c r="F12" s="10">
        <f>NPV(E5,F6:F10)+F5</f>
        <v>-158.33439446582997</v>
      </c>
    </row>
    <row r="13" spans="2:17" x14ac:dyDescent="0.25">
      <c r="B13" s="4" t="s">
        <v>3</v>
      </c>
      <c r="C13" s="5">
        <f>IRR(C5:C10)</f>
        <v>0.15238237116630637</v>
      </c>
      <c r="D13" s="3">
        <f>IRR(D5:D10)</f>
        <v>0.1467168993116672</v>
      </c>
      <c r="F13" s="3">
        <f>IRR(F5:F10)</f>
        <v>0.14292413285837213</v>
      </c>
    </row>
    <row r="15" spans="2:17" ht="30" x14ac:dyDescent="0.25">
      <c r="B15" s="8"/>
      <c r="C15" s="11" t="s">
        <v>5</v>
      </c>
      <c r="D15" s="12" t="s">
        <v>7</v>
      </c>
      <c r="E15" s="12" t="s">
        <v>8</v>
      </c>
    </row>
    <row r="16" spans="2:17" x14ac:dyDescent="0.25">
      <c r="B16" s="13">
        <v>0</v>
      </c>
      <c r="C16" s="1">
        <v>0.14000000000000001</v>
      </c>
      <c r="D16" s="2">
        <f>C12</f>
        <v>448.86435986306969</v>
      </c>
      <c r="E16" s="9">
        <f>D12</f>
        <v>607.19875432889967</v>
      </c>
    </row>
    <row r="17" spans="2:17" x14ac:dyDescent="0.25">
      <c r="B17" s="13">
        <v>1</v>
      </c>
      <c r="C17" s="3">
        <v>0.1429</v>
      </c>
      <c r="D17" s="2">
        <f>NPV(C17,C6:C10)+C5</f>
        <v>341.79501939406691</v>
      </c>
      <c r="E17" s="9">
        <f>NPV(C17,D6:D10)+D5</f>
        <v>343.09438117202808</v>
      </c>
    </row>
    <row r="18" spans="2:17" x14ac:dyDescent="0.25">
      <c r="B18" s="13">
        <v>2</v>
      </c>
      <c r="C18" s="3">
        <v>0.1467</v>
      </c>
      <c r="D18" s="2">
        <f>NPV(C18,C6:C10)+C5</f>
        <v>203.31400325903996</v>
      </c>
      <c r="E18" s="2">
        <v>0</v>
      </c>
    </row>
    <row r="19" spans="2:17" x14ac:dyDescent="0.25">
      <c r="B19" s="13">
        <v>3</v>
      </c>
      <c r="C19" s="3">
        <v>0.15240000000000001</v>
      </c>
      <c r="D19" s="2">
        <v>0</v>
      </c>
      <c r="E19" s="2">
        <f>NPV(C19,D6:D10)+D5</f>
        <v>-501.53882105262892</v>
      </c>
    </row>
    <row r="21" spans="2:17" ht="16.5" x14ac:dyDescent="0.3">
      <c r="H21" s="67" t="s">
        <v>10</v>
      </c>
      <c r="I21" s="67"/>
      <c r="J21" s="67"/>
      <c r="K21" s="67"/>
      <c r="L21" s="67"/>
      <c r="M21" s="67"/>
      <c r="N21" s="67"/>
      <c r="O21" s="67"/>
      <c r="P21" s="67"/>
      <c r="Q21" s="67"/>
    </row>
    <row r="23" spans="2:17" ht="16.5" x14ac:dyDescent="0.3">
      <c r="H23" s="72" t="s">
        <v>102</v>
      </c>
      <c r="I23" s="72"/>
      <c r="J23" s="72"/>
      <c r="K23" s="72"/>
      <c r="L23" s="72"/>
      <c r="M23" s="72"/>
      <c r="N23" s="72"/>
      <c r="O23" s="72"/>
      <c r="P23" s="72"/>
      <c r="Q23" s="72"/>
    </row>
    <row r="24" spans="2:17" ht="16.5" x14ac:dyDescent="0.3">
      <c r="H24" s="61" t="s">
        <v>103</v>
      </c>
      <c r="I24" s="61"/>
      <c r="J24" s="61"/>
      <c r="K24" s="61"/>
      <c r="L24" s="61"/>
      <c r="M24" s="61"/>
      <c r="N24" s="61"/>
      <c r="O24" s="61"/>
      <c r="P24" s="61"/>
      <c r="Q24" s="61"/>
    </row>
    <row r="25" spans="2:17" ht="16.5" x14ac:dyDescent="0.3">
      <c r="H25" s="61" t="s">
        <v>12</v>
      </c>
      <c r="I25" s="61"/>
      <c r="J25" s="61"/>
      <c r="K25" s="61"/>
      <c r="L25" s="61"/>
      <c r="M25" s="61"/>
      <c r="N25" s="61"/>
      <c r="O25" s="61"/>
      <c r="P25" s="61"/>
      <c r="Q25" s="61"/>
    </row>
    <row r="26" spans="2:17" ht="16.5" x14ac:dyDescent="0.3">
      <c r="H26" s="61" t="s">
        <v>104</v>
      </c>
      <c r="I26" s="61"/>
      <c r="J26" s="61"/>
      <c r="K26" s="61"/>
      <c r="L26" s="61"/>
      <c r="M26" s="61"/>
      <c r="N26" s="61"/>
      <c r="O26" s="61"/>
      <c r="P26" s="61"/>
      <c r="Q26" s="61"/>
    </row>
    <row r="27" spans="2:17" ht="16.5" x14ac:dyDescent="0.3">
      <c r="H27" s="61" t="s">
        <v>95</v>
      </c>
      <c r="I27" s="61"/>
      <c r="J27" s="61"/>
      <c r="K27" s="61"/>
      <c r="L27" s="61"/>
      <c r="M27" s="61"/>
      <c r="N27" s="61"/>
      <c r="O27" s="61"/>
      <c r="P27" s="61"/>
      <c r="Q27" s="61"/>
    </row>
    <row r="28" spans="2:17" ht="16.5" x14ac:dyDescent="0.3">
      <c r="H28" s="68" t="s">
        <v>101</v>
      </c>
      <c r="I28" s="68"/>
      <c r="J28" s="68"/>
      <c r="K28" s="68"/>
      <c r="L28" s="68"/>
      <c r="M28" s="68"/>
      <c r="N28" s="68"/>
      <c r="O28" s="68"/>
      <c r="P28" s="68"/>
      <c r="Q28" s="68"/>
    </row>
    <row r="30" spans="2:17" ht="16.5" x14ac:dyDescent="0.3">
      <c r="H30" s="66" t="s">
        <v>43</v>
      </c>
      <c r="I30" s="66"/>
      <c r="J30" s="66"/>
      <c r="K30" s="66"/>
      <c r="L30" s="66"/>
      <c r="M30" s="66"/>
      <c r="N30" s="66"/>
      <c r="O30" s="66"/>
      <c r="P30" s="66"/>
      <c r="Q30" s="66"/>
    </row>
    <row r="31" spans="2:17" x14ac:dyDescent="0.25">
      <c r="H31" s="24"/>
    </row>
    <row r="32" spans="2:17" ht="16.5" x14ac:dyDescent="0.3">
      <c r="H32" s="62" t="s">
        <v>48</v>
      </c>
      <c r="I32" s="62"/>
      <c r="J32" s="62"/>
      <c r="K32" s="62"/>
      <c r="L32" s="62"/>
      <c r="M32" s="62"/>
      <c r="N32" s="62"/>
      <c r="O32" s="62"/>
      <c r="P32" s="62"/>
      <c r="Q32" s="62"/>
    </row>
    <row r="33" spans="8:17" ht="16.5" customHeight="1" x14ac:dyDescent="0.3">
      <c r="H33" s="26"/>
      <c r="I33" s="26"/>
      <c r="J33" s="26"/>
      <c r="K33" s="26"/>
      <c r="L33" s="28" t="s">
        <v>11</v>
      </c>
      <c r="M33" s="28" t="s">
        <v>49</v>
      </c>
      <c r="N33" s="28"/>
      <c r="O33" s="26"/>
      <c r="P33" s="26"/>
      <c r="Q33" s="26"/>
    </row>
    <row r="34" spans="8:17" ht="16.5" customHeight="1" x14ac:dyDescent="0.3">
      <c r="H34" s="26"/>
      <c r="I34" s="26"/>
      <c r="J34" s="26"/>
      <c r="K34" s="29" t="s">
        <v>2</v>
      </c>
      <c r="L34" s="31">
        <f>C12</f>
        <v>448.86435986306969</v>
      </c>
      <c r="M34" s="31">
        <f>D12</f>
        <v>607.19875432889967</v>
      </c>
      <c r="N34" s="26"/>
      <c r="O34" s="26"/>
      <c r="P34" s="26"/>
      <c r="Q34" s="26"/>
    </row>
    <row r="35" spans="8:17" ht="16.5" x14ac:dyDescent="0.3">
      <c r="H35" s="26"/>
      <c r="I35" s="26"/>
      <c r="J35" s="26"/>
      <c r="K35" s="29" t="s">
        <v>3</v>
      </c>
      <c r="L35" s="32">
        <f>C13</f>
        <v>0.15238237116630637</v>
      </c>
      <c r="M35" s="32">
        <f>D13</f>
        <v>0.1467168993116672</v>
      </c>
      <c r="N35" s="26"/>
      <c r="O35" s="26"/>
      <c r="P35" s="26"/>
      <c r="Q35" s="26"/>
    </row>
    <row r="36" spans="8:17" ht="16.5" x14ac:dyDescent="0.3">
      <c r="H36" s="26"/>
      <c r="I36" s="26"/>
      <c r="J36" s="26"/>
      <c r="K36" s="29"/>
      <c r="L36" s="32"/>
      <c r="M36" s="32"/>
      <c r="N36" s="26"/>
      <c r="O36" s="26"/>
      <c r="P36" s="26"/>
      <c r="Q36" s="26"/>
    </row>
    <row r="37" spans="8:17" ht="16.5" x14ac:dyDescent="0.3">
      <c r="H37" s="74" t="s">
        <v>50</v>
      </c>
      <c r="I37" s="74"/>
      <c r="J37" s="74"/>
      <c r="K37" s="74"/>
      <c r="L37" s="74"/>
      <c r="M37" s="74"/>
      <c r="N37" s="74"/>
      <c r="O37" s="74"/>
      <c r="P37" s="74"/>
      <c r="Q37" s="74"/>
    </row>
    <row r="38" spans="8:17" ht="16.5" x14ac:dyDescent="0.3">
      <c r="H38" s="75" t="s">
        <v>51</v>
      </c>
      <c r="I38" s="75"/>
      <c r="J38" s="75"/>
      <c r="K38" s="75"/>
      <c r="L38" s="75"/>
      <c r="M38" s="75"/>
      <c r="N38" s="75"/>
      <c r="O38" s="75"/>
      <c r="P38" s="75"/>
      <c r="Q38" s="75"/>
    </row>
    <row r="39" spans="8:17" ht="16.5" x14ac:dyDescent="0.3">
      <c r="H39" s="74" t="s">
        <v>52</v>
      </c>
      <c r="I39" s="74"/>
      <c r="J39" s="74"/>
      <c r="K39" s="74"/>
      <c r="L39" s="74"/>
      <c r="M39" s="74"/>
      <c r="N39" s="74"/>
      <c r="O39" s="74"/>
      <c r="P39" s="74"/>
      <c r="Q39" s="74"/>
    </row>
    <row r="40" spans="8:17" ht="19.5" customHeight="1" x14ac:dyDescent="0.3">
      <c r="H40" s="73" t="s">
        <v>53</v>
      </c>
      <c r="I40" s="73"/>
      <c r="J40" s="73"/>
      <c r="K40" s="73"/>
      <c r="L40" s="73"/>
      <c r="M40" s="73"/>
      <c r="N40" s="73"/>
      <c r="O40" s="73"/>
      <c r="P40" s="73"/>
      <c r="Q40" s="73"/>
    </row>
  </sheetData>
  <mergeCells count="15">
    <mergeCell ref="H32:Q32"/>
    <mergeCell ref="H40:Q40"/>
    <mergeCell ref="H39:Q39"/>
    <mergeCell ref="H37:Q37"/>
    <mergeCell ref="H38:Q38"/>
    <mergeCell ref="B1:Q1"/>
    <mergeCell ref="B2:Q2"/>
    <mergeCell ref="H30:Q30"/>
    <mergeCell ref="H27:Q27"/>
    <mergeCell ref="H28:Q28"/>
    <mergeCell ref="H21:Q21"/>
    <mergeCell ref="H23:Q23"/>
    <mergeCell ref="H24:Q24"/>
    <mergeCell ref="H25:Q25"/>
    <mergeCell ref="H26:Q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3"/>
  <sheetViews>
    <sheetView zoomScale="90" zoomScaleNormal="90" workbookViewId="0"/>
  </sheetViews>
  <sheetFormatPr baseColWidth="10" defaultRowHeight="15" x14ac:dyDescent="0.25"/>
  <cols>
    <col min="1" max="1" width="4.7109375" customWidth="1"/>
    <col min="3" max="3" width="12.5703125" customWidth="1"/>
    <col min="4" max="4" width="13.140625" customWidth="1"/>
    <col min="5" max="5" width="13.28515625" customWidth="1"/>
    <col min="7" max="7" width="5.5703125" customWidth="1"/>
    <col min="9" max="9" width="13.140625" customWidth="1"/>
    <col min="10" max="10" width="13" customWidth="1"/>
    <col min="11" max="11" width="14.85546875" bestFit="1" customWidth="1"/>
    <col min="12" max="12" width="15.140625" customWidth="1"/>
    <col min="13" max="13" width="13.5703125" customWidth="1"/>
    <col min="15" max="15" width="14.85546875" bestFit="1" customWidth="1"/>
    <col min="16" max="16" width="12.7109375" customWidth="1"/>
  </cols>
  <sheetData>
    <row r="1" spans="2:17" x14ac:dyDescent="0.25">
      <c r="B1" s="65" t="s">
        <v>47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2:17" ht="15.75" x14ac:dyDescent="0.3">
      <c r="B2" s="64" t="s">
        <v>46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4" spans="2:17" ht="30" x14ac:dyDescent="0.25">
      <c r="B4" s="16" t="s">
        <v>14</v>
      </c>
      <c r="C4" s="12" t="s">
        <v>15</v>
      </c>
      <c r="D4" s="12" t="s">
        <v>16</v>
      </c>
      <c r="E4" s="14" t="s">
        <v>4</v>
      </c>
      <c r="F4" s="12" t="s">
        <v>17</v>
      </c>
    </row>
    <row r="5" spans="2:17" x14ac:dyDescent="0.25">
      <c r="B5" s="19">
        <v>0</v>
      </c>
      <c r="C5" s="10">
        <v>-45000</v>
      </c>
      <c r="D5" s="10">
        <v>-50000</v>
      </c>
      <c r="E5" s="7">
        <v>0.05</v>
      </c>
      <c r="F5" s="10">
        <f>C5-D5</f>
        <v>5000</v>
      </c>
    </row>
    <row r="6" spans="2:17" x14ac:dyDescent="0.25">
      <c r="B6" s="13">
        <v>1</v>
      </c>
      <c r="C6" s="10">
        <v>-20000</v>
      </c>
      <c r="D6" s="10">
        <v>15000</v>
      </c>
      <c r="E6" s="7">
        <v>0.09</v>
      </c>
      <c r="F6" s="10">
        <f t="shared" ref="F6:F10" si="0">C6-D6</f>
        <v>-35000</v>
      </c>
    </row>
    <row r="7" spans="2:17" x14ac:dyDescent="0.25">
      <c r="B7" s="13">
        <v>2</v>
      </c>
      <c r="C7" s="10">
        <v>11000</v>
      </c>
      <c r="D7" s="10">
        <v>15000</v>
      </c>
      <c r="E7" s="7">
        <v>0.13</v>
      </c>
      <c r="F7" s="10">
        <f t="shared" si="0"/>
        <v>-4000</v>
      </c>
    </row>
    <row r="8" spans="2:17" x14ac:dyDescent="0.25">
      <c r="B8" s="13">
        <v>3</v>
      </c>
      <c r="C8" s="10">
        <v>20000</v>
      </c>
      <c r="D8" s="10">
        <v>15000</v>
      </c>
      <c r="E8" s="7">
        <v>0.15</v>
      </c>
      <c r="F8" s="10">
        <f t="shared" si="0"/>
        <v>5000</v>
      </c>
    </row>
    <row r="9" spans="2:17" x14ac:dyDescent="0.25">
      <c r="B9" s="13">
        <v>4</v>
      </c>
      <c r="C9" s="10">
        <v>30000</v>
      </c>
      <c r="D9" s="10">
        <v>15000</v>
      </c>
      <c r="E9" s="7">
        <v>0.2</v>
      </c>
      <c r="F9" s="10">
        <f t="shared" si="0"/>
        <v>15000</v>
      </c>
    </row>
    <row r="10" spans="2:17" x14ac:dyDescent="0.25">
      <c r="B10" s="13">
        <v>5</v>
      </c>
      <c r="C10" s="10">
        <v>45000</v>
      </c>
      <c r="D10" s="10">
        <v>15000</v>
      </c>
      <c r="E10" s="7">
        <v>0.25</v>
      </c>
      <c r="F10" s="10">
        <f t="shared" si="0"/>
        <v>30000</v>
      </c>
    </row>
    <row r="11" spans="2:17" x14ac:dyDescent="0.25">
      <c r="B11" s="15"/>
      <c r="C11" s="10"/>
      <c r="D11" s="10"/>
      <c r="F11" s="10"/>
    </row>
    <row r="12" spans="2:17" ht="30" x14ac:dyDescent="0.25">
      <c r="C12" s="12" t="s">
        <v>15</v>
      </c>
      <c r="D12" s="12" t="s">
        <v>16</v>
      </c>
      <c r="E12" s="14"/>
      <c r="F12" s="12" t="s">
        <v>17</v>
      </c>
    </row>
    <row r="13" spans="2:17" x14ac:dyDescent="0.25">
      <c r="B13" s="17" t="s">
        <v>19</v>
      </c>
      <c r="C13" s="2">
        <f>NPV(E5,C6:C10)+C5</f>
        <v>23146.208920886129</v>
      </c>
      <c r="D13" s="2">
        <f>NPV(E5,D6:D10)+D5</f>
        <v>14942.150059462278</v>
      </c>
      <c r="F13" s="10">
        <f t="shared" ref="F13:F18" si="1">NPV(E5,$F$6:$F$10)+$F$5</f>
        <v>8204.0588614238441</v>
      </c>
    </row>
    <row r="14" spans="2:17" x14ac:dyDescent="0.25">
      <c r="B14" s="17" t="s">
        <v>20</v>
      </c>
      <c r="C14" s="2">
        <f>NPV(E6,C6:C10)+C5</f>
        <v>11853.194389323864</v>
      </c>
      <c r="D14" s="2">
        <f>NPV(E6,$D$6:$D$10)+$D$5</f>
        <v>8344.7689502757494</v>
      </c>
      <c r="F14" s="10">
        <f t="shared" si="1"/>
        <v>3508.4254390481256</v>
      </c>
    </row>
    <row r="15" spans="2:17" x14ac:dyDescent="0.25">
      <c r="B15" s="17" t="s">
        <v>18</v>
      </c>
      <c r="C15" s="2">
        <f>NPV(E7,C6:C10)+C5</f>
        <v>2600.2606687743755</v>
      </c>
      <c r="D15" s="2">
        <f>NPV(E7,$D$6:$D$10)+$D$5</f>
        <v>2758.468923140601</v>
      </c>
      <c r="F15" s="10">
        <f t="shared" si="1"/>
        <v>-158.20825436622636</v>
      </c>
    </row>
    <row r="16" spans="2:17" x14ac:dyDescent="0.25">
      <c r="B16" s="17" t="s">
        <v>21</v>
      </c>
      <c r="C16" s="2">
        <f>NPV(E8,C6:C10)+C5</f>
        <v>-1397.8489027076284</v>
      </c>
      <c r="D16" s="2">
        <f>NPV(E8,$D$6:$D$10)+$D$5</f>
        <v>282.32647017104318</v>
      </c>
      <c r="F16" s="10">
        <f t="shared" si="1"/>
        <v>-1680.1753728786607</v>
      </c>
    </row>
    <row r="17" spans="2:17" x14ac:dyDescent="0.25">
      <c r="B17" s="17" t="s">
        <v>22</v>
      </c>
      <c r="C17" s="2">
        <f>NPV(E9,C6:C10)+C5</f>
        <v>-9901.6203703703723</v>
      </c>
      <c r="D17" s="2">
        <f>NPV(E9,$D$6:$D$10)+$D$5</f>
        <v>-5140.8179012345572</v>
      </c>
      <c r="F17" s="10">
        <f t="shared" si="1"/>
        <v>-4760.8024691358078</v>
      </c>
    </row>
    <row r="18" spans="2:17" x14ac:dyDescent="0.25">
      <c r="B18" s="17" t="s">
        <v>23</v>
      </c>
      <c r="C18" s="2">
        <f>NPV(E10,C6:C10)+C5</f>
        <v>-16686.400000000001</v>
      </c>
      <c r="D18" s="2">
        <f>NPV(E10,$D$6:$D$10)+$D$5</f>
        <v>-9660.8000000000029</v>
      </c>
      <c r="F18" s="10">
        <f t="shared" si="1"/>
        <v>-7025.6</v>
      </c>
    </row>
    <row r="19" spans="2:17" x14ac:dyDescent="0.25">
      <c r="B19" s="18"/>
      <c r="C19" s="2"/>
      <c r="D19" s="2"/>
      <c r="F19" s="10"/>
    </row>
    <row r="20" spans="2:17" ht="30" x14ac:dyDescent="0.25">
      <c r="C20" s="12" t="s">
        <v>15</v>
      </c>
      <c r="D20" s="12" t="s">
        <v>16</v>
      </c>
      <c r="E20" s="14"/>
      <c r="F20" s="12" t="s">
        <v>17</v>
      </c>
    </row>
    <row r="21" spans="2:17" x14ac:dyDescent="0.25">
      <c r="B21" s="17" t="s">
        <v>24</v>
      </c>
      <c r="C21" s="3">
        <f>IRR($C$5:$C$10)</f>
        <v>0.14278950017330505</v>
      </c>
      <c r="D21" s="3">
        <f>IRR($D$5:$D$10)</f>
        <v>0.1523823711663066</v>
      </c>
      <c r="F21" s="3">
        <f>IRR($F$5:$F$10)</f>
        <v>0.12805504561805536</v>
      </c>
    </row>
    <row r="22" spans="2:17" ht="16.5" x14ac:dyDescent="0.3">
      <c r="B22" s="17" t="s">
        <v>25</v>
      </c>
      <c r="C22" s="3">
        <f t="shared" ref="C22:C26" si="2">IRR($C$5:$C$10)</f>
        <v>0.14278950017330505</v>
      </c>
      <c r="D22" s="3">
        <f t="shared" ref="D22:D26" si="3">IRR($D$5:$D$10)</f>
        <v>0.1523823711663066</v>
      </c>
      <c r="F22" s="3">
        <f t="shared" ref="F22:F26" si="4">IRR($F$5:$F$10)</f>
        <v>0.12805504561805536</v>
      </c>
      <c r="H22" s="67" t="s">
        <v>10</v>
      </c>
      <c r="I22" s="67"/>
      <c r="J22" s="67"/>
      <c r="K22" s="67"/>
      <c r="L22" s="67"/>
      <c r="M22" s="67"/>
      <c r="N22" s="67"/>
      <c r="O22" s="67"/>
      <c r="P22" s="67"/>
      <c r="Q22" s="67"/>
    </row>
    <row r="23" spans="2:17" x14ac:dyDescent="0.25">
      <c r="B23" s="17" t="s">
        <v>29</v>
      </c>
      <c r="C23" s="3">
        <f t="shared" si="2"/>
        <v>0.14278950017330505</v>
      </c>
      <c r="D23" s="3">
        <f t="shared" si="3"/>
        <v>0.1523823711663066</v>
      </c>
      <c r="F23" s="3">
        <f t="shared" si="4"/>
        <v>0.12805504561805536</v>
      </c>
    </row>
    <row r="24" spans="2:17" ht="16.5" x14ac:dyDescent="0.3">
      <c r="B24" s="17" t="s">
        <v>26</v>
      </c>
      <c r="C24" s="3">
        <f t="shared" si="2"/>
        <v>0.14278950017330505</v>
      </c>
      <c r="D24" s="3">
        <f t="shared" si="3"/>
        <v>0.1523823711663066</v>
      </c>
      <c r="F24" s="3">
        <f t="shared" si="4"/>
        <v>0.12805504561805536</v>
      </c>
      <c r="H24" s="72" t="s">
        <v>54</v>
      </c>
      <c r="I24" s="72"/>
      <c r="J24" s="72"/>
      <c r="K24" s="72"/>
      <c r="L24" s="72"/>
      <c r="M24" s="72"/>
      <c r="N24" s="72"/>
      <c r="O24" s="72"/>
      <c r="P24" s="72"/>
      <c r="Q24" s="72"/>
    </row>
    <row r="25" spans="2:17" ht="16.5" x14ac:dyDescent="0.3">
      <c r="B25" s="17" t="s">
        <v>27</v>
      </c>
      <c r="C25" s="3">
        <f t="shared" si="2"/>
        <v>0.14278950017330505</v>
      </c>
      <c r="D25" s="3">
        <f t="shared" si="3"/>
        <v>0.1523823711663066</v>
      </c>
      <c r="F25" s="3">
        <f t="shared" si="4"/>
        <v>0.12805504561805536</v>
      </c>
      <c r="H25" s="61" t="s">
        <v>55</v>
      </c>
      <c r="I25" s="61"/>
      <c r="J25" s="61"/>
      <c r="K25" s="61"/>
      <c r="L25" s="61"/>
      <c r="M25" s="61"/>
      <c r="N25" s="61"/>
      <c r="O25" s="61"/>
      <c r="P25" s="61"/>
      <c r="Q25" s="61"/>
    </row>
    <row r="26" spans="2:17" ht="16.5" x14ac:dyDescent="0.3">
      <c r="B26" s="17" t="s">
        <v>28</v>
      </c>
      <c r="C26" s="3">
        <f t="shared" si="2"/>
        <v>0.14278950017330505</v>
      </c>
      <c r="D26" s="3">
        <f t="shared" si="3"/>
        <v>0.1523823711663066</v>
      </c>
      <c r="F26" s="3">
        <f t="shared" si="4"/>
        <v>0.12805504561805536</v>
      </c>
      <c r="H26" s="61" t="s">
        <v>56</v>
      </c>
      <c r="I26" s="61"/>
      <c r="J26" s="61"/>
      <c r="K26" s="61"/>
      <c r="L26" s="61"/>
      <c r="M26" s="61"/>
      <c r="N26" s="61"/>
      <c r="O26" s="61"/>
      <c r="P26" s="61"/>
      <c r="Q26" s="61"/>
    </row>
    <row r="27" spans="2:17" ht="16.5" x14ac:dyDescent="0.3">
      <c r="B27" s="18"/>
      <c r="C27" s="2"/>
      <c r="D27" s="2"/>
      <c r="F27" s="10"/>
      <c r="H27" s="61" t="s">
        <v>97</v>
      </c>
      <c r="I27" s="61"/>
      <c r="J27" s="61"/>
      <c r="K27" s="61"/>
      <c r="L27" s="61"/>
      <c r="M27" s="61"/>
      <c r="N27" s="61"/>
      <c r="O27" s="61"/>
      <c r="P27" s="61"/>
      <c r="Q27" s="61"/>
    </row>
    <row r="28" spans="2:17" ht="16.5" x14ac:dyDescent="0.3">
      <c r="H28" s="61" t="s">
        <v>57</v>
      </c>
      <c r="I28" s="61"/>
      <c r="J28" s="61"/>
      <c r="K28" s="61"/>
      <c r="L28" s="61"/>
      <c r="M28" s="61"/>
      <c r="N28" s="61"/>
      <c r="O28" s="61"/>
      <c r="P28" s="61"/>
      <c r="Q28" s="61"/>
    </row>
    <row r="29" spans="2:17" ht="29.25" customHeight="1" x14ac:dyDescent="0.25">
      <c r="B29" s="8"/>
      <c r="C29" s="11" t="s">
        <v>5</v>
      </c>
      <c r="D29" s="12" t="s">
        <v>15</v>
      </c>
      <c r="E29" s="12" t="s">
        <v>16</v>
      </c>
      <c r="H29" s="76" t="s">
        <v>98</v>
      </c>
      <c r="I29" s="76"/>
      <c r="J29" s="76"/>
      <c r="K29" s="76"/>
      <c r="L29" s="76"/>
      <c r="M29" s="76"/>
      <c r="N29" s="76"/>
      <c r="O29" s="76"/>
      <c r="P29" s="76"/>
      <c r="Q29" s="76"/>
    </row>
    <row r="30" spans="2:17" x14ac:dyDescent="0.25">
      <c r="B30" s="13">
        <v>0</v>
      </c>
      <c r="C30" s="1">
        <v>0.05</v>
      </c>
      <c r="D30" s="2">
        <f>NPV(C30,$C$6:$C$10)+$C$5</f>
        <v>23146.208920886129</v>
      </c>
      <c r="E30" s="2">
        <f>NPV(C30,$D$6:$D$10)+$D$5</f>
        <v>14942.150059462278</v>
      </c>
    </row>
    <row r="31" spans="2:17" ht="16.5" x14ac:dyDescent="0.3">
      <c r="B31" s="13">
        <v>1</v>
      </c>
      <c r="C31" s="3">
        <v>0.09</v>
      </c>
      <c r="D31" s="2">
        <f t="shared" ref="D31:D36" si="5">NPV(C31,$C$6:$C$10)+$C$5</f>
        <v>11853.194389323864</v>
      </c>
      <c r="E31" s="2">
        <f t="shared" ref="E31:E36" si="6">NPV(C31,$D$6:$D$10)+$D$5</f>
        <v>8344.7689502757494</v>
      </c>
      <c r="H31" s="66" t="s">
        <v>43</v>
      </c>
      <c r="I31" s="66"/>
      <c r="J31" s="66"/>
      <c r="K31" s="66"/>
      <c r="L31" s="66"/>
      <c r="M31" s="66"/>
      <c r="N31" s="66"/>
      <c r="O31" s="66"/>
      <c r="P31" s="66"/>
      <c r="Q31" s="66"/>
    </row>
    <row r="32" spans="2:17" x14ac:dyDescent="0.25">
      <c r="B32" s="13">
        <v>2</v>
      </c>
      <c r="C32" s="3">
        <v>0.12809999999999999</v>
      </c>
      <c r="D32" s="2">
        <f t="shared" si="5"/>
        <v>3000.2950361887561</v>
      </c>
      <c r="E32" s="2">
        <f>NPV(C32,$D$6:$D$10)+$D$5</f>
        <v>3003.9731087431064</v>
      </c>
      <c r="H32" s="24"/>
    </row>
    <row r="33" spans="2:17" ht="16.5" x14ac:dyDescent="0.3">
      <c r="B33" s="13">
        <v>3</v>
      </c>
      <c r="C33" s="1">
        <v>0.13</v>
      </c>
      <c r="D33" s="2">
        <f t="shared" si="5"/>
        <v>2600.2606687743755</v>
      </c>
      <c r="E33" s="2">
        <f t="shared" si="6"/>
        <v>2758.468923140601</v>
      </c>
      <c r="H33" s="62" t="s">
        <v>58</v>
      </c>
      <c r="I33" s="62"/>
      <c r="J33" s="62"/>
      <c r="K33" s="62"/>
      <c r="L33" s="62"/>
      <c r="M33" s="62"/>
      <c r="N33" s="62"/>
      <c r="O33" s="62"/>
      <c r="P33" s="62"/>
      <c r="Q33" s="62"/>
    </row>
    <row r="34" spans="2:17" ht="16.5" x14ac:dyDescent="0.3">
      <c r="B34" s="13">
        <v>4</v>
      </c>
      <c r="C34" s="3">
        <v>0.14280000000000001</v>
      </c>
      <c r="D34" s="2">
        <v>0</v>
      </c>
      <c r="E34" s="2">
        <f t="shared" si="6"/>
        <v>1151.556510809758</v>
      </c>
      <c r="H34" s="26"/>
      <c r="I34" s="26"/>
      <c r="J34" s="26"/>
      <c r="K34" s="28" t="s">
        <v>59</v>
      </c>
      <c r="L34" s="28" t="s">
        <v>2</v>
      </c>
      <c r="M34" s="30"/>
      <c r="N34" s="28" t="s">
        <v>59</v>
      </c>
      <c r="O34" s="28" t="s">
        <v>2</v>
      </c>
      <c r="P34" s="27"/>
      <c r="Q34" s="26"/>
    </row>
    <row r="35" spans="2:17" ht="16.5" x14ac:dyDescent="0.3">
      <c r="B35" s="13">
        <v>5</v>
      </c>
      <c r="C35" s="1">
        <v>0.15</v>
      </c>
      <c r="D35" s="2">
        <f t="shared" si="5"/>
        <v>-1397.8489027076284</v>
      </c>
      <c r="E35" s="2">
        <f t="shared" si="6"/>
        <v>282.32647017104318</v>
      </c>
      <c r="H35" s="26"/>
      <c r="I35" s="26"/>
      <c r="J35" s="77" t="s">
        <v>30</v>
      </c>
      <c r="K35" s="37">
        <v>0.05</v>
      </c>
      <c r="L35" s="33">
        <f t="shared" ref="L35:L40" si="7">C13</f>
        <v>23146.208920886129</v>
      </c>
      <c r="M35" s="77" t="s">
        <v>31</v>
      </c>
      <c r="N35" s="37">
        <v>0.05</v>
      </c>
      <c r="O35" s="33">
        <f t="shared" ref="O35:O40" si="8">D13</f>
        <v>14942.150059462278</v>
      </c>
      <c r="P35" s="78"/>
      <c r="Q35" s="26"/>
    </row>
    <row r="36" spans="2:17" ht="16.5" x14ac:dyDescent="0.3">
      <c r="B36" s="13">
        <v>6</v>
      </c>
      <c r="C36" s="3">
        <f>D26</f>
        <v>0.1523823711663066</v>
      </c>
      <c r="D36" s="2">
        <f t="shared" si="5"/>
        <v>-1849.3512154556738</v>
      </c>
      <c r="E36" s="2">
        <f t="shared" si="6"/>
        <v>0</v>
      </c>
      <c r="H36" s="26"/>
      <c r="I36" s="26"/>
      <c r="J36" s="77"/>
      <c r="K36" s="37">
        <v>0.09</v>
      </c>
      <c r="L36" s="33">
        <f t="shared" si="7"/>
        <v>11853.194389323864</v>
      </c>
      <c r="M36" s="77"/>
      <c r="N36" s="37">
        <v>0.09</v>
      </c>
      <c r="O36" s="33">
        <f t="shared" si="8"/>
        <v>8344.7689502757494</v>
      </c>
      <c r="P36" s="78"/>
      <c r="Q36" s="26"/>
    </row>
    <row r="37" spans="2:17" ht="16.5" customHeight="1" x14ac:dyDescent="0.3">
      <c r="H37" s="26"/>
      <c r="I37" s="26"/>
      <c r="J37" s="77"/>
      <c r="K37" s="37">
        <v>0.13</v>
      </c>
      <c r="L37" s="33">
        <f t="shared" si="7"/>
        <v>2600.2606687743755</v>
      </c>
      <c r="M37" s="77"/>
      <c r="N37" s="37">
        <v>0.13</v>
      </c>
      <c r="O37" s="33">
        <f t="shared" si="8"/>
        <v>2758.468923140601</v>
      </c>
      <c r="P37" s="78"/>
      <c r="Q37" s="26"/>
    </row>
    <row r="38" spans="2:17" ht="16.5" customHeight="1" x14ac:dyDescent="0.3">
      <c r="H38" s="26"/>
      <c r="I38" s="26"/>
      <c r="J38" s="77"/>
      <c r="K38" s="37">
        <v>0.15</v>
      </c>
      <c r="L38" s="33">
        <f t="shared" si="7"/>
        <v>-1397.8489027076284</v>
      </c>
      <c r="M38" s="77"/>
      <c r="N38" s="37">
        <v>0.15</v>
      </c>
      <c r="O38" s="33">
        <f t="shared" si="8"/>
        <v>282.32647017104318</v>
      </c>
      <c r="P38" s="78"/>
      <c r="Q38" s="26"/>
    </row>
    <row r="39" spans="2:17" ht="16.5" customHeight="1" x14ac:dyDescent="0.3">
      <c r="H39" s="26"/>
      <c r="I39" s="26"/>
      <c r="J39" s="77"/>
      <c r="K39" s="37">
        <v>0.2</v>
      </c>
      <c r="L39" s="33">
        <f t="shared" si="7"/>
        <v>-9901.6203703703723</v>
      </c>
      <c r="M39" s="77"/>
      <c r="N39" s="37">
        <v>0.2</v>
      </c>
      <c r="O39" s="33">
        <f t="shared" si="8"/>
        <v>-5140.8179012345572</v>
      </c>
      <c r="P39" s="78"/>
      <c r="Q39" s="26"/>
    </row>
    <row r="40" spans="2:17" ht="16.5" x14ac:dyDescent="0.3">
      <c r="H40" s="26"/>
      <c r="I40" s="26"/>
      <c r="J40" s="77"/>
      <c r="K40" s="37">
        <v>0.25</v>
      </c>
      <c r="L40" s="33">
        <f t="shared" si="7"/>
        <v>-16686.400000000001</v>
      </c>
      <c r="M40" s="77"/>
      <c r="N40" s="37">
        <v>0.25</v>
      </c>
      <c r="O40" s="33">
        <f t="shared" si="8"/>
        <v>-9660.8000000000029</v>
      </c>
      <c r="P40" s="78"/>
      <c r="Q40" s="26"/>
    </row>
    <row r="41" spans="2:17" ht="16.5" x14ac:dyDescent="0.3"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 ht="16.5" x14ac:dyDescent="0.25">
      <c r="H42" s="80" t="s">
        <v>60</v>
      </c>
      <c r="I42" s="80"/>
      <c r="J42" s="80"/>
      <c r="K42" s="80"/>
      <c r="L42" s="80"/>
      <c r="M42" s="80"/>
      <c r="N42" s="80"/>
      <c r="O42" s="80"/>
      <c r="P42" s="80"/>
      <c r="Q42" s="80"/>
    </row>
    <row r="43" spans="2:17" ht="16.5" x14ac:dyDescent="0.3">
      <c r="H43" s="26"/>
      <c r="I43" s="26"/>
      <c r="J43" s="28" t="s">
        <v>59</v>
      </c>
      <c r="K43" s="28" t="s">
        <v>2</v>
      </c>
      <c r="L43" s="28" t="s">
        <v>3</v>
      </c>
      <c r="M43" s="26"/>
      <c r="N43" s="28" t="s">
        <v>59</v>
      </c>
      <c r="O43" s="28" t="s">
        <v>2</v>
      </c>
      <c r="P43" s="28" t="s">
        <v>3</v>
      </c>
      <c r="Q43" s="26"/>
    </row>
    <row r="44" spans="2:17" ht="16.5" x14ac:dyDescent="0.3">
      <c r="H44" s="26"/>
      <c r="I44" s="26" t="s">
        <v>30</v>
      </c>
      <c r="J44" s="38">
        <v>0.13</v>
      </c>
      <c r="K44" s="33">
        <f>C15</f>
        <v>2600.2606687743755</v>
      </c>
      <c r="L44" s="36">
        <f>IRR(C5:C10,J44)</f>
        <v>0.14278950017328573</v>
      </c>
      <c r="M44" s="25" t="s">
        <v>31</v>
      </c>
      <c r="N44" s="38">
        <v>0.13</v>
      </c>
      <c r="O44" s="33">
        <f>D15</f>
        <v>2758.468923140601</v>
      </c>
      <c r="P44" s="39">
        <f>IRR(D5:D10,N44)</f>
        <v>0.15238237116617404</v>
      </c>
      <c r="Q44" s="26"/>
    </row>
    <row r="45" spans="2:17" ht="16.5" x14ac:dyDescent="0.3">
      <c r="H45" s="26"/>
      <c r="I45" s="26"/>
      <c r="J45" s="38"/>
      <c r="K45" s="33"/>
      <c r="L45" s="36"/>
      <c r="M45" s="25"/>
      <c r="N45" s="38"/>
      <c r="O45" s="33"/>
      <c r="P45" s="39"/>
      <c r="Q45" s="26"/>
    </row>
    <row r="46" spans="2:17" ht="16.5" x14ac:dyDescent="0.3">
      <c r="H46" s="74" t="s">
        <v>61</v>
      </c>
      <c r="I46" s="74"/>
      <c r="J46" s="74"/>
      <c r="K46" s="74"/>
      <c r="L46" s="74"/>
      <c r="M46" s="74"/>
      <c r="N46" s="74"/>
      <c r="O46" s="74"/>
      <c r="P46" s="74"/>
      <c r="Q46" s="74"/>
    </row>
    <row r="47" spans="2:17" ht="16.5" x14ac:dyDescent="0.3">
      <c r="H47" s="75" t="s">
        <v>66</v>
      </c>
      <c r="I47" s="75"/>
      <c r="J47" s="75"/>
      <c r="K47" s="75"/>
      <c r="L47" s="75"/>
      <c r="M47" s="75"/>
      <c r="N47" s="75"/>
      <c r="O47" s="75"/>
      <c r="P47" s="75"/>
      <c r="Q47" s="75"/>
    </row>
    <row r="48" spans="2:17" ht="16.5" x14ac:dyDescent="0.3">
      <c r="H48" s="74" t="s">
        <v>62</v>
      </c>
      <c r="I48" s="75"/>
      <c r="J48" s="75"/>
      <c r="K48" s="75"/>
      <c r="L48" s="75"/>
      <c r="M48" s="75"/>
      <c r="N48" s="75"/>
      <c r="O48" s="75"/>
      <c r="P48" s="75"/>
      <c r="Q48" s="75"/>
    </row>
    <row r="49" spans="8:17" ht="16.5" x14ac:dyDescent="0.3">
      <c r="H49" s="75" t="s">
        <v>89</v>
      </c>
      <c r="I49" s="75"/>
      <c r="J49" s="75"/>
      <c r="K49" s="75"/>
      <c r="L49" s="75"/>
      <c r="M49" s="75"/>
      <c r="N49" s="75"/>
      <c r="O49" s="75"/>
      <c r="P49" s="75"/>
      <c r="Q49" s="75"/>
    </row>
    <row r="50" spans="8:17" ht="16.5" x14ac:dyDescent="0.3">
      <c r="H50" s="74" t="s">
        <v>63</v>
      </c>
      <c r="I50" s="74"/>
      <c r="J50" s="74"/>
      <c r="K50" s="74"/>
      <c r="L50" s="74"/>
      <c r="M50" s="74"/>
      <c r="N50" s="74"/>
      <c r="O50" s="74"/>
      <c r="P50" s="74"/>
      <c r="Q50" s="74"/>
    </row>
    <row r="51" spans="8:17" ht="16.5" x14ac:dyDescent="0.3">
      <c r="H51" s="75" t="s">
        <v>88</v>
      </c>
      <c r="I51" s="75"/>
      <c r="J51" s="75"/>
      <c r="K51" s="75"/>
      <c r="L51" s="75"/>
      <c r="M51" s="75"/>
      <c r="N51" s="75"/>
      <c r="O51" s="75"/>
      <c r="P51" s="75"/>
      <c r="Q51" s="75"/>
    </row>
    <row r="52" spans="8:17" ht="16.5" x14ac:dyDescent="0.3">
      <c r="H52" s="74" t="s">
        <v>64</v>
      </c>
      <c r="I52" s="74"/>
      <c r="J52" s="74"/>
      <c r="K52" s="74"/>
      <c r="L52" s="74"/>
      <c r="M52" s="74"/>
      <c r="N52" s="74"/>
      <c r="O52" s="74"/>
      <c r="P52" s="74"/>
      <c r="Q52" s="74"/>
    </row>
    <row r="53" spans="8:17" ht="16.5" x14ac:dyDescent="0.3">
      <c r="H53" s="73" t="s">
        <v>65</v>
      </c>
      <c r="I53" s="73"/>
      <c r="J53" s="73"/>
      <c r="K53" s="73"/>
      <c r="L53" s="73"/>
      <c r="M53" s="73"/>
      <c r="N53" s="73"/>
      <c r="O53" s="73"/>
      <c r="P53" s="73"/>
      <c r="Q53" s="73"/>
    </row>
  </sheetData>
  <mergeCells count="24">
    <mergeCell ref="H50:Q50"/>
    <mergeCell ref="H52:Q52"/>
    <mergeCell ref="H51:Q51"/>
    <mergeCell ref="H53:Q53"/>
    <mergeCell ref="J35:J40"/>
    <mergeCell ref="M35:M40"/>
    <mergeCell ref="P35:P40"/>
    <mergeCell ref="H41:Q41"/>
    <mergeCell ref="H42:Q42"/>
    <mergeCell ref="H46:Q46"/>
    <mergeCell ref="H47:Q47"/>
    <mergeCell ref="H48:Q48"/>
    <mergeCell ref="H49:Q49"/>
    <mergeCell ref="B1:Q1"/>
    <mergeCell ref="B2:Q2"/>
    <mergeCell ref="H31:Q31"/>
    <mergeCell ref="H33:Q33"/>
    <mergeCell ref="H29:Q29"/>
    <mergeCell ref="H22:Q22"/>
    <mergeCell ref="H24:Q24"/>
    <mergeCell ref="H25:Q25"/>
    <mergeCell ref="H26:Q26"/>
    <mergeCell ref="H27:Q27"/>
    <mergeCell ref="H28:Q2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zoomScale="90" zoomScaleNormal="90" workbookViewId="0"/>
  </sheetViews>
  <sheetFormatPr baseColWidth="10" defaultRowHeight="15" x14ac:dyDescent="0.25"/>
  <cols>
    <col min="1" max="1" width="4.5703125" customWidth="1"/>
    <col min="2" max="2" width="13.28515625" customWidth="1"/>
    <col min="3" max="3" width="13" bestFit="1" customWidth="1"/>
    <col min="4" max="4" width="13.85546875" customWidth="1"/>
    <col min="5" max="5" width="13.28515625" customWidth="1"/>
    <col min="10" max="10" width="15.140625" customWidth="1"/>
    <col min="11" max="11" width="13.5703125" customWidth="1"/>
    <col min="12" max="12" width="13.7109375" customWidth="1"/>
    <col min="13" max="13" width="14.42578125" customWidth="1"/>
    <col min="14" max="14" width="15.5703125" customWidth="1"/>
  </cols>
  <sheetData>
    <row r="1" spans="2:17" x14ac:dyDescent="0.25">
      <c r="B1" s="65" t="s">
        <v>47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2:17" ht="15.75" x14ac:dyDescent="0.3">
      <c r="B2" s="64" t="s">
        <v>46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4" spans="2:17" ht="30" x14ac:dyDescent="0.25">
      <c r="B4" s="16" t="s">
        <v>14</v>
      </c>
      <c r="C4" s="12" t="s">
        <v>15</v>
      </c>
      <c r="D4" s="12" t="s">
        <v>16</v>
      </c>
      <c r="E4" s="14" t="s">
        <v>4</v>
      </c>
      <c r="F4" s="12" t="s">
        <v>17</v>
      </c>
    </row>
    <row r="5" spans="2:17" x14ac:dyDescent="0.25">
      <c r="B5" s="19">
        <v>0</v>
      </c>
      <c r="C5" s="10">
        <v>-375000</v>
      </c>
      <c r="D5" s="10">
        <v>-500000</v>
      </c>
      <c r="E5" s="7">
        <v>0.25</v>
      </c>
      <c r="F5" s="10">
        <f>C5-D5</f>
        <v>125000</v>
      </c>
    </row>
    <row r="6" spans="2:17" x14ac:dyDescent="0.25">
      <c r="B6" s="13">
        <v>1</v>
      </c>
      <c r="C6" s="10">
        <v>185000</v>
      </c>
      <c r="D6" s="10">
        <v>200000</v>
      </c>
      <c r="F6" s="10">
        <f t="shared" ref="F6:F15" si="0">C6-D6</f>
        <v>-15000</v>
      </c>
    </row>
    <row r="7" spans="2:17" x14ac:dyDescent="0.25">
      <c r="B7" s="13">
        <v>2</v>
      </c>
      <c r="C7" s="10">
        <v>190550</v>
      </c>
      <c r="D7" s="10">
        <v>216000</v>
      </c>
      <c r="F7" s="10">
        <f t="shared" si="0"/>
        <v>-25450</v>
      </c>
    </row>
    <row r="8" spans="2:17" x14ac:dyDescent="0.25">
      <c r="B8" s="13">
        <v>3</v>
      </c>
      <c r="C8" s="10">
        <v>196267</v>
      </c>
      <c r="D8" s="10">
        <v>233280</v>
      </c>
      <c r="F8" s="10">
        <f t="shared" si="0"/>
        <v>-37013</v>
      </c>
    </row>
    <row r="9" spans="2:17" x14ac:dyDescent="0.25">
      <c r="B9" s="13">
        <v>4</v>
      </c>
      <c r="C9" s="10">
        <v>202154</v>
      </c>
      <c r="D9" s="10">
        <v>251942</v>
      </c>
      <c r="F9" s="10">
        <f t="shared" si="0"/>
        <v>-49788</v>
      </c>
    </row>
    <row r="10" spans="2:17" x14ac:dyDescent="0.25">
      <c r="B10" s="13">
        <v>5</v>
      </c>
      <c r="C10" s="10">
        <v>208219</v>
      </c>
      <c r="D10" s="10">
        <v>272098</v>
      </c>
      <c r="F10" s="10">
        <f t="shared" si="0"/>
        <v>-63879</v>
      </c>
    </row>
    <row r="11" spans="2:17" x14ac:dyDescent="0.25">
      <c r="B11" s="19">
        <v>6</v>
      </c>
      <c r="C11" s="10">
        <v>214466</v>
      </c>
      <c r="D11" s="10">
        <v>293866</v>
      </c>
      <c r="F11" s="10">
        <f t="shared" si="0"/>
        <v>-79400</v>
      </c>
    </row>
    <row r="12" spans="2:17" x14ac:dyDescent="0.25">
      <c r="B12" s="13">
        <v>7</v>
      </c>
      <c r="C12" s="10">
        <v>220900</v>
      </c>
      <c r="D12" s="10">
        <v>317375</v>
      </c>
      <c r="F12" s="10">
        <f t="shared" si="0"/>
        <v>-96475</v>
      </c>
    </row>
    <row r="13" spans="2:17" x14ac:dyDescent="0.25">
      <c r="B13" s="13">
        <v>8</v>
      </c>
      <c r="C13" s="10">
        <v>227527</v>
      </c>
      <c r="D13" s="10">
        <v>342765</v>
      </c>
      <c r="F13" s="10">
        <f t="shared" si="0"/>
        <v>-115238</v>
      </c>
    </row>
    <row r="14" spans="2:17" x14ac:dyDescent="0.25">
      <c r="B14" s="13">
        <v>9</v>
      </c>
      <c r="C14" s="10">
        <v>234352</v>
      </c>
      <c r="D14" s="10">
        <v>370186</v>
      </c>
      <c r="F14" s="10">
        <f t="shared" si="0"/>
        <v>-135834</v>
      </c>
    </row>
    <row r="15" spans="2:17" x14ac:dyDescent="0.25">
      <c r="B15" s="13">
        <v>10</v>
      </c>
      <c r="C15" s="10">
        <v>241383</v>
      </c>
      <c r="D15" s="10">
        <v>399801</v>
      </c>
      <c r="F15" s="10">
        <f t="shared" si="0"/>
        <v>-158418</v>
      </c>
    </row>
    <row r="17" spans="2:17" x14ac:dyDescent="0.25">
      <c r="B17" s="4" t="s">
        <v>2</v>
      </c>
      <c r="C17" s="10">
        <f>NPV(E5,C6:C15)+C5</f>
        <v>344564.43861483526</v>
      </c>
      <c r="D17" s="6">
        <f>NPV(E5,D6:D15)+D5</f>
        <v>403749.69992151042</v>
      </c>
      <c r="F17" s="10">
        <f>NPV(E10,F11:F15)+F10</f>
        <v>-649244</v>
      </c>
    </row>
    <row r="18" spans="2:17" x14ac:dyDescent="0.25">
      <c r="B18" s="4" t="s">
        <v>3</v>
      </c>
      <c r="C18" s="3">
        <f>IRR(C5:C15)</f>
        <v>0.51277055858537879</v>
      </c>
      <c r="D18" s="5">
        <f>IRR(D5:D15)</f>
        <v>0.46043524083382881</v>
      </c>
      <c r="F18" s="3">
        <f>IRR(F5:F15)</f>
        <v>0.3430111489107226</v>
      </c>
    </row>
    <row r="19" spans="2:17" ht="30" x14ac:dyDescent="0.25">
      <c r="B19" s="43" t="s">
        <v>79</v>
      </c>
      <c r="C19" s="44">
        <f>NPV($E$5,C6:C15)/ABS(C5)</f>
        <v>1.918838502972894</v>
      </c>
      <c r="D19" s="46">
        <f t="shared" ref="D19:F19" si="1">NPV($E$5,D6:D15)/ABS(D5)</f>
        <v>1.8074993998430209</v>
      </c>
      <c r="E19" s="44"/>
      <c r="F19" s="44">
        <f t="shared" si="1"/>
        <v>-1.4734820904534014</v>
      </c>
    </row>
    <row r="20" spans="2:17" x14ac:dyDescent="0.25">
      <c r="B20" s="4"/>
    </row>
    <row r="21" spans="2:17" ht="30" x14ac:dyDescent="0.25">
      <c r="B21" s="8"/>
      <c r="C21" s="11" t="s">
        <v>5</v>
      </c>
      <c r="D21" s="12" t="s">
        <v>15</v>
      </c>
      <c r="E21" s="12" t="s">
        <v>16</v>
      </c>
    </row>
    <row r="22" spans="2:17" x14ac:dyDescent="0.25">
      <c r="B22" s="13">
        <v>0</v>
      </c>
      <c r="C22" s="1">
        <f>E5</f>
        <v>0.25</v>
      </c>
      <c r="D22" s="2">
        <f>NPV(C22,C6:C15)+C5</f>
        <v>344564.43861483526</v>
      </c>
      <c r="E22" s="9">
        <f>D17</f>
        <v>403749.69992151042</v>
      </c>
    </row>
    <row r="23" spans="2:17" ht="16.5" x14ac:dyDescent="0.3">
      <c r="B23" s="13">
        <v>1</v>
      </c>
      <c r="C23" s="3">
        <f>F18</f>
        <v>0.3430111489107226</v>
      </c>
      <c r="D23" s="2">
        <f>NPV(C23,C6:C15)+C5</f>
        <v>174424.30582577246</v>
      </c>
      <c r="E23" s="9">
        <f>NPV(C23,D6:D15)+D5</f>
        <v>174424.30582577258</v>
      </c>
      <c r="H23" s="67" t="s">
        <v>10</v>
      </c>
      <c r="I23" s="67"/>
      <c r="J23" s="67"/>
      <c r="K23" s="67"/>
      <c r="L23" s="67"/>
      <c r="M23" s="67"/>
      <c r="N23" s="67"/>
      <c r="O23" s="67"/>
      <c r="P23" s="67"/>
      <c r="Q23" s="67"/>
    </row>
    <row r="24" spans="2:17" x14ac:dyDescent="0.25">
      <c r="B24" s="13">
        <v>2</v>
      </c>
      <c r="C24" s="3">
        <f>D18</f>
        <v>0.46043524083382881</v>
      </c>
      <c r="D24" s="2">
        <f>NPV(C24,C6:C15)+C5</f>
        <v>41711.421054546488</v>
      </c>
      <c r="E24" s="2">
        <v>0</v>
      </c>
    </row>
    <row r="25" spans="2:17" ht="16.5" customHeight="1" x14ac:dyDescent="0.3">
      <c r="B25" s="13">
        <v>3</v>
      </c>
      <c r="C25" s="3">
        <f>C18</f>
        <v>0.51277055858537879</v>
      </c>
      <c r="D25" s="2">
        <v>0</v>
      </c>
      <c r="E25" s="2">
        <f>NPV(C25,D6:D15)+D5</f>
        <v>-53757.042436032323</v>
      </c>
      <c r="H25" s="21" t="s">
        <v>35</v>
      </c>
      <c r="I25" s="21"/>
      <c r="J25" s="72" t="s">
        <v>67</v>
      </c>
      <c r="K25" s="72"/>
      <c r="L25" s="71" t="s">
        <v>31</v>
      </c>
      <c r="M25" s="71"/>
      <c r="N25" s="71"/>
      <c r="O25" s="71"/>
      <c r="P25" s="71"/>
      <c r="Q25" s="71"/>
    </row>
    <row r="26" spans="2:17" ht="16.5" customHeight="1" x14ac:dyDescent="0.3">
      <c r="H26" s="22"/>
      <c r="I26" s="22"/>
      <c r="J26" s="61" t="s">
        <v>68</v>
      </c>
      <c r="K26" s="61"/>
      <c r="L26" s="70" t="s">
        <v>69</v>
      </c>
      <c r="M26" s="70"/>
      <c r="N26" s="70"/>
      <c r="O26" s="70"/>
      <c r="P26" s="70"/>
      <c r="Q26" s="70"/>
    </row>
    <row r="27" spans="2:17" ht="16.5" customHeight="1" x14ac:dyDescent="0.3">
      <c r="H27" s="22"/>
      <c r="I27" s="22"/>
      <c r="J27" s="61" t="s">
        <v>70</v>
      </c>
      <c r="K27" s="61"/>
      <c r="L27" s="70" t="s">
        <v>30</v>
      </c>
      <c r="M27" s="70"/>
      <c r="N27" s="70"/>
      <c r="O27" s="70"/>
      <c r="P27" s="70"/>
      <c r="Q27" s="70"/>
    </row>
    <row r="28" spans="2:17" ht="16.5" customHeight="1" x14ac:dyDescent="0.3">
      <c r="H28" s="22"/>
      <c r="I28" s="22"/>
      <c r="J28" s="61" t="s">
        <v>105</v>
      </c>
      <c r="K28" s="61"/>
      <c r="L28" s="70" t="s">
        <v>71</v>
      </c>
      <c r="M28" s="70"/>
      <c r="N28" s="70"/>
      <c r="O28" s="70"/>
      <c r="P28" s="70"/>
      <c r="Q28" s="70"/>
    </row>
    <row r="29" spans="2:17" ht="16.5" customHeight="1" x14ac:dyDescent="0.3">
      <c r="H29" s="22"/>
      <c r="I29" s="22"/>
      <c r="J29" s="61" t="s">
        <v>72</v>
      </c>
      <c r="K29" s="61"/>
      <c r="L29" s="70" t="s">
        <v>30</v>
      </c>
      <c r="M29" s="70"/>
      <c r="N29" s="70"/>
      <c r="O29" s="70"/>
      <c r="P29" s="70"/>
      <c r="Q29" s="70"/>
    </row>
    <row r="30" spans="2:17" ht="16.5" customHeight="1" x14ac:dyDescent="0.3">
      <c r="H30" s="23"/>
      <c r="I30" s="23"/>
      <c r="J30" s="68" t="s">
        <v>106</v>
      </c>
      <c r="K30" s="68"/>
      <c r="L30" s="69" t="s">
        <v>42</v>
      </c>
      <c r="M30" s="69"/>
      <c r="N30" s="69"/>
      <c r="O30" s="69"/>
      <c r="P30" s="69"/>
      <c r="Q30" s="69"/>
    </row>
    <row r="32" spans="2:17" ht="16.5" x14ac:dyDescent="0.3">
      <c r="H32" s="66" t="s">
        <v>43</v>
      </c>
      <c r="I32" s="66"/>
      <c r="J32" s="66"/>
      <c r="K32" s="66"/>
      <c r="L32" s="66"/>
      <c r="M32" s="66"/>
      <c r="N32" s="66"/>
      <c r="O32" s="66"/>
      <c r="P32" s="66"/>
      <c r="Q32" s="66"/>
    </row>
    <row r="33" spans="8:17" x14ac:dyDescent="0.25">
      <c r="H33" s="24"/>
    </row>
    <row r="34" spans="8:17" ht="35.25" customHeight="1" x14ac:dyDescent="0.25">
      <c r="H34" s="81" t="s">
        <v>73</v>
      </c>
      <c r="I34" s="81"/>
      <c r="J34" s="81"/>
      <c r="K34" s="81"/>
      <c r="L34" s="81"/>
      <c r="M34" s="81"/>
      <c r="N34" s="81"/>
      <c r="O34" s="81"/>
      <c r="P34" s="81"/>
      <c r="Q34" s="81"/>
    </row>
    <row r="35" spans="8:17" ht="16.5" x14ac:dyDescent="0.3">
      <c r="H35" s="26"/>
      <c r="I35" s="26"/>
      <c r="J35" s="26"/>
      <c r="K35" s="28" t="s">
        <v>2</v>
      </c>
      <c r="L35" s="28" t="s">
        <v>3</v>
      </c>
      <c r="M35" s="30"/>
      <c r="N35" s="28" t="s">
        <v>2</v>
      </c>
      <c r="O35" s="28" t="s">
        <v>3</v>
      </c>
      <c r="P35" s="27"/>
      <c r="Q35" s="26"/>
    </row>
    <row r="36" spans="8:17" ht="16.5" customHeight="1" x14ac:dyDescent="0.3">
      <c r="H36" s="26"/>
      <c r="I36" s="26"/>
      <c r="J36" s="40" t="s">
        <v>30</v>
      </c>
      <c r="K36" s="60">
        <f>C17</f>
        <v>344564.43861483526</v>
      </c>
      <c r="L36" s="35">
        <f>C18</f>
        <v>0.51277055858537879</v>
      </c>
      <c r="M36" s="40" t="s">
        <v>31</v>
      </c>
      <c r="N36" s="31">
        <f>D17</f>
        <v>403749.69992151042</v>
      </c>
      <c r="O36" s="35">
        <f>D18</f>
        <v>0.46043524083382881</v>
      </c>
      <c r="P36" s="35"/>
      <c r="Q36" s="26"/>
    </row>
    <row r="37" spans="8:17" ht="16.5" x14ac:dyDescent="0.3"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8:17" ht="33" customHeight="1" x14ac:dyDescent="0.25">
      <c r="H38" s="80" t="s">
        <v>74</v>
      </c>
      <c r="I38" s="80"/>
      <c r="J38" s="80"/>
      <c r="K38" s="80"/>
      <c r="L38" s="80"/>
      <c r="M38" s="80"/>
      <c r="N38" s="80"/>
      <c r="O38" s="80"/>
      <c r="P38" s="80"/>
      <c r="Q38" s="80"/>
    </row>
    <row r="39" spans="8:17" ht="31.5" customHeight="1" x14ac:dyDescent="0.3">
      <c r="H39" s="75" t="s">
        <v>75</v>
      </c>
      <c r="I39" s="75"/>
      <c r="J39" s="75"/>
      <c r="K39" s="75"/>
      <c r="L39" s="75"/>
      <c r="M39" s="75"/>
      <c r="N39" s="75"/>
      <c r="O39" s="75"/>
      <c r="P39" s="75"/>
      <c r="Q39" s="75"/>
    </row>
    <row r="40" spans="8:17" ht="16.5" customHeight="1" x14ac:dyDescent="0.3">
      <c r="H40" s="74" t="s">
        <v>76</v>
      </c>
      <c r="I40" s="74"/>
      <c r="J40" s="74"/>
      <c r="K40" s="74"/>
      <c r="L40" s="74"/>
      <c r="M40" s="74"/>
      <c r="N40" s="74"/>
      <c r="O40" s="74"/>
      <c r="P40" s="74"/>
      <c r="Q40" s="74"/>
    </row>
    <row r="41" spans="8:17" ht="16.5" customHeight="1" x14ac:dyDescent="0.3">
      <c r="H41" s="42"/>
      <c r="I41" s="42"/>
      <c r="J41" s="42"/>
      <c r="K41" s="42"/>
      <c r="L41" s="42" t="s">
        <v>30</v>
      </c>
      <c r="M41" s="42" t="s">
        <v>31</v>
      </c>
      <c r="N41" s="42"/>
      <c r="O41" s="42"/>
      <c r="P41" s="42"/>
      <c r="Q41" s="42"/>
    </row>
    <row r="42" spans="8:17" ht="16.5" customHeight="1" x14ac:dyDescent="0.3">
      <c r="H42" s="42"/>
      <c r="I42" s="42"/>
      <c r="J42" s="82" t="s">
        <v>80</v>
      </c>
      <c r="K42" s="82"/>
      <c r="L42" s="45">
        <f>C19</f>
        <v>1.918838502972894</v>
      </c>
      <c r="M42" s="45">
        <f>D19</f>
        <v>1.8074993998430209</v>
      </c>
      <c r="N42" s="42"/>
      <c r="O42" s="42"/>
      <c r="P42" s="42"/>
      <c r="Q42" s="42"/>
    </row>
    <row r="43" spans="8:17" ht="16.5" customHeight="1" x14ac:dyDescent="0.3"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spans="8:17" ht="16.5" customHeight="1" x14ac:dyDescent="0.3">
      <c r="H44" s="74" t="s">
        <v>77</v>
      </c>
      <c r="I44" s="74"/>
      <c r="J44" s="74"/>
      <c r="K44" s="74"/>
      <c r="L44" s="74"/>
      <c r="M44" s="74"/>
      <c r="N44" s="74"/>
      <c r="O44" s="74"/>
      <c r="P44" s="74"/>
      <c r="Q44" s="74"/>
    </row>
    <row r="45" spans="8:17" ht="16.5" customHeight="1" x14ac:dyDescent="0.3">
      <c r="H45" s="73" t="s">
        <v>78</v>
      </c>
      <c r="I45" s="73"/>
      <c r="J45" s="73"/>
      <c r="K45" s="73"/>
      <c r="L45" s="73"/>
      <c r="M45" s="73"/>
      <c r="N45" s="73"/>
      <c r="O45" s="73"/>
      <c r="P45" s="73"/>
      <c r="Q45" s="73"/>
    </row>
  </sheetData>
  <mergeCells count="24">
    <mergeCell ref="L30:Q30"/>
    <mergeCell ref="J42:K42"/>
    <mergeCell ref="J25:K25"/>
    <mergeCell ref="L25:Q25"/>
    <mergeCell ref="J26:K26"/>
    <mergeCell ref="L26:Q26"/>
    <mergeCell ref="J27:K27"/>
    <mergeCell ref="L27:Q27"/>
    <mergeCell ref="B1:Q1"/>
    <mergeCell ref="B2:Q2"/>
    <mergeCell ref="H23:Q23"/>
    <mergeCell ref="H44:Q44"/>
    <mergeCell ref="H45:Q45"/>
    <mergeCell ref="J28:K28"/>
    <mergeCell ref="L28:Q28"/>
    <mergeCell ref="J29:K29"/>
    <mergeCell ref="L29:Q29"/>
    <mergeCell ref="H37:Q37"/>
    <mergeCell ref="H38:Q38"/>
    <mergeCell ref="H39:Q39"/>
    <mergeCell ref="H40:Q40"/>
    <mergeCell ref="H32:Q32"/>
    <mergeCell ref="H34:Q34"/>
    <mergeCell ref="J30:K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zoomScale="90" zoomScaleNormal="90" workbookViewId="0"/>
  </sheetViews>
  <sheetFormatPr baseColWidth="10" defaultRowHeight="15" x14ac:dyDescent="0.25"/>
  <cols>
    <col min="1" max="1" width="3.85546875" customWidth="1"/>
    <col min="2" max="2" width="16.28515625" customWidth="1"/>
    <col min="3" max="3" width="14.5703125" bestFit="1" customWidth="1"/>
    <col min="4" max="4" width="15.85546875" customWidth="1"/>
    <col min="5" max="5" width="15.7109375" customWidth="1"/>
    <col min="6" max="6" width="16.85546875" customWidth="1"/>
    <col min="7" max="7" width="15.140625" customWidth="1"/>
    <col min="8" max="8" width="13.5703125" customWidth="1"/>
    <col min="9" max="9" width="12.7109375" customWidth="1"/>
    <col min="10" max="10" width="5.140625" customWidth="1"/>
    <col min="14" max="14" width="14.7109375" bestFit="1" customWidth="1"/>
    <col min="15" max="15" width="16.5703125" bestFit="1" customWidth="1"/>
    <col min="16" max="16" width="18.140625" customWidth="1"/>
    <col min="17" max="17" width="18" customWidth="1"/>
  </cols>
  <sheetData>
    <row r="1" spans="1:17" x14ac:dyDescent="0.25">
      <c r="B1" s="65" t="s">
        <v>47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17" ht="15.75" x14ac:dyDescent="0.3">
      <c r="B2" s="64" t="s">
        <v>46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17" ht="30" x14ac:dyDescent="0.25">
      <c r="B3" s="19" t="s">
        <v>32</v>
      </c>
      <c r="C3" s="49">
        <v>0.25</v>
      </c>
    </row>
    <row r="4" spans="1:17" x14ac:dyDescent="0.25">
      <c r="B4" s="19" t="s">
        <v>14</v>
      </c>
      <c r="C4" s="47">
        <v>0</v>
      </c>
      <c r="D4" s="48">
        <v>1</v>
      </c>
      <c r="E4" s="48">
        <v>2</v>
      </c>
      <c r="F4" s="48">
        <v>3</v>
      </c>
      <c r="G4" s="48">
        <v>4</v>
      </c>
      <c r="H4" s="48">
        <v>5</v>
      </c>
      <c r="I4" s="48">
        <v>6</v>
      </c>
    </row>
    <row r="5" spans="1:17" x14ac:dyDescent="0.25">
      <c r="B5" s="19" t="s">
        <v>30</v>
      </c>
      <c r="C5" s="10">
        <v>-400000</v>
      </c>
      <c r="D5" s="10">
        <v>200000</v>
      </c>
      <c r="E5" s="10">
        <v>280000</v>
      </c>
      <c r="F5" s="10">
        <v>392000</v>
      </c>
      <c r="G5" s="10">
        <v>548800</v>
      </c>
      <c r="H5" s="10">
        <v>768320</v>
      </c>
      <c r="I5" s="10">
        <v>1075648</v>
      </c>
    </row>
    <row r="6" spans="1:17" x14ac:dyDescent="0.25">
      <c r="B6" s="19" t="s">
        <v>31</v>
      </c>
      <c r="C6" s="10">
        <v>-600000</v>
      </c>
      <c r="D6" s="10">
        <v>250000</v>
      </c>
      <c r="E6" s="10">
        <v>350000</v>
      </c>
      <c r="F6" s="10">
        <v>490000</v>
      </c>
      <c r="G6" s="10">
        <v>686000</v>
      </c>
      <c r="H6" s="10">
        <v>960400</v>
      </c>
      <c r="I6" s="10">
        <v>1344560</v>
      </c>
    </row>
    <row r="7" spans="1:17" x14ac:dyDescent="0.25">
      <c r="B7" s="19" t="s">
        <v>11</v>
      </c>
      <c r="C7" s="10">
        <v>-800000</v>
      </c>
      <c r="D7" s="10">
        <v>300000</v>
      </c>
      <c r="E7" s="10">
        <v>420000</v>
      </c>
      <c r="F7" s="10">
        <v>588000</v>
      </c>
      <c r="G7" s="10">
        <v>823200</v>
      </c>
      <c r="H7" s="10">
        <v>1152480</v>
      </c>
      <c r="I7" s="10">
        <v>1613472</v>
      </c>
    </row>
    <row r="8" spans="1:17" x14ac:dyDescent="0.25">
      <c r="B8" s="19" t="s">
        <v>33</v>
      </c>
      <c r="C8" s="10">
        <f>C5-C6</f>
        <v>200000</v>
      </c>
      <c r="D8" s="10">
        <f>D5-D6</f>
        <v>-50000</v>
      </c>
      <c r="E8" s="10">
        <f>E5-E6</f>
        <v>-70000</v>
      </c>
      <c r="F8" s="10">
        <f t="shared" ref="F8:I8" si="0">F5-F6</f>
        <v>-98000</v>
      </c>
      <c r="G8" s="10">
        <f t="shared" si="0"/>
        <v>-137200</v>
      </c>
      <c r="H8" s="10">
        <f t="shared" si="0"/>
        <v>-192080</v>
      </c>
      <c r="I8" s="10">
        <f t="shared" si="0"/>
        <v>-268912</v>
      </c>
    </row>
    <row r="9" spans="1:17" x14ac:dyDescent="0.25">
      <c r="B9" s="19" t="s">
        <v>81</v>
      </c>
      <c r="C9" s="10">
        <f>C6-C7</f>
        <v>200000</v>
      </c>
      <c r="D9" s="10">
        <f t="shared" ref="D9:I9" si="1">D6-D7</f>
        <v>-50000</v>
      </c>
      <c r="E9" s="10">
        <f t="shared" si="1"/>
        <v>-70000</v>
      </c>
      <c r="F9" s="10">
        <f t="shared" si="1"/>
        <v>-98000</v>
      </c>
      <c r="G9" s="10">
        <f t="shared" si="1"/>
        <v>-137200</v>
      </c>
      <c r="H9" s="10">
        <f t="shared" si="1"/>
        <v>-192080</v>
      </c>
      <c r="I9" s="10">
        <f t="shared" si="1"/>
        <v>-268912</v>
      </c>
    </row>
    <row r="10" spans="1:17" x14ac:dyDescent="0.25">
      <c r="B10" s="16"/>
      <c r="C10" s="10"/>
      <c r="D10" s="10"/>
      <c r="E10" s="10"/>
      <c r="F10" s="10"/>
      <c r="G10" s="10"/>
      <c r="H10" s="10"/>
      <c r="I10" s="10"/>
    </row>
    <row r="11" spans="1:17" x14ac:dyDescent="0.25">
      <c r="B11" s="16"/>
      <c r="C11" s="10"/>
      <c r="D11" s="10"/>
      <c r="E11" s="10"/>
      <c r="F11" s="10"/>
      <c r="G11" s="10"/>
      <c r="H11" s="10"/>
      <c r="I11" s="10"/>
    </row>
    <row r="12" spans="1:17" x14ac:dyDescent="0.25">
      <c r="C12" s="12" t="s">
        <v>30</v>
      </c>
      <c r="D12" s="12" t="s">
        <v>31</v>
      </c>
      <c r="E12" s="12" t="s">
        <v>11</v>
      </c>
      <c r="F12" s="12" t="s">
        <v>33</v>
      </c>
      <c r="G12" s="12" t="s">
        <v>81</v>
      </c>
    </row>
    <row r="13" spans="1:17" x14ac:dyDescent="0.25">
      <c r="B13" s="13" t="s">
        <v>2</v>
      </c>
      <c r="C13" s="2">
        <f>NPV($C$3,D5:I5)+C5</f>
        <v>898430.246912</v>
      </c>
      <c r="D13" s="2">
        <f>NPV(C3,D6:I6)+C6</f>
        <v>1023037.8086399999</v>
      </c>
      <c r="E13" s="2">
        <f>NPV(C3,D7:I7)+C7</f>
        <v>1147645.3703680001</v>
      </c>
      <c r="F13" s="2">
        <f>NPV(C3,D8:I8)+C8</f>
        <v>-124607.561728</v>
      </c>
      <c r="G13" s="2">
        <f>NPV(C3,D9:I9)+C9</f>
        <v>-124607.561728</v>
      </c>
    </row>
    <row r="14" spans="1:17" x14ac:dyDescent="0.25">
      <c r="A14" s="20"/>
      <c r="B14" s="13" t="s">
        <v>3</v>
      </c>
      <c r="C14" s="3">
        <f>IRR(C5:I5)</f>
        <v>0.78271311083931039</v>
      </c>
      <c r="D14" s="3">
        <f>IRR(C6:I6)</f>
        <v>0.67420021200629776</v>
      </c>
      <c r="E14" s="3">
        <f>IRR(C7:I7)</f>
        <v>0.61710343335559914</v>
      </c>
      <c r="F14" s="3">
        <f>IRR(C8:I8)</f>
        <v>0.42810599313072295</v>
      </c>
      <c r="G14" s="3">
        <f>IRR(C9:I9)</f>
        <v>0.42810599313072295</v>
      </c>
    </row>
    <row r="15" spans="1:17" x14ac:dyDescent="0.25">
      <c r="A15" s="20"/>
      <c r="B15" s="50" t="s">
        <v>80</v>
      </c>
      <c r="C15" s="51">
        <f>NPV(C3,D5:I5)/ABS(C5)</f>
        <v>3.2460756172799998</v>
      </c>
      <c r="D15" s="51">
        <f>NPV(C3,D6:I6)/ABS(C6)</f>
        <v>2.7050630143999999</v>
      </c>
      <c r="E15" s="51">
        <f>NPV(C3,D7:I7)/ABS(C7)</f>
        <v>2.4345567129600001</v>
      </c>
      <c r="F15" s="51">
        <f>NPV(C3,D8:I8)/ABS(C8)</f>
        <v>-1.6230378086399999</v>
      </c>
      <c r="G15" s="51">
        <f>NPV(C3,D9:I9)/ABS(C9)</f>
        <v>-1.6230378086399999</v>
      </c>
    </row>
    <row r="18" spans="2:20" x14ac:dyDescent="0.25">
      <c r="B18" s="8"/>
      <c r="C18" s="11" t="s">
        <v>5</v>
      </c>
      <c r="D18" s="12" t="s">
        <v>30</v>
      </c>
      <c r="E18" s="12" t="s">
        <v>31</v>
      </c>
      <c r="F18" s="12" t="s">
        <v>11</v>
      </c>
    </row>
    <row r="19" spans="2:20" x14ac:dyDescent="0.25">
      <c r="B19" s="13">
        <v>0</v>
      </c>
      <c r="C19" s="1">
        <f>C3</f>
        <v>0.25</v>
      </c>
      <c r="D19" s="2">
        <f>C13</f>
        <v>898430.246912</v>
      </c>
      <c r="E19" s="9">
        <f>D13</f>
        <v>1023037.8086399999</v>
      </c>
      <c r="F19" s="2">
        <f>E13</f>
        <v>1147645.3703680001</v>
      </c>
    </row>
    <row r="20" spans="2:20" x14ac:dyDescent="0.25">
      <c r="B20" s="13">
        <v>1</v>
      </c>
      <c r="C20" s="3">
        <f>F14</f>
        <v>0.42810599313072295</v>
      </c>
      <c r="D20" s="2">
        <f>NPV(C20,D5:I5)+C5</f>
        <v>400000.00000003318</v>
      </c>
      <c r="E20" s="9">
        <f>NPV(C20,D6:I6)+C6</f>
        <v>400000.00000004144</v>
      </c>
      <c r="F20" s="2">
        <f>NPV(C20,D7:I7)+C7</f>
        <v>400000.00000004983</v>
      </c>
    </row>
    <row r="21" spans="2:20" x14ac:dyDescent="0.25">
      <c r="B21" s="13">
        <v>2</v>
      </c>
      <c r="C21" s="3">
        <f>E14</f>
        <v>0.61710343335559914</v>
      </c>
      <c r="D21" s="2">
        <f>NPV(C21,D5:I5)+C5</f>
        <v>133333.33333333372</v>
      </c>
      <c r="E21" s="2">
        <f>NPV(C21,D6:I6)+C6</f>
        <v>66666.666666667326</v>
      </c>
      <c r="F21" s="2">
        <v>0</v>
      </c>
    </row>
    <row r="22" spans="2:20" x14ac:dyDescent="0.25">
      <c r="B22" s="13">
        <v>3</v>
      </c>
      <c r="C22" s="3">
        <f>D14</f>
        <v>0.67420021200629776</v>
      </c>
      <c r="D22" s="2">
        <f>NPV(C22,D5:I5)+C5</f>
        <v>80000.000000004948</v>
      </c>
      <c r="E22" s="2">
        <v>0</v>
      </c>
      <c r="F22" s="2">
        <f>NPV(C22,D7:I7)+C7</f>
        <v>-79999.999999992549</v>
      </c>
    </row>
    <row r="23" spans="2:20" x14ac:dyDescent="0.25">
      <c r="B23" s="13">
        <v>4</v>
      </c>
      <c r="C23" s="3">
        <f>C14</f>
        <v>0.78271311083931039</v>
      </c>
      <c r="D23" s="2">
        <v>0</v>
      </c>
      <c r="E23" s="2">
        <f>NPV(C23,D6:I6)+C6</f>
        <v>-99999.999999999825</v>
      </c>
      <c r="F23" s="2">
        <f>NPV(C23,D7:I7)+C7</f>
        <v>-199999.99999999988</v>
      </c>
    </row>
    <row r="24" spans="2:20" ht="16.5" x14ac:dyDescent="0.3">
      <c r="K24" s="67" t="s">
        <v>10</v>
      </c>
      <c r="L24" s="67"/>
      <c r="M24" s="67"/>
      <c r="N24" s="67"/>
      <c r="O24" s="67"/>
      <c r="P24" s="67"/>
      <c r="Q24" s="67"/>
      <c r="R24" s="67"/>
      <c r="S24" s="67"/>
      <c r="T24" s="67"/>
    </row>
    <row r="26" spans="2:20" ht="16.5" x14ac:dyDescent="0.3">
      <c r="K26" s="21" t="s">
        <v>35</v>
      </c>
      <c r="L26" s="21"/>
      <c r="M26" s="72" t="s">
        <v>91</v>
      </c>
      <c r="N26" s="72"/>
      <c r="O26" s="71" t="s">
        <v>11</v>
      </c>
      <c r="P26" s="71"/>
      <c r="Q26" s="71"/>
      <c r="R26" s="71"/>
      <c r="S26" s="71"/>
      <c r="T26" s="71"/>
    </row>
    <row r="27" spans="2:20" ht="16.5" x14ac:dyDescent="0.3">
      <c r="K27" s="22"/>
      <c r="L27" s="22"/>
      <c r="M27" s="61" t="s">
        <v>92</v>
      </c>
      <c r="N27" s="61"/>
      <c r="O27" s="70" t="s">
        <v>69</v>
      </c>
      <c r="P27" s="70"/>
      <c r="Q27" s="70"/>
      <c r="R27" s="70"/>
      <c r="S27" s="70"/>
      <c r="T27" s="70"/>
    </row>
    <row r="28" spans="2:20" ht="16.5" x14ac:dyDescent="0.3">
      <c r="K28" s="22"/>
      <c r="L28" s="22"/>
      <c r="M28" s="61" t="s">
        <v>93</v>
      </c>
      <c r="N28" s="61"/>
      <c r="O28" s="70" t="s">
        <v>30</v>
      </c>
      <c r="P28" s="70"/>
      <c r="Q28" s="70"/>
      <c r="R28" s="70"/>
      <c r="S28" s="70"/>
      <c r="T28" s="70"/>
    </row>
    <row r="29" spans="2:20" ht="16.5" x14ac:dyDescent="0.3">
      <c r="K29" s="22"/>
      <c r="L29" s="22"/>
      <c r="M29" s="61" t="s">
        <v>107</v>
      </c>
      <c r="N29" s="61"/>
      <c r="O29" s="70" t="s">
        <v>94</v>
      </c>
      <c r="P29" s="70"/>
      <c r="Q29" s="70"/>
      <c r="R29" s="70"/>
      <c r="S29" s="70"/>
      <c r="T29" s="70"/>
    </row>
    <row r="30" spans="2:20" ht="16.5" x14ac:dyDescent="0.3">
      <c r="K30" s="22"/>
      <c r="L30" s="22"/>
      <c r="M30" s="61" t="s">
        <v>110</v>
      </c>
      <c r="N30" s="61"/>
      <c r="O30" s="70" t="s">
        <v>30</v>
      </c>
      <c r="P30" s="70"/>
      <c r="Q30" s="70"/>
      <c r="R30" s="70"/>
      <c r="S30" s="70"/>
      <c r="T30" s="70"/>
    </row>
    <row r="31" spans="2:20" ht="16.5" x14ac:dyDescent="0.3">
      <c r="K31" s="22"/>
      <c r="L31" s="22"/>
      <c r="M31" s="61" t="s">
        <v>108</v>
      </c>
      <c r="N31" s="61"/>
      <c r="O31" s="70" t="s">
        <v>71</v>
      </c>
      <c r="P31" s="70"/>
      <c r="Q31" s="70"/>
      <c r="R31" s="70"/>
      <c r="S31" s="70"/>
      <c r="T31" s="70"/>
    </row>
    <row r="32" spans="2:20" ht="16.5" x14ac:dyDescent="0.3">
      <c r="K32" s="22"/>
      <c r="L32" s="22"/>
      <c r="M32" s="61" t="s">
        <v>111</v>
      </c>
      <c r="N32" s="61"/>
      <c r="O32" s="70" t="s">
        <v>30</v>
      </c>
      <c r="P32" s="70"/>
      <c r="Q32" s="70"/>
      <c r="R32" s="70"/>
      <c r="S32" s="70"/>
      <c r="T32" s="70"/>
    </row>
    <row r="33" spans="11:20" ht="18.75" customHeight="1" x14ac:dyDescent="0.3">
      <c r="K33" s="23"/>
      <c r="L33" s="23"/>
      <c r="M33" s="68" t="s">
        <v>109</v>
      </c>
      <c r="N33" s="68"/>
      <c r="O33" s="69" t="s">
        <v>96</v>
      </c>
      <c r="P33" s="69"/>
      <c r="Q33" s="69"/>
      <c r="R33" s="69"/>
      <c r="S33" s="69"/>
      <c r="T33" s="69"/>
    </row>
    <row r="35" spans="11:20" ht="16.5" x14ac:dyDescent="0.3">
      <c r="K35" s="66" t="s">
        <v>43</v>
      </c>
      <c r="L35" s="66"/>
      <c r="M35" s="66"/>
      <c r="N35" s="66"/>
      <c r="O35" s="66"/>
      <c r="P35" s="66"/>
      <c r="Q35" s="66"/>
      <c r="R35" s="66"/>
      <c r="S35" s="66"/>
      <c r="T35" s="66"/>
    </row>
    <row r="36" spans="11:20" x14ac:dyDescent="0.25">
      <c r="K36" s="24"/>
    </row>
    <row r="37" spans="11:20" ht="16.5" x14ac:dyDescent="0.25">
      <c r="K37" s="81" t="s">
        <v>82</v>
      </c>
      <c r="L37" s="81"/>
      <c r="M37" s="81"/>
      <c r="N37" s="81"/>
      <c r="O37" s="81"/>
      <c r="P37" s="81"/>
      <c r="Q37" s="81"/>
      <c r="R37" s="81"/>
      <c r="S37" s="81"/>
      <c r="T37" s="81"/>
    </row>
    <row r="38" spans="11:20" ht="16.5" x14ac:dyDescent="0.3">
      <c r="K38" s="26"/>
      <c r="L38" s="26"/>
      <c r="M38" s="36"/>
      <c r="N38" s="35"/>
      <c r="O38" s="36" t="s">
        <v>30</v>
      </c>
      <c r="P38" s="36" t="s">
        <v>31</v>
      </c>
      <c r="Q38" s="36" t="s">
        <v>11</v>
      </c>
      <c r="R38" s="35"/>
      <c r="S38" s="36"/>
      <c r="T38" s="36"/>
    </row>
    <row r="39" spans="11:20" ht="16.5" x14ac:dyDescent="0.3">
      <c r="K39" s="26"/>
      <c r="L39" s="26"/>
      <c r="M39" s="36"/>
      <c r="N39" s="36" t="s">
        <v>2</v>
      </c>
      <c r="O39" s="33">
        <f>C13</f>
        <v>898430.246912</v>
      </c>
      <c r="P39" s="33">
        <f>D13</f>
        <v>1023037.8086399999</v>
      </c>
      <c r="Q39" s="33">
        <f>E13</f>
        <v>1147645.3703680001</v>
      </c>
      <c r="R39" s="36"/>
      <c r="S39" s="33"/>
      <c r="T39" s="33"/>
    </row>
    <row r="40" spans="11:20" ht="16.5" x14ac:dyDescent="0.3">
      <c r="K40" s="26"/>
      <c r="L40" s="26"/>
      <c r="M40" s="36"/>
      <c r="N40" s="35"/>
      <c r="O40" s="35"/>
      <c r="P40" s="35"/>
      <c r="Q40" s="26"/>
      <c r="R40" s="26"/>
      <c r="S40" s="26"/>
      <c r="T40" s="26"/>
    </row>
    <row r="41" spans="11:20" ht="16.5" x14ac:dyDescent="0.25">
      <c r="K41" s="80" t="s">
        <v>83</v>
      </c>
      <c r="L41" s="80"/>
      <c r="M41" s="80"/>
      <c r="N41" s="80"/>
      <c r="O41" s="80"/>
      <c r="P41" s="80"/>
      <c r="Q41" s="80"/>
      <c r="R41" s="80"/>
      <c r="S41" s="80"/>
      <c r="T41" s="80"/>
    </row>
    <row r="42" spans="11:20" ht="16.5" x14ac:dyDescent="0.25">
      <c r="K42" s="41"/>
      <c r="L42" s="41"/>
      <c r="M42" s="35"/>
      <c r="N42" s="35"/>
      <c r="O42" s="36" t="s">
        <v>30</v>
      </c>
      <c r="P42" s="36" t="s">
        <v>31</v>
      </c>
      <c r="Q42" s="36" t="s">
        <v>11</v>
      </c>
      <c r="R42" s="41"/>
      <c r="S42" s="41"/>
      <c r="T42" s="41"/>
    </row>
    <row r="43" spans="11:20" ht="16.5" x14ac:dyDescent="0.25">
      <c r="K43" s="41"/>
      <c r="L43" s="41"/>
      <c r="M43" s="36"/>
      <c r="N43" s="36" t="s">
        <v>3</v>
      </c>
      <c r="O43" s="35">
        <f>C14</f>
        <v>0.78271311083931039</v>
      </c>
      <c r="P43" s="35">
        <f t="shared" ref="P43:Q43" si="2">D14</f>
        <v>0.67420021200629776</v>
      </c>
      <c r="Q43" s="35">
        <f t="shared" si="2"/>
        <v>0.61710343335559914</v>
      </c>
      <c r="R43" s="41"/>
      <c r="S43" s="41"/>
      <c r="T43" s="41"/>
    </row>
    <row r="44" spans="11:20" ht="16.5" customHeight="1" x14ac:dyDescent="0.3"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spans="11:20" ht="16.5" x14ac:dyDescent="0.3">
      <c r="K45" s="74" t="s">
        <v>84</v>
      </c>
      <c r="L45" s="74"/>
      <c r="M45" s="74"/>
      <c r="N45" s="74"/>
      <c r="O45" s="74"/>
      <c r="P45" s="74"/>
      <c r="Q45" s="74"/>
      <c r="R45" s="74"/>
      <c r="S45" s="74"/>
      <c r="T45" s="74"/>
    </row>
    <row r="46" spans="11:20" ht="16.5" x14ac:dyDescent="0.3">
      <c r="K46" s="42"/>
      <c r="L46" s="42"/>
      <c r="M46" s="42"/>
      <c r="N46" s="35"/>
      <c r="O46" s="36" t="s">
        <v>30</v>
      </c>
      <c r="P46" s="36" t="s">
        <v>31</v>
      </c>
      <c r="Q46" s="36" t="s">
        <v>11</v>
      </c>
      <c r="R46" s="42"/>
      <c r="S46" s="42"/>
      <c r="T46" s="42"/>
    </row>
    <row r="47" spans="11:20" ht="18" customHeight="1" x14ac:dyDescent="0.3">
      <c r="K47" s="34"/>
      <c r="L47" s="34"/>
      <c r="M47" s="83" t="s">
        <v>80</v>
      </c>
      <c r="N47" s="83"/>
      <c r="O47" s="52">
        <f>C15</f>
        <v>3.2460756172799998</v>
      </c>
      <c r="P47" s="52">
        <f t="shared" ref="P47:Q47" si="3">D15</f>
        <v>2.7050630143999999</v>
      </c>
      <c r="Q47" s="52">
        <f t="shared" si="3"/>
        <v>2.4345567129600001</v>
      </c>
      <c r="R47" s="34"/>
      <c r="S47" s="34"/>
      <c r="T47" s="34"/>
    </row>
    <row r="48" spans="11:20" ht="16.5" x14ac:dyDescent="0.3">
      <c r="K48" s="42"/>
      <c r="L48" s="42"/>
      <c r="M48" s="82"/>
      <c r="N48" s="82"/>
      <c r="O48" s="45"/>
      <c r="P48" s="45"/>
      <c r="Q48" s="42"/>
      <c r="R48" s="42"/>
      <c r="S48" s="42"/>
      <c r="T48" s="42"/>
    </row>
    <row r="49" spans="11:20" ht="16.5" x14ac:dyDescent="0.3">
      <c r="K49" s="74" t="s">
        <v>85</v>
      </c>
      <c r="L49" s="74"/>
      <c r="M49" s="74"/>
      <c r="N49" s="74"/>
      <c r="O49" s="74"/>
      <c r="P49" s="74"/>
      <c r="Q49" s="74"/>
      <c r="R49" s="74"/>
      <c r="S49" s="74"/>
      <c r="T49" s="74"/>
    </row>
    <row r="50" spans="11:20" ht="32.25" customHeight="1" x14ac:dyDescent="0.3">
      <c r="K50" s="75" t="s">
        <v>86</v>
      </c>
      <c r="L50" s="75"/>
      <c r="M50" s="75"/>
      <c r="N50" s="75"/>
      <c r="O50" s="75"/>
      <c r="P50" s="75"/>
      <c r="Q50" s="75"/>
      <c r="R50" s="75"/>
      <c r="S50" s="75"/>
      <c r="T50" s="75"/>
    </row>
    <row r="51" spans="11:20" ht="16.5" x14ac:dyDescent="0.3">
      <c r="K51" s="74" t="s">
        <v>87</v>
      </c>
      <c r="L51" s="74"/>
      <c r="M51" s="74"/>
      <c r="N51" s="74"/>
      <c r="O51" s="74"/>
      <c r="P51" s="74"/>
      <c r="Q51" s="74"/>
      <c r="R51" s="74"/>
      <c r="S51" s="74"/>
      <c r="T51" s="74"/>
    </row>
    <row r="52" spans="11:20" ht="16.5" x14ac:dyDescent="0.3">
      <c r="K52" s="73" t="s">
        <v>90</v>
      </c>
      <c r="L52" s="73"/>
      <c r="M52" s="73"/>
      <c r="N52" s="73"/>
      <c r="O52" s="73"/>
      <c r="P52" s="73"/>
      <c r="Q52" s="73"/>
      <c r="R52" s="73"/>
      <c r="S52" s="73"/>
      <c r="T52" s="73"/>
    </row>
  </sheetData>
  <mergeCells count="29">
    <mergeCell ref="K52:T52"/>
    <mergeCell ref="M47:N47"/>
    <mergeCell ref="K49:T49"/>
    <mergeCell ref="K50:T50"/>
    <mergeCell ref="M30:N30"/>
    <mergeCell ref="O30:T30"/>
    <mergeCell ref="M32:N32"/>
    <mergeCell ref="O32:T32"/>
    <mergeCell ref="K41:T41"/>
    <mergeCell ref="K45:T45"/>
    <mergeCell ref="M48:N48"/>
    <mergeCell ref="K51:T51"/>
    <mergeCell ref="M31:N31"/>
    <mergeCell ref="O31:T31"/>
    <mergeCell ref="M33:N33"/>
    <mergeCell ref="O33:T33"/>
    <mergeCell ref="K35:T35"/>
    <mergeCell ref="K37:T37"/>
    <mergeCell ref="M27:N27"/>
    <mergeCell ref="O27:T27"/>
    <mergeCell ref="M28:N28"/>
    <mergeCell ref="O28:T28"/>
    <mergeCell ref="M29:N29"/>
    <mergeCell ref="O29:T29"/>
    <mergeCell ref="B1:Q1"/>
    <mergeCell ref="B2:Q2"/>
    <mergeCell ref="K24:T24"/>
    <mergeCell ref="M26:N26"/>
    <mergeCell ref="O26:T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Inicio</vt:lpstr>
      <vt:lpstr>Ejercicio1</vt:lpstr>
      <vt:lpstr>Ejercicio2</vt:lpstr>
      <vt:lpstr>Ejercicio3</vt:lpstr>
      <vt:lpstr>Ejercicio4</vt:lpstr>
      <vt:lpstr>Ejercicio5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22B</dc:creator>
  <cp:lastModifiedBy>Fredy Saanchez</cp:lastModifiedBy>
  <dcterms:created xsi:type="dcterms:W3CDTF">2015-12-21T23:43:56Z</dcterms:created>
  <dcterms:modified xsi:type="dcterms:W3CDTF">2015-12-30T22:50:33Z</dcterms:modified>
</cp:coreProperties>
</file>